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4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5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6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7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介護・障害福祉職員処遇改善事業\01_1 介護\★サービス提供体制確保事業補助金\★R5年度\00 交付要項\★県交付要項等（最新のものはこちら）\HP掲載用\要項・様式\"/>
    </mc:Choice>
  </mc:AlternateContent>
  <bookViews>
    <workbookView xWindow="0" yWindow="0" windowWidth="17925" windowHeight="6045" tabRatio="822"/>
  </bookViews>
  <sheets>
    <sheet name="【共通】交付申請書" sheetId="62" r:id="rId1"/>
    <sheet name="【共通】感染状況" sheetId="63" r:id="rId2"/>
    <sheet name="R5申請額一覧" sheetId="45" r:id="rId3"/>
    <sheet name="R5個票1" sheetId="47" r:id="rId4"/>
    <sheet name="R5個票2" sheetId="60" r:id="rId5"/>
    <sheet name="R5個票3" sheetId="61" r:id="rId6"/>
    <sheet name="R4申請額一覧" sheetId="58" r:id="rId7"/>
    <sheet name="R4個票1" sheetId="66" r:id="rId8"/>
    <sheet name="R4個票2" sheetId="77" r:id="rId9"/>
    <sheet name="R4個票3" sheetId="78" r:id="rId10"/>
    <sheet name="集計用【編集しないでください】" sheetId="65" r:id="rId11"/>
  </sheets>
  <definedNames>
    <definedName name="_xlnm.Print_Area" localSheetId="1">【共通】感染状況!$A$1:$O$19</definedName>
    <definedName name="_xlnm.Print_Area" localSheetId="0">【共通】交付申請書!$A$1:$AM$30</definedName>
    <definedName name="_xlnm.Print_Area" localSheetId="7">'R4個票1'!$A$1:$AM$38</definedName>
    <definedName name="_xlnm.Print_Area" localSheetId="8">'R4個票2'!$A$1:$AM$38</definedName>
    <definedName name="_xlnm.Print_Area" localSheetId="9">'R4個票3'!$A$1:$AM$38</definedName>
    <definedName name="_xlnm.Print_Area" localSheetId="6">'R4申請額一覧'!$A$1:$P$22</definedName>
    <definedName name="_xlnm.Print_Area" localSheetId="3">'R5個票1'!$A$1:$AM$45</definedName>
    <definedName name="_xlnm.Print_Area" localSheetId="4">'R5個票2'!$A$1:$AM$45</definedName>
    <definedName name="_xlnm.Print_Area" localSheetId="5">'R5個票3'!$A$1:$AM$45</definedName>
    <definedName name="_xlnm.Print_Area" localSheetId="2">'R5申請額一覧'!$A$1:$Y$22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9" i="78" l="1"/>
  <c r="C79" i="78"/>
  <c r="B79" i="78"/>
  <c r="H78" i="78"/>
  <c r="C78" i="78"/>
  <c r="B78" i="78"/>
  <c r="H77" i="78"/>
  <c r="C77" i="78"/>
  <c r="B77" i="78"/>
  <c r="H76" i="78"/>
  <c r="C76" i="78"/>
  <c r="B76" i="78"/>
  <c r="H75" i="78"/>
  <c r="C75" i="78"/>
  <c r="B75" i="78"/>
  <c r="H74" i="78"/>
  <c r="C74" i="78"/>
  <c r="B74" i="78"/>
  <c r="H73" i="78"/>
  <c r="C73" i="78"/>
  <c r="B73" i="78"/>
  <c r="H72" i="78"/>
  <c r="C72" i="78"/>
  <c r="B72" i="78"/>
  <c r="H71" i="78"/>
  <c r="C71" i="78"/>
  <c r="B71" i="78"/>
  <c r="H70" i="78"/>
  <c r="C70" i="78"/>
  <c r="B70" i="78"/>
  <c r="H69" i="78"/>
  <c r="C69" i="78"/>
  <c r="B69" i="78"/>
  <c r="H68" i="78"/>
  <c r="C68" i="78"/>
  <c r="B68" i="78"/>
  <c r="H67" i="78"/>
  <c r="C67" i="78"/>
  <c r="B67" i="78"/>
  <c r="H66" i="78"/>
  <c r="C66" i="78"/>
  <c r="B66" i="78"/>
  <c r="H65" i="78"/>
  <c r="H64" i="78"/>
  <c r="H63" i="78"/>
  <c r="H62" i="78"/>
  <c r="H61" i="78"/>
  <c r="H60" i="78"/>
  <c r="H59" i="78"/>
  <c r="H58" i="78"/>
  <c r="H57" i="78"/>
  <c r="H56" i="78"/>
  <c r="H55" i="78"/>
  <c r="H54" i="78"/>
  <c r="C54" i="78"/>
  <c r="B54" i="78"/>
  <c r="H53" i="78"/>
  <c r="C53" i="78"/>
  <c r="B53" i="78"/>
  <c r="H52" i="78"/>
  <c r="H51" i="78"/>
  <c r="H50" i="78"/>
  <c r="H49" i="78"/>
  <c r="H48" i="78"/>
  <c r="H47" i="78"/>
  <c r="H46" i="78"/>
  <c r="H45" i="78"/>
  <c r="F38" i="78"/>
  <c r="AI29" i="78" s="1"/>
  <c r="O29" i="78"/>
  <c r="F27" i="78"/>
  <c r="AI12" i="78" s="1"/>
  <c r="O12" i="78"/>
  <c r="H79" i="77"/>
  <c r="C79" i="77"/>
  <c r="B79" i="77"/>
  <c r="H78" i="77"/>
  <c r="C78" i="77"/>
  <c r="B78" i="77"/>
  <c r="H77" i="77"/>
  <c r="C77" i="77"/>
  <c r="B77" i="77"/>
  <c r="H76" i="77"/>
  <c r="C76" i="77"/>
  <c r="B76" i="77"/>
  <c r="H75" i="77"/>
  <c r="C75" i="77"/>
  <c r="B75" i="77"/>
  <c r="H74" i="77"/>
  <c r="C74" i="77"/>
  <c r="B74" i="77"/>
  <c r="H73" i="77"/>
  <c r="C73" i="77"/>
  <c r="B73" i="77"/>
  <c r="H72" i="77"/>
  <c r="C72" i="77"/>
  <c r="B72" i="77"/>
  <c r="H71" i="77"/>
  <c r="C71" i="77"/>
  <c r="B71" i="77"/>
  <c r="H70" i="77"/>
  <c r="C70" i="77"/>
  <c r="B70" i="77"/>
  <c r="H69" i="77"/>
  <c r="C69" i="77"/>
  <c r="O29" i="77" s="1"/>
  <c r="B69" i="77"/>
  <c r="H68" i="77"/>
  <c r="C68" i="77"/>
  <c r="B68" i="77"/>
  <c r="H67" i="77"/>
  <c r="C67" i="77"/>
  <c r="B67" i="77"/>
  <c r="H66" i="77"/>
  <c r="C66" i="77"/>
  <c r="B66" i="77"/>
  <c r="H65" i="77"/>
  <c r="H64" i="77"/>
  <c r="H63" i="77"/>
  <c r="H62" i="77"/>
  <c r="H61" i="77"/>
  <c r="H60" i="77"/>
  <c r="H59" i="77"/>
  <c r="H58" i="77"/>
  <c r="H57" i="77"/>
  <c r="H56" i="77"/>
  <c r="H55" i="77"/>
  <c r="H54" i="77"/>
  <c r="C54" i="77"/>
  <c r="B54" i="77"/>
  <c r="H53" i="77"/>
  <c r="C53" i="77"/>
  <c r="B53" i="77"/>
  <c r="H52" i="77"/>
  <c r="H51" i="77"/>
  <c r="H50" i="77"/>
  <c r="H49" i="77"/>
  <c r="H48" i="77"/>
  <c r="H47" i="77"/>
  <c r="H46" i="77"/>
  <c r="H45" i="77"/>
  <c r="F38" i="77"/>
  <c r="AI29" i="77" s="1"/>
  <c r="F27" i="77"/>
  <c r="AI12" i="77" s="1"/>
  <c r="O12" i="77"/>
  <c r="I17" i="58"/>
  <c r="E7" i="45"/>
  <c r="I9" i="58"/>
  <c r="N16" i="58"/>
  <c r="N8" i="58"/>
  <c r="I18" i="58"/>
  <c r="E8" i="45"/>
  <c r="N20" i="58"/>
  <c r="N21" i="58"/>
  <c r="I19" i="58"/>
  <c r="N11" i="58"/>
  <c r="I21" i="58"/>
  <c r="N15" i="58"/>
  <c r="I12" i="58"/>
  <c r="I16" i="58"/>
  <c r="N18" i="58"/>
  <c r="I11" i="58"/>
  <c r="N10" i="58"/>
  <c r="N13" i="58"/>
  <c r="N12" i="58"/>
  <c r="I14" i="58"/>
  <c r="I10" i="58"/>
  <c r="I13" i="58"/>
  <c r="I8" i="58"/>
  <c r="N14" i="58"/>
  <c r="I20" i="58"/>
  <c r="N9" i="58"/>
  <c r="N19" i="58"/>
  <c r="I15" i="58"/>
  <c r="N17" i="58"/>
  <c r="H79" i="66" l="1"/>
  <c r="C79" i="66"/>
  <c r="B79" i="66"/>
  <c r="H78" i="66"/>
  <c r="C78" i="66"/>
  <c r="B78" i="66"/>
  <c r="H77" i="66"/>
  <c r="C77" i="66"/>
  <c r="B77" i="66"/>
  <c r="H76" i="66"/>
  <c r="C76" i="66"/>
  <c r="B76" i="66"/>
  <c r="H75" i="66"/>
  <c r="C75" i="66"/>
  <c r="B75" i="66"/>
  <c r="H74" i="66"/>
  <c r="C74" i="66"/>
  <c r="B74" i="66"/>
  <c r="H73" i="66"/>
  <c r="C73" i="66"/>
  <c r="B73" i="66"/>
  <c r="H72" i="66"/>
  <c r="C72" i="66"/>
  <c r="B72" i="66"/>
  <c r="H71" i="66"/>
  <c r="C71" i="66"/>
  <c r="B71" i="66"/>
  <c r="H70" i="66"/>
  <c r="C70" i="66"/>
  <c r="B70" i="66"/>
  <c r="H69" i="66"/>
  <c r="C69" i="66"/>
  <c r="B69" i="66"/>
  <c r="H68" i="66"/>
  <c r="C68" i="66"/>
  <c r="B68" i="66"/>
  <c r="H67" i="66"/>
  <c r="C67" i="66"/>
  <c r="B67" i="66"/>
  <c r="H66" i="66"/>
  <c r="C66" i="66"/>
  <c r="B66" i="66"/>
  <c r="H65" i="66"/>
  <c r="H64" i="66"/>
  <c r="H63" i="66"/>
  <c r="H62" i="66"/>
  <c r="H61" i="66"/>
  <c r="H60" i="66"/>
  <c r="H59" i="66"/>
  <c r="H58" i="66"/>
  <c r="H57" i="66"/>
  <c r="H56" i="66"/>
  <c r="H55" i="66"/>
  <c r="H54" i="66"/>
  <c r="C54" i="66"/>
  <c r="B54" i="66"/>
  <c r="H53" i="66"/>
  <c r="C53" i="66"/>
  <c r="B53" i="66"/>
  <c r="H52" i="66"/>
  <c r="H51" i="66"/>
  <c r="H50" i="66"/>
  <c r="H49" i="66"/>
  <c r="H48" i="66"/>
  <c r="H47" i="66"/>
  <c r="H46" i="66"/>
  <c r="H45" i="66"/>
  <c r="F38" i="66"/>
  <c r="AI29" i="66" s="1"/>
  <c r="O29" i="66"/>
  <c r="F27" i="66"/>
  <c r="AI12" i="66" s="1"/>
  <c r="O12" i="66"/>
  <c r="D3" i="65"/>
  <c r="H3" i="65"/>
  <c r="F3" i="65"/>
  <c r="E3" i="65"/>
  <c r="C3" i="65"/>
  <c r="G3" i="65"/>
  <c r="B3" i="65"/>
  <c r="X25" i="45"/>
  <c r="R25" i="45"/>
  <c r="L8" i="58"/>
  <c r="G9" i="58"/>
  <c r="F8" i="58"/>
  <c r="H8" i="58" s="1"/>
  <c r="L9" i="58"/>
  <c r="G8" i="58"/>
  <c r="F9" i="58"/>
  <c r="H9" i="58" s="1"/>
  <c r="K8" i="58"/>
  <c r="M8" i="58" s="1"/>
  <c r="K9" i="58"/>
  <c r="M9" i="58" s="1"/>
  <c r="G13" i="58"/>
  <c r="L16" i="58"/>
  <c r="K19" i="58"/>
  <c r="F11" i="58"/>
  <c r="L11" i="58"/>
  <c r="L19" i="58"/>
  <c r="F20" i="58"/>
  <c r="L14" i="58"/>
  <c r="L18" i="58"/>
  <c r="G21" i="58"/>
  <c r="G20" i="58"/>
  <c r="K14" i="58"/>
  <c r="L12" i="58"/>
  <c r="G16" i="58"/>
  <c r="F14" i="58"/>
  <c r="L20" i="58"/>
  <c r="F16" i="58"/>
  <c r="F17" i="58"/>
  <c r="G12" i="58"/>
  <c r="K20" i="58"/>
  <c r="K13" i="58"/>
  <c r="K17" i="58"/>
  <c r="K11" i="58"/>
  <c r="F21" i="58"/>
  <c r="K12" i="58"/>
  <c r="F10" i="58"/>
  <c r="K10" i="58"/>
  <c r="G11" i="58"/>
  <c r="F13" i="58"/>
  <c r="N7" i="58"/>
  <c r="K18" i="58"/>
  <c r="K16" i="58"/>
  <c r="G18" i="58"/>
  <c r="L15" i="58"/>
  <c r="G10" i="58"/>
  <c r="G14" i="58"/>
  <c r="L10" i="58"/>
  <c r="G17" i="58"/>
  <c r="K15" i="58"/>
  <c r="F18" i="58"/>
  <c r="G19" i="58"/>
  <c r="F19" i="58"/>
  <c r="G15" i="58"/>
  <c r="L13" i="58"/>
  <c r="F12" i="58"/>
  <c r="L17" i="58"/>
  <c r="K21" i="58"/>
  <c r="F15" i="58"/>
  <c r="L21" i="58"/>
  <c r="I7" i="58"/>
  <c r="M14" i="58" l="1"/>
  <c r="M15" i="58"/>
  <c r="M12" i="58"/>
  <c r="M21" i="58"/>
  <c r="M18" i="58"/>
  <c r="M11" i="58"/>
  <c r="M17" i="58"/>
  <c r="M16" i="58"/>
  <c r="M13" i="58"/>
  <c r="M19" i="58"/>
  <c r="M20" i="58"/>
  <c r="M10" i="58"/>
  <c r="H10" i="58"/>
  <c r="H15" i="58"/>
  <c r="H18" i="58"/>
  <c r="H17" i="58"/>
  <c r="H20" i="58"/>
  <c r="H21" i="58"/>
  <c r="H11" i="58"/>
  <c r="H14" i="58"/>
  <c r="H19" i="58"/>
  <c r="H16" i="58"/>
  <c r="H13" i="58"/>
  <c r="H12" i="58"/>
  <c r="J15" i="58"/>
  <c r="J19" i="58"/>
  <c r="O11" i="58"/>
  <c r="O15" i="58"/>
  <c r="O19" i="58"/>
  <c r="O10" i="58"/>
  <c r="O14" i="58"/>
  <c r="O18" i="58"/>
  <c r="O8" i="58"/>
  <c r="O12" i="58"/>
  <c r="O16" i="58"/>
  <c r="O20" i="58"/>
  <c r="O17" i="58"/>
  <c r="O21" i="58"/>
  <c r="O9" i="58"/>
  <c r="J16" i="58"/>
  <c r="J10" i="58"/>
  <c r="J14" i="58"/>
  <c r="J18" i="58"/>
  <c r="J9" i="58"/>
  <c r="J13" i="58"/>
  <c r="J17" i="58"/>
  <c r="J21" i="58"/>
  <c r="J11" i="58"/>
  <c r="J8" i="58"/>
  <c r="J12" i="58"/>
  <c r="O13" i="58"/>
  <c r="J20" i="58"/>
  <c r="R26" i="45"/>
  <c r="L3" i="65" s="1"/>
  <c r="L25" i="45"/>
  <c r="K3" i="65" s="1"/>
  <c r="G7" i="58"/>
  <c r="K7" i="58"/>
  <c r="L7" i="58"/>
  <c r="E16" i="45"/>
  <c r="E10" i="45"/>
  <c r="M7" i="58" l="1"/>
  <c r="P11" i="58"/>
  <c r="P20" i="58"/>
  <c r="P12" i="58"/>
  <c r="P14" i="58"/>
  <c r="P21" i="58"/>
  <c r="P9" i="58"/>
  <c r="P8" i="58"/>
  <c r="P16" i="58"/>
  <c r="P17" i="58"/>
  <c r="P19" i="58"/>
  <c r="P18" i="58"/>
  <c r="P10" i="58"/>
  <c r="P13" i="58"/>
  <c r="P15" i="58"/>
  <c r="H86" i="61"/>
  <c r="C86" i="61"/>
  <c r="B86" i="61"/>
  <c r="H85" i="61"/>
  <c r="C85" i="61"/>
  <c r="B85" i="61"/>
  <c r="H84" i="61"/>
  <c r="C84" i="61"/>
  <c r="O36" i="61" s="1"/>
  <c r="B84" i="61"/>
  <c r="H83" i="61"/>
  <c r="C83" i="61"/>
  <c r="B83" i="61"/>
  <c r="H82" i="61"/>
  <c r="C82" i="61"/>
  <c r="B82" i="61"/>
  <c r="H81" i="61"/>
  <c r="C81" i="61"/>
  <c r="B81" i="61"/>
  <c r="H80" i="61"/>
  <c r="C80" i="61"/>
  <c r="B80" i="61"/>
  <c r="H79" i="61"/>
  <c r="C79" i="61"/>
  <c r="B79" i="61"/>
  <c r="H78" i="61"/>
  <c r="C78" i="61"/>
  <c r="B78" i="61"/>
  <c r="H77" i="61"/>
  <c r="C77" i="61"/>
  <c r="B77" i="61"/>
  <c r="H76" i="61"/>
  <c r="C76" i="61"/>
  <c r="B76" i="61"/>
  <c r="H75" i="61"/>
  <c r="C75" i="61"/>
  <c r="B75" i="61"/>
  <c r="H74" i="61"/>
  <c r="C74" i="61"/>
  <c r="B74" i="61"/>
  <c r="H73" i="61"/>
  <c r="C73" i="61"/>
  <c r="B73" i="61"/>
  <c r="H72" i="61"/>
  <c r="H71" i="61"/>
  <c r="H70" i="61"/>
  <c r="H69" i="61"/>
  <c r="H68" i="61"/>
  <c r="H67" i="61"/>
  <c r="H66" i="61"/>
  <c r="H65" i="61"/>
  <c r="H64" i="61"/>
  <c r="H63" i="61"/>
  <c r="H62" i="61"/>
  <c r="H61" i="61"/>
  <c r="C61" i="61"/>
  <c r="B61" i="61"/>
  <c r="H60" i="61"/>
  <c r="C60" i="61"/>
  <c r="B60" i="61"/>
  <c r="H59" i="61"/>
  <c r="H58" i="61"/>
  <c r="H57" i="61"/>
  <c r="H56" i="61"/>
  <c r="H55" i="61"/>
  <c r="H54" i="61"/>
  <c r="H53" i="61"/>
  <c r="H52" i="61"/>
  <c r="F45" i="61"/>
  <c r="AI36" i="61" s="1"/>
  <c r="F34" i="61"/>
  <c r="AI19" i="61" s="1"/>
  <c r="O19" i="61"/>
  <c r="F16" i="61"/>
  <c r="AI12" i="61" s="1"/>
  <c r="O12" i="61"/>
  <c r="H86" i="60"/>
  <c r="C86" i="60"/>
  <c r="B86" i="60"/>
  <c r="H85" i="60"/>
  <c r="C85" i="60"/>
  <c r="B85" i="60"/>
  <c r="H84" i="60"/>
  <c r="C84" i="60"/>
  <c r="B84" i="60"/>
  <c r="H83" i="60"/>
  <c r="C83" i="60"/>
  <c r="B83" i="60"/>
  <c r="H82" i="60"/>
  <c r="C82" i="60"/>
  <c r="B82" i="60"/>
  <c r="H81" i="60"/>
  <c r="C81" i="60"/>
  <c r="B81" i="60"/>
  <c r="H80" i="60"/>
  <c r="C80" i="60"/>
  <c r="B80" i="60"/>
  <c r="H79" i="60"/>
  <c r="C79" i="60"/>
  <c r="B79" i="60"/>
  <c r="H78" i="60"/>
  <c r="C78" i="60"/>
  <c r="B78" i="60"/>
  <c r="H77" i="60"/>
  <c r="C77" i="60"/>
  <c r="B77" i="60"/>
  <c r="H76" i="60"/>
  <c r="C76" i="60"/>
  <c r="B76" i="60"/>
  <c r="H75" i="60"/>
  <c r="C75" i="60"/>
  <c r="B75" i="60"/>
  <c r="H74" i="60"/>
  <c r="C74" i="60"/>
  <c r="B74" i="60"/>
  <c r="H73" i="60"/>
  <c r="C73" i="60"/>
  <c r="B73" i="60"/>
  <c r="H72" i="60"/>
  <c r="H71" i="60"/>
  <c r="H70" i="60"/>
  <c r="H69" i="60"/>
  <c r="H68" i="60"/>
  <c r="H67" i="60"/>
  <c r="H66" i="60"/>
  <c r="H65" i="60"/>
  <c r="H64" i="60"/>
  <c r="H63" i="60"/>
  <c r="H62" i="60"/>
  <c r="H61" i="60"/>
  <c r="C61" i="60"/>
  <c r="B61" i="60"/>
  <c r="H60" i="60"/>
  <c r="C60" i="60"/>
  <c r="B60" i="60"/>
  <c r="O19" i="60" s="1"/>
  <c r="H59" i="60"/>
  <c r="H58" i="60"/>
  <c r="H57" i="60"/>
  <c r="H56" i="60"/>
  <c r="H55" i="60"/>
  <c r="H54" i="60"/>
  <c r="H53" i="60"/>
  <c r="H52" i="60"/>
  <c r="F45" i="60"/>
  <c r="AI36" i="60" s="1"/>
  <c r="F34" i="60"/>
  <c r="AI19" i="60" s="1"/>
  <c r="F16" i="60"/>
  <c r="AI12" i="60" s="1"/>
  <c r="H53" i="47"/>
  <c r="H54" i="47"/>
  <c r="H55" i="47"/>
  <c r="H56" i="47"/>
  <c r="H57" i="47"/>
  <c r="H58" i="47"/>
  <c r="H59" i="47"/>
  <c r="H60" i="47"/>
  <c r="O12" i="47" s="1"/>
  <c r="H61" i="47"/>
  <c r="H62" i="47"/>
  <c r="H63" i="47"/>
  <c r="H64" i="47"/>
  <c r="H65" i="47"/>
  <c r="H66" i="47"/>
  <c r="H67" i="47"/>
  <c r="H68" i="47"/>
  <c r="H69" i="47"/>
  <c r="H70" i="47"/>
  <c r="H71" i="47"/>
  <c r="H72" i="47"/>
  <c r="H73" i="47"/>
  <c r="H74" i="47"/>
  <c r="H75" i="47"/>
  <c r="H76" i="47"/>
  <c r="H77" i="47"/>
  <c r="H78" i="47"/>
  <c r="H79" i="47"/>
  <c r="H80" i="47"/>
  <c r="H81" i="47"/>
  <c r="H82" i="47"/>
  <c r="H83" i="47"/>
  <c r="H84" i="47"/>
  <c r="H85" i="47"/>
  <c r="H86" i="47"/>
  <c r="H52" i="47"/>
  <c r="F16" i="47"/>
  <c r="AI12" i="47" s="1"/>
  <c r="V17" i="45"/>
  <c r="J7" i="45"/>
  <c r="V18" i="45"/>
  <c r="J11" i="45"/>
  <c r="V10" i="45"/>
  <c r="P21" i="45"/>
  <c r="V20" i="45"/>
  <c r="P20" i="45"/>
  <c r="P15" i="45"/>
  <c r="P10" i="45"/>
  <c r="V19" i="45"/>
  <c r="J16" i="45"/>
  <c r="P11" i="45"/>
  <c r="J18" i="45"/>
  <c r="V16" i="45"/>
  <c r="J14" i="45"/>
  <c r="V12" i="45"/>
  <c r="J15" i="45"/>
  <c r="V11" i="45"/>
  <c r="V9" i="45"/>
  <c r="P19" i="45"/>
  <c r="J9" i="45"/>
  <c r="P18" i="45"/>
  <c r="J19" i="45"/>
  <c r="P16" i="45"/>
  <c r="V15" i="45"/>
  <c r="J12" i="45"/>
  <c r="J20" i="45"/>
  <c r="J13" i="45"/>
  <c r="P9" i="45"/>
  <c r="V14" i="45"/>
  <c r="P13" i="45"/>
  <c r="J21" i="45"/>
  <c r="J17" i="45"/>
  <c r="P17" i="45"/>
  <c r="P14" i="45"/>
  <c r="J10" i="45"/>
  <c r="V21" i="45"/>
  <c r="V13" i="45"/>
  <c r="P12" i="45"/>
  <c r="O12" i="60" l="1"/>
  <c r="O36" i="60"/>
  <c r="H9" i="45"/>
  <c r="G9" i="45"/>
  <c r="I9" i="45" s="1"/>
  <c r="M9" i="45"/>
  <c r="O9" i="45" s="1"/>
  <c r="S9" i="45"/>
  <c r="U9" i="45" s="1"/>
  <c r="T9" i="45"/>
  <c r="N9" i="45"/>
  <c r="G7" i="45"/>
  <c r="H7" i="45"/>
  <c r="T16" i="45"/>
  <c r="E10" i="58"/>
  <c r="N17" i="45"/>
  <c r="E11" i="58"/>
  <c r="S19" i="45"/>
  <c r="N19" i="45"/>
  <c r="D16" i="58"/>
  <c r="S20" i="45"/>
  <c r="S12" i="45"/>
  <c r="G13" i="45"/>
  <c r="M14" i="45"/>
  <c r="M21" i="45"/>
  <c r="S16" i="45"/>
  <c r="C18" i="58"/>
  <c r="E17" i="58"/>
  <c r="M13" i="45"/>
  <c r="C12" i="58"/>
  <c r="E12" i="58"/>
  <c r="T13" i="45"/>
  <c r="T17" i="45"/>
  <c r="G14" i="45"/>
  <c r="S21" i="45"/>
  <c r="N11" i="45"/>
  <c r="D19" i="58"/>
  <c r="S18" i="45"/>
  <c r="C16" i="58"/>
  <c r="G21" i="45"/>
  <c r="S14" i="45"/>
  <c r="D9" i="58"/>
  <c r="S15" i="45"/>
  <c r="M18" i="45"/>
  <c r="H10" i="45"/>
  <c r="C17" i="58"/>
  <c r="G10" i="45"/>
  <c r="N12" i="45"/>
  <c r="D10" i="58"/>
  <c r="S10" i="45"/>
  <c r="H20" i="45"/>
  <c r="T18" i="45"/>
  <c r="C9" i="58"/>
  <c r="T19" i="45"/>
  <c r="N14" i="45"/>
  <c r="N13" i="45"/>
  <c r="T14" i="45"/>
  <c r="T20" i="45"/>
  <c r="M11" i="45"/>
  <c r="C11" i="58"/>
  <c r="C8" i="58"/>
  <c r="E19" i="58"/>
  <c r="N20" i="45"/>
  <c r="E20" i="58"/>
  <c r="H17" i="45"/>
  <c r="E14" i="58"/>
  <c r="H11" i="45"/>
  <c r="G15" i="45"/>
  <c r="E16" i="58"/>
  <c r="H18" i="45"/>
  <c r="H21" i="45"/>
  <c r="D15" i="58"/>
  <c r="T10" i="45"/>
  <c r="T21" i="45"/>
  <c r="G19" i="45"/>
  <c r="H12" i="45"/>
  <c r="C7" i="58"/>
  <c r="G16" i="45"/>
  <c r="G20" i="45"/>
  <c r="E13" i="58"/>
  <c r="D14" i="58"/>
  <c r="T11" i="45"/>
  <c r="H15" i="45"/>
  <c r="M17" i="45"/>
  <c r="E7" i="58"/>
  <c r="G18" i="45"/>
  <c r="N16" i="45"/>
  <c r="H16" i="45"/>
  <c r="S17" i="45"/>
  <c r="M12" i="45"/>
  <c r="D11" i="58"/>
  <c r="C13" i="58"/>
  <c r="C10" i="58"/>
  <c r="D17" i="58"/>
  <c r="H19" i="45"/>
  <c r="H14" i="45"/>
  <c r="G12" i="45"/>
  <c r="D20" i="58"/>
  <c r="E8" i="58"/>
  <c r="S13" i="45"/>
  <c r="M10" i="45"/>
  <c r="N21" i="45"/>
  <c r="E21" i="58"/>
  <c r="D12" i="58"/>
  <c r="E15" i="58"/>
  <c r="N18" i="45"/>
  <c r="G17" i="45"/>
  <c r="N10" i="45"/>
  <c r="D21" i="58"/>
  <c r="M20" i="45"/>
  <c r="T12" i="45"/>
  <c r="C21" i="58"/>
  <c r="E18" i="58"/>
  <c r="C19" i="58"/>
  <c r="C20" i="58"/>
  <c r="M16" i="45"/>
  <c r="D13" i="58"/>
  <c r="N15" i="45"/>
  <c r="E9" i="58"/>
  <c r="C14" i="58"/>
  <c r="D18" i="58"/>
  <c r="S11" i="45"/>
  <c r="D7" i="58"/>
  <c r="D8" i="58"/>
  <c r="M19" i="45"/>
  <c r="G11" i="45"/>
  <c r="H13" i="45"/>
  <c r="M15" i="45"/>
  <c r="C15" i="58"/>
  <c r="T15" i="45"/>
  <c r="U16" i="45" l="1"/>
  <c r="U12" i="45"/>
  <c r="U11" i="45"/>
  <c r="U18" i="45"/>
  <c r="U13" i="45"/>
  <c r="U19" i="45"/>
  <c r="U15" i="45"/>
  <c r="U17" i="45"/>
  <c r="U14" i="45"/>
  <c r="U21" i="45"/>
  <c r="U20" i="45"/>
  <c r="U10" i="45"/>
  <c r="O21" i="45"/>
  <c r="O13" i="45"/>
  <c r="O20" i="45"/>
  <c r="O18" i="45"/>
  <c r="O16" i="45"/>
  <c r="O17" i="45"/>
  <c r="O15" i="45"/>
  <c r="O12" i="45"/>
  <c r="O19" i="45"/>
  <c r="O11" i="45"/>
  <c r="O10" i="45"/>
  <c r="O14" i="45"/>
  <c r="I7" i="45"/>
  <c r="K7" i="45" s="1"/>
  <c r="I12" i="45"/>
  <c r="K12" i="45" s="1"/>
  <c r="I16" i="45"/>
  <c r="K16" i="45" s="1"/>
  <c r="I11" i="45"/>
  <c r="K11" i="45" s="1"/>
  <c r="I20" i="45"/>
  <c r="K20" i="45" s="1"/>
  <c r="I19" i="45"/>
  <c r="K19" i="45" s="1"/>
  <c r="I14" i="45"/>
  <c r="K14" i="45" s="1"/>
  <c r="I13" i="45"/>
  <c r="K13" i="45" s="1"/>
  <c r="I15" i="45"/>
  <c r="K15" i="45" s="1"/>
  <c r="I21" i="45"/>
  <c r="K21" i="45" s="1"/>
  <c r="I17" i="45"/>
  <c r="K17" i="45" s="1"/>
  <c r="I10" i="45"/>
  <c r="K10" i="45" s="1"/>
  <c r="I18" i="45"/>
  <c r="K18" i="45" s="1"/>
  <c r="W13" i="45"/>
  <c r="W17" i="45"/>
  <c r="Q10" i="45"/>
  <c r="Q12" i="45"/>
  <c r="Q14" i="45"/>
  <c r="Q16" i="45"/>
  <c r="Q18" i="45"/>
  <c r="Q20" i="45"/>
  <c r="W9" i="45"/>
  <c r="W11" i="45"/>
  <c r="W19" i="45"/>
  <c r="W21" i="45"/>
  <c r="K9" i="45"/>
  <c r="W14" i="45"/>
  <c r="W16" i="45"/>
  <c r="W18" i="45"/>
  <c r="W20" i="45"/>
  <c r="W15" i="45"/>
  <c r="Q9" i="45"/>
  <c r="Q11" i="45"/>
  <c r="Q13" i="45"/>
  <c r="Q15" i="45"/>
  <c r="Q17" i="45"/>
  <c r="Q19" i="45"/>
  <c r="Q21" i="45"/>
  <c r="W10" i="45"/>
  <c r="W12" i="45"/>
  <c r="F7" i="58"/>
  <c r="F18" i="45"/>
  <c r="F13" i="45"/>
  <c r="F11" i="45"/>
  <c r="F20" i="45"/>
  <c r="E11" i="45"/>
  <c r="D9" i="45"/>
  <c r="E14" i="45"/>
  <c r="E18" i="45"/>
  <c r="D10" i="45"/>
  <c r="F12" i="45"/>
  <c r="D17" i="45"/>
  <c r="D15" i="45"/>
  <c r="D11" i="45"/>
  <c r="F9" i="45"/>
  <c r="F21" i="45"/>
  <c r="E13" i="45"/>
  <c r="D19" i="45"/>
  <c r="F10" i="45"/>
  <c r="E21" i="45"/>
  <c r="D20" i="45"/>
  <c r="D12" i="45"/>
  <c r="D14" i="45"/>
  <c r="D16" i="45"/>
  <c r="D7" i="45"/>
  <c r="F17" i="45"/>
  <c r="E20" i="45"/>
  <c r="D21" i="45"/>
  <c r="E15" i="45"/>
  <c r="E19" i="45"/>
  <c r="D18" i="45"/>
  <c r="E12" i="45"/>
  <c r="E17" i="45"/>
  <c r="E9" i="45"/>
  <c r="F16" i="45"/>
  <c r="F14" i="45"/>
  <c r="D13" i="45"/>
  <c r="F7" i="45"/>
  <c r="F15" i="45"/>
  <c r="F19" i="45"/>
  <c r="H7" i="58" l="1"/>
  <c r="J7" i="58"/>
  <c r="Y13" i="45"/>
  <c r="C13" i="45" s="1"/>
  <c r="Y14" i="45"/>
  <c r="C14" i="45" s="1"/>
  <c r="Y18" i="45"/>
  <c r="C18" i="45" s="1"/>
  <c r="Y9" i="45"/>
  <c r="C9" i="45" s="1"/>
  <c r="Y20" i="45"/>
  <c r="C20" i="45" s="1"/>
  <c r="Y19" i="45"/>
  <c r="C19" i="45" s="1"/>
  <c r="Y17" i="45"/>
  <c r="C17" i="45" s="1"/>
  <c r="Y11" i="45"/>
  <c r="C11" i="45" s="1"/>
  <c r="Y21" i="45"/>
  <c r="C21" i="45" s="1"/>
  <c r="Y12" i="45"/>
  <c r="C12" i="45" s="1"/>
  <c r="Y16" i="45"/>
  <c r="C16" i="45" s="1"/>
  <c r="Y10" i="45"/>
  <c r="C10" i="45" s="1"/>
  <c r="Y15" i="45"/>
  <c r="C15" i="45" s="1"/>
  <c r="O7" i="58"/>
  <c r="C86" i="47"/>
  <c r="B86" i="47"/>
  <c r="C85" i="47"/>
  <c r="B85" i="47"/>
  <c r="C84" i="47"/>
  <c r="B84" i="47"/>
  <c r="C83" i="47"/>
  <c r="B83" i="47"/>
  <c r="C82" i="47"/>
  <c r="B82" i="47"/>
  <c r="C81" i="47"/>
  <c r="B81" i="47"/>
  <c r="C80" i="47"/>
  <c r="B80" i="47"/>
  <c r="C79" i="47"/>
  <c r="B79" i="47"/>
  <c r="C78" i="47"/>
  <c r="B78" i="47"/>
  <c r="C77" i="47"/>
  <c r="B77" i="47"/>
  <c r="C76" i="47"/>
  <c r="B76" i="47"/>
  <c r="C75" i="47"/>
  <c r="B75" i="47"/>
  <c r="C74" i="47"/>
  <c r="B74" i="47"/>
  <c r="C73" i="47"/>
  <c r="B73" i="47"/>
  <c r="C61" i="47"/>
  <c r="B61" i="47"/>
  <c r="C60" i="47"/>
  <c r="B60" i="47"/>
  <c r="F45" i="47"/>
  <c r="AI36" i="47" s="1"/>
  <c r="F34" i="47"/>
  <c r="V7" i="45"/>
  <c r="O19" i="47" l="1"/>
  <c r="O36" i="47"/>
  <c r="J22" i="58"/>
  <c r="P7" i="58"/>
  <c r="O22" i="58"/>
  <c r="AI19" i="47"/>
  <c r="T7" i="45"/>
  <c r="S7" i="45"/>
  <c r="P7" i="45"/>
  <c r="U7" i="45" l="1"/>
  <c r="P22" i="58"/>
  <c r="W7" i="45"/>
  <c r="M7" i="45"/>
  <c r="N7" i="45"/>
  <c r="O7" i="45" l="1"/>
  <c r="Q22" i="62"/>
  <c r="I3" i="65" s="1"/>
  <c r="Q7" i="45" l="1"/>
  <c r="D8" i="45"/>
  <c r="F8" i="45"/>
  <c r="P8" i="45"/>
  <c r="Y7" i="45" l="1"/>
  <c r="C7" i="45" s="1"/>
  <c r="N8" i="45"/>
  <c r="M8" i="45"/>
  <c r="O8" i="45" s="1"/>
  <c r="V8" i="45"/>
  <c r="T8" i="45" l="1"/>
  <c r="Q8" i="45"/>
  <c r="Q22" i="45" s="1"/>
  <c r="S8" i="45"/>
  <c r="U8" i="45" s="1"/>
  <c r="J8" i="45"/>
  <c r="W8" i="45" l="1"/>
  <c r="W22" i="45" s="1"/>
  <c r="G8" i="45"/>
  <c r="I8" i="45" s="1"/>
  <c r="H8" i="45"/>
  <c r="K8" i="45" l="1"/>
  <c r="Y8" i="45" l="1"/>
  <c r="C8" i="45" s="1"/>
  <c r="K22" i="45"/>
  <c r="Y22" i="45" s="1"/>
  <c r="Q23" i="62" s="1"/>
  <c r="J3" i="65" l="1"/>
  <c r="Q24" i="62"/>
</calcChain>
</file>

<file path=xl/sharedStrings.xml><?xml version="1.0" encoding="utf-8"?>
<sst xmlns="http://schemas.openxmlformats.org/spreadsheetml/2006/main" count="1219" uniqueCount="216">
  <si>
    <t>フリガナ</t>
    <phoneticPr fontId="3"/>
  </si>
  <si>
    <t>（郵便番号</t>
    <rPh sb="1" eb="3">
      <t>ユウビン</t>
    </rPh>
    <rPh sb="3" eb="5">
      <t>バンゴウ</t>
    </rPh>
    <phoneticPr fontId="3"/>
  </si>
  <si>
    <t>‐</t>
    <phoneticPr fontId="3"/>
  </si>
  <si>
    <t>）</t>
    <phoneticPr fontId="3"/>
  </si>
  <si>
    <t>申請額</t>
    <rPh sb="0" eb="3">
      <t>シンセイガク</t>
    </rPh>
    <phoneticPr fontId="3"/>
  </si>
  <si>
    <t>認知症対応型通所介護事業所</t>
  </si>
  <si>
    <t>訪問介護事業所</t>
  </si>
  <si>
    <t>訪問入浴介護事業所</t>
  </si>
  <si>
    <t>訪問看護事業所</t>
  </si>
  <si>
    <t>訪問リハビリテーション事業所</t>
  </si>
  <si>
    <t>定期巡回・随時対応型訪問介護看護事業所</t>
  </si>
  <si>
    <t>夜間対応型訪問介護事業所</t>
  </si>
  <si>
    <t>居宅介護支援事業所</t>
  </si>
  <si>
    <t>福祉用具貸与事業所</t>
  </si>
  <si>
    <t>小規模多機能型居宅介護事業所</t>
  </si>
  <si>
    <t>看護小規模多機能型居宅介護事業所</t>
  </si>
  <si>
    <t>介護老人福祉施設</t>
  </si>
  <si>
    <t>地域密着型介護老人福祉施設</t>
  </si>
  <si>
    <t>介護老人保健施設</t>
  </si>
  <si>
    <t>介護医療院</t>
  </si>
  <si>
    <t>介護療養型医療施設</t>
  </si>
  <si>
    <t>認知症対応型共同生活介護事業所</t>
  </si>
  <si>
    <t>費目</t>
    <rPh sb="0" eb="2">
      <t>ヒモク</t>
    </rPh>
    <phoneticPr fontId="3"/>
  </si>
  <si>
    <t>所要額</t>
    <rPh sb="0" eb="3">
      <t>ショヨウガク</t>
    </rPh>
    <phoneticPr fontId="3"/>
  </si>
  <si>
    <t>所要額(円)</t>
    <rPh sb="0" eb="3">
      <t>ショヨウガク</t>
    </rPh>
    <rPh sb="4" eb="5">
      <t>エン</t>
    </rPh>
    <phoneticPr fontId="3"/>
  </si>
  <si>
    <t>千円</t>
    <rPh sb="0" eb="2">
      <t>センエン</t>
    </rPh>
    <phoneticPr fontId="3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</si>
  <si>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3"/>
  </si>
  <si>
    <t>定員</t>
    <rPh sb="0" eb="2">
      <t>テイイン</t>
    </rPh>
    <phoneticPr fontId="3"/>
  </si>
  <si>
    <t>人</t>
    <rPh sb="0" eb="1">
      <t>ニン</t>
    </rPh>
    <phoneticPr fontId="3"/>
  </si>
  <si>
    <t>　※定員は短期入所系、入所施設・居住系のみ記載</t>
    <rPh sb="2" eb="4">
      <t>テイイン</t>
    </rPh>
    <rPh sb="21" eb="23">
      <t>キサイ</t>
    </rPh>
    <phoneticPr fontId="3"/>
  </si>
  <si>
    <t>基準単価</t>
    <rPh sb="0" eb="2">
      <t>キジュン</t>
    </rPh>
    <rPh sb="2" eb="4">
      <t>タンカ</t>
    </rPh>
    <phoneticPr fontId="3"/>
  </si>
  <si>
    <t>介護保険
事業所番号</t>
    <rPh sb="0" eb="2">
      <t>カイゴ</t>
    </rPh>
    <rPh sb="2" eb="4">
      <t>ホケン</t>
    </rPh>
    <rPh sb="5" eb="8">
      <t>ジギョウショ</t>
    </rPh>
    <rPh sb="8" eb="10">
      <t>バンゴウ</t>
    </rPh>
    <phoneticPr fontId="3"/>
  </si>
  <si>
    <t>サービス種別</t>
    <rPh sb="4" eb="6">
      <t>シュベツ</t>
    </rPh>
    <phoneticPr fontId="3"/>
  </si>
  <si>
    <t>No.</t>
    <phoneticPr fontId="3"/>
  </si>
  <si>
    <t>合計</t>
    <rPh sb="0" eb="2">
      <t>ゴウケイ</t>
    </rPh>
    <phoneticPr fontId="3"/>
  </si>
  <si>
    <t>（ア）、（イ）</t>
    <phoneticPr fontId="3"/>
  </si>
  <si>
    <t>（ウ）</t>
    <phoneticPr fontId="3"/>
  </si>
  <si>
    <t xml:space="preserve"> （ア）、（イ）</t>
    <phoneticPr fontId="3"/>
  </si>
  <si>
    <t>区分</t>
    <rPh sb="0" eb="2">
      <t>クブン</t>
    </rPh>
    <phoneticPr fontId="3"/>
  </si>
  <si>
    <t xml:space="preserve"> （ウ）</t>
    <phoneticPr fontId="3"/>
  </si>
  <si>
    <t>ア、イ</t>
  </si>
  <si>
    <t>ウ</t>
  </si>
  <si>
    <t>ア①</t>
  </si>
  <si>
    <t>ア②</t>
  </si>
  <si>
    <t>ア③</t>
  </si>
  <si>
    <t>ア④</t>
  </si>
  <si>
    <t>ア⑤</t>
  </si>
  <si>
    <t>イ</t>
  </si>
  <si>
    <t>ウA</t>
  </si>
  <si>
    <t>ウB</t>
  </si>
  <si>
    <t>単価１</t>
  </si>
  <si>
    <t>単価2</t>
  </si>
  <si>
    <t>通所介護事業所（通常規模型）</t>
  </si>
  <si>
    <t>/事業所</t>
  </si>
  <si>
    <t>通所介護事業所（大規模型（Ⅰ））</t>
  </si>
  <si>
    <t>通所介護事業所（大規模型（Ⅱ））</t>
  </si>
  <si>
    <t>地域密着型通所介護事業所(療養通所介護事業所を含む)</t>
  </si>
  <si>
    <t>通所リハビリテーション事業所（通常規模型）</t>
  </si>
  <si>
    <t>通所リハビリテーション事業所（大規模型（Ⅰ））</t>
  </si>
  <si>
    <t>通所リハビリテーション事業所（大規模型（Ⅱ））</t>
  </si>
  <si>
    <t>/定員</t>
  </si>
  <si>
    <t>居宅療養管理指導事業所</t>
  </si>
  <si>
    <t>養護老人ホーム（定員30人以上）</t>
  </si>
  <si>
    <t>養護老人ホーム（定員29人以下）</t>
  </si>
  <si>
    <t>軽費老人ホーム（定員30人以上）</t>
  </si>
  <si>
    <t>軽費老人ホーム（定員29人以下）</t>
  </si>
  <si>
    <t>有料老人ホーム（定員30人以上）</t>
  </si>
  <si>
    <t>有料老人ホーム（定員29人以下）</t>
  </si>
  <si>
    <t>サービス付き高齢者向け住宅（定員30人以上）</t>
  </si>
  <si>
    <t>サービス付き高齢者向け住宅（定員29人以下）</t>
  </si>
  <si>
    <t>分類</t>
  </si>
  <si>
    <t>＜積算内訳＞</t>
    <rPh sb="1" eb="3">
      <t>セキサン</t>
    </rPh>
    <rPh sb="3" eb="5">
      <t>ウチワケ</t>
    </rPh>
    <phoneticPr fontId="3"/>
  </si>
  <si>
    <t>（単位:千円）</t>
    <rPh sb="1" eb="3">
      <t>タンイ</t>
    </rPh>
    <rPh sb="4" eb="5">
      <t>セン</t>
    </rPh>
    <rPh sb="5" eb="6">
      <t>エン</t>
    </rPh>
    <phoneticPr fontId="3"/>
  </si>
  <si>
    <t>事業所・施設等名</t>
    <rPh sb="0" eb="3">
      <t>ジギョウショ</t>
    </rPh>
    <rPh sb="4" eb="6">
      <t>シセツ</t>
    </rPh>
    <rPh sb="6" eb="7">
      <t>トウ</t>
    </rPh>
    <rPh sb="7" eb="8">
      <t>メイ</t>
    </rPh>
    <phoneticPr fontId="3"/>
  </si>
  <si>
    <t>事業所・施設等の状況</t>
    <rPh sb="0" eb="3">
      <t>ジギョウショ</t>
    </rPh>
    <rPh sb="4" eb="6">
      <t>シセツ</t>
    </rPh>
    <rPh sb="6" eb="7">
      <t>トウ</t>
    </rPh>
    <rPh sb="8" eb="10">
      <t>ジョウキョウ</t>
    </rPh>
    <phoneticPr fontId="3"/>
  </si>
  <si>
    <t>事業所・施設等の名称</t>
    <rPh sb="0" eb="3">
      <t>ジギョウショ</t>
    </rPh>
    <rPh sb="4" eb="6">
      <t>シセツ</t>
    </rPh>
    <rPh sb="6" eb="7">
      <t>トウ</t>
    </rPh>
    <rPh sb="8" eb="10">
      <t>メイショウ</t>
    </rPh>
    <phoneticPr fontId="3"/>
  </si>
  <si>
    <t>事業所・施設等の所在地</t>
    <rPh sb="0" eb="3">
      <t>ジギョウショ</t>
    </rPh>
    <rPh sb="4" eb="6">
      <t>シセツ</t>
    </rPh>
    <rPh sb="6" eb="7">
      <t>トウ</t>
    </rPh>
    <rPh sb="8" eb="11">
      <t>ショザイチ</t>
    </rPh>
    <phoneticPr fontId="3"/>
  </si>
  <si>
    <t>合計</t>
    <phoneticPr fontId="3"/>
  </si>
  <si>
    <t>　（ア）新型コロナウイルス感染者が発生又は感染者と接触があった者（濃厚接触者）に対応した介護サービス事業所・施設等
　（イ）新型コロナウイルス感染症の流行に伴い居宅でサービスを提供する通所系サービス事業所</t>
    <rPh sb="33" eb="38">
      <t>ノウコウセッショクシャ</t>
    </rPh>
    <phoneticPr fontId="3"/>
  </si>
  <si>
    <t>既交付額</t>
    <rPh sb="0" eb="1">
      <t>スデ</t>
    </rPh>
    <rPh sb="1" eb="4">
      <t>コウフガク</t>
    </rPh>
    <phoneticPr fontId="3"/>
  </si>
  <si>
    <t>（ウ）感染者が発生した介護サービス事業所・施設等の利用者の受け入れや当該事業所・施設等に応援職員の派遣を行う事業所・施設等</t>
    <phoneticPr fontId="3"/>
  </si>
  <si>
    <t>既交付額</t>
    <rPh sb="0" eb="1">
      <t>キ</t>
    </rPh>
    <rPh sb="1" eb="4">
      <t>コウフガク</t>
    </rPh>
    <phoneticPr fontId="3"/>
  </si>
  <si>
    <t>基準単価残額</t>
    <rPh sb="0" eb="4">
      <t>キジュンタンカ</t>
    </rPh>
    <rPh sb="4" eb="6">
      <t>ザンガク</t>
    </rPh>
    <phoneticPr fontId="3"/>
  </si>
  <si>
    <t>希望する</t>
    <rPh sb="0" eb="2">
      <t>キボウ</t>
    </rPh>
    <phoneticPr fontId="3"/>
  </si>
  <si>
    <t>緊急雇用</t>
    <rPh sb="0" eb="2">
      <t>キンキュウ</t>
    </rPh>
    <rPh sb="2" eb="4">
      <t>コヨウ</t>
    </rPh>
    <phoneticPr fontId="8"/>
  </si>
  <si>
    <t>割増賃金・手当</t>
    <rPh sb="0" eb="2">
      <t>ワリマシ</t>
    </rPh>
    <rPh sb="2" eb="4">
      <t>チンギン</t>
    </rPh>
    <rPh sb="5" eb="7">
      <t>テアテ</t>
    </rPh>
    <phoneticPr fontId="8"/>
  </si>
  <si>
    <t>職業紹介料</t>
    <rPh sb="0" eb="2">
      <t>ショクギョウ</t>
    </rPh>
    <rPh sb="2" eb="4">
      <t>ショウカイ</t>
    </rPh>
    <rPh sb="4" eb="5">
      <t>リョウ</t>
    </rPh>
    <phoneticPr fontId="8"/>
  </si>
  <si>
    <t>損害賠償
保険加入</t>
    <rPh sb="0" eb="2">
      <t>ソンガイ</t>
    </rPh>
    <rPh sb="2" eb="4">
      <t>バイショウ</t>
    </rPh>
    <rPh sb="5" eb="7">
      <t>ホケン</t>
    </rPh>
    <rPh sb="7" eb="9">
      <t>カニュウ</t>
    </rPh>
    <phoneticPr fontId="8"/>
  </si>
  <si>
    <t>宿泊費
（帰宅困難職員）</t>
    <rPh sb="0" eb="3">
      <t>シュクハクヒ</t>
    </rPh>
    <rPh sb="5" eb="7">
      <t>キタク</t>
    </rPh>
    <rPh sb="7" eb="9">
      <t>コンナン</t>
    </rPh>
    <rPh sb="9" eb="11">
      <t>ショクイン</t>
    </rPh>
    <phoneticPr fontId="8"/>
  </si>
  <si>
    <t>旅費
（連携）</t>
    <rPh sb="0" eb="2">
      <t>リョヒ</t>
    </rPh>
    <rPh sb="4" eb="6">
      <t>レンケイ</t>
    </rPh>
    <phoneticPr fontId="8"/>
  </si>
  <si>
    <t>自費検査</t>
    <rPh sb="0" eb="2">
      <t>ジヒ</t>
    </rPh>
    <rPh sb="2" eb="4">
      <t>ケンサ</t>
    </rPh>
    <phoneticPr fontId="8"/>
  </si>
  <si>
    <t>消毒・清掃</t>
    <rPh sb="0" eb="2">
      <t>ショウドク</t>
    </rPh>
    <rPh sb="3" eb="5">
      <t>セイソウ</t>
    </rPh>
    <phoneticPr fontId="8"/>
  </si>
  <si>
    <t>感染性廃棄物処理</t>
    <rPh sb="0" eb="3">
      <t>カンセンセイ</t>
    </rPh>
    <rPh sb="3" eb="6">
      <t>ハイキブツ</t>
    </rPh>
    <rPh sb="6" eb="8">
      <t>ショリ</t>
    </rPh>
    <phoneticPr fontId="8"/>
  </si>
  <si>
    <t>衛生用品
購入</t>
    <rPh sb="0" eb="2">
      <t>エイセイ</t>
    </rPh>
    <rPh sb="2" eb="4">
      <t>ヨウヒン</t>
    </rPh>
    <rPh sb="5" eb="7">
      <t>コウニュウ</t>
    </rPh>
    <phoneticPr fontId="8"/>
  </si>
  <si>
    <t>代替場所確保（使用料）</t>
    <rPh sb="0" eb="2">
      <t>ダイタイ</t>
    </rPh>
    <rPh sb="2" eb="4">
      <t>バショ</t>
    </rPh>
    <rPh sb="4" eb="6">
      <t>カクホ</t>
    </rPh>
    <rPh sb="7" eb="10">
      <t>シヨウリョウ</t>
    </rPh>
    <phoneticPr fontId="8"/>
  </si>
  <si>
    <t>謝金
（同行指導）</t>
    <rPh sb="0" eb="2">
      <t>シャキン</t>
    </rPh>
    <rPh sb="4" eb="6">
      <t>ドウコウ</t>
    </rPh>
    <rPh sb="6" eb="8">
      <t>シドウ</t>
    </rPh>
    <phoneticPr fontId="8"/>
  </si>
  <si>
    <t>旅費
（代替場所等）</t>
    <rPh sb="0" eb="2">
      <t>リョヒ</t>
    </rPh>
    <rPh sb="4" eb="6">
      <t>ダイタイ</t>
    </rPh>
    <rPh sb="6" eb="8">
      <t>バショ</t>
    </rPh>
    <rPh sb="8" eb="9">
      <t>トウ</t>
    </rPh>
    <phoneticPr fontId="8"/>
  </si>
  <si>
    <t>リース費用
（車、自転車）</t>
    <rPh sb="3" eb="5">
      <t>ヒヨウ</t>
    </rPh>
    <rPh sb="7" eb="8">
      <t>クルマ</t>
    </rPh>
    <rPh sb="9" eb="12">
      <t>ジテンシャ</t>
    </rPh>
    <phoneticPr fontId="8"/>
  </si>
  <si>
    <t>リース費用
（タブレット）</t>
    <rPh sb="3" eb="5">
      <t>ヒヨウ</t>
    </rPh>
    <phoneticPr fontId="8"/>
  </si>
  <si>
    <t>緊急雇用（職員派遣）</t>
    <rPh sb="0" eb="2">
      <t>キンキュウ</t>
    </rPh>
    <rPh sb="2" eb="4">
      <t>コヨウ</t>
    </rPh>
    <phoneticPr fontId="8"/>
  </si>
  <si>
    <t>割増賃金・手当（職員派遣）</t>
    <rPh sb="0" eb="2">
      <t>ワリマシ</t>
    </rPh>
    <rPh sb="2" eb="4">
      <t>チンギン</t>
    </rPh>
    <rPh sb="5" eb="7">
      <t>テアテ</t>
    </rPh>
    <phoneticPr fontId="8"/>
  </si>
  <si>
    <t>職業紹介料（職員派遣）</t>
    <rPh sb="0" eb="2">
      <t>ショクギョウ</t>
    </rPh>
    <rPh sb="2" eb="4">
      <t>ショウカイ</t>
    </rPh>
    <rPh sb="4" eb="5">
      <t>リョウ</t>
    </rPh>
    <phoneticPr fontId="8"/>
  </si>
  <si>
    <t>損害賠償保険加入（職員派遣）</t>
    <rPh sb="0" eb="2">
      <t>ソンガイ</t>
    </rPh>
    <rPh sb="2" eb="4">
      <t>バイショウ</t>
    </rPh>
    <rPh sb="4" eb="6">
      <t>ホケン</t>
    </rPh>
    <rPh sb="6" eb="8">
      <t>カニュウ</t>
    </rPh>
    <phoneticPr fontId="8"/>
  </si>
  <si>
    <t>旅費・宿泊費（職員派遣）</t>
    <rPh sb="0" eb="2">
      <t>リョヒ</t>
    </rPh>
    <rPh sb="3" eb="6">
      <t>シュクハクヒ</t>
    </rPh>
    <rPh sb="7" eb="9">
      <t>ショクイン</t>
    </rPh>
    <rPh sb="9" eb="11">
      <t>ハケン</t>
    </rPh>
    <phoneticPr fontId="8"/>
  </si>
  <si>
    <t>その他</t>
    <rPh sb="2" eb="3">
      <t>タ</t>
    </rPh>
    <phoneticPr fontId="3"/>
  </si>
  <si>
    <t>短期入所生活介護事業所（空床型を除く）</t>
    <rPh sb="12" eb="15">
      <t>クウショウガタ</t>
    </rPh>
    <rPh sb="16" eb="17">
      <t>ノゾ</t>
    </rPh>
    <phoneticPr fontId="3"/>
  </si>
  <si>
    <t>短期入所療養介護事業所（空床型を除く）</t>
    <rPh sb="12" eb="15">
      <t>クウショウガタ</t>
    </rPh>
    <rPh sb="16" eb="17">
      <t>ノゾ</t>
    </rPh>
    <phoneticPr fontId="3"/>
  </si>
  <si>
    <t>申請額計</t>
    <rPh sb="0" eb="3">
      <t>シンセイガク</t>
    </rPh>
    <rPh sb="3" eb="4">
      <t>ケイ</t>
    </rPh>
    <phoneticPr fontId="3"/>
  </si>
  <si>
    <t>療養費基本補助</t>
    <rPh sb="0" eb="3">
      <t>リョウヨウヒ</t>
    </rPh>
    <rPh sb="3" eb="7">
      <t>キホンホジョ</t>
    </rPh>
    <phoneticPr fontId="3"/>
  </si>
  <si>
    <t>療養費追加補助</t>
    <rPh sb="0" eb="3">
      <t>リョウヨウヒ</t>
    </rPh>
    <rPh sb="3" eb="7">
      <t>ツイカホジョ</t>
    </rPh>
    <phoneticPr fontId="3"/>
  </si>
  <si>
    <t>療養費</t>
    <rPh sb="0" eb="3">
      <t>リョウヨウヒ</t>
    </rPh>
    <phoneticPr fontId="3"/>
  </si>
  <si>
    <t>単価</t>
    <rPh sb="0" eb="2">
      <t>タンカ</t>
    </rPh>
    <phoneticPr fontId="3"/>
  </si>
  <si>
    <t>①施設内療養費の補助</t>
    <rPh sb="1" eb="7">
      <t>シセツナイリョウヨウヒ</t>
    </rPh>
    <rPh sb="8" eb="10">
      <t>ホジョ</t>
    </rPh>
    <phoneticPr fontId="3"/>
  </si>
  <si>
    <t>②施設内療養費を除く補助</t>
    <rPh sb="1" eb="7">
      <t>シセツナイリョウヨウヒ</t>
    </rPh>
    <rPh sb="8" eb="9">
      <t>ノゾ</t>
    </rPh>
    <rPh sb="10" eb="12">
      <t>ホジョ</t>
    </rPh>
    <phoneticPr fontId="3"/>
  </si>
  <si>
    <t>②施設内療養費を除く補助</t>
    <phoneticPr fontId="3"/>
  </si>
  <si>
    <t>①施設内療養費の補助</t>
    <phoneticPr fontId="3"/>
  </si>
  <si>
    <t>基準単価
残額</t>
    <rPh sb="0" eb="4">
      <t>キジュンタンカ</t>
    </rPh>
    <rPh sb="5" eb="7">
      <t>ザンガク</t>
    </rPh>
    <phoneticPr fontId="3"/>
  </si>
  <si>
    <t>個別協議
（県）</t>
    <rPh sb="0" eb="4">
      <t>コベツキョウギ</t>
    </rPh>
    <rPh sb="6" eb="7">
      <t>ケン</t>
    </rPh>
    <phoneticPr fontId="3"/>
  </si>
  <si>
    <t>個別協議
（国）</t>
    <rPh sb="0" eb="4">
      <t>コベツキョウギ</t>
    </rPh>
    <rPh sb="6" eb="7">
      <t>クニ</t>
    </rPh>
    <phoneticPr fontId="3"/>
  </si>
  <si>
    <t>申請日：</t>
    <rPh sb="0" eb="3">
      <t>シンセイビ</t>
    </rPh>
    <phoneticPr fontId="10"/>
  </si>
  <si>
    <t>　　令和</t>
    <rPh sb="2" eb="4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</si>
  <si>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</si>
  <si>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</si>
  <si>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</si>
  <si>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　茨城県知事　殿</t>
    <rPh sb="1" eb="6">
      <t>イバラキケンチジ</t>
    </rPh>
    <rPh sb="7" eb="8">
      <t>ドノ</t>
    </rPh>
    <phoneticPr fontId="10"/>
  </si>
  <si>
    <t>　標記について、次のとおり申請します。</t>
    <rPh sb="1" eb="3">
      <t>ヒョウキ</t>
    </rPh>
    <rPh sb="8" eb="9">
      <t>ツギ</t>
    </rPh>
    <rPh sb="13" eb="15">
      <t>シンセイ</t>
    </rPh>
    <phoneticPr fontId="3"/>
  </si>
  <si>
    <t>１　申請者（法人情報）</t>
    <rPh sb="2" eb="5">
      <t>シンセイシャ</t>
    </rPh>
    <rPh sb="6" eb="8">
      <t>ホウジン</t>
    </rPh>
    <rPh sb="8" eb="10">
      <t>ジョウホウ</t>
    </rPh>
    <phoneticPr fontId="10"/>
  </si>
  <si>
    <t>フリガナ</t>
    <phoneticPr fontId="10"/>
  </si>
  <si>
    <t>法人名</t>
    <rPh sb="0" eb="3">
      <t>ホウジンメイ</t>
    </rPh>
    <phoneticPr fontId="10"/>
  </si>
  <si>
    <t>法人代表者</t>
    <rPh sb="0" eb="2">
      <t>ホウジン</t>
    </rPh>
    <rPh sb="2" eb="5">
      <t>ダイヒョウシャ</t>
    </rPh>
    <phoneticPr fontId="10"/>
  </si>
  <si>
    <t>職名</t>
    <rPh sb="0" eb="2">
      <t>ショクメイ</t>
    </rPh>
    <phoneticPr fontId="10"/>
  </si>
  <si>
    <t>氏名</t>
    <rPh sb="0" eb="1">
      <t>シ</t>
    </rPh>
    <rPh sb="1" eb="2">
      <t>ナ</t>
    </rPh>
    <phoneticPr fontId="3"/>
  </si>
  <si>
    <t>主たる事務所の所在地</t>
    <rPh sb="0" eb="1">
      <t>シュ</t>
    </rPh>
    <rPh sb="3" eb="6">
      <t>ジムショ</t>
    </rPh>
    <rPh sb="7" eb="10">
      <t>ショザイチ</t>
    </rPh>
    <phoneticPr fontId="10"/>
  </si>
  <si>
    <t>郵便番号</t>
    <rPh sb="0" eb="4">
      <t>ユウビンバンゴウ</t>
    </rPh>
    <phoneticPr fontId="10"/>
  </si>
  <si>
    <t>ー</t>
    <phoneticPr fontId="10"/>
  </si>
  <si>
    <t>２　連絡担当者</t>
    <rPh sb="2" eb="7">
      <t>レンラクタントウシャ</t>
    </rPh>
    <phoneticPr fontId="10"/>
  </si>
  <si>
    <t>担当者</t>
    <rPh sb="0" eb="3">
      <t>タントウシャ</t>
    </rPh>
    <phoneticPr fontId="10"/>
  </si>
  <si>
    <t>所属</t>
    <rPh sb="0" eb="2">
      <t>ショゾク</t>
    </rPh>
    <phoneticPr fontId="10"/>
  </si>
  <si>
    <t>連絡先</t>
    <rPh sb="0" eb="3">
      <t>レンラクサキ</t>
    </rPh>
    <phoneticPr fontId="10"/>
  </si>
  <si>
    <t>電話番号</t>
    <rPh sb="0" eb="4">
      <t>デンワバンゴウ</t>
    </rPh>
    <phoneticPr fontId="10"/>
  </si>
  <si>
    <t>E-mail</t>
    <phoneticPr fontId="3"/>
  </si>
  <si>
    <t>令和４年度に生じた費用分</t>
    <rPh sb="0" eb="2">
      <t>レイワ</t>
    </rPh>
    <rPh sb="3" eb="5">
      <t>ネンド</t>
    </rPh>
    <rPh sb="6" eb="7">
      <t>ショウ</t>
    </rPh>
    <rPh sb="9" eb="12">
      <t>ヒヨウブン</t>
    </rPh>
    <phoneticPr fontId="10"/>
  </si>
  <si>
    <t>金</t>
    <rPh sb="0" eb="1">
      <t>キン</t>
    </rPh>
    <phoneticPr fontId="10"/>
  </si>
  <si>
    <t>円</t>
    <rPh sb="0" eb="1">
      <t>エン</t>
    </rPh>
    <phoneticPr fontId="10"/>
  </si>
  <si>
    <t>令和５年度に生じた費用分</t>
    <rPh sb="0" eb="2">
      <t>レイワ</t>
    </rPh>
    <rPh sb="3" eb="5">
      <t>ネンド</t>
    </rPh>
    <rPh sb="6" eb="7">
      <t>ショウ</t>
    </rPh>
    <rPh sb="9" eb="12">
      <t>ヒヨウブン</t>
    </rPh>
    <phoneticPr fontId="10"/>
  </si>
  <si>
    <t>合計</t>
    <rPh sb="0" eb="2">
      <t>ゴウケイ</t>
    </rPh>
    <phoneticPr fontId="10"/>
  </si>
  <si>
    <t>金融機関名</t>
  </si>
  <si>
    <t>支店名</t>
    <rPh sb="0" eb="3">
      <t>シテンメイ</t>
    </rPh>
    <phoneticPr fontId="10"/>
  </si>
  <si>
    <t>口座名義</t>
    <rPh sb="0" eb="4">
      <t>コウザメイギ</t>
    </rPh>
    <phoneticPr fontId="10"/>
  </si>
  <si>
    <t>口座番号</t>
    <rPh sb="0" eb="4">
      <t>コウザバンゴウ</t>
    </rPh>
    <phoneticPr fontId="10"/>
  </si>
  <si>
    <t>預金種目</t>
    <rPh sb="0" eb="4">
      <t>ヨキンシュモク</t>
    </rPh>
    <phoneticPr fontId="10"/>
  </si>
  <si>
    <t>No.</t>
    <phoneticPr fontId="8"/>
  </si>
  <si>
    <t>施設名</t>
    <rPh sb="0" eb="3">
      <t>シセツメイ</t>
    </rPh>
    <phoneticPr fontId="8"/>
  </si>
  <si>
    <t>サービス種別</t>
    <rPh sb="4" eb="6">
      <t>シュベツ</t>
    </rPh>
    <phoneticPr fontId="8"/>
  </si>
  <si>
    <t>事業所番号</t>
    <rPh sb="0" eb="3">
      <t>ジギョウショ</t>
    </rPh>
    <rPh sb="3" eb="5">
      <t>バンゴウ</t>
    </rPh>
    <phoneticPr fontId="8"/>
  </si>
  <si>
    <t>感染発生日</t>
    <rPh sb="0" eb="5">
      <t>カンセンハッセイビ</t>
    </rPh>
    <phoneticPr fontId="8"/>
  </si>
  <si>
    <t>職員</t>
    <rPh sb="0" eb="2">
      <t>ショクイン</t>
    </rPh>
    <phoneticPr fontId="8"/>
  </si>
  <si>
    <t>利用者</t>
    <rPh sb="0" eb="3">
      <t>リヨウシャ</t>
    </rPh>
    <phoneticPr fontId="8"/>
  </si>
  <si>
    <t>感染状況詳細</t>
    <rPh sb="0" eb="4">
      <t>カンセンジョウキョウ</t>
    </rPh>
    <rPh sb="4" eb="6">
      <t>ショウサイ</t>
    </rPh>
    <phoneticPr fontId="8"/>
  </si>
  <si>
    <t>感染者</t>
    <rPh sb="0" eb="2">
      <t>カンセン</t>
    </rPh>
    <rPh sb="2" eb="3">
      <t>シャ</t>
    </rPh>
    <phoneticPr fontId="8"/>
  </si>
  <si>
    <t>名</t>
    <rPh sb="0" eb="1">
      <t>メイ</t>
    </rPh>
    <phoneticPr fontId="10"/>
  </si>
  <si>
    <t>２　補足事項</t>
    <rPh sb="2" eb="4">
      <t>ホソク</t>
    </rPh>
    <rPh sb="4" eb="6">
      <t>ジコウ</t>
    </rPh>
    <phoneticPr fontId="10"/>
  </si>
  <si>
    <t>サービス種別</t>
    <rPh sb="4" eb="6">
      <t>シュベツ</t>
    </rPh>
    <phoneticPr fontId="10"/>
  </si>
  <si>
    <t>普通</t>
    <rPh sb="0" eb="2">
      <t>フツウ</t>
    </rPh>
    <phoneticPr fontId="10"/>
  </si>
  <si>
    <t>当座</t>
    <rPh sb="0" eb="2">
      <t>トウザ</t>
    </rPh>
    <phoneticPr fontId="10"/>
  </si>
  <si>
    <t>短期入所生活介護事業所（空床型）</t>
    <rPh sb="12" eb="15">
      <t>クウショウガタ</t>
    </rPh>
    <phoneticPr fontId="3"/>
  </si>
  <si>
    <t>申請者</t>
    <rPh sb="0" eb="3">
      <t>シンセイシャ</t>
    </rPh>
    <phoneticPr fontId="8"/>
  </si>
  <si>
    <t>連絡先</t>
    <rPh sb="0" eb="3">
      <t>レンラクサキ</t>
    </rPh>
    <phoneticPr fontId="8"/>
  </si>
  <si>
    <t>交付申請</t>
    <rPh sb="0" eb="2">
      <t>コウフ</t>
    </rPh>
    <rPh sb="2" eb="4">
      <t>シンセイ</t>
    </rPh>
    <phoneticPr fontId="8"/>
  </si>
  <si>
    <t>法人名</t>
    <rPh sb="0" eb="3">
      <t>ホウジンメイ</t>
    </rPh>
    <phoneticPr fontId="8"/>
  </si>
  <si>
    <t>代表者職・氏名</t>
    <rPh sb="0" eb="3">
      <t>ダイヒョウシャ</t>
    </rPh>
    <rPh sb="3" eb="4">
      <t>ショク</t>
    </rPh>
    <rPh sb="5" eb="7">
      <t>シメイ</t>
    </rPh>
    <phoneticPr fontId="8"/>
  </si>
  <si>
    <t>担当者名</t>
    <rPh sb="0" eb="4">
      <t>タントウシャメイ</t>
    </rPh>
    <phoneticPr fontId="8"/>
  </si>
  <si>
    <t>電話番号</t>
    <rPh sb="0" eb="4">
      <t>デンワバンゴウ</t>
    </rPh>
    <phoneticPr fontId="8"/>
  </si>
  <si>
    <t>メールアドレス</t>
    <phoneticPr fontId="8"/>
  </si>
  <si>
    <t>交付申請日</t>
    <rPh sb="0" eb="5">
      <t>コウフシンセイビ</t>
    </rPh>
    <phoneticPr fontId="8"/>
  </si>
  <si>
    <t>4　振込先口座</t>
    <phoneticPr fontId="10"/>
  </si>
  <si>
    <t>申請額（R4年度分）</t>
    <rPh sb="0" eb="3">
      <t>シンセイガク</t>
    </rPh>
    <rPh sb="6" eb="8">
      <t>ネンド</t>
    </rPh>
    <rPh sb="8" eb="9">
      <t>ブン</t>
    </rPh>
    <phoneticPr fontId="8"/>
  </si>
  <si>
    <t>申請額（R5年度分）</t>
    <rPh sb="0" eb="3">
      <t>シンセイガク</t>
    </rPh>
    <rPh sb="8" eb="9">
      <t>ブン</t>
    </rPh>
    <phoneticPr fontId="8"/>
  </si>
  <si>
    <t>個別協議（県）</t>
    <rPh sb="0" eb="4">
      <t>コベツキョウギ</t>
    </rPh>
    <rPh sb="5" eb="6">
      <t>ケン</t>
    </rPh>
    <phoneticPr fontId="8"/>
  </si>
  <si>
    <t>個別協議（国）</t>
    <rPh sb="0" eb="4">
      <t>コベツキョウギ</t>
    </rPh>
    <rPh sb="5" eb="6">
      <t>クニ</t>
    </rPh>
    <phoneticPr fontId="8"/>
  </si>
  <si>
    <t>法人名</t>
    <rPh sb="0" eb="3">
      <t>ホウジンメイ</t>
    </rPh>
    <phoneticPr fontId="3"/>
  </si>
  <si>
    <t>令和５年度茨城県新型コロナウイルス感染症流行下における
介護サービス事業所等のサービス提供体制確保事業補助金交付申請書</t>
    <rPh sb="0" eb="2">
      <t>レイワ</t>
    </rPh>
    <rPh sb="3" eb="4">
      <t>ネン</t>
    </rPh>
    <rPh sb="4" eb="5">
      <t>ド</t>
    </rPh>
    <rPh sb="5" eb="7">
      <t>イバラキ</t>
    </rPh>
    <rPh sb="7" eb="8">
      <t>ケン</t>
    </rPh>
    <rPh sb="8" eb="10">
      <t>シンガタ</t>
    </rPh>
    <rPh sb="17" eb="20">
      <t>カンセンショウ</t>
    </rPh>
    <rPh sb="20" eb="22">
      <t>リュウコウ</t>
    </rPh>
    <rPh sb="22" eb="23">
      <t>カ</t>
    </rPh>
    <rPh sb="28" eb="30">
      <t>カイゴ</t>
    </rPh>
    <rPh sb="34" eb="37">
      <t>ジギョウショ</t>
    </rPh>
    <rPh sb="37" eb="38">
      <t>トウ</t>
    </rPh>
    <rPh sb="43" eb="45">
      <t>テイキョウ</t>
    </rPh>
    <rPh sb="45" eb="47">
      <t>タイセイ</t>
    </rPh>
    <rPh sb="47" eb="49">
      <t>カクホ</t>
    </rPh>
    <rPh sb="49" eb="51">
      <t>ジギョウ</t>
    </rPh>
    <rPh sb="51" eb="54">
      <t>ホジョキン</t>
    </rPh>
    <rPh sb="54" eb="56">
      <t>コウフ</t>
    </rPh>
    <rPh sb="56" eb="59">
      <t>シンセイショ</t>
    </rPh>
    <phoneticPr fontId="3"/>
  </si>
  <si>
    <t>（別紙）</t>
    <rPh sb="1" eb="3">
      <t>ベッシ</t>
    </rPh>
    <phoneticPr fontId="3"/>
  </si>
  <si>
    <r>
      <t xml:space="preserve">濃厚接触者
</t>
    </r>
    <r>
      <rPr>
        <b/>
        <sz val="8"/>
        <color theme="1"/>
        <rFont val="游ゴシック"/>
        <family val="3"/>
        <charset val="128"/>
      </rPr>
      <t>(※2)</t>
    </r>
    <rPh sb="0" eb="2">
      <t>ノウコウ</t>
    </rPh>
    <rPh sb="2" eb="4">
      <t>セッショク</t>
    </rPh>
    <rPh sb="4" eb="5">
      <t>シャ</t>
    </rPh>
    <phoneticPr fontId="8"/>
  </si>
  <si>
    <r>
      <t>感染者と
同居者</t>
    </r>
    <r>
      <rPr>
        <b/>
        <sz val="8"/>
        <color theme="1"/>
        <rFont val="游ゴシック"/>
        <family val="3"/>
        <charset val="128"/>
      </rPr>
      <t>(※3)</t>
    </r>
    <phoneticPr fontId="10"/>
  </si>
  <si>
    <t>※1</t>
    <phoneticPr fontId="10"/>
  </si>
  <si>
    <t>※2</t>
    <phoneticPr fontId="10"/>
  </si>
  <si>
    <t>※3</t>
    <phoneticPr fontId="10"/>
  </si>
  <si>
    <r>
      <t>濃厚接触者</t>
    </r>
    <r>
      <rPr>
        <sz val="11"/>
        <rFont val="游ゴシック"/>
        <family val="3"/>
        <charset val="128"/>
      </rPr>
      <t>：令和5年5月7日まで適用</t>
    </r>
    <rPh sb="16" eb="18">
      <t>テキヨウ</t>
    </rPh>
    <phoneticPr fontId="10"/>
  </si>
  <si>
    <t>所属</t>
    <rPh sb="0" eb="2">
      <t>ショゾク</t>
    </rPh>
    <phoneticPr fontId="3"/>
  </si>
  <si>
    <t>①施設内療養費の補助、②施設内療養費を除く補助　共通</t>
    <rPh sb="1" eb="3">
      <t>シセツ</t>
    </rPh>
    <rPh sb="3" eb="4">
      <t>ナイ</t>
    </rPh>
    <rPh sb="4" eb="7">
      <t>リョウヨウヒ</t>
    </rPh>
    <rPh sb="8" eb="10">
      <t>ホジョ</t>
    </rPh>
    <rPh sb="12" eb="18">
      <t>シセツナイリョウヨウヒ</t>
    </rPh>
    <rPh sb="19" eb="20">
      <t>ノゾ</t>
    </rPh>
    <rPh sb="21" eb="23">
      <t>ホジョ</t>
    </rPh>
    <rPh sb="24" eb="26">
      <t>キョウツウ</t>
    </rPh>
    <phoneticPr fontId="3"/>
  </si>
  <si>
    <t>療養費（基本補助）</t>
    <rPh sb="0" eb="3">
      <t>リョウヨウヒ</t>
    </rPh>
    <rPh sb="4" eb="6">
      <t>キホン</t>
    </rPh>
    <rPh sb="6" eb="8">
      <t>ホジョ</t>
    </rPh>
    <phoneticPr fontId="3"/>
  </si>
  <si>
    <t>療養費（追加補助）</t>
    <rPh sb="0" eb="3">
      <t>リョウヨウヒ</t>
    </rPh>
    <rPh sb="4" eb="8">
      <t>ツイカホジョ</t>
    </rPh>
    <phoneticPr fontId="3"/>
  </si>
  <si>
    <t>①施設内療養費の補助、②施設内療養費を除く補助　共通</t>
    <phoneticPr fontId="3"/>
  </si>
  <si>
    <r>
      <rPr>
        <b/>
        <sz val="11"/>
        <rFont val="游ゴシック"/>
        <family val="3"/>
        <charset val="128"/>
      </rPr>
      <t>感染者と同居者</t>
    </r>
    <r>
      <rPr>
        <sz val="11"/>
        <rFont val="游ゴシック"/>
        <family val="3"/>
        <charset val="128"/>
      </rPr>
      <t>：令和5年5月8日から適用（施設内での感染者との接触は含まれません）</t>
    </r>
    <rPh sb="18" eb="20">
      <t>テキヨウ</t>
    </rPh>
    <phoneticPr fontId="10"/>
  </si>
  <si>
    <r>
      <rPr>
        <b/>
        <sz val="11"/>
        <rFont val="游ゴシック"/>
        <family val="3"/>
        <charset val="128"/>
      </rPr>
      <t>終息日</t>
    </r>
    <r>
      <rPr>
        <sz val="11"/>
        <rFont val="游ゴシック"/>
        <family val="3"/>
        <charset val="128"/>
      </rPr>
      <t>は、感染者等の療養や隔離が終了した日とします</t>
    </r>
    <rPh sb="0" eb="3">
      <t>シュウソクビ</t>
    </rPh>
    <rPh sb="5" eb="8">
      <t>カンセンシャ</t>
    </rPh>
    <rPh sb="8" eb="9">
      <t>トウ</t>
    </rPh>
    <rPh sb="10" eb="12">
      <t>リョウヨウ</t>
    </rPh>
    <rPh sb="13" eb="15">
      <t>カクリ</t>
    </rPh>
    <rPh sb="16" eb="18">
      <t>シュウリョウ</t>
    </rPh>
    <rPh sb="20" eb="21">
      <t>ヒ</t>
    </rPh>
    <phoneticPr fontId="10"/>
  </si>
  <si>
    <t>通所介護事業所</t>
    <phoneticPr fontId="3"/>
  </si>
  <si>
    <t>通所リハビリテーション事業所</t>
    <phoneticPr fontId="3"/>
  </si>
  <si>
    <t>短期入所療養介護事業所（空床型）</t>
    <rPh sb="12" eb="15">
      <t>クウショウガタ</t>
    </rPh>
    <phoneticPr fontId="3"/>
  </si>
  <si>
    <t>養護老人ホーム</t>
    <phoneticPr fontId="3"/>
  </si>
  <si>
    <t>軽費老人ホーム</t>
    <phoneticPr fontId="3"/>
  </si>
  <si>
    <t>有料老人ホーム</t>
    <phoneticPr fontId="3"/>
  </si>
  <si>
    <t>サービス付き高齢者向け住宅</t>
    <phoneticPr fontId="3"/>
  </si>
  <si>
    <t>・一度感染が終息し、日を空けて感染者等が再度発生した場合は、行を分けて記載してください。</t>
    <rPh sb="1" eb="3">
      <t>イチド</t>
    </rPh>
    <rPh sb="3" eb="5">
      <t>カンセン</t>
    </rPh>
    <rPh sb="6" eb="8">
      <t>シュウソク</t>
    </rPh>
    <rPh sb="10" eb="11">
      <t>ヒ</t>
    </rPh>
    <rPh sb="12" eb="13">
      <t>ア</t>
    </rPh>
    <rPh sb="15" eb="18">
      <t>カンセンシャ</t>
    </rPh>
    <rPh sb="18" eb="19">
      <t>トウ</t>
    </rPh>
    <rPh sb="20" eb="22">
      <t>サイド</t>
    </rPh>
    <rPh sb="22" eb="24">
      <t>ハッセイ</t>
    </rPh>
    <rPh sb="26" eb="28">
      <t>バアイ</t>
    </rPh>
    <rPh sb="30" eb="31">
      <t>ギョウ</t>
    </rPh>
    <rPh sb="32" eb="33">
      <t>ワ</t>
    </rPh>
    <rPh sb="35" eb="37">
      <t>キサイ</t>
    </rPh>
    <phoneticPr fontId="10"/>
  </si>
  <si>
    <t>・施設・サービスごとに行を分けて記載してください。</t>
    <rPh sb="11" eb="12">
      <t>ギョウ</t>
    </rPh>
    <rPh sb="13" eb="14">
      <t>ワ</t>
    </rPh>
    <phoneticPr fontId="10"/>
  </si>
  <si>
    <t>１　感染状況</t>
    <rPh sb="2" eb="6">
      <t>カンセンジョウキョウ</t>
    </rPh>
    <phoneticPr fontId="10"/>
  </si>
  <si>
    <t>プルダウン</t>
    <phoneticPr fontId="3"/>
  </si>
  <si>
    <t>（様式第１号－１）</t>
    <rPh sb="1" eb="3">
      <t>ヨウシキ</t>
    </rPh>
    <rPh sb="3" eb="4">
      <t>ダイ</t>
    </rPh>
    <rPh sb="5" eb="6">
      <t>ゴウ</t>
    </rPh>
    <phoneticPr fontId="3"/>
  </si>
  <si>
    <t>３　交付申請額　※自動計算</t>
    <rPh sb="2" eb="7">
      <t>コウフシンセイガク</t>
    </rPh>
    <rPh sb="9" eb="13">
      <t>ジドウケイサン</t>
    </rPh>
    <phoneticPr fontId="3"/>
  </si>
  <si>
    <t>内訳</t>
    <phoneticPr fontId="3"/>
  </si>
  <si>
    <r>
      <t>(様式１号－５）事業所・施設等別個票</t>
    </r>
    <r>
      <rPr>
        <sz val="9"/>
        <color rgb="FF0000FF"/>
        <rFont val="游ゴシック"/>
        <family val="3"/>
        <charset val="128"/>
      </rPr>
      <t>【令和４年度に生じた費用分】</t>
    </r>
    <rPh sb="1" eb="3">
      <t>ヨウシキ</t>
    </rPh>
    <rPh sb="8" eb="11">
      <t>ジギョウショ</t>
    </rPh>
    <rPh sb="12" eb="14">
      <t>シセツ</t>
    </rPh>
    <rPh sb="14" eb="15">
      <t>トウ</t>
    </rPh>
    <rPh sb="15" eb="16">
      <t>ベツ</t>
    </rPh>
    <rPh sb="16" eb="18">
      <t>コヒョウ</t>
    </rPh>
    <phoneticPr fontId="3"/>
  </si>
  <si>
    <r>
      <t>（様式１号－４）事業所・施設等別申請額一覧</t>
    </r>
    <r>
      <rPr>
        <sz val="11"/>
        <color rgb="FF0000FF"/>
        <rFont val="游ゴシック"/>
        <family val="3"/>
        <charset val="128"/>
      </rPr>
      <t>【令和４年度に生じた費用分】</t>
    </r>
    <rPh sb="1" eb="3">
      <t>ヨウシキ</t>
    </rPh>
    <rPh sb="8" eb="11">
      <t>ジギョウショ</t>
    </rPh>
    <rPh sb="12" eb="14">
      <t>シセツ</t>
    </rPh>
    <rPh sb="14" eb="15">
      <t>トウ</t>
    </rPh>
    <rPh sb="15" eb="16">
      <t>ベツ</t>
    </rPh>
    <rPh sb="16" eb="19">
      <t>シンセイガク</t>
    </rPh>
    <rPh sb="19" eb="21">
      <t>イチラン</t>
    </rPh>
    <phoneticPr fontId="3"/>
  </si>
  <si>
    <r>
      <t>(様式１号－３）事業所・施設等別個票</t>
    </r>
    <r>
      <rPr>
        <sz val="9"/>
        <color rgb="FFFF0000"/>
        <rFont val="游ゴシック"/>
        <family val="3"/>
        <charset val="128"/>
      </rPr>
      <t>【令和５年度に生じた費用分】</t>
    </r>
    <rPh sb="1" eb="3">
      <t>ヨウシキ</t>
    </rPh>
    <rPh sb="8" eb="11">
      <t>ジギョウショ</t>
    </rPh>
    <rPh sb="12" eb="14">
      <t>シセツ</t>
    </rPh>
    <rPh sb="14" eb="15">
      <t>トウ</t>
    </rPh>
    <rPh sb="15" eb="16">
      <t>ベツ</t>
    </rPh>
    <rPh sb="16" eb="18">
      <t>コヒョウ</t>
    </rPh>
    <phoneticPr fontId="3"/>
  </si>
  <si>
    <r>
      <t>（様式１号－２）事業所・施設等別申請額一覧</t>
    </r>
    <r>
      <rPr>
        <sz val="11"/>
        <color rgb="FFFF0000"/>
        <rFont val="游ゴシック"/>
        <family val="3"/>
        <charset val="128"/>
      </rPr>
      <t>【令和５年度に生じた費用分】</t>
    </r>
    <rPh sb="1" eb="3">
      <t>ヨウシキ</t>
    </rPh>
    <rPh sb="4" eb="5">
      <t>ゴウ</t>
    </rPh>
    <rPh sb="8" eb="11">
      <t>ジギョウショ</t>
    </rPh>
    <rPh sb="12" eb="14">
      <t>シセツ</t>
    </rPh>
    <rPh sb="14" eb="15">
      <t>トウ</t>
    </rPh>
    <rPh sb="15" eb="16">
      <t>ベツ</t>
    </rPh>
    <rPh sb="16" eb="19">
      <t>シンセイガク</t>
    </rPh>
    <rPh sb="19" eb="21">
      <t>イチラン</t>
    </rPh>
    <phoneticPr fontId="3"/>
  </si>
  <si>
    <t>療養対象外</t>
    <rPh sb="0" eb="2">
      <t>リョウヨウ</t>
    </rPh>
    <rPh sb="2" eb="4">
      <t>タイショウ</t>
    </rPh>
    <rPh sb="4" eb="5">
      <t>ガイ</t>
    </rPh>
    <phoneticPr fontId="3"/>
  </si>
  <si>
    <r>
      <t xml:space="preserve">終息日
</t>
    </r>
    <r>
      <rPr>
        <b/>
        <sz val="8"/>
        <rFont val="游ゴシック"/>
        <family val="3"/>
        <charset val="128"/>
      </rPr>
      <t>(※1)</t>
    </r>
    <rPh sb="0" eb="3">
      <t>シュウソクビ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</si>
</sst>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_ ;[Red]\-#,##0\ "/>
    <numFmt numFmtId="178" formatCode="#,##0;\-#,##0;&quot;&quot;"/>
    <numFmt numFmtId="179" formatCode="0000000000"/>
    <numFmt numFmtId="180" formatCode="[$-411]ge\.m\.d;@"/>
  </numFmts>
  <fonts count="4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5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0"/>
      <name val="Arial"/>
      <family val="2"/>
    </font>
    <font>
      <sz val="11"/>
      <color theme="1"/>
      <name val="ＭＳ Ｐゴシック"/>
      <family val="2"/>
      <scheme val="minor"/>
    </font>
    <font>
      <sz val="9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b/>
      <sz val="10"/>
      <color rgb="FFFF0000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10"/>
      <color rgb="FFFF0000"/>
      <name val="游ゴシック"/>
      <family val="3"/>
      <charset val="128"/>
    </font>
    <font>
      <b/>
      <sz val="11"/>
      <name val="游ゴシック"/>
      <family val="3"/>
      <charset val="128"/>
    </font>
    <font>
      <sz val="10"/>
      <name val="游ゴシック"/>
      <family val="3"/>
      <charset val="128"/>
    </font>
    <font>
      <sz val="11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8"/>
      <name val="游ゴシック"/>
      <family val="3"/>
      <charset val="128"/>
    </font>
    <font>
      <b/>
      <sz val="8"/>
      <color theme="1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游ゴシック"/>
      <family val="3"/>
      <charset val="128"/>
    </font>
    <font>
      <sz val="9"/>
      <color rgb="FF0000FF"/>
      <name val="游ゴシック"/>
      <family val="3"/>
      <charset val="128"/>
    </font>
    <font>
      <sz val="6"/>
      <color theme="1"/>
      <name val="游ゴシック"/>
      <family val="3"/>
      <charset val="128"/>
    </font>
    <font>
      <sz val="7.5"/>
      <name val="游ゴシック"/>
      <family val="3"/>
      <charset val="128"/>
    </font>
    <font>
      <sz val="7.5"/>
      <color theme="1"/>
      <name val="游ゴシック"/>
      <family val="3"/>
      <charset val="128"/>
    </font>
    <font>
      <sz val="5"/>
      <color theme="1"/>
      <name val="游ゴシック"/>
      <family val="3"/>
      <charset val="128"/>
    </font>
    <font>
      <sz val="5"/>
      <name val="游ゴシック"/>
      <family val="3"/>
      <charset val="128"/>
    </font>
    <font>
      <sz val="5"/>
      <color rgb="FF0070C0"/>
      <name val="游ゴシック"/>
      <family val="3"/>
      <charset val="128"/>
    </font>
    <font>
      <sz val="11"/>
      <color rgb="FF0000FF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9"/>
      <color rgb="FFFF0000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6"/>
      <color rgb="FFFF0000"/>
      <name val="游ゴシック"/>
      <family val="3"/>
      <charset val="128"/>
    </font>
    <font>
      <sz val="6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/>
    <xf numFmtId="0" fontId="12" fillId="0" borderId="0">
      <alignment vertical="center"/>
    </xf>
    <xf numFmtId="0" fontId="13" fillId="0" borderId="0"/>
    <xf numFmtId="0" fontId="1" fillId="0" borderId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406">
    <xf numFmtId="0" fontId="0" fillId="0" borderId="0" xfId="0">
      <alignment vertical="center"/>
    </xf>
    <xf numFmtId="0" fontId="6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 applyFill="1" applyAlignment="1">
      <alignment vertical="center"/>
    </xf>
    <xf numFmtId="0" fontId="15" fillId="0" borderId="0" xfId="5" applyFont="1">
      <alignment vertical="center"/>
    </xf>
    <xf numFmtId="0" fontId="21" fillId="0" borderId="0" xfId="7" applyFont="1">
      <alignment vertical="center"/>
    </xf>
    <xf numFmtId="0" fontId="22" fillId="0" borderId="0" xfId="7" applyFont="1">
      <alignment vertical="center"/>
    </xf>
    <xf numFmtId="0" fontId="15" fillId="0" borderId="0" xfId="8" applyFont="1" applyAlignment="1">
      <alignment vertical="center"/>
    </xf>
    <xf numFmtId="0" fontId="24" fillId="0" borderId="0" xfId="9" applyFont="1">
      <alignment vertical="center"/>
    </xf>
    <xf numFmtId="0" fontId="24" fillId="0" borderId="0" xfId="9" applyNumberFormat="1" applyFont="1" applyAlignment="1">
      <alignment vertical="center" shrinkToFit="1"/>
    </xf>
    <xf numFmtId="0" fontId="14" fillId="0" borderId="0" xfId="5" applyFont="1" applyProtection="1">
      <alignment vertical="center"/>
    </xf>
    <xf numFmtId="0" fontId="15" fillId="0" borderId="0" xfId="5" applyFont="1" applyBorder="1" applyProtection="1">
      <alignment vertical="center"/>
    </xf>
    <xf numFmtId="0" fontId="15" fillId="0" borderId="0" xfId="5" applyFont="1" applyBorder="1" applyAlignment="1" applyProtection="1">
      <alignment horizontal="center" vertical="center"/>
    </xf>
    <xf numFmtId="0" fontId="15" fillId="0" borderId="0" xfId="5" applyFont="1" applyProtection="1">
      <alignment vertical="center"/>
    </xf>
    <xf numFmtId="0" fontId="15" fillId="0" borderId="0" xfId="5" applyFont="1" applyAlignment="1" applyProtection="1">
      <alignment horizontal="center" vertical="center"/>
    </xf>
    <xf numFmtId="0" fontId="15" fillId="0" borderId="8" xfId="5" applyFont="1" applyBorder="1" applyAlignment="1" applyProtection="1">
      <alignment horizontal="center" vertical="center"/>
    </xf>
    <xf numFmtId="0" fontId="16" fillId="0" borderId="0" xfId="5" applyFont="1" applyProtection="1">
      <alignment vertical="center"/>
    </xf>
    <xf numFmtId="0" fontId="15" fillId="0" borderId="2" xfId="5" applyFont="1" applyFill="1" applyBorder="1" applyAlignment="1" applyProtection="1">
      <alignment vertical="center"/>
    </xf>
    <xf numFmtId="49" fontId="15" fillId="0" borderId="2" xfId="5" applyNumberFormat="1" applyFont="1" applyFill="1" applyBorder="1" applyAlignment="1" applyProtection="1">
      <alignment vertical="center"/>
    </xf>
    <xf numFmtId="0" fontId="16" fillId="0" borderId="0" xfId="5" applyFont="1" applyBorder="1" applyProtection="1">
      <alignment vertical="center"/>
    </xf>
    <xf numFmtId="0" fontId="18" fillId="0" borderId="0" xfId="5" applyFont="1" applyBorder="1" applyProtection="1">
      <alignment vertical="center"/>
    </xf>
    <xf numFmtId="0" fontId="14" fillId="0" borderId="0" xfId="5" applyFont="1" applyBorder="1" applyAlignment="1" applyProtection="1">
      <alignment horizontal="left" vertical="center"/>
    </xf>
    <xf numFmtId="176" fontId="14" fillId="0" borderId="0" xfId="5" applyNumberFormat="1" applyFont="1" applyBorder="1" applyAlignment="1" applyProtection="1">
      <alignment horizontal="right" vertical="center"/>
    </xf>
    <xf numFmtId="0" fontId="19" fillId="0" borderId="0" xfId="5" applyFont="1" applyProtection="1">
      <alignment vertical="center"/>
    </xf>
    <xf numFmtId="0" fontId="17" fillId="0" borderId="0" xfId="5" applyFont="1" applyProtection="1">
      <alignment vertical="center"/>
    </xf>
    <xf numFmtId="0" fontId="18" fillId="0" borderId="0" xfId="5" applyFont="1" applyAlignment="1" applyProtection="1">
      <alignment horizontal="left" vertical="center"/>
    </xf>
    <xf numFmtId="0" fontId="18" fillId="0" borderId="0" xfId="5" applyFont="1" applyProtection="1">
      <alignment vertical="center"/>
    </xf>
    <xf numFmtId="0" fontId="18" fillId="0" borderId="0" xfId="5" applyFont="1" applyAlignment="1" applyProtection="1">
      <alignment vertical="center"/>
    </xf>
    <xf numFmtId="0" fontId="15" fillId="4" borderId="21" xfId="8" applyFont="1" applyFill="1" applyBorder="1" applyAlignment="1" applyProtection="1">
      <alignment horizontal="left" vertical="center" wrapText="1"/>
      <protection locked="0"/>
    </xf>
    <xf numFmtId="0" fontId="15" fillId="4" borderId="21" xfId="8" applyFont="1" applyFill="1" applyBorder="1" applyAlignment="1" applyProtection="1">
      <alignment horizontal="left" vertical="center" wrapText="1" shrinkToFit="1"/>
      <protection locked="0"/>
    </xf>
    <xf numFmtId="179" fontId="15" fillId="4" borderId="21" xfId="8" applyNumberFormat="1" applyFont="1" applyFill="1" applyBorder="1" applyAlignment="1" applyProtection="1">
      <alignment horizontal="center" vertical="center" shrinkToFit="1"/>
      <protection locked="0"/>
    </xf>
    <xf numFmtId="180" fontId="15" fillId="4" borderId="21" xfId="8" applyNumberFormat="1" applyFont="1" applyFill="1" applyBorder="1" applyAlignment="1" applyProtection="1">
      <alignment horizontal="left" vertical="center"/>
      <protection locked="0"/>
    </xf>
    <xf numFmtId="180" fontId="15" fillId="4" borderId="1" xfId="8" applyNumberFormat="1" applyFont="1" applyFill="1" applyBorder="1" applyAlignment="1" applyProtection="1">
      <alignment horizontal="left" vertical="center"/>
      <protection locked="0"/>
    </xf>
    <xf numFmtId="0" fontId="15" fillId="4" borderId="1" xfId="8" applyFont="1" applyFill="1" applyBorder="1" applyAlignment="1" applyProtection="1">
      <alignment vertical="center"/>
      <protection locked="0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7" fillId="0" borderId="0" xfId="0" applyFont="1" applyFill="1" applyProtection="1">
      <alignment vertical="center"/>
    </xf>
    <xf numFmtId="0" fontId="24" fillId="0" borderId="0" xfId="9" applyFont="1" applyProtection="1">
      <alignment vertical="center"/>
    </xf>
    <xf numFmtId="0" fontId="24" fillId="0" borderId="21" xfId="9" applyNumberFormat="1" applyFont="1" applyBorder="1" applyAlignment="1" applyProtection="1">
      <alignment vertical="center" shrinkToFit="1"/>
    </xf>
    <xf numFmtId="0" fontId="24" fillId="0" borderId="21" xfId="9" applyNumberFormat="1" applyFont="1" applyBorder="1" applyAlignment="1" applyProtection="1">
      <alignment horizontal="left" vertical="center" shrinkToFit="1"/>
    </xf>
    <xf numFmtId="176" fontId="24" fillId="0" borderId="21" xfId="9" applyNumberFormat="1" applyFont="1" applyBorder="1" applyAlignment="1" applyProtection="1">
      <alignment vertical="center" shrinkToFit="1"/>
    </xf>
    <xf numFmtId="0" fontId="24" fillId="0" borderId="0" xfId="9" applyNumberFormat="1" applyFont="1" applyAlignment="1" applyProtection="1">
      <alignment vertical="center" shrinkToFit="1"/>
    </xf>
    <xf numFmtId="49" fontId="24" fillId="0" borderId="0" xfId="9" applyNumberFormat="1" applyFont="1" applyProtection="1">
      <alignment vertical="center"/>
    </xf>
    <xf numFmtId="3" fontId="24" fillId="0" borderId="0" xfId="9" applyNumberFormat="1" applyFont="1" applyProtection="1">
      <alignment vertical="center"/>
    </xf>
    <xf numFmtId="0" fontId="24" fillId="5" borderId="21" xfId="9" applyFont="1" applyFill="1" applyBorder="1" applyAlignment="1" applyProtection="1">
      <alignment horizontal="center" vertical="center"/>
    </xf>
    <xf numFmtId="0" fontId="20" fillId="0" borderId="0" xfId="7" applyFont="1" applyProtection="1">
      <alignment vertical="center"/>
    </xf>
    <xf numFmtId="0" fontId="21" fillId="0" borderId="0" xfId="7" applyFont="1" applyAlignment="1" applyProtection="1">
      <alignment vertical="center" wrapText="1"/>
    </xf>
    <xf numFmtId="0" fontId="21" fillId="0" borderId="0" xfId="7" applyFont="1" applyProtection="1">
      <alignment vertical="center"/>
    </xf>
    <xf numFmtId="0" fontId="22" fillId="0" borderId="0" xfId="7" applyFont="1" applyProtection="1">
      <alignment vertical="center"/>
    </xf>
    <xf numFmtId="0" fontId="15" fillId="0" borderId="0" xfId="8" applyFont="1" applyAlignment="1" applyProtection="1">
      <alignment vertical="center"/>
    </xf>
    <xf numFmtId="0" fontId="15" fillId="0" borderId="22" xfId="8" applyFont="1" applyBorder="1" applyAlignment="1" applyProtection="1">
      <alignment horizontal="center" vertical="center"/>
    </xf>
    <xf numFmtId="0" fontId="15" fillId="0" borderId="3" xfId="8" applyFont="1" applyBorder="1" applyAlignment="1" applyProtection="1">
      <alignment vertical="center"/>
    </xf>
    <xf numFmtId="0" fontId="20" fillId="0" borderId="0" xfId="7" applyFont="1" applyFill="1" applyProtection="1">
      <alignment vertical="center"/>
    </xf>
    <xf numFmtId="0" fontId="22" fillId="0" borderId="0" xfId="7" applyFont="1" applyFill="1" applyAlignment="1" applyProtection="1">
      <alignment vertical="center"/>
    </xf>
    <xf numFmtId="0" fontId="22" fillId="0" borderId="0" xfId="7" applyFont="1" applyAlignment="1" applyProtection="1">
      <alignment vertical="center" wrapText="1"/>
    </xf>
    <xf numFmtId="0" fontId="20" fillId="0" borderId="0" xfId="7" applyFont="1" applyAlignment="1" applyProtection="1">
      <alignment vertical="center"/>
    </xf>
    <xf numFmtId="0" fontId="22" fillId="0" borderId="0" xfId="7" applyFont="1" applyAlignment="1" applyProtection="1">
      <alignment vertical="center"/>
    </xf>
    <xf numFmtId="0" fontId="16" fillId="0" borderId="0" xfId="8" applyFont="1" applyProtection="1"/>
    <xf numFmtId="0" fontId="15" fillId="0" borderId="0" xfId="8" applyFont="1" applyProtection="1"/>
    <xf numFmtId="0" fontId="14" fillId="0" borderId="0" xfId="0" applyFont="1" applyFill="1" applyProtection="1">
      <alignment vertical="center"/>
    </xf>
    <xf numFmtId="0" fontId="24" fillId="0" borderId="0" xfId="0" applyFont="1" applyFill="1" applyProtection="1">
      <alignment vertical="center"/>
    </xf>
    <xf numFmtId="0" fontId="24" fillId="0" borderId="0" xfId="0" applyFont="1" applyFill="1">
      <alignment vertical="center"/>
    </xf>
    <xf numFmtId="0" fontId="15" fillId="0" borderId="13" xfId="0" applyFont="1" applyFill="1" applyBorder="1" applyProtection="1">
      <alignment vertical="center"/>
    </xf>
    <xf numFmtId="0" fontId="15" fillId="0" borderId="14" xfId="0" applyFont="1" applyFill="1" applyBorder="1" applyAlignment="1" applyProtection="1">
      <alignment horizontal="center" vertical="center"/>
    </xf>
    <xf numFmtId="0" fontId="15" fillId="0" borderId="14" xfId="0" applyFont="1" applyFill="1" applyBorder="1" applyProtection="1">
      <alignment vertical="center"/>
    </xf>
    <xf numFmtId="0" fontId="15" fillId="0" borderId="16" xfId="0" applyFont="1" applyFill="1" applyBorder="1" applyProtection="1">
      <alignment vertical="center"/>
    </xf>
    <xf numFmtId="0" fontId="15" fillId="0" borderId="0" xfId="0" applyFont="1" applyFill="1" applyProtection="1">
      <alignment vertical="center"/>
    </xf>
    <xf numFmtId="0" fontId="15" fillId="0" borderId="0" xfId="0" applyFont="1" applyFill="1">
      <alignment vertical="center"/>
    </xf>
    <xf numFmtId="0" fontId="15" fillId="0" borderId="11" xfId="0" applyFont="1" applyFill="1" applyBorder="1" applyProtection="1">
      <alignment vertical="center"/>
    </xf>
    <xf numFmtId="0" fontId="15" fillId="0" borderId="8" xfId="0" applyFont="1" applyFill="1" applyBorder="1" applyAlignment="1" applyProtection="1">
      <alignment horizontal="center" vertical="center"/>
    </xf>
    <xf numFmtId="0" fontId="15" fillId="0" borderId="8" xfId="0" applyFont="1" applyFill="1" applyBorder="1" applyProtection="1">
      <alignment vertical="center"/>
    </xf>
    <xf numFmtId="0" fontId="15" fillId="0" borderId="12" xfId="0" applyFont="1" applyFill="1" applyBorder="1" applyProtection="1">
      <alignment vertical="center"/>
    </xf>
    <xf numFmtId="0" fontId="15" fillId="0" borderId="9" xfId="0" applyFont="1" applyFill="1" applyBorder="1" applyProtection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Protection="1">
      <alignment vertical="center"/>
    </xf>
    <xf numFmtId="0" fontId="15" fillId="0" borderId="10" xfId="0" applyFont="1" applyFill="1" applyBorder="1" applyProtection="1">
      <alignment vertical="center"/>
    </xf>
    <xf numFmtId="0" fontId="15" fillId="0" borderId="5" xfId="0" applyFont="1" applyFill="1" applyBorder="1" applyProtection="1">
      <alignment vertical="center"/>
    </xf>
    <xf numFmtId="0" fontId="30" fillId="0" borderId="0" xfId="0" applyFont="1" applyFill="1" applyBorder="1" applyAlignment="1" applyProtection="1">
      <alignment vertical="top"/>
    </xf>
    <xf numFmtId="0" fontId="15" fillId="0" borderId="6" xfId="0" applyFont="1" applyFill="1" applyBorder="1" applyProtection="1">
      <alignment vertical="center"/>
    </xf>
    <xf numFmtId="0" fontId="15" fillId="0" borderId="0" xfId="0" applyFont="1" applyFill="1" applyBorder="1">
      <alignment vertical="center"/>
    </xf>
    <xf numFmtId="0" fontId="15" fillId="0" borderId="0" xfId="0" applyFont="1" applyFill="1" applyBorder="1" applyAlignment="1">
      <alignment vertical="center"/>
    </xf>
    <xf numFmtId="0" fontId="15" fillId="4" borderId="5" xfId="0" applyFont="1" applyFill="1" applyBorder="1" applyProtection="1">
      <alignment vertical="center"/>
    </xf>
    <xf numFmtId="0" fontId="15" fillId="0" borderId="5" xfId="0" applyFont="1" applyFill="1" applyBorder="1" applyAlignment="1" applyProtection="1">
      <alignment horizontal="left" vertical="center"/>
    </xf>
    <xf numFmtId="0" fontId="15" fillId="0" borderId="5" xfId="0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horizontal="center" vertical="center"/>
    </xf>
    <xf numFmtId="0" fontId="15" fillId="0" borderId="8" xfId="0" applyFont="1" applyFill="1" applyBorder="1" applyAlignment="1" applyProtection="1">
      <alignment horizontal="center" vertical="center"/>
    </xf>
    <xf numFmtId="0" fontId="15" fillId="4" borderId="8" xfId="0" applyFont="1" applyFill="1" applyBorder="1" applyAlignment="1" applyProtection="1">
      <alignment horizontal="left" vertical="center"/>
    </xf>
    <xf numFmtId="0" fontId="15" fillId="0" borderId="8" xfId="0" applyFont="1" applyFill="1" applyBorder="1" applyAlignment="1" applyProtection="1">
      <alignment horizontal="left" vertical="center"/>
    </xf>
    <xf numFmtId="0" fontId="15" fillId="0" borderId="12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left" vertical="center"/>
    </xf>
    <xf numFmtId="0" fontId="16" fillId="0" borderId="8" xfId="0" applyFont="1" applyFill="1" applyBorder="1" applyAlignment="1" applyProtection="1">
      <alignment horizontal="left" vertical="center"/>
    </xf>
    <xf numFmtId="0" fontId="15" fillId="0" borderId="8" xfId="0" applyFont="1" applyFill="1" applyBorder="1" applyAlignment="1" applyProtection="1">
      <alignment vertical="center"/>
    </xf>
    <xf numFmtId="0" fontId="15" fillId="0" borderId="19" xfId="0" applyFont="1" applyFill="1" applyBorder="1" applyProtection="1">
      <alignment vertical="center"/>
    </xf>
    <xf numFmtId="0" fontId="18" fillId="0" borderId="20" xfId="0" applyFont="1" applyFill="1" applyBorder="1" applyAlignment="1" applyProtection="1">
      <alignment vertical="center" wrapText="1"/>
    </xf>
    <xf numFmtId="0" fontId="18" fillId="0" borderId="8" xfId="0" applyFont="1" applyFill="1" applyBorder="1" applyAlignment="1" applyProtection="1">
      <alignment vertical="center" wrapText="1"/>
    </xf>
    <xf numFmtId="0" fontId="15" fillId="0" borderId="1" xfId="0" applyFont="1" applyFill="1" applyBorder="1" applyAlignment="1" applyProtection="1">
      <alignment vertical="center"/>
    </xf>
    <xf numFmtId="0" fontId="15" fillId="0" borderId="2" xfId="0" applyFont="1" applyFill="1" applyBorder="1" applyAlignment="1" applyProtection="1">
      <alignment vertical="center"/>
    </xf>
    <xf numFmtId="0" fontId="32" fillId="0" borderId="8" xfId="0" applyFont="1" applyFill="1" applyBorder="1" applyAlignment="1" applyProtection="1">
      <alignment horizontal="left" vertical="center" wrapText="1"/>
    </xf>
    <xf numFmtId="0" fontId="32" fillId="0" borderId="12" xfId="0" applyFont="1" applyFill="1" applyBorder="1" applyAlignment="1" applyProtection="1">
      <alignment horizontal="left" vertical="center" wrapText="1"/>
    </xf>
    <xf numFmtId="49" fontId="14" fillId="0" borderId="5" xfId="0" applyNumberFormat="1" applyFont="1" applyFill="1" applyBorder="1" applyAlignment="1" applyProtection="1">
      <alignment horizontal="center" vertical="center" wrapText="1"/>
    </xf>
    <xf numFmtId="38" fontId="24" fillId="0" borderId="5" xfId="4" applyFont="1" applyFill="1" applyBorder="1" applyAlignment="1" applyProtection="1">
      <alignment horizontal="right" vertical="center" shrinkToFit="1"/>
    </xf>
    <xf numFmtId="0" fontId="24" fillId="0" borderId="5" xfId="0" applyFont="1" applyFill="1" applyBorder="1" applyAlignment="1" applyProtection="1">
      <alignment horizontal="center" vertical="center"/>
    </xf>
    <xf numFmtId="0" fontId="24" fillId="0" borderId="6" xfId="0" applyFont="1" applyFill="1" applyBorder="1" applyAlignment="1" applyProtection="1">
      <alignment horizontal="center" vertical="center"/>
    </xf>
    <xf numFmtId="0" fontId="16" fillId="0" borderId="8" xfId="0" applyFont="1" applyFill="1" applyBorder="1" applyProtection="1">
      <alignment vertical="center"/>
    </xf>
    <xf numFmtId="0" fontId="14" fillId="0" borderId="8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center"/>
    </xf>
    <xf numFmtId="0" fontId="15" fillId="0" borderId="8" xfId="0" applyFont="1" applyFill="1" applyBorder="1" applyAlignment="1" applyProtection="1">
      <alignment vertical="center" shrinkToFit="1"/>
    </xf>
    <xf numFmtId="0" fontId="32" fillId="0" borderId="2" xfId="0" applyFont="1" applyFill="1" applyBorder="1" applyAlignment="1" applyProtection="1">
      <alignment horizontal="left" vertical="center" wrapText="1"/>
    </xf>
    <xf numFmtId="0" fontId="32" fillId="0" borderId="3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Protection="1">
      <alignment vertical="center"/>
    </xf>
    <xf numFmtId="0" fontId="33" fillId="0" borderId="0" xfId="0" applyFont="1" applyFill="1" applyAlignment="1" applyProtection="1">
      <alignment vertical="center"/>
    </xf>
    <xf numFmtId="0" fontId="33" fillId="0" borderId="0" xfId="0" applyFont="1" applyFill="1" applyAlignment="1">
      <alignment vertical="center"/>
    </xf>
    <xf numFmtId="176" fontId="33" fillId="0" borderId="0" xfId="0" applyNumberFormat="1" applyFont="1" applyFill="1" applyAlignment="1" applyProtection="1">
      <alignment vertical="center"/>
    </xf>
    <xf numFmtId="176" fontId="34" fillId="0" borderId="0" xfId="0" applyNumberFormat="1" applyFont="1" applyFill="1" applyAlignment="1" applyProtection="1">
      <alignment vertical="center"/>
    </xf>
    <xf numFmtId="0" fontId="35" fillId="0" borderId="0" xfId="0" applyFont="1" applyFill="1" applyAlignment="1" applyProtection="1">
      <alignment vertical="center"/>
    </xf>
    <xf numFmtId="0" fontId="33" fillId="0" borderId="0" xfId="0" applyFont="1" applyBorder="1" applyAlignment="1" applyProtection="1">
      <alignment horizontal="left" vertical="center"/>
    </xf>
    <xf numFmtId="0" fontId="35" fillId="0" borderId="0" xfId="0" applyFont="1" applyBorder="1" applyAlignment="1" applyProtection="1">
      <alignment horizontal="left" vertical="center"/>
    </xf>
    <xf numFmtId="0" fontId="24" fillId="0" borderId="0" xfId="0" applyFont="1">
      <alignment vertical="center"/>
    </xf>
    <xf numFmtId="0" fontId="16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right" vertical="center"/>
    </xf>
    <xf numFmtId="0" fontId="15" fillId="2" borderId="21" xfId="0" applyFont="1" applyFill="1" applyBorder="1" applyAlignment="1">
      <alignment horizontal="center" vertical="center" shrinkToFit="1"/>
    </xf>
    <xf numFmtId="178" fontId="24" fillId="0" borderId="21" xfId="0" applyNumberFormat="1" applyFont="1" applyBorder="1" applyAlignment="1">
      <alignment horizontal="center" vertical="center" shrinkToFit="1"/>
    </xf>
    <xf numFmtId="178" fontId="24" fillId="0" borderId="1" xfId="0" applyNumberFormat="1" applyFont="1" applyBorder="1" applyAlignment="1">
      <alignment horizontal="center" vertical="center" shrinkToFit="1"/>
    </xf>
    <xf numFmtId="176" fontId="24" fillId="0" borderId="21" xfId="4" applyNumberFormat="1" applyFont="1" applyBorder="1" applyAlignment="1">
      <alignment horizontal="right" vertical="center" shrinkToFit="1"/>
    </xf>
    <xf numFmtId="176" fontId="24" fillId="0" borderId="21" xfId="4" applyNumberFormat="1" applyFont="1" applyFill="1" applyBorder="1" applyAlignment="1">
      <alignment horizontal="right" vertical="center" shrinkToFit="1"/>
    </xf>
    <xf numFmtId="178" fontId="24" fillId="0" borderId="1" xfId="4" applyNumberFormat="1" applyFont="1" applyBorder="1" applyAlignment="1">
      <alignment horizontal="right" vertical="center" shrinkToFit="1"/>
    </xf>
    <xf numFmtId="176" fontId="24" fillId="0" borderId="26" xfId="4" applyNumberFormat="1" applyFont="1" applyBorder="1" applyAlignment="1">
      <alignment horizontal="right" vertical="center" shrinkToFit="1"/>
    </xf>
    <xf numFmtId="178" fontId="24" fillId="0" borderId="18" xfId="0" applyNumberFormat="1" applyFont="1" applyBorder="1" applyAlignment="1">
      <alignment horizontal="center" vertical="center" shrinkToFit="1"/>
    </xf>
    <xf numFmtId="178" fontId="24" fillId="0" borderId="4" xfId="0" applyNumberFormat="1" applyFont="1" applyBorder="1" applyAlignment="1">
      <alignment horizontal="center" vertical="center" shrinkToFit="1"/>
    </xf>
    <xf numFmtId="178" fontId="24" fillId="0" borderId="24" xfId="4" applyNumberFormat="1" applyFont="1" applyBorder="1" applyAlignment="1">
      <alignment horizontal="right" vertical="center" shrinkToFit="1"/>
    </xf>
    <xf numFmtId="178" fontId="24" fillId="0" borderId="31" xfId="4" applyNumberFormat="1" applyFont="1" applyBorder="1" applyAlignment="1">
      <alignment horizontal="right" vertical="center" shrinkToFit="1"/>
    </xf>
    <xf numFmtId="176" fontId="24" fillId="0" borderId="32" xfId="4" applyNumberFormat="1" applyFont="1" applyBorder="1" applyAlignment="1">
      <alignment horizontal="right" vertical="center" shrinkToFit="1"/>
    </xf>
    <xf numFmtId="176" fontId="24" fillId="0" borderId="24" xfId="4" applyNumberFormat="1" applyFont="1" applyBorder="1" applyAlignment="1">
      <alignment horizontal="right" vertical="center" shrinkToFit="1"/>
    </xf>
    <xf numFmtId="176" fontId="24" fillId="0" borderId="31" xfId="4" applyNumberFormat="1" applyFont="1" applyBorder="1" applyAlignment="1">
      <alignment horizontal="right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0" xfId="0" applyFont="1">
      <alignment vertic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5" fillId="0" borderId="5" xfId="0" applyFont="1" applyFill="1" applyBorder="1" applyAlignment="1" applyProtection="1">
      <alignment vertical="center"/>
    </xf>
    <xf numFmtId="0" fontId="24" fillId="0" borderId="0" xfId="0" applyFont="1" applyProtection="1">
      <alignment vertical="center"/>
    </xf>
    <xf numFmtId="0" fontId="16" fillId="0" borderId="0" xfId="0" applyFont="1" applyFill="1" applyBorder="1" applyAlignment="1" applyProtection="1">
      <alignment horizontal="left" vertical="center"/>
    </xf>
    <xf numFmtId="0" fontId="24" fillId="0" borderId="0" xfId="0" applyFont="1" applyFill="1" applyAlignment="1" applyProtection="1">
      <alignment horizontal="right" vertical="center"/>
    </xf>
    <xf numFmtId="0" fontId="14" fillId="2" borderId="21" xfId="0" applyFont="1" applyFill="1" applyBorder="1" applyAlignment="1" applyProtection="1">
      <alignment horizontal="center" vertical="center" shrinkToFit="1"/>
    </xf>
    <xf numFmtId="0" fontId="14" fillId="2" borderId="21" xfId="0" applyFont="1" applyFill="1" applyBorder="1" applyAlignment="1" applyProtection="1">
      <alignment horizontal="center" vertical="center" wrapText="1" shrinkToFit="1"/>
    </xf>
    <xf numFmtId="0" fontId="14" fillId="2" borderId="1" xfId="0" applyFont="1" applyFill="1" applyBorder="1" applyAlignment="1" applyProtection="1">
      <alignment horizontal="center" vertical="center" shrinkToFit="1"/>
    </xf>
    <xf numFmtId="0" fontId="14" fillId="2" borderId="27" xfId="0" applyFont="1" applyFill="1" applyBorder="1" applyAlignment="1" applyProtection="1">
      <alignment horizontal="center" vertical="center" shrinkToFit="1"/>
    </xf>
    <xf numFmtId="0" fontId="14" fillId="2" borderId="3" xfId="0" applyFont="1" applyFill="1" applyBorder="1" applyAlignment="1" applyProtection="1">
      <alignment horizontal="center" vertical="center" wrapText="1" shrinkToFit="1"/>
    </xf>
    <xf numFmtId="178" fontId="24" fillId="0" borderId="21" xfId="0" applyNumberFormat="1" applyFont="1" applyBorder="1" applyAlignment="1" applyProtection="1">
      <alignment horizontal="center" vertical="center" shrinkToFit="1"/>
    </xf>
    <xf numFmtId="176" fontId="15" fillId="0" borderId="21" xfId="4" applyNumberFormat="1" applyFont="1" applyBorder="1" applyAlignment="1" applyProtection="1">
      <alignment horizontal="right" vertical="center" shrinkToFit="1"/>
    </xf>
    <xf numFmtId="176" fontId="15" fillId="0" borderId="21" xfId="4" applyNumberFormat="1" applyFont="1" applyFill="1" applyBorder="1" applyAlignment="1" applyProtection="1">
      <alignment horizontal="right" vertical="center" shrinkToFit="1"/>
    </xf>
    <xf numFmtId="178" fontId="15" fillId="0" borderId="1" xfId="4" applyNumberFormat="1" applyFont="1" applyBorder="1" applyAlignment="1" applyProtection="1">
      <alignment horizontal="right" vertical="center" shrinkToFit="1"/>
    </xf>
    <xf numFmtId="176" fontId="15" fillId="0" borderId="26" xfId="4" applyNumberFormat="1" applyFont="1" applyBorder="1" applyAlignment="1" applyProtection="1">
      <alignment horizontal="right" vertical="center" shrinkToFit="1"/>
    </xf>
    <xf numFmtId="176" fontId="15" fillId="4" borderId="3" xfId="4" applyNumberFormat="1" applyFont="1" applyFill="1" applyBorder="1" applyAlignment="1" applyProtection="1">
      <alignment horizontal="center" vertical="center" shrinkToFit="1"/>
      <protection locked="0"/>
    </xf>
    <xf numFmtId="176" fontId="15" fillId="4" borderId="2" xfId="4" applyNumberFormat="1" applyFont="1" applyFill="1" applyBorder="1" applyAlignment="1" applyProtection="1">
      <alignment horizontal="right" vertical="center" shrinkToFit="1"/>
      <protection locked="0"/>
    </xf>
    <xf numFmtId="178" fontId="24" fillId="0" borderId="18" xfId="0" applyNumberFormat="1" applyFont="1" applyBorder="1" applyAlignment="1" applyProtection="1">
      <alignment horizontal="center" vertical="center" shrinkToFit="1"/>
    </xf>
    <xf numFmtId="178" fontId="24" fillId="0" borderId="24" xfId="4" applyNumberFormat="1" applyFont="1" applyBorder="1" applyAlignment="1" applyProtection="1">
      <alignment horizontal="right" vertical="center" shrinkToFit="1"/>
    </xf>
    <xf numFmtId="178" fontId="24" fillId="0" borderId="31" xfId="4" applyNumberFormat="1" applyFont="1" applyBorder="1" applyAlignment="1" applyProtection="1">
      <alignment horizontal="right" vertical="center" shrinkToFit="1"/>
    </xf>
    <xf numFmtId="176" fontId="24" fillId="0" borderId="32" xfId="4" applyNumberFormat="1" applyFont="1" applyBorder="1" applyAlignment="1" applyProtection="1">
      <alignment horizontal="right" vertical="center" shrinkToFit="1"/>
    </xf>
    <xf numFmtId="176" fontId="24" fillId="0" borderId="25" xfId="4" applyNumberFormat="1" applyFont="1" applyBorder="1" applyAlignment="1" applyProtection="1">
      <alignment horizontal="right" vertical="center" shrinkToFit="1"/>
    </xf>
    <xf numFmtId="176" fontId="24" fillId="0" borderId="24" xfId="4" applyNumberFormat="1" applyFont="1" applyBorder="1" applyAlignment="1" applyProtection="1">
      <alignment horizontal="right" vertical="center" shrinkToFit="1"/>
    </xf>
    <xf numFmtId="176" fontId="24" fillId="0" borderId="31" xfId="4" applyNumberFormat="1" applyFont="1" applyBorder="1" applyAlignment="1" applyProtection="1">
      <alignment horizontal="right" vertical="center" shrinkToFit="1"/>
    </xf>
    <xf numFmtId="176" fontId="24" fillId="0" borderId="33" xfId="4" applyNumberFormat="1" applyFont="1" applyBorder="1" applyAlignment="1" applyProtection="1">
      <alignment horizontal="right" vertical="center" shrinkToFit="1"/>
    </xf>
    <xf numFmtId="0" fontId="15" fillId="0" borderId="0" xfId="0" applyFont="1" applyFill="1" applyAlignment="1" applyProtection="1">
      <alignment horizontal="center" vertical="center" shrinkToFit="1"/>
    </xf>
    <xf numFmtId="0" fontId="39" fillId="0" borderId="0" xfId="0" applyFont="1" applyProtection="1">
      <alignment vertical="center"/>
    </xf>
    <xf numFmtId="0" fontId="39" fillId="0" borderId="0" xfId="0" applyFont="1" applyFill="1" applyProtection="1">
      <alignment vertical="center"/>
    </xf>
    <xf numFmtId="0" fontId="15" fillId="0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horizontal="left" vertical="center"/>
    </xf>
    <xf numFmtId="0" fontId="37" fillId="0" borderId="0" xfId="8" applyFont="1" applyProtection="1"/>
    <xf numFmtId="0" fontId="15" fillId="0" borderId="0" xfId="0" applyFont="1" applyFill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vertical="center"/>
    </xf>
    <xf numFmtId="0" fontId="15" fillId="0" borderId="5" xfId="0" applyNumberFormat="1" applyFont="1" applyFill="1" applyBorder="1" applyAlignment="1" applyProtection="1">
      <alignment vertical="center"/>
    </xf>
    <xf numFmtId="176" fontId="15" fillId="0" borderId="65" xfId="4" applyNumberFormat="1" applyFont="1" applyBorder="1" applyAlignment="1" applyProtection="1">
      <alignment horizontal="right" vertical="center" shrinkToFit="1"/>
    </xf>
    <xf numFmtId="0" fontId="40" fillId="0" borderId="0" xfId="0" applyFont="1" applyFill="1" applyProtection="1">
      <alignment vertical="center"/>
    </xf>
    <xf numFmtId="0" fontId="41" fillId="0" borderId="0" xfId="0" applyFont="1" applyFill="1" applyProtection="1">
      <alignment vertical="center"/>
    </xf>
    <xf numFmtId="0" fontId="40" fillId="0" borderId="0" xfId="0" applyFont="1" applyFill="1">
      <alignment vertical="center"/>
    </xf>
    <xf numFmtId="178" fontId="24" fillId="0" borderId="1" xfId="0" applyNumberFormat="1" applyFont="1" applyBorder="1" applyAlignment="1" applyProtection="1">
      <alignment horizontal="left" vertical="center" shrinkToFit="1"/>
    </xf>
    <xf numFmtId="178" fontId="15" fillId="0" borderId="1" xfId="0" applyNumberFormat="1" applyFont="1" applyBorder="1" applyAlignment="1" applyProtection="1">
      <alignment horizontal="left" vertical="center" shrinkToFit="1"/>
    </xf>
    <xf numFmtId="178" fontId="15" fillId="0" borderId="21" xfId="0" applyNumberFormat="1" applyFont="1" applyBorder="1" applyAlignment="1" applyProtection="1">
      <alignment horizontal="left" vertical="center" shrinkToFit="1"/>
    </xf>
    <xf numFmtId="178" fontId="15" fillId="0" borderId="4" xfId="0" applyNumberFormat="1" applyFont="1" applyBorder="1" applyAlignment="1" applyProtection="1">
      <alignment horizontal="left" vertical="center" shrinkToFit="1"/>
    </xf>
    <xf numFmtId="178" fontId="15" fillId="0" borderId="18" xfId="0" applyNumberFormat="1" applyFont="1" applyBorder="1" applyAlignment="1" applyProtection="1">
      <alignment horizontal="left" vertical="center" shrinkToFit="1"/>
    </xf>
    <xf numFmtId="178" fontId="24" fillId="0" borderId="23" xfId="0" applyNumberFormat="1" applyFont="1" applyBorder="1" applyAlignment="1" applyProtection="1">
      <alignment horizontal="left" vertical="center" shrinkToFit="1"/>
    </xf>
    <xf numFmtId="0" fontId="14" fillId="4" borderId="51" xfId="8" applyFont="1" applyFill="1" applyBorder="1" applyAlignment="1" applyProtection="1">
      <alignment horizontal="left" vertical="top" wrapText="1"/>
      <protection locked="0"/>
    </xf>
    <xf numFmtId="176" fontId="24" fillId="0" borderId="23" xfId="4" applyNumberFormat="1" applyFont="1" applyFill="1" applyBorder="1" applyAlignment="1">
      <alignment horizontal="right" vertical="center" shrinkToFit="1"/>
    </xf>
    <xf numFmtId="176" fontId="15" fillId="0" borderId="23" xfId="4" applyNumberFormat="1" applyFont="1" applyFill="1" applyBorder="1" applyAlignment="1" applyProtection="1">
      <alignment horizontal="right" vertical="center" shrinkToFit="1"/>
    </xf>
    <xf numFmtId="176" fontId="15" fillId="0" borderId="23" xfId="4" applyNumberFormat="1" applyFont="1" applyBorder="1" applyAlignment="1" applyProtection="1">
      <alignment horizontal="right" vertical="center" shrinkToFit="1"/>
    </xf>
    <xf numFmtId="176" fontId="24" fillId="0" borderId="23" xfId="4" applyNumberFormat="1" applyFont="1" applyBorder="1" applyAlignment="1">
      <alignment horizontal="right" vertical="center" shrinkToFit="1"/>
    </xf>
    <xf numFmtId="0" fontId="15" fillId="0" borderId="1" xfId="5" applyFont="1" applyBorder="1" applyAlignment="1" applyProtection="1">
      <alignment horizontal="center" vertical="center"/>
    </xf>
    <xf numFmtId="0" fontId="15" fillId="0" borderId="2" xfId="5" applyFont="1" applyBorder="1" applyAlignment="1" applyProtection="1">
      <alignment horizontal="center" vertical="center"/>
    </xf>
    <xf numFmtId="49" fontId="15" fillId="4" borderId="67" xfId="5" applyNumberFormat="1" applyFont="1" applyFill="1" applyBorder="1" applyAlignment="1" applyProtection="1">
      <alignment horizontal="left" vertical="center"/>
      <protection locked="0"/>
    </xf>
    <xf numFmtId="49" fontId="15" fillId="4" borderId="2" xfId="5" applyNumberFormat="1" applyFont="1" applyFill="1" applyBorder="1" applyAlignment="1" applyProtection="1">
      <alignment horizontal="left" vertical="center"/>
      <protection locked="0"/>
    </xf>
    <xf numFmtId="49" fontId="15" fillId="4" borderId="3" xfId="5" applyNumberFormat="1" applyFont="1" applyFill="1" applyBorder="1" applyAlignment="1" applyProtection="1">
      <alignment horizontal="left" vertical="center"/>
      <protection locked="0"/>
    </xf>
    <xf numFmtId="0" fontId="15" fillId="4" borderId="67" xfId="5" applyFont="1" applyFill="1" applyBorder="1" applyAlignment="1" applyProtection="1">
      <alignment horizontal="left" vertical="center"/>
      <protection locked="0"/>
    </xf>
    <xf numFmtId="0" fontId="15" fillId="4" borderId="2" xfId="5" applyFont="1" applyFill="1" applyBorder="1" applyAlignment="1" applyProtection="1">
      <alignment horizontal="left" vertical="center"/>
      <protection locked="0"/>
    </xf>
    <xf numFmtId="0" fontId="15" fillId="4" borderId="3" xfId="5" applyFont="1" applyFill="1" applyBorder="1" applyAlignment="1" applyProtection="1">
      <alignment horizontal="left" vertical="center"/>
      <protection locked="0"/>
    </xf>
    <xf numFmtId="0" fontId="15" fillId="0" borderId="28" xfId="5" applyFont="1" applyBorder="1" applyAlignment="1" applyProtection="1">
      <alignment horizontal="center" vertical="center"/>
    </xf>
    <xf numFmtId="0" fontId="15" fillId="0" borderId="29" xfId="5" applyFont="1" applyBorder="1" applyAlignment="1" applyProtection="1">
      <alignment horizontal="center" vertical="center"/>
    </xf>
    <xf numFmtId="0" fontId="15" fillId="0" borderId="62" xfId="5" applyFont="1" applyBorder="1" applyAlignment="1" applyProtection="1">
      <alignment horizontal="center" vertical="center"/>
    </xf>
    <xf numFmtId="0" fontId="15" fillId="0" borderId="63" xfId="5" applyFont="1" applyBorder="1" applyAlignment="1" applyProtection="1">
      <alignment horizontal="center" vertical="center"/>
    </xf>
    <xf numFmtId="176" fontId="15" fillId="0" borderId="64" xfId="5" applyNumberFormat="1" applyFont="1" applyBorder="1" applyAlignment="1" applyProtection="1">
      <alignment horizontal="right" vertical="center"/>
    </xf>
    <xf numFmtId="176" fontId="14" fillId="0" borderId="12" xfId="5" applyNumberFormat="1" applyFont="1" applyBorder="1" applyAlignment="1" applyProtection="1">
      <alignment horizontal="center" vertical="center"/>
    </xf>
    <xf numFmtId="176" fontId="14" fillId="0" borderId="20" xfId="5" applyNumberFormat="1" applyFont="1" applyBorder="1" applyAlignment="1" applyProtection="1">
      <alignment horizontal="center" vertical="center"/>
    </xf>
    <xf numFmtId="0" fontId="15" fillId="4" borderId="67" xfId="5" applyFont="1" applyFill="1" applyBorder="1" applyAlignment="1" applyProtection="1">
      <alignment horizontal="left" vertical="center" shrinkToFit="1"/>
      <protection locked="0"/>
    </xf>
    <xf numFmtId="0" fontId="15" fillId="4" borderId="2" xfId="5" applyFont="1" applyFill="1" applyBorder="1" applyAlignment="1" applyProtection="1">
      <alignment horizontal="left" vertical="center" shrinkToFit="1"/>
      <protection locked="0"/>
    </xf>
    <xf numFmtId="0" fontId="15" fillId="4" borderId="3" xfId="5" applyFont="1" applyFill="1" applyBorder="1" applyAlignment="1" applyProtection="1">
      <alignment horizontal="left" vertical="center" shrinkToFit="1"/>
      <protection locked="0"/>
    </xf>
    <xf numFmtId="0" fontId="15" fillId="0" borderId="13" xfId="5" applyFont="1" applyBorder="1" applyAlignment="1" applyProtection="1">
      <alignment horizontal="center" vertical="center"/>
    </xf>
    <xf numFmtId="0" fontId="15" fillId="0" borderId="14" xfId="5" applyFont="1" applyBorder="1" applyAlignment="1" applyProtection="1">
      <alignment horizontal="center" vertical="center"/>
    </xf>
    <xf numFmtId="0" fontId="15" fillId="4" borderId="68" xfId="5" applyFont="1" applyFill="1" applyBorder="1" applyAlignment="1" applyProtection="1">
      <alignment horizontal="left" vertical="center" shrinkToFit="1"/>
      <protection locked="0"/>
    </xf>
    <xf numFmtId="0" fontId="15" fillId="4" borderId="14" xfId="5" applyFont="1" applyFill="1" applyBorder="1" applyAlignment="1" applyProtection="1">
      <alignment horizontal="left" vertical="center" shrinkToFit="1"/>
      <protection locked="0"/>
    </xf>
    <xf numFmtId="0" fontId="15" fillId="4" borderId="16" xfId="5" applyFont="1" applyFill="1" applyBorder="1" applyAlignment="1" applyProtection="1">
      <alignment horizontal="left" vertical="center" shrinkToFit="1"/>
      <protection locked="0"/>
    </xf>
    <xf numFmtId="0" fontId="15" fillId="0" borderId="15" xfId="5" applyFont="1" applyBorder="1" applyAlignment="1" applyProtection="1">
      <alignment horizontal="center" vertical="center"/>
    </xf>
    <xf numFmtId="0" fontId="15" fillId="0" borderId="7" xfId="5" applyFont="1" applyBorder="1" applyAlignment="1" applyProtection="1">
      <alignment horizontal="center" vertical="center"/>
    </xf>
    <xf numFmtId="0" fontId="15" fillId="4" borderId="69" xfId="5" applyFont="1" applyFill="1" applyBorder="1" applyAlignment="1" applyProtection="1">
      <alignment horizontal="left" vertical="center" shrinkToFit="1"/>
      <protection locked="0"/>
    </xf>
    <xf numFmtId="0" fontId="15" fillId="4" borderId="7" xfId="5" applyFont="1" applyFill="1" applyBorder="1" applyAlignment="1" applyProtection="1">
      <alignment horizontal="left" vertical="center" shrinkToFit="1"/>
      <protection locked="0"/>
    </xf>
    <xf numFmtId="0" fontId="15" fillId="4" borderId="17" xfId="5" applyFont="1" applyFill="1" applyBorder="1" applyAlignment="1" applyProtection="1">
      <alignment horizontal="left" vertical="center" shrinkToFit="1"/>
      <protection locked="0"/>
    </xf>
    <xf numFmtId="0" fontId="28" fillId="4" borderId="66" xfId="10" applyFont="1" applyFill="1" applyBorder="1" applyAlignment="1" applyProtection="1">
      <alignment horizontal="left" vertical="center" shrinkToFit="1"/>
      <protection locked="0"/>
    </xf>
    <xf numFmtId="0" fontId="15" fillId="4" borderId="21" xfId="5" applyFont="1" applyFill="1" applyBorder="1" applyAlignment="1" applyProtection="1">
      <alignment horizontal="left" vertical="center" shrinkToFit="1"/>
      <protection locked="0"/>
    </xf>
    <xf numFmtId="0" fontId="14" fillId="0" borderId="58" xfId="5" applyFont="1" applyBorder="1" applyAlignment="1" applyProtection="1">
      <alignment horizontal="center" vertical="center"/>
    </xf>
    <xf numFmtId="0" fontId="14" fillId="0" borderId="59" xfId="5" applyFont="1" applyBorder="1" applyAlignment="1" applyProtection="1">
      <alignment horizontal="center" vertical="center"/>
    </xf>
    <xf numFmtId="176" fontId="15" fillId="0" borderId="59" xfId="5" applyNumberFormat="1" applyFont="1" applyBorder="1" applyAlignment="1" applyProtection="1">
      <alignment horizontal="right" vertical="center"/>
    </xf>
    <xf numFmtId="176" fontId="14" fillId="0" borderId="3" xfId="5" applyNumberFormat="1" applyFont="1" applyBorder="1" applyAlignment="1" applyProtection="1">
      <alignment horizontal="center" vertical="center"/>
    </xf>
    <xf numFmtId="176" fontId="14" fillId="0" borderId="21" xfId="5" applyNumberFormat="1" applyFont="1" applyBorder="1" applyAlignment="1" applyProtection="1">
      <alignment horizontal="center" vertical="center"/>
    </xf>
    <xf numFmtId="0" fontId="15" fillId="0" borderId="38" xfId="5" applyFont="1" applyBorder="1" applyAlignment="1" applyProtection="1">
      <alignment horizontal="center" vertical="center"/>
    </xf>
    <xf numFmtId="0" fontId="15" fillId="0" borderId="39" xfId="5" applyFont="1" applyBorder="1" applyAlignment="1" applyProtection="1">
      <alignment horizontal="center" vertical="center"/>
    </xf>
    <xf numFmtId="0" fontId="14" fillId="0" borderId="60" xfId="5" applyFont="1" applyBorder="1" applyAlignment="1" applyProtection="1">
      <alignment horizontal="center" vertical="center"/>
    </xf>
    <xf numFmtId="0" fontId="14" fillId="0" borderId="61" xfId="5" applyFont="1" applyBorder="1" applyAlignment="1" applyProtection="1">
      <alignment horizontal="center" vertical="center"/>
    </xf>
    <xf numFmtId="176" fontId="15" fillId="0" borderId="61" xfId="5" applyNumberFormat="1" applyFont="1" applyBorder="1" applyAlignment="1" applyProtection="1">
      <alignment horizontal="right" vertical="center"/>
    </xf>
    <xf numFmtId="176" fontId="14" fillId="0" borderId="40" xfId="5" applyNumberFormat="1" applyFont="1" applyBorder="1" applyAlignment="1" applyProtection="1">
      <alignment horizontal="center" vertical="center"/>
    </xf>
    <xf numFmtId="176" fontId="14" fillId="0" borderId="23" xfId="5" applyNumberFormat="1" applyFont="1" applyBorder="1" applyAlignment="1" applyProtection="1">
      <alignment horizontal="center" vertical="center"/>
    </xf>
    <xf numFmtId="0" fontId="15" fillId="0" borderId="21" xfId="5" applyFont="1" applyBorder="1" applyAlignment="1" applyProtection="1">
      <alignment horizontal="center" vertical="center"/>
    </xf>
    <xf numFmtId="49" fontId="15" fillId="4" borderId="67" xfId="5" applyNumberFormat="1" applyFont="1" applyFill="1" applyBorder="1" applyAlignment="1" applyProtection="1">
      <alignment horizontal="center" vertical="center"/>
      <protection locked="0"/>
    </xf>
    <xf numFmtId="49" fontId="15" fillId="4" borderId="2" xfId="5" applyNumberFormat="1" applyFont="1" applyFill="1" applyBorder="1" applyAlignment="1" applyProtection="1">
      <alignment horizontal="center" vertical="center"/>
      <protection locked="0"/>
    </xf>
    <xf numFmtId="49" fontId="15" fillId="4" borderId="3" xfId="5" applyNumberFormat="1" applyFont="1" applyFill="1" applyBorder="1" applyAlignment="1" applyProtection="1">
      <alignment horizontal="center" vertical="center"/>
      <protection locked="0"/>
    </xf>
    <xf numFmtId="0" fontId="15" fillId="4" borderId="11" xfId="5" applyFont="1" applyFill="1" applyBorder="1" applyAlignment="1" applyProtection="1">
      <alignment horizontal="left" vertical="center" shrinkToFit="1"/>
      <protection locked="0"/>
    </xf>
    <xf numFmtId="0" fontId="15" fillId="4" borderId="8" xfId="5" applyFont="1" applyFill="1" applyBorder="1" applyAlignment="1" applyProtection="1">
      <alignment horizontal="left" vertical="center" shrinkToFit="1"/>
      <protection locked="0"/>
    </xf>
    <xf numFmtId="0" fontId="15" fillId="4" borderId="12" xfId="5" applyFont="1" applyFill="1" applyBorder="1" applyAlignment="1" applyProtection="1">
      <alignment horizontal="left" vertical="center" shrinkToFit="1"/>
      <protection locked="0"/>
    </xf>
    <xf numFmtId="0" fontId="15" fillId="4" borderId="66" xfId="5" applyFont="1" applyFill="1" applyBorder="1" applyAlignment="1" applyProtection="1">
      <alignment horizontal="left" vertical="center" shrinkToFit="1"/>
      <protection locked="0"/>
    </xf>
    <xf numFmtId="0" fontId="15" fillId="0" borderId="8" xfId="5" applyFont="1" applyFill="1" applyBorder="1" applyAlignment="1" applyProtection="1">
      <alignment horizontal="left" vertical="center"/>
    </xf>
    <xf numFmtId="0" fontId="15" fillId="0" borderId="18" xfId="5" applyFont="1" applyBorder="1" applyAlignment="1" applyProtection="1">
      <alignment horizontal="center" vertical="center"/>
    </xf>
    <xf numFmtId="0" fontId="15" fillId="4" borderId="18" xfId="5" applyFont="1" applyFill="1" applyBorder="1" applyAlignment="1" applyProtection="1">
      <alignment horizontal="left" vertical="center" shrinkToFit="1"/>
      <protection locked="0"/>
    </xf>
    <xf numFmtId="0" fontId="15" fillId="0" borderId="37" xfId="5" applyFont="1" applyBorder="1" applyAlignment="1" applyProtection="1">
      <alignment horizontal="center" vertical="center"/>
    </xf>
    <xf numFmtId="0" fontId="15" fillId="4" borderId="37" xfId="5" applyFont="1" applyFill="1" applyBorder="1" applyAlignment="1" applyProtection="1">
      <alignment horizontal="left" vertical="center" shrinkToFit="1"/>
      <protection locked="0"/>
    </xf>
    <xf numFmtId="0" fontId="16" fillId="0" borderId="0" xfId="5" applyFont="1" applyAlignment="1" applyProtection="1">
      <alignment horizontal="center" vertical="center" wrapText="1"/>
    </xf>
    <xf numFmtId="0" fontId="15" fillId="0" borderId="0" xfId="5" applyFont="1" applyAlignment="1" applyProtection="1">
      <alignment horizontal="right" vertical="center"/>
    </xf>
    <xf numFmtId="0" fontId="15" fillId="0" borderId="8" xfId="5" applyFont="1" applyBorder="1" applyAlignment="1" applyProtection="1">
      <alignment horizontal="right" vertical="center"/>
    </xf>
    <xf numFmtId="0" fontId="15" fillId="4" borderId="8" xfId="5" applyFont="1" applyFill="1" applyBorder="1" applyAlignment="1" applyProtection="1">
      <alignment horizontal="center" vertical="center"/>
      <protection locked="0"/>
    </xf>
    <xf numFmtId="0" fontId="21" fillId="4" borderId="52" xfId="7" applyFont="1" applyFill="1" applyBorder="1" applyAlignment="1" applyProtection="1">
      <alignment horizontal="left" vertical="top"/>
      <protection locked="0"/>
    </xf>
    <xf numFmtId="0" fontId="21" fillId="4" borderId="53" xfId="7" applyFont="1" applyFill="1" applyBorder="1" applyAlignment="1" applyProtection="1">
      <alignment horizontal="left" vertical="top"/>
      <protection locked="0"/>
    </xf>
    <xf numFmtId="0" fontId="21" fillId="4" borderId="54" xfId="7" applyFont="1" applyFill="1" applyBorder="1" applyAlignment="1" applyProtection="1">
      <alignment horizontal="left" vertical="top"/>
      <protection locked="0"/>
    </xf>
    <xf numFmtId="0" fontId="21" fillId="4" borderId="55" xfId="7" applyFont="1" applyFill="1" applyBorder="1" applyAlignment="1" applyProtection="1">
      <alignment horizontal="left" vertical="top"/>
      <protection locked="0"/>
    </xf>
    <xf numFmtId="0" fontId="21" fillId="4" borderId="56" xfId="7" applyFont="1" applyFill="1" applyBorder="1" applyAlignment="1" applyProtection="1">
      <alignment horizontal="left" vertical="top"/>
      <protection locked="0"/>
    </xf>
    <xf numFmtId="0" fontId="21" fillId="4" borderId="57" xfId="7" applyFont="1" applyFill="1" applyBorder="1" applyAlignment="1" applyProtection="1">
      <alignment horizontal="left" vertical="top"/>
      <protection locked="0"/>
    </xf>
    <xf numFmtId="0" fontId="16" fillId="5" borderId="43" xfId="8" applyFont="1" applyFill="1" applyBorder="1" applyAlignment="1" applyProtection="1">
      <alignment horizontal="center" vertical="center" wrapText="1"/>
    </xf>
    <xf numFmtId="0" fontId="16" fillId="5" borderId="44" xfId="8" applyFont="1" applyFill="1" applyBorder="1" applyAlignment="1" applyProtection="1">
      <alignment horizontal="center" vertical="center" wrapText="1"/>
    </xf>
    <xf numFmtId="0" fontId="16" fillId="5" borderId="45" xfId="8" applyFont="1" applyFill="1" applyBorder="1" applyAlignment="1" applyProtection="1">
      <alignment horizontal="center" vertical="center" wrapText="1"/>
    </xf>
    <xf numFmtId="0" fontId="16" fillId="5" borderId="46" xfId="8" applyFont="1" applyFill="1" applyBorder="1" applyAlignment="1" applyProtection="1">
      <alignment horizontal="center" vertical="center" wrapText="1"/>
    </xf>
    <xf numFmtId="0" fontId="16" fillId="5" borderId="48" xfId="8" applyFont="1" applyFill="1" applyBorder="1" applyAlignment="1" applyProtection="1">
      <alignment horizontal="center" vertical="center" wrapText="1"/>
    </xf>
    <xf numFmtId="0" fontId="16" fillId="5" borderId="50" xfId="8" applyFont="1" applyFill="1" applyBorder="1" applyAlignment="1" applyProtection="1">
      <alignment horizontal="center" vertical="center" wrapText="1"/>
    </xf>
    <xf numFmtId="0" fontId="16" fillId="5" borderId="4" xfId="8" applyFont="1" applyFill="1" applyBorder="1" applyAlignment="1" applyProtection="1">
      <alignment horizontal="center" vertical="center" wrapText="1"/>
    </xf>
    <xf numFmtId="0" fontId="16" fillId="5" borderId="6" xfId="8" applyFont="1" applyFill="1" applyBorder="1" applyAlignment="1" applyProtection="1">
      <alignment horizontal="center" vertical="center" wrapText="1"/>
    </xf>
    <xf numFmtId="0" fontId="16" fillId="5" borderId="9" xfId="8" applyFont="1" applyFill="1" applyBorder="1" applyAlignment="1" applyProtection="1">
      <alignment horizontal="center" vertical="center" wrapText="1"/>
    </xf>
    <xf numFmtId="0" fontId="16" fillId="5" borderId="10" xfId="8" applyFont="1" applyFill="1" applyBorder="1" applyAlignment="1" applyProtection="1">
      <alignment horizontal="center" vertical="center" wrapText="1"/>
    </xf>
    <xf numFmtId="0" fontId="23" fillId="5" borderId="4" xfId="8" applyFont="1" applyFill="1" applyBorder="1" applyAlignment="1" applyProtection="1">
      <alignment horizontal="center" vertical="center" wrapText="1"/>
    </xf>
    <xf numFmtId="0" fontId="23" fillId="5" borderId="6" xfId="8" applyFont="1" applyFill="1" applyBorder="1" applyAlignment="1" applyProtection="1">
      <alignment horizontal="center" vertical="center" wrapText="1"/>
    </xf>
    <xf numFmtId="0" fontId="23" fillId="5" borderId="15" xfId="8" applyFont="1" applyFill="1" applyBorder="1" applyAlignment="1" applyProtection="1">
      <alignment horizontal="center" vertical="center" wrapText="1"/>
    </xf>
    <xf numFmtId="0" fontId="23" fillId="5" borderId="17" xfId="8" applyFont="1" applyFill="1" applyBorder="1" applyAlignment="1" applyProtection="1">
      <alignment horizontal="center" vertical="center" wrapText="1"/>
    </xf>
    <xf numFmtId="0" fontId="16" fillId="5" borderId="41" xfId="8" applyFont="1" applyFill="1" applyBorder="1" applyAlignment="1" applyProtection="1">
      <alignment horizontal="center" vertical="center"/>
    </xf>
    <xf numFmtId="0" fontId="16" fillId="5" borderId="47" xfId="8" applyFont="1" applyFill="1" applyBorder="1" applyAlignment="1" applyProtection="1">
      <alignment horizontal="center" vertical="center"/>
    </xf>
    <xf numFmtId="0" fontId="16" fillId="5" borderId="49" xfId="8" applyFont="1" applyFill="1" applyBorder="1" applyAlignment="1" applyProtection="1">
      <alignment horizontal="center" vertical="center"/>
    </xf>
    <xf numFmtId="0" fontId="16" fillId="5" borderId="42" xfId="8" applyFont="1" applyFill="1" applyBorder="1" applyAlignment="1" applyProtection="1">
      <alignment horizontal="center" vertical="center" wrapText="1"/>
    </xf>
    <xf numFmtId="0" fontId="16" fillId="5" borderId="19" xfId="8" applyFont="1" applyFill="1" applyBorder="1" applyAlignment="1" applyProtection="1">
      <alignment horizontal="center" vertical="center" wrapText="1"/>
    </xf>
    <xf numFmtId="0" fontId="16" fillId="5" borderId="20" xfId="8" applyFont="1" applyFill="1" applyBorder="1" applyAlignment="1" applyProtection="1">
      <alignment horizontal="center" vertical="center" wrapText="1"/>
    </xf>
    <xf numFmtId="0" fontId="16" fillId="5" borderId="42" xfId="8" applyFont="1" applyFill="1" applyBorder="1" applyAlignment="1" applyProtection="1">
      <alignment horizontal="center" vertical="center"/>
    </xf>
    <xf numFmtId="0" fontId="16" fillId="5" borderId="19" xfId="8" applyFont="1" applyFill="1" applyBorder="1" applyAlignment="1" applyProtection="1">
      <alignment horizontal="center" vertical="center"/>
    </xf>
    <xf numFmtId="0" fontId="16" fillId="5" borderId="20" xfId="8" applyFont="1" applyFill="1" applyBorder="1" applyAlignment="1" applyProtection="1">
      <alignment horizontal="center" vertical="center"/>
    </xf>
    <xf numFmtId="0" fontId="24" fillId="2" borderId="18" xfId="0" applyFont="1" applyFill="1" applyBorder="1" applyAlignment="1" applyProtection="1">
      <alignment horizontal="center" vertical="center" shrinkToFit="1"/>
    </xf>
    <xf numFmtId="0" fontId="24" fillId="2" borderId="19" xfId="0" applyFont="1" applyFill="1" applyBorder="1" applyAlignment="1" applyProtection="1">
      <alignment horizontal="center" vertical="center" shrinkToFit="1"/>
    </xf>
    <xf numFmtId="0" fontId="24" fillId="2" borderId="20" xfId="0" applyFont="1" applyFill="1" applyBorder="1" applyAlignment="1" applyProtection="1">
      <alignment horizontal="center" vertical="center" shrinkToFit="1"/>
    </xf>
    <xf numFmtId="0" fontId="15" fillId="2" borderId="27" xfId="0" applyFont="1" applyFill="1" applyBorder="1" applyAlignment="1" applyProtection="1">
      <alignment horizontal="center" vertical="center"/>
    </xf>
    <xf numFmtId="0" fontId="15" fillId="2" borderId="35" xfId="0" applyFont="1" applyFill="1" applyBorder="1" applyAlignment="1" applyProtection="1">
      <alignment horizontal="center" vertical="center"/>
    </xf>
    <xf numFmtId="0" fontId="15" fillId="2" borderId="26" xfId="0" applyFont="1" applyFill="1" applyBorder="1" applyAlignment="1" applyProtection="1">
      <alignment horizontal="center" vertical="center"/>
    </xf>
    <xf numFmtId="178" fontId="24" fillId="0" borderId="28" xfId="0" applyNumberFormat="1" applyFont="1" applyBorder="1" applyAlignment="1" applyProtection="1">
      <alignment horizontal="center" vertical="center" shrinkToFit="1"/>
    </xf>
    <xf numFmtId="178" fontId="24" fillId="0" borderId="29" xfId="0" applyNumberFormat="1" applyFont="1" applyBorder="1" applyAlignment="1" applyProtection="1">
      <alignment horizontal="center" vertical="center" shrinkToFit="1"/>
    </xf>
    <xf numFmtId="0" fontId="24" fillId="0" borderId="0" xfId="0" applyFont="1" applyAlignment="1" applyProtection="1">
      <alignment horizontal="left" vertical="center"/>
    </xf>
    <xf numFmtId="0" fontId="24" fillId="2" borderId="21" xfId="0" applyFont="1" applyFill="1" applyBorder="1" applyAlignment="1" applyProtection="1">
      <alignment horizontal="center" vertical="center" shrinkToFit="1"/>
    </xf>
    <xf numFmtId="0" fontId="15" fillId="2" borderId="21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/>
    </xf>
    <xf numFmtId="0" fontId="15" fillId="2" borderId="21" xfId="0" applyFont="1" applyFill="1" applyBorder="1" applyAlignment="1" applyProtection="1">
      <alignment horizontal="center" vertical="center"/>
    </xf>
    <xf numFmtId="0" fontId="15" fillId="2" borderId="18" xfId="0" applyFont="1" applyFill="1" applyBorder="1" applyAlignment="1" applyProtection="1">
      <alignment horizontal="center" vertical="center" shrinkToFit="1"/>
    </xf>
    <xf numFmtId="0" fontId="15" fillId="2" borderId="4" xfId="0" applyFont="1" applyFill="1" applyBorder="1" applyAlignment="1" applyProtection="1">
      <alignment horizontal="center" vertical="center" shrinkToFit="1"/>
    </xf>
    <xf numFmtId="0" fontId="16" fillId="2" borderId="1" xfId="0" applyFont="1" applyFill="1" applyBorder="1" applyAlignment="1" applyProtection="1">
      <alignment horizontal="center" vertical="center" shrinkToFit="1"/>
    </xf>
    <xf numFmtId="0" fontId="16" fillId="2" borderId="2" xfId="0" applyFont="1" applyFill="1" applyBorder="1" applyAlignment="1" applyProtection="1">
      <alignment horizontal="center" vertical="center" shrinkToFit="1"/>
    </xf>
    <xf numFmtId="0" fontId="16" fillId="2" borderId="36" xfId="0" applyFont="1" applyFill="1" applyBorder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 applyProtection="1">
      <alignment horizontal="center" vertical="center"/>
    </xf>
    <xf numFmtId="0" fontId="16" fillId="2" borderId="6" xfId="0" applyFont="1" applyFill="1" applyBorder="1" applyAlignment="1" applyProtection="1">
      <alignment horizontal="center" vertical="center"/>
    </xf>
    <xf numFmtId="0" fontId="16" fillId="2" borderId="9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</xf>
    <xf numFmtId="0" fontId="16" fillId="2" borderId="10" xfId="0" applyFont="1" applyFill="1" applyBorder="1" applyAlignment="1" applyProtection="1">
      <alignment horizontal="center" vertical="center"/>
    </xf>
    <xf numFmtId="0" fontId="18" fillId="4" borderId="21" xfId="0" applyFont="1" applyFill="1" applyBorder="1" applyAlignment="1" applyProtection="1">
      <alignment vertical="center" shrinkToFit="1"/>
      <protection locked="0"/>
    </xf>
    <xf numFmtId="177" fontId="18" fillId="4" borderId="21" xfId="4" applyNumberFormat="1" applyFont="1" applyFill="1" applyBorder="1" applyAlignment="1" applyProtection="1">
      <alignment vertical="center" shrinkToFit="1"/>
      <protection locked="0"/>
    </xf>
    <xf numFmtId="0" fontId="18" fillId="4" borderId="21" xfId="0" applyFont="1" applyFill="1" applyBorder="1" applyAlignment="1" applyProtection="1">
      <alignment horizontal="left" vertical="center" shrinkToFit="1"/>
      <protection locked="0"/>
    </xf>
    <xf numFmtId="0" fontId="32" fillId="0" borderId="5" xfId="0" applyFont="1" applyFill="1" applyBorder="1" applyAlignment="1" applyProtection="1">
      <alignment horizontal="left" vertical="center" wrapText="1"/>
    </xf>
    <xf numFmtId="0" fontId="32" fillId="0" borderId="6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/>
    </xf>
    <xf numFmtId="49" fontId="14" fillId="0" borderId="28" xfId="0" applyNumberFormat="1" applyFont="1" applyFill="1" applyBorder="1" applyAlignment="1" applyProtection="1">
      <alignment horizontal="center" vertical="center" wrapText="1"/>
    </xf>
    <xf numFmtId="49" fontId="14" fillId="0" borderId="29" xfId="0" applyNumberFormat="1" applyFont="1" applyFill="1" applyBorder="1" applyAlignment="1" applyProtection="1">
      <alignment horizontal="center" vertical="center" wrapText="1"/>
    </xf>
    <xf numFmtId="49" fontId="14" fillId="0" borderId="30" xfId="0" applyNumberFormat="1" applyFont="1" applyFill="1" applyBorder="1" applyAlignment="1" applyProtection="1">
      <alignment horizontal="center" vertical="center" wrapText="1"/>
    </xf>
    <xf numFmtId="177" fontId="24" fillId="0" borderId="28" xfId="4" applyNumberFormat="1" applyFont="1" applyFill="1" applyBorder="1" applyAlignment="1" applyProtection="1">
      <alignment vertical="center" shrinkToFit="1"/>
    </xf>
    <xf numFmtId="177" fontId="24" fillId="0" borderId="29" xfId="4" applyNumberFormat="1" applyFont="1" applyFill="1" applyBorder="1" applyAlignment="1" applyProtection="1">
      <alignment vertical="center" shrinkToFit="1"/>
    </xf>
    <xf numFmtId="0" fontId="24" fillId="0" borderId="34" xfId="0" applyFont="1" applyFill="1" applyBorder="1" applyAlignment="1" applyProtection="1">
      <alignment horizontal="center" vertical="center"/>
    </xf>
    <xf numFmtId="0" fontId="18" fillId="4" borderId="18" xfId="0" applyFont="1" applyFill="1" applyBorder="1" applyAlignment="1" applyProtection="1">
      <alignment vertical="center" shrinkToFit="1"/>
      <protection locked="0"/>
    </xf>
    <xf numFmtId="177" fontId="18" fillId="4" borderId="18" xfId="4" applyNumberFormat="1" applyFont="1" applyFill="1" applyBorder="1" applyAlignment="1" applyProtection="1">
      <alignment vertical="center" shrinkToFit="1"/>
      <protection locked="0"/>
    </xf>
    <xf numFmtId="0" fontId="18" fillId="4" borderId="18" xfId="0" applyFont="1" applyFill="1" applyBorder="1" applyAlignment="1" applyProtection="1">
      <alignment horizontal="left" vertical="center" shrinkToFit="1"/>
      <protection locked="0"/>
    </xf>
    <xf numFmtId="178" fontId="14" fillId="0" borderId="1" xfId="0" applyNumberFormat="1" applyFont="1" applyFill="1" applyBorder="1" applyAlignment="1" applyProtection="1">
      <alignment horizontal="center" vertical="center" shrinkToFit="1"/>
    </xf>
    <xf numFmtId="178" fontId="14" fillId="0" borderId="2" xfId="0" applyNumberFormat="1" applyFont="1" applyFill="1" applyBorder="1" applyAlignment="1" applyProtection="1">
      <alignment horizontal="center" vertical="center" shrinkToFit="1"/>
    </xf>
    <xf numFmtId="0" fontId="14" fillId="0" borderId="2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176" fontId="14" fillId="0" borderId="1" xfId="0" applyNumberFormat="1" applyFont="1" applyFill="1" applyBorder="1" applyAlignment="1" applyProtection="1">
      <alignment vertical="center" shrinkToFit="1"/>
    </xf>
    <xf numFmtId="176" fontId="14" fillId="0" borderId="2" xfId="0" applyNumberFormat="1" applyFont="1" applyFill="1" applyBorder="1" applyAlignment="1" applyProtection="1">
      <alignment vertical="center" shrinkToFi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 wrapText="1"/>
    </xf>
    <xf numFmtId="176" fontId="14" fillId="4" borderId="1" xfId="0" applyNumberFormat="1" applyFont="1" applyFill="1" applyBorder="1" applyAlignment="1" applyProtection="1">
      <alignment horizontal="center" vertical="center" shrinkToFit="1"/>
      <protection locked="0"/>
    </xf>
    <xf numFmtId="176" fontId="14" fillId="4" borderId="2" xfId="0" applyNumberFormat="1" applyFont="1" applyFill="1" applyBorder="1" applyAlignment="1" applyProtection="1">
      <alignment horizontal="center" vertical="center" shrinkToFit="1"/>
      <protection locked="0"/>
    </xf>
    <xf numFmtId="38" fontId="24" fillId="0" borderId="28" xfId="4" applyFont="1" applyFill="1" applyBorder="1" applyAlignment="1" applyProtection="1">
      <alignment horizontal="right" vertical="center" shrinkToFit="1"/>
    </xf>
    <xf numFmtId="38" fontId="24" fillId="0" borderId="29" xfId="4" applyFont="1" applyFill="1" applyBorder="1" applyAlignment="1" applyProtection="1">
      <alignment horizontal="right" vertical="center" shrinkToFit="1"/>
    </xf>
    <xf numFmtId="38" fontId="24" fillId="0" borderId="30" xfId="4" applyFont="1" applyFill="1" applyBorder="1" applyAlignment="1" applyProtection="1">
      <alignment horizontal="right" vertical="center" shrinkToFit="1"/>
    </xf>
    <xf numFmtId="0" fontId="15" fillId="0" borderId="4" xfId="0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horizontal="center" vertical="center"/>
    </xf>
    <xf numFmtId="0" fontId="15" fillId="0" borderId="11" xfId="0" applyFont="1" applyFill="1" applyBorder="1" applyAlignment="1" applyProtection="1">
      <alignment horizontal="center" vertical="center"/>
    </xf>
    <xf numFmtId="0" fontId="15" fillId="0" borderId="8" xfId="0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176" fontId="14" fillId="4" borderId="11" xfId="0" applyNumberFormat="1" applyFont="1" applyFill="1" applyBorder="1" applyAlignment="1" applyProtection="1">
      <alignment horizontal="center" vertical="center" shrinkToFit="1"/>
      <protection locked="0"/>
    </xf>
    <xf numFmtId="176" fontId="14" fillId="4" borderId="8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8" xfId="0" applyFont="1" applyFill="1" applyBorder="1" applyAlignment="1" applyProtection="1">
      <alignment horizontal="center" vertical="center"/>
    </xf>
    <xf numFmtId="0" fontId="14" fillId="0" borderId="12" xfId="0" applyFont="1" applyFill="1" applyBorder="1" applyAlignment="1" applyProtection="1">
      <alignment horizontal="center" vertical="center"/>
    </xf>
    <xf numFmtId="178" fontId="14" fillId="0" borderId="11" xfId="0" applyNumberFormat="1" applyFont="1" applyFill="1" applyBorder="1" applyAlignment="1" applyProtection="1">
      <alignment horizontal="center" vertical="center" shrinkToFit="1"/>
    </xf>
    <xf numFmtId="178" fontId="14" fillId="0" borderId="8" xfId="0" applyNumberFormat="1" applyFont="1" applyFill="1" applyBorder="1" applyAlignment="1" applyProtection="1">
      <alignment horizontal="center" vertical="center" shrinkToFit="1"/>
    </xf>
    <xf numFmtId="0" fontId="18" fillId="0" borderId="21" xfId="0" applyFont="1" applyFill="1" applyBorder="1" applyAlignment="1" applyProtection="1">
      <alignment vertical="center" shrinkToFit="1"/>
    </xf>
    <xf numFmtId="0" fontId="14" fillId="0" borderId="11" xfId="0" applyFont="1" applyFill="1" applyBorder="1" applyAlignment="1" applyProtection="1">
      <alignment horizontal="center" vertical="center"/>
    </xf>
    <xf numFmtId="176" fontId="14" fillId="0" borderId="11" xfId="0" applyNumberFormat="1" applyFont="1" applyFill="1" applyBorder="1" applyAlignment="1" applyProtection="1">
      <alignment vertical="center" shrinkToFit="1"/>
    </xf>
    <xf numFmtId="176" fontId="14" fillId="0" borderId="8" xfId="0" applyNumberFormat="1" applyFont="1" applyFill="1" applyBorder="1" applyAlignment="1" applyProtection="1">
      <alignment vertical="center" shrinkToFi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5" fillId="0" borderId="4" xfId="0" applyFont="1" applyFill="1" applyBorder="1" applyAlignment="1" applyProtection="1">
      <alignment vertical="center"/>
    </xf>
    <xf numFmtId="0" fontId="15" fillId="0" borderId="5" xfId="0" applyFont="1" applyFill="1" applyBorder="1" applyAlignment="1" applyProtection="1">
      <alignment vertical="center"/>
    </xf>
    <xf numFmtId="0" fontId="15" fillId="0" borderId="6" xfId="0" applyFont="1" applyFill="1" applyBorder="1" applyAlignment="1" applyProtection="1">
      <alignment vertical="center"/>
    </xf>
    <xf numFmtId="0" fontId="15" fillId="0" borderId="11" xfId="0" applyFont="1" applyFill="1" applyBorder="1" applyAlignment="1" applyProtection="1">
      <alignment vertical="center"/>
    </xf>
    <xf numFmtId="0" fontId="15" fillId="0" borderId="8" xfId="0" applyFont="1" applyFill="1" applyBorder="1" applyAlignment="1" applyProtection="1">
      <alignment vertical="center"/>
    </xf>
    <xf numFmtId="0" fontId="15" fillId="0" borderId="12" xfId="0" applyFont="1" applyFill="1" applyBorder="1" applyAlignment="1" applyProtection="1">
      <alignment vertical="center"/>
    </xf>
    <xf numFmtId="49" fontId="15" fillId="4" borderId="5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0" xfId="0" applyFont="1" applyFill="1" applyBorder="1" applyAlignment="1">
      <alignment horizontal="center" vertical="center"/>
    </xf>
    <xf numFmtId="0" fontId="15" fillId="4" borderId="11" xfId="0" applyFont="1" applyFill="1" applyBorder="1" applyAlignment="1" applyProtection="1">
      <alignment horizontal="left" vertical="center" shrinkToFit="1"/>
      <protection locked="0"/>
    </xf>
    <xf numFmtId="0" fontId="15" fillId="4" borderId="8" xfId="0" applyFont="1" applyFill="1" applyBorder="1" applyAlignment="1" applyProtection="1">
      <alignment horizontal="left" vertical="center" shrinkToFit="1"/>
      <protection locked="0"/>
    </xf>
    <xf numFmtId="0" fontId="15" fillId="4" borderId="12" xfId="0" applyFont="1" applyFill="1" applyBorder="1" applyAlignment="1" applyProtection="1">
      <alignment horizontal="left" vertical="center" shrinkToFit="1"/>
      <protection locked="0"/>
    </xf>
    <xf numFmtId="0" fontId="15" fillId="0" borderId="18" xfId="0" applyFont="1" applyFill="1" applyBorder="1" applyAlignment="1" applyProtection="1">
      <alignment horizontal="center" vertical="center" textRotation="255" shrinkToFit="1"/>
    </xf>
    <xf numFmtId="0" fontId="15" fillId="0" borderId="19" xfId="0" applyFont="1" applyFill="1" applyBorder="1" applyAlignment="1" applyProtection="1">
      <alignment horizontal="center" vertical="center" textRotation="255" shrinkToFit="1"/>
    </xf>
    <xf numFmtId="0" fontId="15" fillId="4" borderId="13" xfId="0" applyFont="1" applyFill="1" applyBorder="1" applyAlignment="1" applyProtection="1">
      <alignment horizontal="left" vertical="center" shrinkToFit="1"/>
      <protection locked="0"/>
    </xf>
    <xf numFmtId="0" fontId="15" fillId="4" borderId="14" xfId="0" applyFont="1" applyFill="1" applyBorder="1" applyAlignment="1" applyProtection="1">
      <alignment horizontal="left" vertical="center" shrinkToFit="1"/>
      <protection locked="0"/>
    </xf>
    <xf numFmtId="0" fontId="15" fillId="4" borderId="16" xfId="0" applyFont="1" applyFill="1" applyBorder="1" applyAlignment="1" applyProtection="1">
      <alignment horizontal="left" vertical="center" shrinkToFit="1"/>
      <protection locked="0"/>
    </xf>
    <xf numFmtId="49" fontId="15" fillId="4" borderId="11" xfId="0" applyNumberFormat="1" applyFont="1" applyFill="1" applyBorder="1" applyAlignment="1" applyProtection="1">
      <alignment horizontal="center" vertical="center" shrinkToFit="1"/>
      <protection locked="0"/>
    </xf>
    <xf numFmtId="49" fontId="15" fillId="4" borderId="8" xfId="0" applyNumberFormat="1" applyFont="1" applyFill="1" applyBorder="1" applyAlignment="1" applyProtection="1">
      <alignment horizontal="center" vertical="center" shrinkToFit="1"/>
      <protection locked="0"/>
    </xf>
    <xf numFmtId="49" fontId="15" fillId="4" borderId="12" xfId="0" applyNumberFormat="1" applyFont="1" applyFill="1" applyBorder="1" applyAlignment="1" applyProtection="1">
      <alignment horizontal="center" vertical="center" shrinkToFit="1"/>
      <protection locked="0"/>
    </xf>
    <xf numFmtId="0" fontId="14" fillId="3" borderId="1" xfId="0" applyFont="1" applyFill="1" applyBorder="1" applyAlignment="1" applyProtection="1">
      <alignment vertical="center" shrinkToFit="1"/>
      <protection locked="0"/>
    </xf>
    <xf numFmtId="0" fontId="14" fillId="3" borderId="2" xfId="0" applyFont="1" applyFill="1" applyBorder="1" applyAlignment="1" applyProtection="1">
      <alignment vertical="center" shrinkToFit="1"/>
      <protection locked="0"/>
    </xf>
    <xf numFmtId="0" fontId="14" fillId="3" borderId="3" xfId="0" applyFont="1" applyFill="1" applyBorder="1" applyAlignment="1" applyProtection="1">
      <alignment vertical="center" shrinkToFit="1"/>
      <protection locked="0"/>
    </xf>
    <xf numFmtId="49" fontId="15" fillId="0" borderId="1" xfId="0" applyNumberFormat="1" applyFont="1" applyFill="1" applyBorder="1" applyAlignment="1" applyProtection="1">
      <alignment horizontal="center" vertical="center"/>
    </xf>
    <xf numFmtId="49" fontId="15" fillId="0" borderId="2" xfId="0" applyNumberFormat="1" applyFont="1" applyFill="1" applyBorder="1" applyAlignment="1" applyProtection="1">
      <alignment horizontal="center" vertical="center"/>
    </xf>
    <xf numFmtId="49" fontId="15" fillId="0" borderId="3" xfId="0" applyNumberFormat="1" applyFont="1" applyFill="1" applyBorder="1" applyAlignment="1" applyProtection="1">
      <alignment horizontal="center" vertical="center"/>
    </xf>
    <xf numFmtId="0" fontId="15" fillId="4" borderId="8" xfId="0" applyFont="1" applyFill="1" applyBorder="1" applyAlignment="1" applyProtection="1">
      <alignment horizontal="center" vertical="center" shrinkToFit="1"/>
      <protection locked="0"/>
    </xf>
    <xf numFmtId="0" fontId="15" fillId="2" borderId="18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 shrinkToFit="1"/>
    </xf>
    <xf numFmtId="178" fontId="24" fillId="0" borderId="28" xfId="0" applyNumberFormat="1" applyFont="1" applyBorder="1" applyAlignment="1">
      <alignment horizontal="center" vertical="center" shrinkToFit="1"/>
    </xf>
    <xf numFmtId="178" fontId="24" fillId="0" borderId="29" xfId="0" applyNumberFormat="1" applyFont="1" applyBorder="1" applyAlignment="1">
      <alignment horizontal="center" vertical="center" shrinkToFit="1"/>
    </xf>
    <xf numFmtId="0" fontId="24" fillId="0" borderId="0" xfId="0" applyFont="1" applyAlignment="1">
      <alignment horizontal="left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shrinkToFit="1"/>
    </xf>
    <xf numFmtId="0" fontId="37" fillId="2" borderId="1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/>
    </xf>
    <xf numFmtId="0" fontId="24" fillId="5" borderId="21" xfId="9" applyFont="1" applyFill="1" applyBorder="1" applyAlignment="1" applyProtection="1">
      <alignment horizontal="center" vertical="center"/>
    </xf>
    <xf numFmtId="0" fontId="24" fillId="5" borderId="1" xfId="9" applyFont="1" applyFill="1" applyBorder="1" applyAlignment="1" applyProtection="1">
      <alignment horizontal="center" vertical="center"/>
    </xf>
    <xf numFmtId="0" fontId="24" fillId="5" borderId="2" xfId="9" applyFont="1" applyFill="1" applyBorder="1" applyAlignment="1" applyProtection="1">
      <alignment horizontal="center" vertical="center"/>
    </xf>
    <xf numFmtId="0" fontId="24" fillId="5" borderId="3" xfId="9" applyFont="1" applyFill="1" applyBorder="1" applyAlignment="1" applyProtection="1">
      <alignment horizontal="center" vertical="center"/>
    </xf>
    <xf numFmtId="0" fontId="24" fillId="5" borderId="11" xfId="9" applyFont="1" applyFill="1" applyBorder="1" applyAlignment="1" applyProtection="1">
      <alignment horizontal="center" vertical="center"/>
    </xf>
    <xf numFmtId="0" fontId="24" fillId="5" borderId="8" xfId="9" applyFont="1" applyFill="1" applyBorder="1" applyAlignment="1" applyProtection="1">
      <alignment horizontal="center" vertical="center"/>
    </xf>
  </cellXfs>
  <cellStyles count="11">
    <cellStyle name="パーセント 2" xfId="2"/>
    <cellStyle name="ハイパーリンク" xfId="10" builtinId="8"/>
    <cellStyle name="ハイパーリンク 2" xfId="6"/>
    <cellStyle name="桁区切り" xfId="4" builtinId="6"/>
    <cellStyle name="桁区切り 2" xfId="1"/>
    <cellStyle name="標準" xfId="0" builtinId="0"/>
    <cellStyle name="標準 2" xfId="3"/>
    <cellStyle name="標準 2 2" xfId="5"/>
    <cellStyle name="標準 2 2 2" xfId="9"/>
    <cellStyle name="標準 3" xfId="8"/>
    <cellStyle name="標準 4" xfId="7"/>
  </cellStyles>
  <dxfs count="3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FFFCC"/>
      <color rgb="FF0000FF"/>
      <color rgb="FFCCFFCC"/>
      <color rgb="FFCD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114300</xdr:colOff>
      <xdr:row>3</xdr:row>
      <xdr:rowOff>247649</xdr:rowOff>
    </xdr:from>
    <xdr:to>
      <xdr:col>20</xdr:col>
      <xdr:colOff>180976</xdr:colOff>
      <xdr:row>9</xdr:row>
      <xdr:rowOff>628649</xdr:rowOff>
    </xdr:to>
    <xdr:sp macro="" textlink="">
      <xdr:nvSpPr>
        <xdr:cNvPr id="2" name="テキスト ボックス 1"/>
        <xdr:cNvSpPr txBox="1"/>
      </xdr:nvSpPr>
      <xdr:spPr>
        <a:xfrm>
          <a:off x="12106275" y="990599"/>
          <a:ext cx="3495676" cy="298132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28575" cmpd="sng">
          <a:solidFill>
            <a:schemeClr val="accent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 i="0">
              <a:latin typeface="游ゴシック" panose="020B0400000000000000" pitchFamily="50" charset="-128"/>
              <a:ea typeface="游ゴシック" panose="020B0400000000000000" pitchFamily="50" charset="-128"/>
            </a:rPr>
            <a:t>＜感染状況詳細　記載例＞</a:t>
          </a:r>
          <a:endParaRPr kumimoji="1" lang="en-US" altLang="ja-JP" sz="1100" b="1" i="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 b="1" i="0">
              <a:latin typeface="游ゴシック" panose="020B0400000000000000" pitchFamily="50" charset="-128"/>
              <a:ea typeface="游ゴシック" panose="020B0400000000000000" pitchFamily="50" charset="-128"/>
            </a:rPr>
            <a:t>・</a:t>
          </a:r>
          <a:r>
            <a:rPr kumimoji="1" lang="ja-JP" altLang="en-US" sz="1100" b="0" i="0">
              <a:latin typeface="游ゴシック" panose="020B0400000000000000" pitchFamily="50" charset="-128"/>
              <a:ea typeface="游ゴシック" panose="020B0400000000000000" pitchFamily="50" charset="-128"/>
            </a:rPr>
            <a:t>〇月〇日に利用者〇名の感染が確認された。その後利用者○名、職員〇名に感染が拡大し、〇月〇日に感染終息するまで対応を行った。</a:t>
          </a:r>
          <a:endParaRPr kumimoji="1" lang="en-US" altLang="ja-JP" sz="1100" b="0" i="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endParaRPr kumimoji="1" lang="en-US" altLang="ja-JP" sz="1100" b="1" i="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 b="1" i="0">
              <a:latin typeface="游ゴシック" panose="020B0400000000000000" pitchFamily="50" charset="-128"/>
              <a:ea typeface="游ゴシック" panose="020B0400000000000000" pitchFamily="50" charset="-128"/>
            </a:rPr>
            <a:t>・</a:t>
          </a:r>
          <a:r>
            <a:rPr kumimoji="1" lang="ja-JP" altLang="en-US" sz="1100" b="0" i="0">
              <a:latin typeface="游ゴシック" panose="020B0400000000000000" pitchFamily="50" charset="-128"/>
              <a:ea typeface="游ゴシック" panose="020B0400000000000000" pitchFamily="50" charset="-128"/>
            </a:rPr>
            <a:t>感染者が発生した施設</a:t>
          </a:r>
          <a:r>
            <a:rPr kumimoji="1" lang="en-US" altLang="ja-JP" sz="1100" b="0" i="0">
              <a:latin typeface="游ゴシック" panose="020B0400000000000000" pitchFamily="50" charset="-128"/>
              <a:ea typeface="游ゴシック" panose="020B0400000000000000" pitchFamily="50" charset="-128"/>
            </a:rPr>
            <a:t>A</a:t>
          </a:r>
          <a:r>
            <a:rPr kumimoji="1" lang="ja-JP" altLang="en-US" sz="1100" b="0" i="0">
              <a:latin typeface="游ゴシック" panose="020B0400000000000000" pitchFamily="50" charset="-128"/>
              <a:ea typeface="游ゴシック" panose="020B0400000000000000" pitchFamily="50" charset="-128"/>
            </a:rPr>
            <a:t>（感染発生：○月○日、感染終息：○月○日）への応援として、〇月〇日から〇月〇日にかけて職員を派遣した。</a:t>
          </a:r>
          <a:endParaRPr kumimoji="1" lang="en-US" altLang="ja-JP" sz="1100" b="0" i="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endParaRPr kumimoji="1" lang="en-US" altLang="ja-JP" sz="1100" b="1" i="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 b="1" i="0">
              <a:latin typeface="游ゴシック" panose="020B0400000000000000" pitchFamily="50" charset="-128"/>
              <a:ea typeface="游ゴシック" panose="020B0400000000000000" pitchFamily="50" charset="-128"/>
            </a:rPr>
            <a:t>・</a:t>
          </a:r>
          <a:r>
            <a:rPr kumimoji="1" lang="ja-JP" altLang="en-US" sz="1100" b="0" i="0">
              <a:latin typeface="游ゴシック" panose="020B0400000000000000" pitchFamily="50" charset="-128"/>
              <a:ea typeface="游ゴシック" panose="020B0400000000000000" pitchFamily="50" charset="-128"/>
            </a:rPr>
            <a:t>施設</a:t>
          </a:r>
          <a:r>
            <a:rPr kumimoji="1" lang="en-US" altLang="ja-JP" sz="1100" b="0" i="0">
              <a:latin typeface="游ゴシック" panose="020B0400000000000000" pitchFamily="50" charset="-128"/>
              <a:ea typeface="游ゴシック" panose="020B0400000000000000" pitchFamily="50" charset="-128"/>
            </a:rPr>
            <a:t>B</a:t>
          </a:r>
          <a:r>
            <a:rPr kumimoji="1" lang="ja-JP" altLang="en-US" sz="1100" b="0" i="0">
              <a:latin typeface="游ゴシック" panose="020B0400000000000000" pitchFamily="50" charset="-128"/>
              <a:ea typeface="游ゴシック" panose="020B0400000000000000" pitchFamily="50" charset="-128"/>
            </a:rPr>
            <a:t>の</a:t>
          </a:r>
          <a:r>
            <a:rPr kumimoji="1" lang="en-US" altLang="ja-JP" sz="1100" b="0" i="0">
              <a:latin typeface="游ゴシック" panose="020B0400000000000000" pitchFamily="50" charset="-128"/>
              <a:ea typeface="游ゴシック" panose="020B0400000000000000" pitchFamily="50" charset="-128"/>
            </a:rPr>
            <a:t>a</a:t>
          </a:r>
          <a:r>
            <a:rPr kumimoji="1" lang="ja-JP" altLang="en-US" sz="1100" b="0" i="0">
              <a:latin typeface="游ゴシック" panose="020B0400000000000000" pitchFamily="50" charset="-128"/>
              <a:ea typeface="游ゴシック" panose="020B0400000000000000" pitchFamily="50" charset="-128"/>
            </a:rPr>
            <a:t>サービスで利用者○名の感染が確認された。併設している</a:t>
          </a:r>
          <a:r>
            <a:rPr kumimoji="1" lang="en-US" altLang="ja-JP" sz="1100" b="0" i="0">
              <a:latin typeface="游ゴシック" panose="020B0400000000000000" pitchFamily="50" charset="-128"/>
              <a:ea typeface="游ゴシック" panose="020B0400000000000000" pitchFamily="50" charset="-128"/>
            </a:rPr>
            <a:t>b</a:t>
          </a:r>
          <a:r>
            <a:rPr kumimoji="1" lang="ja-JP" altLang="en-US" sz="1100" b="0" i="0">
              <a:latin typeface="游ゴシック" panose="020B0400000000000000" pitchFamily="50" charset="-128"/>
              <a:ea typeface="游ゴシック" panose="020B0400000000000000" pitchFamily="50" charset="-128"/>
            </a:rPr>
            <a:t>サービスから</a:t>
          </a:r>
          <a:r>
            <a:rPr kumimoji="1" lang="en-US" altLang="ja-JP" sz="1100" b="0" i="0">
              <a:latin typeface="游ゴシック" panose="020B0400000000000000" pitchFamily="50" charset="-128"/>
              <a:ea typeface="游ゴシック" panose="020B0400000000000000" pitchFamily="50" charset="-128"/>
            </a:rPr>
            <a:t>a</a:t>
          </a:r>
          <a:r>
            <a:rPr kumimoji="1" lang="ja-JP" altLang="en-US" sz="1100" b="0" i="0">
              <a:latin typeface="游ゴシック" panose="020B0400000000000000" pitchFamily="50" charset="-128"/>
              <a:ea typeface="游ゴシック" panose="020B0400000000000000" pitchFamily="50" charset="-128"/>
            </a:rPr>
            <a:t>サービスへ職員を応援派遣した。</a:t>
          </a:r>
          <a:endParaRPr kumimoji="1" lang="en-US" altLang="ja-JP" sz="1100" b="0" i="0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7</xdr:row>
          <xdr:rowOff>28575</xdr:rowOff>
        </xdr:from>
        <xdr:to>
          <xdr:col>9</xdr:col>
          <xdr:colOff>9525</xdr:colOff>
          <xdr:row>8</xdr:row>
          <xdr:rowOff>57150</xdr:rowOff>
        </xdr:to>
        <xdr:sp macro="" textlink="">
          <xdr:nvSpPr>
            <xdr:cNvPr id="55297" name="Check Box 1" hidden="1">
              <a:extLst>
                <a:ext uri="{63B3BB69-23CF-44E3-9099-C40C66FF867C}">
                  <a14:compatExt spid="_x0000_s55297"/>
                </a:ext>
                <a:ext uri="{FF2B5EF4-FFF2-40B4-BE49-F238E27FC236}">
                  <a16:creationId xmlns:a16="http://schemas.microsoft.com/office/drawing/2014/main" id="{00000000-0008-0000-0400-000001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8</xdr:row>
          <xdr:rowOff>19050</xdr:rowOff>
        </xdr:from>
        <xdr:to>
          <xdr:col>9</xdr:col>
          <xdr:colOff>9525</xdr:colOff>
          <xdr:row>9</xdr:row>
          <xdr:rowOff>47625</xdr:rowOff>
        </xdr:to>
        <xdr:sp macro="" textlink="">
          <xdr:nvSpPr>
            <xdr:cNvPr id="55298" name="Check Box 2" hidden="1">
              <a:extLst>
                <a:ext uri="{63B3BB69-23CF-44E3-9099-C40C66FF867C}">
                  <a14:compatExt spid="_x0000_s55298"/>
                </a:ext>
                <a:ext uri="{FF2B5EF4-FFF2-40B4-BE49-F238E27FC236}">
                  <a16:creationId xmlns:a16="http://schemas.microsoft.com/office/drawing/2014/main" id="{00000000-0008-0000-0400-000002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40</xdr:col>
      <xdr:colOff>79375</xdr:colOff>
      <xdr:row>0</xdr:row>
      <xdr:rowOff>103188</xdr:rowOff>
    </xdr:from>
    <xdr:to>
      <xdr:col>60</xdr:col>
      <xdr:colOff>111125</xdr:colOff>
      <xdr:row>4</xdr:row>
      <xdr:rowOff>237548</xdr:rowOff>
    </xdr:to>
    <xdr:sp macro="" textlink="">
      <xdr:nvSpPr>
        <xdr:cNvPr id="4" name="テキスト ボックス 3"/>
        <xdr:cNvSpPr txBox="1"/>
      </xdr:nvSpPr>
      <xdr:spPr>
        <a:xfrm>
          <a:off x="7119938" y="103188"/>
          <a:ext cx="3524250" cy="1015423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＜注意！＞</a:t>
          </a:r>
          <a:endParaRPr kumimoji="1" lang="en-US" altLang="ja-JP" sz="105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シート名を変更すると、入力した情報が「申請額一覧」に自動反映されなくなります。</a:t>
          </a:r>
          <a:endParaRPr kumimoji="1" lang="en-US" altLang="ja-JP" sz="105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シート名は「</a:t>
          </a:r>
          <a:r>
            <a:rPr kumimoji="1" lang="en-US" altLang="ja-JP" sz="1050">
              <a:latin typeface="游ゴシック" panose="020B0400000000000000" pitchFamily="50" charset="-128"/>
              <a:ea typeface="游ゴシック" panose="020B0400000000000000" pitchFamily="50" charset="-128"/>
            </a:rPr>
            <a:t>R5</a:t>
          </a:r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個票●」から変更しないでください。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7</xdr:row>
          <xdr:rowOff>28575</xdr:rowOff>
        </xdr:from>
        <xdr:to>
          <xdr:col>9</xdr:col>
          <xdr:colOff>9525</xdr:colOff>
          <xdr:row>8</xdr:row>
          <xdr:rowOff>57150</xdr:rowOff>
        </xdr:to>
        <xdr:sp macro="" textlink="">
          <xdr:nvSpPr>
            <xdr:cNvPr id="107521" name="Check Box 1" hidden="1">
              <a:extLst>
                <a:ext uri="{63B3BB69-23CF-44E3-9099-C40C66FF867C}">
                  <a14:compatExt spid="_x0000_s107521"/>
                </a:ext>
                <a:ext uri="{FF2B5EF4-FFF2-40B4-BE49-F238E27FC236}">
                  <a16:creationId xmlns:a16="http://schemas.microsoft.com/office/drawing/2014/main" id="{00000000-0008-0000-0400-000001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8</xdr:row>
          <xdr:rowOff>19050</xdr:rowOff>
        </xdr:from>
        <xdr:to>
          <xdr:col>9</xdr:col>
          <xdr:colOff>9525</xdr:colOff>
          <xdr:row>9</xdr:row>
          <xdr:rowOff>47625</xdr:rowOff>
        </xdr:to>
        <xdr:sp macro="" textlink="">
          <xdr:nvSpPr>
            <xdr:cNvPr id="107522" name="Check Box 2" hidden="1">
              <a:extLst>
                <a:ext uri="{63B3BB69-23CF-44E3-9099-C40C66FF867C}">
                  <a14:compatExt spid="_x0000_s107522"/>
                </a:ext>
                <a:ext uri="{FF2B5EF4-FFF2-40B4-BE49-F238E27FC236}">
                  <a16:creationId xmlns:a16="http://schemas.microsoft.com/office/drawing/2014/main" id="{00000000-0008-0000-0400-000002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39</xdr:col>
      <xdr:colOff>150813</xdr:colOff>
      <xdr:row>0</xdr:row>
      <xdr:rowOff>87312</xdr:rowOff>
    </xdr:from>
    <xdr:to>
      <xdr:col>60</xdr:col>
      <xdr:colOff>7938</xdr:colOff>
      <xdr:row>4</xdr:row>
      <xdr:rowOff>221672</xdr:rowOff>
    </xdr:to>
    <xdr:sp macro="" textlink="">
      <xdr:nvSpPr>
        <xdr:cNvPr id="5" name="テキスト ボックス 4"/>
        <xdr:cNvSpPr txBox="1"/>
      </xdr:nvSpPr>
      <xdr:spPr>
        <a:xfrm>
          <a:off x="7016751" y="87312"/>
          <a:ext cx="3524250" cy="1015423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＜注意！＞</a:t>
          </a:r>
          <a:endParaRPr kumimoji="1" lang="en-US" altLang="ja-JP" sz="105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シート名を変更すると、入力した情報が「申請額一覧」に自動反映されなくなります。</a:t>
          </a:r>
          <a:endParaRPr kumimoji="1" lang="en-US" altLang="ja-JP" sz="105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シート名は「</a:t>
          </a:r>
          <a:r>
            <a:rPr kumimoji="1" lang="en-US" altLang="ja-JP" sz="1050">
              <a:latin typeface="游ゴシック" panose="020B0400000000000000" pitchFamily="50" charset="-128"/>
              <a:ea typeface="游ゴシック" panose="020B0400000000000000" pitchFamily="50" charset="-128"/>
            </a:rPr>
            <a:t>R5</a:t>
          </a:r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個票●」から変更しないでください。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7</xdr:row>
          <xdr:rowOff>28575</xdr:rowOff>
        </xdr:from>
        <xdr:to>
          <xdr:col>9</xdr:col>
          <xdr:colOff>9525</xdr:colOff>
          <xdr:row>8</xdr:row>
          <xdr:rowOff>57150</xdr:rowOff>
        </xdr:to>
        <xdr:sp macro="" textlink="">
          <xdr:nvSpPr>
            <xdr:cNvPr id="108545" name="Check Box 1" hidden="1">
              <a:extLst>
                <a:ext uri="{63B3BB69-23CF-44E3-9099-C40C66FF867C}">
                  <a14:compatExt spid="_x0000_s108545"/>
                </a:ext>
                <a:ext uri="{FF2B5EF4-FFF2-40B4-BE49-F238E27FC236}">
                  <a16:creationId xmlns:a16="http://schemas.microsoft.com/office/drawing/2014/main" id="{00000000-0008-0000-0400-000001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8</xdr:row>
          <xdr:rowOff>19050</xdr:rowOff>
        </xdr:from>
        <xdr:to>
          <xdr:col>9</xdr:col>
          <xdr:colOff>9525</xdr:colOff>
          <xdr:row>9</xdr:row>
          <xdr:rowOff>47625</xdr:rowOff>
        </xdr:to>
        <xdr:sp macro="" textlink="">
          <xdr:nvSpPr>
            <xdr:cNvPr id="108546" name="Check Box 2" hidden="1">
              <a:extLst>
                <a:ext uri="{63B3BB69-23CF-44E3-9099-C40C66FF867C}">
                  <a14:compatExt spid="_x0000_s108546"/>
                </a:ext>
                <a:ext uri="{FF2B5EF4-FFF2-40B4-BE49-F238E27FC236}">
                  <a16:creationId xmlns:a16="http://schemas.microsoft.com/office/drawing/2014/main" id="{00000000-0008-0000-0400-000002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39</xdr:col>
      <xdr:colOff>95250</xdr:colOff>
      <xdr:row>0</xdr:row>
      <xdr:rowOff>55563</xdr:rowOff>
    </xdr:from>
    <xdr:to>
      <xdr:col>59</xdr:col>
      <xdr:colOff>127000</xdr:colOff>
      <xdr:row>4</xdr:row>
      <xdr:rowOff>189923</xdr:rowOff>
    </xdr:to>
    <xdr:sp macro="" textlink="">
      <xdr:nvSpPr>
        <xdr:cNvPr id="5" name="テキスト ボックス 4"/>
        <xdr:cNvSpPr txBox="1"/>
      </xdr:nvSpPr>
      <xdr:spPr>
        <a:xfrm>
          <a:off x="6961188" y="55563"/>
          <a:ext cx="3524250" cy="1015423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＜注意！＞</a:t>
          </a:r>
          <a:endParaRPr kumimoji="1" lang="en-US" altLang="ja-JP" sz="105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シート名を変更すると、入力した情報が「申請額一覧」に自動反映されなくなります。</a:t>
          </a:r>
          <a:endParaRPr kumimoji="1" lang="en-US" altLang="ja-JP" sz="105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シート名は「</a:t>
          </a:r>
          <a:r>
            <a:rPr kumimoji="1" lang="en-US" altLang="ja-JP" sz="1050">
              <a:latin typeface="游ゴシック" panose="020B0400000000000000" pitchFamily="50" charset="-128"/>
              <a:ea typeface="游ゴシック" panose="020B0400000000000000" pitchFamily="50" charset="-128"/>
            </a:rPr>
            <a:t>R5</a:t>
          </a:r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個票●」から変更しないでください。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7</xdr:row>
          <xdr:rowOff>28575</xdr:rowOff>
        </xdr:from>
        <xdr:to>
          <xdr:col>9</xdr:col>
          <xdr:colOff>9525</xdr:colOff>
          <xdr:row>8</xdr:row>
          <xdr:rowOff>57150</xdr:rowOff>
        </xdr:to>
        <xdr:sp macro="" textlink="">
          <xdr:nvSpPr>
            <xdr:cNvPr id="114689" name="Check Box 1" hidden="1">
              <a:extLst>
                <a:ext uri="{63B3BB69-23CF-44E3-9099-C40C66FF867C}">
                  <a14:compatExt spid="_x0000_s114689"/>
                </a:ext>
                <a:ext uri="{FF2B5EF4-FFF2-40B4-BE49-F238E27FC236}">
                  <a16:creationId xmlns:a16="http://schemas.microsoft.com/office/drawing/2014/main" id="{00000000-0008-0000-0400-000001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8</xdr:row>
          <xdr:rowOff>19050</xdr:rowOff>
        </xdr:from>
        <xdr:to>
          <xdr:col>9</xdr:col>
          <xdr:colOff>9525</xdr:colOff>
          <xdr:row>9</xdr:row>
          <xdr:rowOff>47625</xdr:rowOff>
        </xdr:to>
        <xdr:sp macro="" textlink="">
          <xdr:nvSpPr>
            <xdr:cNvPr id="114690" name="Check Box 2" hidden="1">
              <a:extLst>
                <a:ext uri="{63B3BB69-23CF-44E3-9099-C40C66FF867C}">
                  <a14:compatExt spid="_x0000_s114690"/>
                </a:ext>
                <a:ext uri="{FF2B5EF4-FFF2-40B4-BE49-F238E27FC236}">
                  <a16:creationId xmlns:a16="http://schemas.microsoft.com/office/drawing/2014/main" id="{00000000-0008-0000-0400-000002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40</xdr:col>
      <xdr:colOff>31750</xdr:colOff>
      <xdr:row>0</xdr:row>
      <xdr:rowOff>127001</xdr:rowOff>
    </xdr:from>
    <xdr:to>
      <xdr:col>60</xdr:col>
      <xdr:colOff>95250</xdr:colOff>
      <xdr:row>5</xdr:row>
      <xdr:rowOff>7361</xdr:rowOff>
    </xdr:to>
    <xdr:sp macro="" textlink="">
      <xdr:nvSpPr>
        <xdr:cNvPr id="7" name="テキスト ボックス 6"/>
        <xdr:cNvSpPr txBox="1"/>
      </xdr:nvSpPr>
      <xdr:spPr>
        <a:xfrm>
          <a:off x="7072313" y="127001"/>
          <a:ext cx="3556000" cy="1015423"/>
        </a:xfrm>
        <a:prstGeom prst="rect">
          <a:avLst/>
        </a:prstGeom>
        <a:solidFill>
          <a:schemeClr val="lt1"/>
        </a:solidFill>
        <a:ln w="19050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＜注意！＞</a:t>
          </a:r>
          <a:endParaRPr kumimoji="1" lang="en-US" altLang="ja-JP" sz="105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シート名を変更すると、入力した情報が「申請額一覧」に自動反映されなくなります。</a:t>
          </a:r>
          <a:endParaRPr kumimoji="1" lang="en-US" altLang="ja-JP" sz="105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シート名は「</a:t>
          </a:r>
          <a:r>
            <a:rPr kumimoji="1" lang="en-US" altLang="ja-JP" sz="1050">
              <a:latin typeface="游ゴシック" panose="020B0400000000000000" pitchFamily="50" charset="-128"/>
              <a:ea typeface="游ゴシック" panose="020B0400000000000000" pitchFamily="50" charset="-128"/>
            </a:rPr>
            <a:t>R4</a:t>
          </a:r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個票●」から変更しないでください。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7</xdr:row>
          <xdr:rowOff>28575</xdr:rowOff>
        </xdr:from>
        <xdr:to>
          <xdr:col>9</xdr:col>
          <xdr:colOff>0</xdr:colOff>
          <xdr:row>8</xdr:row>
          <xdr:rowOff>57150</xdr:rowOff>
        </xdr:to>
        <xdr:sp macro="" textlink="">
          <xdr:nvSpPr>
            <xdr:cNvPr id="124929" name="Check Box 1" hidden="1">
              <a:extLst>
                <a:ext uri="{63B3BB69-23CF-44E3-9099-C40C66FF867C}">
                  <a14:compatExt spid="_x0000_s124929"/>
                </a:ext>
                <a:ext uri="{FF2B5EF4-FFF2-40B4-BE49-F238E27FC236}">
                  <a16:creationId xmlns:a16="http://schemas.microsoft.com/office/drawing/2014/main" id="{00000000-0008-0000-0400-000001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8</xdr:row>
          <xdr:rowOff>19050</xdr:rowOff>
        </xdr:from>
        <xdr:to>
          <xdr:col>9</xdr:col>
          <xdr:colOff>0</xdr:colOff>
          <xdr:row>9</xdr:row>
          <xdr:rowOff>47625</xdr:rowOff>
        </xdr:to>
        <xdr:sp macro="" textlink="">
          <xdr:nvSpPr>
            <xdr:cNvPr id="124930" name="Check Box 2" hidden="1">
              <a:extLst>
                <a:ext uri="{63B3BB69-23CF-44E3-9099-C40C66FF867C}">
                  <a14:compatExt spid="_x0000_s124930"/>
                </a:ext>
                <a:ext uri="{FF2B5EF4-FFF2-40B4-BE49-F238E27FC236}">
                  <a16:creationId xmlns:a16="http://schemas.microsoft.com/office/drawing/2014/main" id="{00000000-0008-0000-0400-000002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39</xdr:col>
      <xdr:colOff>142875</xdr:colOff>
      <xdr:row>0</xdr:row>
      <xdr:rowOff>103188</xdr:rowOff>
    </xdr:from>
    <xdr:to>
      <xdr:col>60</xdr:col>
      <xdr:colOff>31750</xdr:colOff>
      <xdr:row>4</xdr:row>
      <xdr:rowOff>237548</xdr:rowOff>
    </xdr:to>
    <xdr:sp macro="" textlink="">
      <xdr:nvSpPr>
        <xdr:cNvPr id="5" name="テキスト ボックス 4"/>
        <xdr:cNvSpPr txBox="1"/>
      </xdr:nvSpPr>
      <xdr:spPr>
        <a:xfrm>
          <a:off x="7008813" y="103188"/>
          <a:ext cx="3556000" cy="1015423"/>
        </a:xfrm>
        <a:prstGeom prst="rect">
          <a:avLst/>
        </a:prstGeom>
        <a:solidFill>
          <a:schemeClr val="lt1"/>
        </a:solidFill>
        <a:ln w="19050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＜注意！＞</a:t>
          </a:r>
          <a:endParaRPr kumimoji="1" lang="en-US" altLang="ja-JP" sz="105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シート名を変更すると、入力した情報が「申請額一覧」に自動反映されなくなります。</a:t>
          </a:r>
          <a:endParaRPr kumimoji="1" lang="en-US" altLang="ja-JP" sz="105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シート名は「</a:t>
          </a:r>
          <a:r>
            <a:rPr kumimoji="1" lang="en-US" altLang="ja-JP" sz="1050">
              <a:latin typeface="游ゴシック" panose="020B0400000000000000" pitchFamily="50" charset="-128"/>
              <a:ea typeface="游ゴシック" panose="020B0400000000000000" pitchFamily="50" charset="-128"/>
            </a:rPr>
            <a:t>R4</a:t>
          </a:r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個票●」から変更しないでください。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7</xdr:row>
          <xdr:rowOff>28575</xdr:rowOff>
        </xdr:from>
        <xdr:to>
          <xdr:col>9</xdr:col>
          <xdr:colOff>0</xdr:colOff>
          <xdr:row>8</xdr:row>
          <xdr:rowOff>57150</xdr:rowOff>
        </xdr:to>
        <xdr:sp macro="" textlink="">
          <xdr:nvSpPr>
            <xdr:cNvPr id="125953" name="Check Box 1" hidden="1">
              <a:extLst>
                <a:ext uri="{63B3BB69-23CF-44E3-9099-C40C66FF867C}">
                  <a14:compatExt spid="_x0000_s125953"/>
                </a:ext>
                <a:ext uri="{FF2B5EF4-FFF2-40B4-BE49-F238E27FC236}">
                  <a16:creationId xmlns:a16="http://schemas.microsoft.com/office/drawing/2014/main" id="{00000000-0008-0000-0400-000001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8</xdr:row>
          <xdr:rowOff>19050</xdr:rowOff>
        </xdr:from>
        <xdr:to>
          <xdr:col>9</xdr:col>
          <xdr:colOff>0</xdr:colOff>
          <xdr:row>9</xdr:row>
          <xdr:rowOff>47625</xdr:rowOff>
        </xdr:to>
        <xdr:sp macro="" textlink="">
          <xdr:nvSpPr>
            <xdr:cNvPr id="125954" name="Check Box 2" hidden="1">
              <a:extLst>
                <a:ext uri="{63B3BB69-23CF-44E3-9099-C40C66FF867C}">
                  <a14:compatExt spid="_x0000_s125954"/>
                </a:ext>
                <a:ext uri="{FF2B5EF4-FFF2-40B4-BE49-F238E27FC236}">
                  <a16:creationId xmlns:a16="http://schemas.microsoft.com/office/drawing/2014/main" id="{00000000-0008-0000-0400-000002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39</xdr:col>
      <xdr:colOff>142875</xdr:colOff>
      <xdr:row>0</xdr:row>
      <xdr:rowOff>79376</xdr:rowOff>
    </xdr:from>
    <xdr:to>
      <xdr:col>60</xdr:col>
      <xdr:colOff>31750</xdr:colOff>
      <xdr:row>4</xdr:row>
      <xdr:rowOff>213736</xdr:rowOff>
    </xdr:to>
    <xdr:sp macro="" textlink="">
      <xdr:nvSpPr>
        <xdr:cNvPr id="5" name="テキスト ボックス 4"/>
        <xdr:cNvSpPr txBox="1"/>
      </xdr:nvSpPr>
      <xdr:spPr>
        <a:xfrm>
          <a:off x="7008813" y="79376"/>
          <a:ext cx="3556000" cy="1015423"/>
        </a:xfrm>
        <a:prstGeom prst="rect">
          <a:avLst/>
        </a:prstGeom>
        <a:solidFill>
          <a:schemeClr val="lt1"/>
        </a:solidFill>
        <a:ln w="19050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＜注意！＞</a:t>
          </a:r>
          <a:endParaRPr kumimoji="1" lang="en-US" altLang="ja-JP" sz="105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シート名を変更すると、入力した情報が「申請額一覧」に自動反映されなくなります。</a:t>
          </a:r>
          <a:endParaRPr kumimoji="1" lang="en-US" altLang="ja-JP" sz="105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シート名は「</a:t>
          </a:r>
          <a:r>
            <a:rPr kumimoji="1" lang="en-US" altLang="ja-JP" sz="1050">
              <a:latin typeface="游ゴシック" panose="020B0400000000000000" pitchFamily="50" charset="-128"/>
              <a:ea typeface="游ゴシック" panose="020B0400000000000000" pitchFamily="50" charset="-128"/>
            </a:rPr>
            <a:t>R4</a:t>
          </a:r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個票●」から変更しないでください。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O35"/>
  <sheetViews>
    <sheetView showGridLines="0" tabSelected="1" view="pageBreakPreview" zoomScale="120" zoomScaleNormal="120" zoomScaleSheetLayoutView="120" workbookViewId="0">
      <selection activeCell="AD5" sqref="AD5:AE5"/>
    </sheetView>
  </sheetViews>
  <sheetFormatPr defaultColWidth="2.25" defaultRowHeight="16.5" x14ac:dyDescent="0.15"/>
  <cols>
    <col min="1" max="1" width="2.625" style="15" customWidth="1"/>
    <col min="2" max="25" width="2.25" style="15"/>
    <col min="26" max="26" width="2.25" style="15" customWidth="1"/>
    <col min="27" max="35" width="2.25" style="15"/>
    <col min="36" max="38" width="2.25" style="15" customWidth="1"/>
    <col min="39" max="40" width="2.25" style="15"/>
    <col min="41" max="16384" width="2.25" style="6"/>
  </cols>
  <sheetData>
    <row r="1" spans="1:39" s="15" customFormat="1" ht="13.5" customHeight="1" x14ac:dyDescent="0.15">
      <c r="A1" s="12" t="s">
        <v>207</v>
      </c>
      <c r="B1" s="13"/>
      <c r="C1" s="14"/>
      <c r="D1" s="14"/>
    </row>
    <row r="2" spans="1:39" s="15" customFormat="1" ht="8.25" customHeight="1" x14ac:dyDescent="0.15">
      <c r="A2" s="12"/>
      <c r="B2" s="13"/>
      <c r="C2" s="14"/>
      <c r="D2" s="14"/>
    </row>
    <row r="3" spans="1:39" s="15" customFormat="1" ht="35.25" customHeight="1" x14ac:dyDescent="0.15">
      <c r="A3" s="247" t="s">
        <v>181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</row>
    <row r="4" spans="1:39" s="15" customFormat="1" ht="8.25" customHeight="1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s="15" customFormat="1" ht="18.75" customHeight="1" x14ac:dyDescent="0.15">
      <c r="B5" s="13"/>
      <c r="C5" s="14"/>
      <c r="D5" s="14"/>
      <c r="X5" s="248" t="s">
        <v>119</v>
      </c>
      <c r="Y5" s="248"/>
      <c r="Z5" s="248"/>
      <c r="AA5" s="248"/>
      <c r="AB5" s="249" t="s">
        <v>120</v>
      </c>
      <c r="AC5" s="249"/>
      <c r="AD5" s="250"/>
      <c r="AE5" s="250"/>
      <c r="AF5" s="17" t="s">
        <v>121</v>
      </c>
      <c r="AG5" s="250"/>
      <c r="AH5" s="250"/>
      <c r="AI5" s="17" t="s">
        <v>122</v>
      </c>
      <c r="AJ5" s="250"/>
      <c r="AK5" s="250"/>
      <c r="AL5" s="17" t="s">
        <v>123</v>
      </c>
      <c r="AM5" s="16"/>
    </row>
    <row r="6" spans="1:39" s="15" customFormat="1" ht="18" customHeight="1" x14ac:dyDescent="0.15">
      <c r="A6" s="242" t="s">
        <v>124</v>
      </c>
      <c r="B6" s="242"/>
      <c r="C6" s="242"/>
      <c r="D6" s="242"/>
      <c r="E6" s="242"/>
      <c r="F6" s="242"/>
      <c r="G6" s="242"/>
    </row>
    <row r="7" spans="1:39" s="15" customFormat="1" ht="8.25" customHeight="1" x14ac:dyDescent="0.15">
      <c r="B7" s="13"/>
      <c r="C7" s="14"/>
      <c r="D7" s="14"/>
    </row>
    <row r="8" spans="1:39" s="15" customFormat="1" x14ac:dyDescent="0.15">
      <c r="A8" s="15" t="s">
        <v>125</v>
      </c>
      <c r="B8" s="13"/>
      <c r="C8" s="14"/>
      <c r="D8" s="14"/>
    </row>
    <row r="9" spans="1:39" s="15" customFormat="1" ht="11.25" customHeight="1" x14ac:dyDescent="0.15">
      <c r="B9" s="13"/>
      <c r="C9" s="14"/>
      <c r="D9" s="14"/>
    </row>
    <row r="10" spans="1:39" s="15" customFormat="1" ht="15" customHeight="1" x14ac:dyDescent="0.15">
      <c r="A10" s="18" t="s">
        <v>126</v>
      </c>
      <c r="B10" s="13"/>
      <c r="C10" s="14"/>
      <c r="D10" s="14"/>
    </row>
    <row r="11" spans="1:39" s="15" customFormat="1" ht="19.5" customHeight="1" x14ac:dyDescent="0.15">
      <c r="A11" s="243" t="s">
        <v>127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</row>
    <row r="12" spans="1:39" s="15" customFormat="1" ht="30" customHeight="1" x14ac:dyDescent="0.15">
      <c r="A12" s="245" t="s">
        <v>128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</row>
    <row r="13" spans="1:39" s="15" customFormat="1" ht="30" customHeight="1" x14ac:dyDescent="0.15">
      <c r="A13" s="234" t="s">
        <v>129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 t="s">
        <v>130</v>
      </c>
      <c r="M13" s="234"/>
      <c r="N13" s="234"/>
      <c r="O13" s="192"/>
      <c r="P13" s="241"/>
      <c r="Q13" s="221"/>
      <c r="R13" s="221"/>
      <c r="S13" s="221"/>
      <c r="T13" s="221"/>
      <c r="U13" s="221"/>
      <c r="V13" s="221"/>
      <c r="W13" s="221"/>
      <c r="X13" s="221"/>
      <c r="Y13" s="234" t="s">
        <v>131</v>
      </c>
      <c r="Z13" s="234"/>
      <c r="AA13" s="234"/>
      <c r="AB13" s="234"/>
      <c r="AC13" s="192"/>
      <c r="AD13" s="241"/>
      <c r="AE13" s="221"/>
      <c r="AF13" s="221"/>
      <c r="AG13" s="221"/>
      <c r="AH13" s="221"/>
      <c r="AI13" s="221"/>
      <c r="AJ13" s="221"/>
      <c r="AK13" s="221"/>
      <c r="AL13" s="221"/>
      <c r="AM13" s="221"/>
    </row>
    <row r="14" spans="1:39" s="15" customFormat="1" ht="18.75" customHeight="1" x14ac:dyDescent="0.15">
      <c r="A14" s="234" t="s">
        <v>132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 t="s">
        <v>133</v>
      </c>
      <c r="M14" s="234"/>
      <c r="N14" s="234"/>
      <c r="O14" s="192"/>
      <c r="P14" s="194"/>
      <c r="Q14" s="195"/>
      <c r="R14" s="195"/>
      <c r="S14" s="19" t="s">
        <v>134</v>
      </c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6"/>
    </row>
    <row r="15" spans="1:39" s="15" customFormat="1" ht="30" customHeight="1" x14ac:dyDescent="0.15">
      <c r="A15" s="234"/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8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40"/>
    </row>
    <row r="16" spans="1:39" s="15" customFormat="1" ht="27" customHeight="1" x14ac:dyDescent="0.1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</row>
    <row r="17" spans="1:41" s="15" customFormat="1" ht="15" customHeight="1" x14ac:dyDescent="0.15">
      <c r="A17" s="18" t="s">
        <v>135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</row>
    <row r="18" spans="1:41" s="15" customFormat="1" ht="30" customHeight="1" x14ac:dyDescent="0.15">
      <c r="A18" s="234" t="s">
        <v>136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 t="s">
        <v>137</v>
      </c>
      <c r="M18" s="234"/>
      <c r="N18" s="234"/>
      <c r="O18" s="192"/>
      <c r="P18" s="241"/>
      <c r="Q18" s="221"/>
      <c r="R18" s="221"/>
      <c r="S18" s="221"/>
      <c r="T18" s="221"/>
      <c r="U18" s="221"/>
      <c r="V18" s="221"/>
      <c r="W18" s="221"/>
      <c r="X18" s="221"/>
      <c r="Y18" s="234" t="s">
        <v>131</v>
      </c>
      <c r="Z18" s="234"/>
      <c r="AA18" s="234"/>
      <c r="AB18" s="234"/>
      <c r="AC18" s="192"/>
      <c r="AD18" s="241"/>
      <c r="AE18" s="221"/>
      <c r="AF18" s="221"/>
      <c r="AG18" s="221"/>
      <c r="AH18" s="221"/>
      <c r="AI18" s="221"/>
      <c r="AJ18" s="221"/>
      <c r="AK18" s="221"/>
      <c r="AL18" s="221"/>
      <c r="AM18" s="221"/>
    </row>
    <row r="19" spans="1:41" s="15" customFormat="1" ht="30" customHeight="1" x14ac:dyDescent="0.15">
      <c r="A19" s="234" t="s">
        <v>138</v>
      </c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 t="s">
        <v>139</v>
      </c>
      <c r="M19" s="234"/>
      <c r="N19" s="234"/>
      <c r="O19" s="192"/>
      <c r="P19" s="235"/>
      <c r="Q19" s="236"/>
      <c r="R19" s="20" t="s">
        <v>134</v>
      </c>
      <c r="S19" s="236"/>
      <c r="T19" s="236"/>
      <c r="U19" s="20" t="s">
        <v>134</v>
      </c>
      <c r="V19" s="236"/>
      <c r="W19" s="236"/>
      <c r="X19" s="237"/>
      <c r="Y19" s="234" t="s">
        <v>140</v>
      </c>
      <c r="Z19" s="234"/>
      <c r="AA19" s="234"/>
      <c r="AB19" s="234"/>
      <c r="AC19" s="192"/>
      <c r="AD19" s="220"/>
      <c r="AE19" s="221"/>
      <c r="AF19" s="221"/>
      <c r="AG19" s="221"/>
      <c r="AH19" s="221"/>
      <c r="AI19" s="221"/>
      <c r="AJ19" s="221"/>
      <c r="AK19" s="221"/>
      <c r="AL19" s="221"/>
      <c r="AM19" s="221"/>
    </row>
    <row r="20" spans="1:41" s="15" customFormat="1" ht="27" customHeight="1" x14ac:dyDescent="0.15">
      <c r="B20" s="13"/>
      <c r="C20" s="14"/>
      <c r="D20" s="14"/>
    </row>
    <row r="21" spans="1:41" s="13" customFormat="1" ht="18" customHeight="1" x14ac:dyDescent="0.15">
      <c r="A21" s="21" t="s">
        <v>208</v>
      </c>
      <c r="G21" s="22"/>
    </row>
    <row r="22" spans="1:41" s="15" customFormat="1" ht="30" customHeight="1" x14ac:dyDescent="0.15">
      <c r="A22" s="192" t="s">
        <v>141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222" t="s">
        <v>142</v>
      </c>
      <c r="O22" s="223"/>
      <c r="P22" s="223"/>
      <c r="Q22" s="224">
        <f ca="1">'R4申請額一覧'!$P$22*1000</f>
        <v>0</v>
      </c>
      <c r="R22" s="224"/>
      <c r="S22" s="224"/>
      <c r="T22" s="224"/>
      <c r="U22" s="224"/>
      <c r="V22" s="224"/>
      <c r="W22" s="224"/>
      <c r="X22" s="224"/>
      <c r="Y22" s="224"/>
      <c r="Z22" s="224"/>
      <c r="AA22" s="225" t="s">
        <v>143</v>
      </c>
      <c r="AB22" s="226"/>
      <c r="AC22" s="226"/>
      <c r="AD22" s="23"/>
      <c r="AE22" s="23"/>
      <c r="AF22" s="23"/>
      <c r="AG22" s="24"/>
      <c r="AH22" s="24"/>
      <c r="AI22" s="24"/>
      <c r="AJ22" s="24"/>
      <c r="AK22" s="24"/>
      <c r="AL22" s="23"/>
      <c r="AM22" s="23"/>
      <c r="AN22" s="25"/>
      <c r="AO22" s="26"/>
    </row>
    <row r="23" spans="1:41" s="15" customFormat="1" ht="30" customHeight="1" thickBot="1" x14ac:dyDescent="0.2">
      <c r="A23" s="227" t="s">
        <v>144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9" t="s">
        <v>142</v>
      </c>
      <c r="O23" s="230"/>
      <c r="P23" s="230"/>
      <c r="Q23" s="231">
        <f ca="1">'R5申請額一覧'!$Y$22*1000</f>
        <v>0</v>
      </c>
      <c r="R23" s="231"/>
      <c r="S23" s="231"/>
      <c r="T23" s="231"/>
      <c r="U23" s="231"/>
      <c r="V23" s="231"/>
      <c r="W23" s="231"/>
      <c r="X23" s="231"/>
      <c r="Y23" s="231"/>
      <c r="Z23" s="231"/>
      <c r="AA23" s="232" t="s">
        <v>143</v>
      </c>
      <c r="AB23" s="233"/>
      <c r="AC23" s="233"/>
      <c r="AD23" s="23"/>
      <c r="AE23" s="23"/>
      <c r="AF23" s="23"/>
      <c r="AG23" s="24"/>
      <c r="AH23" s="24"/>
      <c r="AI23" s="24"/>
      <c r="AJ23" s="24"/>
      <c r="AK23" s="24"/>
      <c r="AL23" s="23"/>
      <c r="AM23" s="23"/>
    </row>
    <row r="24" spans="1:41" s="15" customFormat="1" ht="30" customHeight="1" thickTop="1" x14ac:dyDescent="0.15">
      <c r="A24" s="200" t="s">
        <v>145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2" t="s">
        <v>142</v>
      </c>
      <c r="O24" s="203"/>
      <c r="P24" s="203"/>
      <c r="Q24" s="204">
        <f ca="1">SUM(Q22,Q23)</f>
        <v>0</v>
      </c>
      <c r="R24" s="204"/>
      <c r="S24" s="204"/>
      <c r="T24" s="204"/>
      <c r="U24" s="204"/>
      <c r="V24" s="204"/>
      <c r="W24" s="204"/>
      <c r="X24" s="204"/>
      <c r="Y24" s="204"/>
      <c r="Z24" s="204"/>
      <c r="AA24" s="205" t="s">
        <v>143</v>
      </c>
      <c r="AB24" s="206"/>
      <c r="AC24" s="206"/>
      <c r="AD24" s="14"/>
      <c r="AE24" s="14"/>
      <c r="AF24" s="14"/>
      <c r="AG24" s="24"/>
      <c r="AH24" s="24"/>
      <c r="AI24" s="24"/>
      <c r="AJ24" s="24"/>
      <c r="AK24" s="24"/>
      <c r="AL24" s="23"/>
      <c r="AM24" s="23"/>
    </row>
    <row r="25" spans="1:41" s="28" customFormat="1" ht="27" customHeight="1" x14ac:dyDescent="0.1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</row>
    <row r="26" spans="1:41" s="15" customFormat="1" x14ac:dyDescent="0.15">
      <c r="A26" s="18" t="s">
        <v>175</v>
      </c>
    </row>
    <row r="27" spans="1:41" s="28" customFormat="1" ht="30" customHeight="1" x14ac:dyDescent="0.15">
      <c r="A27" s="192" t="s">
        <v>146</v>
      </c>
      <c r="B27" s="193"/>
      <c r="C27" s="193"/>
      <c r="D27" s="193"/>
      <c r="E27" s="193"/>
      <c r="F27" s="193"/>
      <c r="G27" s="193"/>
      <c r="H27" s="193"/>
      <c r="I27" s="193"/>
      <c r="J27" s="207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9"/>
      <c r="W27" s="192" t="s">
        <v>147</v>
      </c>
      <c r="X27" s="193"/>
      <c r="Y27" s="193"/>
      <c r="Z27" s="193"/>
      <c r="AA27" s="193"/>
      <c r="AB27" s="193"/>
      <c r="AC27" s="193"/>
      <c r="AD27" s="193"/>
      <c r="AE27" s="207"/>
      <c r="AF27" s="208"/>
      <c r="AG27" s="208"/>
      <c r="AH27" s="208"/>
      <c r="AI27" s="208"/>
      <c r="AJ27" s="208"/>
      <c r="AK27" s="208"/>
      <c r="AL27" s="208"/>
      <c r="AM27" s="209"/>
      <c r="AN27" s="29"/>
    </row>
    <row r="28" spans="1:41" s="28" customFormat="1" ht="19.5" customHeight="1" x14ac:dyDescent="0.15">
      <c r="A28" s="210" t="s">
        <v>127</v>
      </c>
      <c r="B28" s="211"/>
      <c r="C28" s="211"/>
      <c r="D28" s="211"/>
      <c r="E28" s="211"/>
      <c r="F28" s="211"/>
      <c r="G28" s="211"/>
      <c r="H28" s="211"/>
      <c r="I28" s="211"/>
      <c r="J28" s="212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4"/>
    </row>
    <row r="29" spans="1:41" s="15" customFormat="1" ht="30" customHeight="1" x14ac:dyDescent="0.15">
      <c r="A29" s="215" t="s">
        <v>148</v>
      </c>
      <c r="B29" s="216"/>
      <c r="C29" s="216"/>
      <c r="D29" s="216"/>
      <c r="E29" s="216"/>
      <c r="F29" s="216"/>
      <c r="G29" s="216"/>
      <c r="H29" s="216"/>
      <c r="I29" s="216"/>
      <c r="J29" s="217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9"/>
    </row>
    <row r="30" spans="1:41" s="15" customFormat="1" ht="30" customHeight="1" x14ac:dyDescent="0.15">
      <c r="A30" s="192" t="s">
        <v>149</v>
      </c>
      <c r="B30" s="193"/>
      <c r="C30" s="193"/>
      <c r="D30" s="193"/>
      <c r="E30" s="193"/>
      <c r="F30" s="193"/>
      <c r="G30" s="193"/>
      <c r="H30" s="193"/>
      <c r="I30" s="193"/>
      <c r="J30" s="194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6"/>
      <c r="W30" s="192" t="s">
        <v>150</v>
      </c>
      <c r="X30" s="193"/>
      <c r="Y30" s="193"/>
      <c r="Z30" s="193"/>
      <c r="AA30" s="193"/>
      <c r="AB30" s="193"/>
      <c r="AC30" s="193"/>
      <c r="AD30" s="193"/>
      <c r="AE30" s="197"/>
      <c r="AF30" s="198"/>
      <c r="AG30" s="198"/>
      <c r="AH30" s="198"/>
      <c r="AI30" s="198"/>
      <c r="AJ30" s="198"/>
      <c r="AK30" s="198"/>
      <c r="AL30" s="198"/>
      <c r="AM30" s="199"/>
    </row>
    <row r="31" spans="1:41" s="28" customFormat="1" ht="12.75" x14ac:dyDescent="0.1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</row>
    <row r="32" spans="1:41" s="15" customFormat="1" x14ac:dyDescent="0.15"/>
    <row r="33" spans="1:1" s="15" customFormat="1" hidden="1" x14ac:dyDescent="0.35">
      <c r="A33" s="59" t="s">
        <v>150</v>
      </c>
    </row>
    <row r="34" spans="1:1" s="15" customFormat="1" hidden="1" x14ac:dyDescent="0.35">
      <c r="A34" s="60" t="s">
        <v>163</v>
      </c>
    </row>
    <row r="35" spans="1:1" s="15" customFormat="1" hidden="1" x14ac:dyDescent="0.35">
      <c r="A35" s="60" t="s">
        <v>164</v>
      </c>
    </row>
  </sheetData>
  <sheetProtection password="D2DD" sheet="1" objects="1" scenarios="1" selectLockedCells="1"/>
  <mergeCells count="57">
    <mergeCell ref="A3:AM3"/>
    <mergeCell ref="X5:AA5"/>
    <mergeCell ref="AB5:AC5"/>
    <mergeCell ref="AD5:AE5"/>
    <mergeCell ref="AG5:AH5"/>
    <mergeCell ref="AJ5:AK5"/>
    <mergeCell ref="A13:K13"/>
    <mergeCell ref="L13:O13"/>
    <mergeCell ref="P13:X13"/>
    <mergeCell ref="Y13:AC13"/>
    <mergeCell ref="AD13:AM13"/>
    <mergeCell ref="A6:G6"/>
    <mergeCell ref="A11:K11"/>
    <mergeCell ref="L11:AM11"/>
    <mergeCell ref="A12:K12"/>
    <mergeCell ref="L12:AM12"/>
    <mergeCell ref="A18:K18"/>
    <mergeCell ref="L18:O18"/>
    <mergeCell ref="P18:X18"/>
    <mergeCell ref="Y18:AC18"/>
    <mergeCell ref="AD18:AM18"/>
    <mergeCell ref="A14:K15"/>
    <mergeCell ref="L14:O14"/>
    <mergeCell ref="P14:R14"/>
    <mergeCell ref="T14:AM14"/>
    <mergeCell ref="L15:AM15"/>
    <mergeCell ref="A23:M23"/>
    <mergeCell ref="N23:P23"/>
    <mergeCell ref="Q23:Z23"/>
    <mergeCell ref="AA23:AC23"/>
    <mergeCell ref="A19:K19"/>
    <mergeCell ref="L19:O19"/>
    <mergeCell ref="P19:Q19"/>
    <mergeCell ref="S19:T19"/>
    <mergeCell ref="V19:X19"/>
    <mergeCell ref="Y19:AC19"/>
    <mergeCell ref="AD19:AM19"/>
    <mergeCell ref="A22:M22"/>
    <mergeCell ref="N22:P22"/>
    <mergeCell ref="Q22:Z22"/>
    <mergeCell ref="AA22:AC22"/>
    <mergeCell ref="A30:I30"/>
    <mergeCell ref="J30:V30"/>
    <mergeCell ref="W30:AD30"/>
    <mergeCell ref="AE30:AM30"/>
    <mergeCell ref="A24:M24"/>
    <mergeCell ref="N24:P24"/>
    <mergeCell ref="Q24:Z24"/>
    <mergeCell ref="AA24:AC24"/>
    <mergeCell ref="A27:I27"/>
    <mergeCell ref="J27:V27"/>
    <mergeCell ref="W27:AD27"/>
    <mergeCell ref="AE27:AM27"/>
    <mergeCell ref="A28:I28"/>
    <mergeCell ref="J28:AM28"/>
    <mergeCell ref="A29:I29"/>
    <mergeCell ref="J29:AM29"/>
  </mergeCells>
  <phoneticPr fontId="3"/>
  <dataValidations count="1">
    <dataValidation type="list" allowBlank="1" showInputMessage="1" showErrorMessage="1" sqref="AE30:AM30">
      <formula1>$A$34:$A$35</formula1>
    </dataValidation>
  </dataValidations>
  <pageMargins left="0.7" right="0.7" top="0.75" bottom="0.75" header="0.3" footer="0.3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BP115"/>
  <sheetViews>
    <sheetView showGridLines="0" view="pageBreakPreview" zoomScaleNormal="120" zoomScaleSheetLayoutView="100" workbookViewId="0">
      <selection activeCell="L4" sqref="L4:AF4"/>
    </sheetView>
  </sheetViews>
  <sheetFormatPr defaultColWidth="2.25" defaultRowHeight="18.75" x14ac:dyDescent="0.15"/>
  <cols>
    <col min="1" max="1" width="2.25" style="62" customWidth="1"/>
    <col min="2" max="5" width="2.375" style="62" customWidth="1"/>
    <col min="6" max="7" width="2.375" style="62" bestFit="1" customWidth="1"/>
    <col min="8" max="8" width="2.375" style="62" customWidth="1"/>
    <col min="9" max="40" width="2.25" style="62"/>
    <col min="41" max="47" width="2.25" style="63" customWidth="1"/>
    <col min="48" max="68" width="2.25" style="63"/>
    <col min="69" max="16384" width="2.25" style="1"/>
  </cols>
  <sheetData>
    <row r="1" spans="1:68" x14ac:dyDescent="0.15">
      <c r="A1" s="61" t="s">
        <v>210</v>
      </c>
    </row>
    <row r="3" spans="1:68" s="2" customFormat="1" ht="12" customHeight="1" x14ac:dyDescent="0.15">
      <c r="A3" s="372" t="s">
        <v>74</v>
      </c>
      <c r="B3" s="64" t="s">
        <v>0</v>
      </c>
      <c r="C3" s="65"/>
      <c r="D3" s="65"/>
      <c r="E3" s="66"/>
      <c r="F3" s="66"/>
      <c r="G3" s="66"/>
      <c r="H3" s="66"/>
      <c r="I3" s="66"/>
      <c r="J3" s="66"/>
      <c r="K3" s="67"/>
      <c r="L3" s="374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6"/>
      <c r="AG3" s="326" t="s">
        <v>26</v>
      </c>
      <c r="AH3" s="324"/>
      <c r="AI3" s="324"/>
      <c r="AJ3" s="324"/>
      <c r="AK3" s="324"/>
      <c r="AL3" s="324"/>
      <c r="AM3" s="325"/>
      <c r="AN3" s="68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</row>
    <row r="4" spans="1:68" s="2" customFormat="1" ht="20.25" customHeight="1" x14ac:dyDescent="0.15">
      <c r="A4" s="373"/>
      <c r="B4" s="70" t="s">
        <v>75</v>
      </c>
      <c r="C4" s="71"/>
      <c r="D4" s="71"/>
      <c r="E4" s="72"/>
      <c r="F4" s="72"/>
      <c r="G4" s="72"/>
      <c r="H4" s="72"/>
      <c r="I4" s="72"/>
      <c r="J4" s="72"/>
      <c r="K4" s="73"/>
      <c r="L4" s="369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1"/>
      <c r="AG4" s="377"/>
      <c r="AH4" s="378"/>
      <c r="AI4" s="378"/>
      <c r="AJ4" s="378"/>
      <c r="AK4" s="378"/>
      <c r="AL4" s="378"/>
      <c r="AM4" s="379"/>
      <c r="AN4" s="68"/>
      <c r="AO4" s="69"/>
      <c r="AP4" s="360"/>
      <c r="AQ4" s="360"/>
      <c r="AR4" s="360"/>
      <c r="AS4" s="360"/>
      <c r="AT4" s="360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</row>
    <row r="5" spans="1:68" s="2" customFormat="1" ht="20.25" customHeight="1" x14ac:dyDescent="0.15">
      <c r="A5" s="373"/>
      <c r="B5" s="74" t="s">
        <v>32</v>
      </c>
      <c r="C5" s="75"/>
      <c r="D5" s="75"/>
      <c r="E5" s="76"/>
      <c r="F5" s="76"/>
      <c r="G5" s="76"/>
      <c r="H5" s="76"/>
      <c r="I5" s="76"/>
      <c r="J5" s="76"/>
      <c r="K5" s="77"/>
      <c r="L5" s="380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2"/>
      <c r="AC5" s="383" t="s">
        <v>27</v>
      </c>
      <c r="AD5" s="384"/>
      <c r="AE5" s="384"/>
      <c r="AF5" s="385"/>
      <c r="AG5" s="386"/>
      <c r="AH5" s="386"/>
      <c r="AI5" s="386"/>
      <c r="AJ5" s="386"/>
      <c r="AK5" s="386"/>
      <c r="AL5" s="310" t="s">
        <v>28</v>
      </c>
      <c r="AM5" s="311"/>
      <c r="AN5" s="68"/>
      <c r="AO5" s="69"/>
      <c r="AP5" s="360"/>
      <c r="AQ5" s="360"/>
      <c r="AR5" s="360"/>
      <c r="AS5" s="360"/>
      <c r="AT5" s="360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</row>
    <row r="6" spans="1:68" s="2" customFormat="1" ht="13.5" customHeight="1" x14ac:dyDescent="0.15">
      <c r="A6" s="373"/>
      <c r="B6" s="361" t="s">
        <v>76</v>
      </c>
      <c r="C6" s="362"/>
      <c r="D6" s="362"/>
      <c r="E6" s="362"/>
      <c r="F6" s="362"/>
      <c r="G6" s="362"/>
      <c r="H6" s="362"/>
      <c r="I6" s="362"/>
      <c r="J6" s="362"/>
      <c r="K6" s="363"/>
      <c r="L6" s="78" t="s">
        <v>1</v>
      </c>
      <c r="M6" s="78"/>
      <c r="N6" s="78"/>
      <c r="O6" s="78"/>
      <c r="P6" s="78"/>
      <c r="Q6" s="367"/>
      <c r="R6" s="367"/>
      <c r="S6" s="78" t="s">
        <v>2</v>
      </c>
      <c r="T6" s="367"/>
      <c r="U6" s="367"/>
      <c r="V6" s="367"/>
      <c r="W6" s="78" t="s">
        <v>3</v>
      </c>
      <c r="X6" s="78"/>
      <c r="Y6" s="78"/>
      <c r="Z6" s="78"/>
      <c r="AA6" s="78"/>
      <c r="AB6" s="78"/>
      <c r="AC6" s="79" t="s">
        <v>29</v>
      </c>
      <c r="AD6" s="78"/>
      <c r="AE6" s="78"/>
      <c r="AF6" s="78"/>
      <c r="AG6" s="78"/>
      <c r="AH6" s="78"/>
      <c r="AI6" s="78"/>
      <c r="AJ6" s="78"/>
      <c r="AK6" s="78"/>
      <c r="AL6" s="78"/>
      <c r="AM6" s="80"/>
      <c r="AN6" s="68"/>
      <c r="AO6" s="69"/>
      <c r="AP6" s="81"/>
      <c r="AQ6" s="82"/>
      <c r="AR6" s="82"/>
      <c r="AS6" s="82"/>
      <c r="AT6" s="368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</row>
    <row r="7" spans="1:68" s="2" customFormat="1" ht="20.25" customHeight="1" x14ac:dyDescent="0.15">
      <c r="A7" s="373"/>
      <c r="B7" s="364"/>
      <c r="C7" s="365"/>
      <c r="D7" s="365"/>
      <c r="E7" s="365"/>
      <c r="F7" s="365"/>
      <c r="G7" s="365"/>
      <c r="H7" s="365"/>
      <c r="I7" s="365"/>
      <c r="J7" s="365"/>
      <c r="K7" s="366"/>
      <c r="L7" s="369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70"/>
      <c r="AG7" s="370"/>
      <c r="AH7" s="370"/>
      <c r="AI7" s="370"/>
      <c r="AJ7" s="370"/>
      <c r="AK7" s="370"/>
      <c r="AL7" s="370"/>
      <c r="AM7" s="371"/>
      <c r="AN7" s="68"/>
      <c r="AO7" s="69"/>
      <c r="AP7" s="82"/>
      <c r="AQ7" s="82"/>
      <c r="AR7" s="82"/>
      <c r="AS7" s="82"/>
      <c r="AT7" s="368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</row>
    <row r="8" spans="1:68" s="2" customFormat="1" ht="18" customHeight="1" x14ac:dyDescent="0.15">
      <c r="A8" s="337" t="s">
        <v>38</v>
      </c>
      <c r="B8" s="338"/>
      <c r="C8" s="338"/>
      <c r="D8" s="338"/>
      <c r="E8" s="338"/>
      <c r="F8" s="338"/>
      <c r="G8" s="338"/>
      <c r="H8" s="339"/>
      <c r="I8" s="83"/>
      <c r="J8" s="84" t="s">
        <v>37</v>
      </c>
      <c r="K8" s="78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6"/>
      <c r="AN8" s="68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</row>
    <row r="9" spans="1:68" s="2" customFormat="1" ht="18" customHeight="1" x14ac:dyDescent="0.15">
      <c r="A9" s="340"/>
      <c r="B9" s="341"/>
      <c r="C9" s="341"/>
      <c r="D9" s="341"/>
      <c r="E9" s="341"/>
      <c r="F9" s="341"/>
      <c r="G9" s="341"/>
      <c r="H9" s="342"/>
      <c r="I9" s="88"/>
      <c r="J9" s="89" t="s">
        <v>39</v>
      </c>
      <c r="K9" s="72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90"/>
      <c r="AN9" s="68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</row>
    <row r="10" spans="1:68" s="2" customFormat="1" ht="18" customHeight="1" x14ac:dyDescent="0.15">
      <c r="A10" s="85"/>
      <c r="B10" s="85"/>
      <c r="C10" s="85"/>
      <c r="D10" s="85"/>
      <c r="E10" s="85"/>
      <c r="F10" s="85"/>
      <c r="G10" s="85"/>
      <c r="H10" s="85"/>
      <c r="I10" s="84"/>
      <c r="J10" s="84"/>
      <c r="K10" s="78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68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</row>
    <row r="11" spans="1:68" s="2" customFormat="1" ht="20.25" customHeight="1" x14ac:dyDescent="0.15">
      <c r="A11" s="91" t="s">
        <v>190</v>
      </c>
      <c r="B11" s="92"/>
      <c r="C11" s="92"/>
      <c r="D11" s="92"/>
      <c r="E11" s="92"/>
      <c r="F11" s="92"/>
      <c r="G11" s="92"/>
      <c r="H11" s="92"/>
      <c r="I11" s="93"/>
      <c r="J11" s="92"/>
      <c r="K11" s="72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68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</row>
    <row r="12" spans="1:68" s="2" customFormat="1" ht="20.25" customHeight="1" x14ac:dyDescent="0.15">
      <c r="A12" s="94" t="s">
        <v>37</v>
      </c>
      <c r="B12" s="72"/>
      <c r="C12" s="95"/>
      <c r="D12" s="95"/>
      <c r="E12" s="95"/>
      <c r="F12" s="95"/>
      <c r="G12" s="95"/>
      <c r="H12" s="95"/>
      <c r="I12" s="89"/>
      <c r="J12" s="95"/>
      <c r="K12" s="326" t="s">
        <v>30</v>
      </c>
      <c r="L12" s="324"/>
      <c r="M12" s="324"/>
      <c r="N12" s="325"/>
      <c r="O12" s="327" t="str">
        <f>IF($L$5="","",VLOOKUP($L$5,$A$45:$B$79,2,0))</f>
        <v/>
      </c>
      <c r="P12" s="328"/>
      <c r="Q12" s="328"/>
      <c r="R12" s="324" t="s">
        <v>25</v>
      </c>
      <c r="S12" s="325"/>
      <c r="T12" s="343" t="s">
        <v>79</v>
      </c>
      <c r="U12" s="344"/>
      <c r="V12" s="344"/>
      <c r="W12" s="344"/>
      <c r="X12" s="345"/>
      <c r="Y12" s="346"/>
      <c r="Z12" s="347"/>
      <c r="AA12" s="347"/>
      <c r="AB12" s="348" t="s">
        <v>25</v>
      </c>
      <c r="AC12" s="349"/>
      <c r="AD12" s="343" t="s">
        <v>23</v>
      </c>
      <c r="AE12" s="344"/>
      <c r="AF12" s="344"/>
      <c r="AG12" s="344"/>
      <c r="AH12" s="345"/>
      <c r="AI12" s="350">
        <f>ROUNDDOWN($F$27/1000,0)</f>
        <v>0</v>
      </c>
      <c r="AJ12" s="351"/>
      <c r="AK12" s="351"/>
      <c r="AL12" s="348" t="s">
        <v>25</v>
      </c>
      <c r="AM12" s="349"/>
      <c r="AN12" s="68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</row>
    <row r="13" spans="1:68" s="2" customFormat="1" ht="21" customHeight="1" x14ac:dyDescent="0.15">
      <c r="A13" s="96"/>
      <c r="B13" s="76"/>
      <c r="C13" s="356" t="s">
        <v>78</v>
      </c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7"/>
      <c r="AN13" s="68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</row>
    <row r="14" spans="1:68" s="2" customFormat="1" ht="21" customHeight="1" x14ac:dyDescent="0.15">
      <c r="A14" s="97"/>
      <c r="B14" s="9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9"/>
      <c r="AN14" s="68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</row>
    <row r="15" spans="1:68" s="2" customFormat="1" ht="18.75" customHeight="1" x14ac:dyDescent="0.15">
      <c r="A15" s="99" t="s">
        <v>71</v>
      </c>
      <c r="B15" s="100"/>
      <c r="C15" s="100"/>
      <c r="D15" s="100"/>
      <c r="E15" s="100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2"/>
      <c r="AN15" s="68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</row>
    <row r="16" spans="1:68" ht="18" customHeight="1" x14ac:dyDescent="0.15">
      <c r="A16" s="309" t="s">
        <v>22</v>
      </c>
      <c r="B16" s="310"/>
      <c r="C16" s="310"/>
      <c r="D16" s="310"/>
      <c r="E16" s="311"/>
      <c r="F16" s="309" t="s">
        <v>24</v>
      </c>
      <c r="G16" s="310"/>
      <c r="H16" s="310"/>
      <c r="I16" s="310"/>
      <c r="J16" s="310"/>
      <c r="K16" s="312" t="s">
        <v>209</v>
      </c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2"/>
      <c r="AM16" s="312"/>
    </row>
    <row r="17" spans="1:39" ht="15" customHeight="1" x14ac:dyDescent="0.15">
      <c r="A17" s="304"/>
      <c r="B17" s="304"/>
      <c r="C17" s="304"/>
      <c r="D17" s="304"/>
      <c r="E17" s="304"/>
      <c r="F17" s="305"/>
      <c r="G17" s="305"/>
      <c r="H17" s="305"/>
      <c r="I17" s="305"/>
      <c r="J17" s="305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6"/>
    </row>
    <row r="18" spans="1:39" ht="15" customHeight="1" x14ac:dyDescent="0.15">
      <c r="A18" s="304"/>
      <c r="B18" s="304"/>
      <c r="C18" s="304"/>
      <c r="D18" s="304"/>
      <c r="E18" s="304"/>
      <c r="F18" s="305"/>
      <c r="G18" s="305"/>
      <c r="H18" s="305"/>
      <c r="I18" s="305"/>
      <c r="J18" s="305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</row>
    <row r="19" spans="1:39" ht="15" customHeight="1" x14ac:dyDescent="0.15">
      <c r="A19" s="304"/>
      <c r="B19" s="304"/>
      <c r="C19" s="304"/>
      <c r="D19" s="304"/>
      <c r="E19" s="304"/>
      <c r="F19" s="305"/>
      <c r="G19" s="305"/>
      <c r="H19" s="305"/>
      <c r="I19" s="305"/>
      <c r="J19" s="305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  <c r="AG19" s="306"/>
      <c r="AH19" s="306"/>
      <c r="AI19" s="306"/>
      <c r="AJ19" s="306"/>
      <c r="AK19" s="306"/>
      <c r="AL19" s="306"/>
      <c r="AM19" s="306"/>
    </row>
    <row r="20" spans="1:39" ht="15" customHeight="1" x14ac:dyDescent="0.15">
      <c r="A20" s="304"/>
      <c r="B20" s="304"/>
      <c r="C20" s="304"/>
      <c r="D20" s="304"/>
      <c r="E20" s="304"/>
      <c r="F20" s="305"/>
      <c r="G20" s="305"/>
      <c r="H20" s="305"/>
      <c r="I20" s="305"/>
      <c r="J20" s="305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</row>
    <row r="21" spans="1:39" ht="15" customHeight="1" x14ac:dyDescent="0.15">
      <c r="A21" s="304"/>
      <c r="B21" s="304"/>
      <c r="C21" s="304"/>
      <c r="D21" s="304"/>
      <c r="E21" s="304"/>
      <c r="F21" s="305"/>
      <c r="G21" s="305"/>
      <c r="H21" s="305"/>
      <c r="I21" s="305"/>
      <c r="J21" s="305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</row>
    <row r="22" spans="1:39" ht="15" customHeight="1" x14ac:dyDescent="0.15">
      <c r="A22" s="304"/>
      <c r="B22" s="304"/>
      <c r="C22" s="304"/>
      <c r="D22" s="304"/>
      <c r="E22" s="304"/>
      <c r="F22" s="305"/>
      <c r="G22" s="305"/>
      <c r="H22" s="305"/>
      <c r="I22" s="305"/>
      <c r="J22" s="305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</row>
    <row r="23" spans="1:39" ht="15" customHeight="1" x14ac:dyDescent="0.15">
      <c r="A23" s="304"/>
      <c r="B23" s="304"/>
      <c r="C23" s="304"/>
      <c r="D23" s="304"/>
      <c r="E23" s="304"/>
      <c r="F23" s="305"/>
      <c r="G23" s="305"/>
      <c r="H23" s="305"/>
      <c r="I23" s="305"/>
      <c r="J23" s="305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</row>
    <row r="24" spans="1:39" ht="15" customHeight="1" x14ac:dyDescent="0.15">
      <c r="A24" s="304"/>
      <c r="B24" s="304"/>
      <c r="C24" s="304"/>
      <c r="D24" s="304"/>
      <c r="E24" s="304"/>
      <c r="F24" s="305"/>
      <c r="G24" s="305"/>
      <c r="H24" s="305"/>
      <c r="I24" s="305"/>
      <c r="J24" s="305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</row>
    <row r="25" spans="1:39" ht="15" customHeight="1" x14ac:dyDescent="0.15">
      <c r="A25" s="304"/>
      <c r="B25" s="304"/>
      <c r="C25" s="304"/>
      <c r="D25" s="304"/>
      <c r="E25" s="304"/>
      <c r="F25" s="305"/>
      <c r="G25" s="305"/>
      <c r="H25" s="305"/>
      <c r="I25" s="305"/>
      <c r="J25" s="305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</row>
    <row r="26" spans="1:39" ht="15" customHeight="1" thickBot="1" x14ac:dyDescent="0.2">
      <c r="A26" s="304"/>
      <c r="B26" s="304"/>
      <c r="C26" s="304"/>
      <c r="D26" s="304"/>
      <c r="E26" s="304"/>
      <c r="F26" s="305"/>
      <c r="G26" s="305"/>
      <c r="H26" s="305"/>
      <c r="I26" s="305"/>
      <c r="J26" s="305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</row>
    <row r="27" spans="1:39" ht="18.75" customHeight="1" thickTop="1" x14ac:dyDescent="0.15">
      <c r="A27" s="313" t="s">
        <v>34</v>
      </c>
      <c r="B27" s="314"/>
      <c r="C27" s="314"/>
      <c r="D27" s="314"/>
      <c r="E27" s="314"/>
      <c r="F27" s="334">
        <f>SUM(F17:J26)</f>
        <v>0</v>
      </c>
      <c r="G27" s="335"/>
      <c r="H27" s="335"/>
      <c r="I27" s="335"/>
      <c r="J27" s="336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18"/>
      <c r="AC27" s="318"/>
      <c r="AD27" s="318"/>
      <c r="AE27" s="318"/>
      <c r="AF27" s="318"/>
      <c r="AG27" s="318"/>
      <c r="AH27" s="318"/>
      <c r="AI27" s="318"/>
      <c r="AJ27" s="318"/>
      <c r="AK27" s="318"/>
      <c r="AL27" s="318"/>
      <c r="AM27" s="318"/>
    </row>
    <row r="28" spans="1:39" ht="22.5" customHeight="1" x14ac:dyDescent="0.15">
      <c r="A28" s="103"/>
      <c r="B28" s="103"/>
      <c r="C28" s="103"/>
      <c r="D28" s="103"/>
      <c r="E28" s="103"/>
      <c r="F28" s="104"/>
      <c r="G28" s="104"/>
      <c r="H28" s="104"/>
      <c r="I28" s="104"/>
      <c r="J28" s="104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6"/>
    </row>
    <row r="29" spans="1:39" ht="18.75" customHeight="1" x14ac:dyDescent="0.15">
      <c r="A29" s="107" t="s">
        <v>36</v>
      </c>
      <c r="B29" s="95"/>
      <c r="C29" s="108"/>
      <c r="D29" s="95"/>
      <c r="E29" s="109"/>
      <c r="F29" s="95"/>
      <c r="G29" s="95"/>
      <c r="H29" s="95"/>
      <c r="I29" s="95"/>
      <c r="J29" s="110"/>
      <c r="K29" s="326" t="s">
        <v>30</v>
      </c>
      <c r="L29" s="324"/>
      <c r="M29" s="324"/>
      <c r="N29" s="325"/>
      <c r="O29" s="327" t="str">
        <f>IF($L$5="","",VLOOKUP($L$5,$A$45:$C$79,3,FALSE))</f>
        <v/>
      </c>
      <c r="P29" s="328"/>
      <c r="Q29" s="328"/>
      <c r="R29" s="324" t="s">
        <v>25</v>
      </c>
      <c r="S29" s="325"/>
      <c r="T29" s="329" t="s">
        <v>79</v>
      </c>
      <c r="U29" s="330"/>
      <c r="V29" s="330"/>
      <c r="W29" s="330"/>
      <c r="X29" s="331"/>
      <c r="Y29" s="332"/>
      <c r="Z29" s="333"/>
      <c r="AA29" s="333"/>
      <c r="AB29" s="324" t="s">
        <v>25</v>
      </c>
      <c r="AC29" s="325"/>
      <c r="AD29" s="326" t="s">
        <v>23</v>
      </c>
      <c r="AE29" s="324"/>
      <c r="AF29" s="324"/>
      <c r="AG29" s="324"/>
      <c r="AH29" s="325"/>
      <c r="AI29" s="322">
        <f>ROUNDDOWN($F$38/1000,0)</f>
        <v>0</v>
      </c>
      <c r="AJ29" s="323"/>
      <c r="AK29" s="323"/>
      <c r="AL29" s="324" t="s">
        <v>25</v>
      </c>
      <c r="AM29" s="325"/>
    </row>
    <row r="30" spans="1:39" ht="25.5" customHeight="1" x14ac:dyDescent="0.15">
      <c r="A30" s="96"/>
      <c r="B30" s="76"/>
      <c r="C30" s="307" t="s">
        <v>80</v>
      </c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/>
      <c r="AK30" s="307"/>
      <c r="AL30" s="307"/>
      <c r="AM30" s="308"/>
    </row>
    <row r="31" spans="1:39" ht="18.75" customHeight="1" x14ac:dyDescent="0.15">
      <c r="A31" s="309" t="s">
        <v>71</v>
      </c>
      <c r="B31" s="310"/>
      <c r="C31" s="310"/>
      <c r="D31" s="310"/>
      <c r="E31" s="310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2"/>
    </row>
    <row r="32" spans="1:39" ht="18" customHeight="1" x14ac:dyDescent="0.15">
      <c r="A32" s="309" t="s">
        <v>22</v>
      </c>
      <c r="B32" s="310"/>
      <c r="C32" s="310"/>
      <c r="D32" s="310"/>
      <c r="E32" s="311"/>
      <c r="F32" s="309" t="s">
        <v>24</v>
      </c>
      <c r="G32" s="310"/>
      <c r="H32" s="310"/>
      <c r="I32" s="310"/>
      <c r="J32" s="310"/>
      <c r="K32" s="312" t="s">
        <v>209</v>
      </c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  <c r="AH32" s="312"/>
      <c r="AI32" s="312"/>
      <c r="AJ32" s="312"/>
      <c r="AK32" s="312"/>
      <c r="AL32" s="312"/>
      <c r="AM32" s="312"/>
    </row>
    <row r="33" spans="1:68" ht="15" customHeight="1" x14ac:dyDescent="0.15">
      <c r="A33" s="304"/>
      <c r="B33" s="304"/>
      <c r="C33" s="304"/>
      <c r="D33" s="304"/>
      <c r="E33" s="304"/>
      <c r="F33" s="305"/>
      <c r="G33" s="305"/>
      <c r="H33" s="305"/>
      <c r="I33" s="305"/>
      <c r="J33" s="305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6"/>
      <c r="AD33" s="306"/>
      <c r="AE33" s="306"/>
      <c r="AF33" s="306"/>
      <c r="AG33" s="306"/>
      <c r="AH33" s="306"/>
      <c r="AI33" s="306"/>
      <c r="AJ33" s="306"/>
      <c r="AK33" s="306"/>
      <c r="AL33" s="306"/>
      <c r="AM33" s="306"/>
    </row>
    <row r="34" spans="1:68" ht="15" customHeight="1" x14ac:dyDescent="0.15">
      <c r="A34" s="304"/>
      <c r="B34" s="304"/>
      <c r="C34" s="304"/>
      <c r="D34" s="304"/>
      <c r="E34" s="304"/>
      <c r="F34" s="305"/>
      <c r="G34" s="305"/>
      <c r="H34" s="305"/>
      <c r="I34" s="305"/>
      <c r="J34" s="305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</row>
    <row r="35" spans="1:68" ht="15" customHeight="1" x14ac:dyDescent="0.15">
      <c r="A35" s="304"/>
      <c r="B35" s="304"/>
      <c r="C35" s="304"/>
      <c r="D35" s="304"/>
      <c r="E35" s="304"/>
      <c r="F35" s="305"/>
      <c r="G35" s="305"/>
      <c r="H35" s="305"/>
      <c r="I35" s="305"/>
      <c r="J35" s="305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306"/>
      <c r="AJ35" s="306"/>
      <c r="AK35" s="306"/>
      <c r="AL35" s="306"/>
      <c r="AM35" s="306"/>
    </row>
    <row r="36" spans="1:68" ht="15" customHeight="1" x14ac:dyDescent="0.15">
      <c r="A36" s="304"/>
      <c r="B36" s="304"/>
      <c r="C36" s="304"/>
      <c r="D36" s="304"/>
      <c r="E36" s="304"/>
      <c r="F36" s="305"/>
      <c r="G36" s="305"/>
      <c r="H36" s="305"/>
      <c r="I36" s="305"/>
      <c r="J36" s="305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</row>
    <row r="37" spans="1:68" ht="15" customHeight="1" thickBot="1" x14ac:dyDescent="0.2">
      <c r="A37" s="319"/>
      <c r="B37" s="319"/>
      <c r="C37" s="319"/>
      <c r="D37" s="319"/>
      <c r="E37" s="319"/>
      <c r="F37" s="320"/>
      <c r="G37" s="320"/>
      <c r="H37" s="320"/>
      <c r="I37" s="320"/>
      <c r="J37" s="320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  <c r="AB37" s="321"/>
      <c r="AC37" s="321"/>
      <c r="AD37" s="321"/>
      <c r="AE37" s="321"/>
      <c r="AF37" s="321"/>
      <c r="AG37" s="321"/>
      <c r="AH37" s="321"/>
      <c r="AI37" s="321"/>
      <c r="AJ37" s="321"/>
      <c r="AK37" s="321"/>
      <c r="AL37" s="321"/>
      <c r="AM37" s="321"/>
    </row>
    <row r="38" spans="1:68" ht="18.75" customHeight="1" thickTop="1" x14ac:dyDescent="0.15">
      <c r="A38" s="313" t="s">
        <v>77</v>
      </c>
      <c r="B38" s="314"/>
      <c r="C38" s="314"/>
      <c r="D38" s="314"/>
      <c r="E38" s="315"/>
      <c r="F38" s="316">
        <f>SUM(F33:J37)</f>
        <v>0</v>
      </c>
      <c r="G38" s="317"/>
      <c r="H38" s="317"/>
      <c r="I38" s="317"/>
      <c r="J38" s="317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8"/>
      <c r="AG38" s="318"/>
      <c r="AH38" s="318"/>
      <c r="AI38" s="318"/>
      <c r="AJ38" s="318"/>
      <c r="AK38" s="318"/>
      <c r="AL38" s="318"/>
      <c r="AM38" s="318"/>
    </row>
    <row r="39" spans="1:68" ht="4.5" customHeight="1" x14ac:dyDescent="0.1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4"/>
      <c r="AL39" s="114"/>
      <c r="AM39" s="114"/>
    </row>
    <row r="44" spans="1:68" s="5" customFormat="1" ht="9" hidden="1" x14ac:dyDescent="0.15">
      <c r="A44" s="115"/>
      <c r="B44" s="115" t="s">
        <v>40</v>
      </c>
      <c r="C44" s="115" t="s">
        <v>41</v>
      </c>
      <c r="D44" s="115" t="s">
        <v>50</v>
      </c>
      <c r="E44" s="115" t="s">
        <v>51</v>
      </c>
      <c r="F44" s="115"/>
      <c r="G44" s="115"/>
      <c r="H44" s="115" t="s">
        <v>110</v>
      </c>
      <c r="I44" s="115" t="s">
        <v>111</v>
      </c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</row>
    <row r="45" spans="1:68" s="5" customFormat="1" ht="9" hidden="1" x14ac:dyDescent="0.15">
      <c r="A45" s="115" t="s">
        <v>52</v>
      </c>
      <c r="B45" s="117">
        <v>537</v>
      </c>
      <c r="C45" s="117">
        <v>268</v>
      </c>
      <c r="D45" s="117">
        <v>537</v>
      </c>
      <c r="E45" s="117">
        <v>268</v>
      </c>
      <c r="F45" s="115" t="s">
        <v>53</v>
      </c>
      <c r="G45" s="117"/>
      <c r="H45" s="115">
        <f>$AG$5*$I45</f>
        <v>0</v>
      </c>
      <c r="I45" s="115">
        <v>0</v>
      </c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</row>
    <row r="46" spans="1:68" s="5" customFormat="1" ht="9" hidden="1" x14ac:dyDescent="0.15">
      <c r="A46" s="115" t="s">
        <v>54</v>
      </c>
      <c r="B46" s="117">
        <v>684</v>
      </c>
      <c r="C46" s="117">
        <v>342</v>
      </c>
      <c r="D46" s="117">
        <v>684</v>
      </c>
      <c r="E46" s="117">
        <v>342</v>
      </c>
      <c r="F46" s="115" t="s">
        <v>53</v>
      </c>
      <c r="G46" s="117"/>
      <c r="H46" s="115">
        <f t="shared" ref="H46:H79" si="0">$AG$5*$I46</f>
        <v>0</v>
      </c>
      <c r="I46" s="115">
        <v>0</v>
      </c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</row>
    <row r="47" spans="1:68" s="5" customFormat="1" ht="9" hidden="1" x14ac:dyDescent="0.15">
      <c r="A47" s="115" t="s">
        <v>55</v>
      </c>
      <c r="B47" s="117">
        <v>889</v>
      </c>
      <c r="C47" s="117">
        <v>445</v>
      </c>
      <c r="D47" s="117">
        <v>889</v>
      </c>
      <c r="E47" s="117">
        <v>445</v>
      </c>
      <c r="F47" s="115" t="s">
        <v>53</v>
      </c>
      <c r="G47" s="117"/>
      <c r="H47" s="115">
        <f t="shared" si="0"/>
        <v>0</v>
      </c>
      <c r="I47" s="115">
        <v>0</v>
      </c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</row>
    <row r="48" spans="1:68" s="5" customFormat="1" ht="9" hidden="1" x14ac:dyDescent="0.15">
      <c r="A48" s="115" t="s">
        <v>56</v>
      </c>
      <c r="B48" s="117">
        <v>231</v>
      </c>
      <c r="C48" s="117">
        <v>115</v>
      </c>
      <c r="D48" s="117">
        <v>231</v>
      </c>
      <c r="E48" s="117">
        <v>115</v>
      </c>
      <c r="F48" s="115" t="s">
        <v>53</v>
      </c>
      <c r="G48" s="117"/>
      <c r="H48" s="115">
        <f t="shared" si="0"/>
        <v>0</v>
      </c>
      <c r="I48" s="115">
        <v>0</v>
      </c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</row>
    <row r="49" spans="1:68" s="5" customFormat="1" ht="9" hidden="1" x14ac:dyDescent="0.15">
      <c r="A49" s="115" t="s">
        <v>5</v>
      </c>
      <c r="B49" s="117">
        <v>226</v>
      </c>
      <c r="C49" s="117">
        <v>113</v>
      </c>
      <c r="D49" s="117">
        <v>226</v>
      </c>
      <c r="E49" s="117">
        <v>113</v>
      </c>
      <c r="F49" s="115" t="s">
        <v>53</v>
      </c>
      <c r="G49" s="117"/>
      <c r="H49" s="115">
        <f t="shared" si="0"/>
        <v>0</v>
      </c>
      <c r="I49" s="115">
        <v>0</v>
      </c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</row>
    <row r="50" spans="1:68" s="5" customFormat="1" ht="9" hidden="1" x14ac:dyDescent="0.15">
      <c r="A50" s="115" t="s">
        <v>57</v>
      </c>
      <c r="B50" s="117">
        <v>564</v>
      </c>
      <c r="C50" s="117">
        <v>113</v>
      </c>
      <c r="D50" s="117">
        <v>564</v>
      </c>
      <c r="E50" s="117">
        <v>282</v>
      </c>
      <c r="F50" s="115" t="s">
        <v>53</v>
      </c>
      <c r="G50" s="117"/>
      <c r="H50" s="115">
        <f t="shared" si="0"/>
        <v>0</v>
      </c>
      <c r="I50" s="115">
        <v>0</v>
      </c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</row>
    <row r="51" spans="1:68" s="5" customFormat="1" ht="9" hidden="1" x14ac:dyDescent="0.15">
      <c r="A51" s="115" t="s">
        <v>58</v>
      </c>
      <c r="B51" s="117">
        <v>710</v>
      </c>
      <c r="C51" s="117">
        <v>355</v>
      </c>
      <c r="D51" s="117">
        <v>710</v>
      </c>
      <c r="E51" s="117">
        <v>355</v>
      </c>
      <c r="F51" s="115" t="s">
        <v>53</v>
      </c>
      <c r="G51" s="117"/>
      <c r="H51" s="115">
        <f t="shared" si="0"/>
        <v>0</v>
      </c>
      <c r="I51" s="115">
        <v>0</v>
      </c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</row>
    <row r="52" spans="1:68" s="5" customFormat="1" ht="9" hidden="1" x14ac:dyDescent="0.15">
      <c r="A52" s="115" t="s">
        <v>59</v>
      </c>
      <c r="B52" s="117">
        <v>1133</v>
      </c>
      <c r="C52" s="117">
        <v>567</v>
      </c>
      <c r="D52" s="117">
        <v>1133</v>
      </c>
      <c r="E52" s="117">
        <v>567</v>
      </c>
      <c r="F52" s="115" t="s">
        <v>53</v>
      </c>
      <c r="G52" s="117"/>
      <c r="H52" s="115">
        <f t="shared" si="0"/>
        <v>0</v>
      </c>
      <c r="I52" s="115">
        <v>0</v>
      </c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</row>
    <row r="53" spans="1:68" s="5" customFormat="1" ht="9" hidden="1" x14ac:dyDescent="0.15">
      <c r="A53" s="115" t="s">
        <v>105</v>
      </c>
      <c r="B53" s="118">
        <f t="shared" ref="B53:C54" si="1">D53*$AG$5</f>
        <v>0</v>
      </c>
      <c r="C53" s="118">
        <f t="shared" si="1"/>
        <v>0</v>
      </c>
      <c r="D53" s="117">
        <v>27</v>
      </c>
      <c r="E53" s="117">
        <v>13</v>
      </c>
      <c r="F53" s="115" t="s">
        <v>60</v>
      </c>
      <c r="G53" s="117"/>
      <c r="H53" s="115">
        <f t="shared" si="0"/>
        <v>0</v>
      </c>
      <c r="I53" s="115">
        <v>50</v>
      </c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</row>
    <row r="54" spans="1:68" s="5" customFormat="1" ht="9" hidden="1" x14ac:dyDescent="0.15">
      <c r="A54" s="115" t="s">
        <v>106</v>
      </c>
      <c r="B54" s="118">
        <f t="shared" si="1"/>
        <v>0</v>
      </c>
      <c r="C54" s="118">
        <f t="shared" si="1"/>
        <v>0</v>
      </c>
      <c r="D54" s="117">
        <v>27</v>
      </c>
      <c r="E54" s="117">
        <v>13</v>
      </c>
      <c r="F54" s="115" t="s">
        <v>60</v>
      </c>
      <c r="G54" s="117"/>
      <c r="H54" s="115">
        <f t="shared" si="0"/>
        <v>0</v>
      </c>
      <c r="I54" s="115">
        <v>50</v>
      </c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</row>
    <row r="55" spans="1:68" s="5" customFormat="1" ht="9" hidden="1" x14ac:dyDescent="0.15">
      <c r="A55" s="115" t="s">
        <v>6</v>
      </c>
      <c r="B55" s="118">
        <v>320</v>
      </c>
      <c r="C55" s="118">
        <v>160</v>
      </c>
      <c r="D55" s="117">
        <v>320</v>
      </c>
      <c r="E55" s="117">
        <v>160</v>
      </c>
      <c r="F55" s="115" t="s">
        <v>53</v>
      </c>
      <c r="G55" s="117"/>
      <c r="H55" s="115">
        <f t="shared" si="0"/>
        <v>0</v>
      </c>
      <c r="I55" s="115">
        <v>0</v>
      </c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</row>
    <row r="56" spans="1:68" s="5" customFormat="1" ht="9" hidden="1" x14ac:dyDescent="0.15">
      <c r="A56" s="115" t="s">
        <v>7</v>
      </c>
      <c r="B56" s="117">
        <v>339</v>
      </c>
      <c r="C56" s="117">
        <v>169</v>
      </c>
      <c r="D56" s="117">
        <v>339</v>
      </c>
      <c r="E56" s="117">
        <v>169</v>
      </c>
      <c r="F56" s="115" t="s">
        <v>53</v>
      </c>
      <c r="G56" s="117"/>
      <c r="H56" s="115">
        <f t="shared" si="0"/>
        <v>0</v>
      </c>
      <c r="I56" s="115">
        <v>0</v>
      </c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</row>
    <row r="57" spans="1:68" s="5" customFormat="1" ht="9" hidden="1" x14ac:dyDescent="0.15">
      <c r="A57" s="115" t="s">
        <v>8</v>
      </c>
      <c r="B57" s="117">
        <v>311</v>
      </c>
      <c r="C57" s="117">
        <v>156</v>
      </c>
      <c r="D57" s="117">
        <v>311</v>
      </c>
      <c r="E57" s="117">
        <v>156</v>
      </c>
      <c r="F57" s="115" t="s">
        <v>53</v>
      </c>
      <c r="G57" s="117"/>
      <c r="H57" s="115">
        <f t="shared" si="0"/>
        <v>0</v>
      </c>
      <c r="I57" s="115">
        <v>0</v>
      </c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</row>
    <row r="58" spans="1:68" s="5" customFormat="1" ht="9" hidden="1" x14ac:dyDescent="0.15">
      <c r="A58" s="115" t="s">
        <v>9</v>
      </c>
      <c r="B58" s="117">
        <v>137</v>
      </c>
      <c r="C58" s="117">
        <v>68</v>
      </c>
      <c r="D58" s="117">
        <v>137</v>
      </c>
      <c r="E58" s="117">
        <v>68</v>
      </c>
      <c r="F58" s="115" t="s">
        <v>53</v>
      </c>
      <c r="G58" s="117"/>
      <c r="H58" s="115">
        <f t="shared" si="0"/>
        <v>0</v>
      </c>
      <c r="I58" s="115">
        <v>0</v>
      </c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</row>
    <row r="59" spans="1:68" s="5" customFormat="1" ht="9" hidden="1" x14ac:dyDescent="0.15">
      <c r="A59" s="115" t="s">
        <v>10</v>
      </c>
      <c r="B59" s="117">
        <v>508</v>
      </c>
      <c r="C59" s="117">
        <v>254</v>
      </c>
      <c r="D59" s="117">
        <v>508</v>
      </c>
      <c r="E59" s="117">
        <v>254</v>
      </c>
      <c r="F59" s="115" t="s">
        <v>53</v>
      </c>
      <c r="G59" s="117"/>
      <c r="H59" s="115">
        <f t="shared" si="0"/>
        <v>0</v>
      </c>
      <c r="I59" s="115">
        <v>0</v>
      </c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</row>
    <row r="60" spans="1:68" s="5" customFormat="1" ht="9" hidden="1" x14ac:dyDescent="0.15">
      <c r="A60" s="115" t="s">
        <v>11</v>
      </c>
      <c r="B60" s="117">
        <v>204</v>
      </c>
      <c r="C60" s="117">
        <v>102</v>
      </c>
      <c r="D60" s="117">
        <v>204</v>
      </c>
      <c r="E60" s="117">
        <v>102</v>
      </c>
      <c r="F60" s="115" t="s">
        <v>53</v>
      </c>
      <c r="G60" s="117"/>
      <c r="H60" s="115">
        <f t="shared" si="0"/>
        <v>0</v>
      </c>
      <c r="I60" s="115">
        <v>0</v>
      </c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</row>
    <row r="61" spans="1:68" s="5" customFormat="1" ht="9" hidden="1" x14ac:dyDescent="0.15">
      <c r="A61" s="115" t="s">
        <v>12</v>
      </c>
      <c r="B61" s="117">
        <v>148</v>
      </c>
      <c r="C61" s="117">
        <v>74</v>
      </c>
      <c r="D61" s="117">
        <v>148</v>
      </c>
      <c r="E61" s="117">
        <v>74</v>
      </c>
      <c r="F61" s="115" t="s">
        <v>53</v>
      </c>
      <c r="G61" s="117"/>
      <c r="H61" s="115">
        <f t="shared" si="0"/>
        <v>0</v>
      </c>
      <c r="I61" s="115">
        <v>0</v>
      </c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</row>
    <row r="62" spans="1:68" s="5" customFormat="1" ht="9" hidden="1" x14ac:dyDescent="0.15">
      <c r="A62" s="115" t="s">
        <v>13</v>
      </c>
      <c r="B62" s="117"/>
      <c r="C62" s="117">
        <v>282</v>
      </c>
      <c r="D62" s="117"/>
      <c r="E62" s="117">
        <v>282</v>
      </c>
      <c r="F62" s="115" t="s">
        <v>53</v>
      </c>
      <c r="G62" s="117"/>
      <c r="H62" s="115">
        <f t="shared" si="0"/>
        <v>0</v>
      </c>
      <c r="I62" s="115">
        <v>0</v>
      </c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</row>
    <row r="63" spans="1:68" s="5" customFormat="1" ht="9" hidden="1" x14ac:dyDescent="0.15">
      <c r="A63" s="115" t="s">
        <v>61</v>
      </c>
      <c r="B63" s="117">
        <v>33</v>
      </c>
      <c r="C63" s="117">
        <v>16</v>
      </c>
      <c r="D63" s="117">
        <v>33</v>
      </c>
      <c r="E63" s="117">
        <v>16</v>
      </c>
      <c r="F63" s="115" t="s">
        <v>53</v>
      </c>
      <c r="G63" s="117"/>
      <c r="H63" s="115">
        <f t="shared" si="0"/>
        <v>0</v>
      </c>
      <c r="I63" s="115">
        <v>0</v>
      </c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</row>
    <row r="64" spans="1:68" s="5" customFormat="1" ht="9" hidden="1" x14ac:dyDescent="0.15">
      <c r="A64" s="115" t="s">
        <v>14</v>
      </c>
      <c r="B64" s="117">
        <v>475</v>
      </c>
      <c r="C64" s="117">
        <v>237</v>
      </c>
      <c r="D64" s="117">
        <v>475</v>
      </c>
      <c r="E64" s="117">
        <v>237</v>
      </c>
      <c r="F64" s="115" t="s">
        <v>53</v>
      </c>
      <c r="G64" s="117"/>
      <c r="H64" s="115">
        <f t="shared" si="0"/>
        <v>0</v>
      </c>
      <c r="I64" s="115">
        <v>0</v>
      </c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</row>
    <row r="65" spans="1:68" s="5" customFormat="1" ht="9" hidden="1" x14ac:dyDescent="0.15">
      <c r="A65" s="115" t="s">
        <v>15</v>
      </c>
      <c r="B65" s="117">
        <v>638</v>
      </c>
      <c r="C65" s="117">
        <v>319</v>
      </c>
      <c r="D65" s="117">
        <v>638</v>
      </c>
      <c r="E65" s="117">
        <v>319</v>
      </c>
      <c r="F65" s="115" t="s">
        <v>53</v>
      </c>
      <c r="G65" s="117"/>
      <c r="H65" s="115">
        <f t="shared" si="0"/>
        <v>0</v>
      </c>
      <c r="I65" s="115">
        <v>0</v>
      </c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</row>
    <row r="66" spans="1:68" s="5" customFormat="1" ht="9" hidden="1" x14ac:dyDescent="0.15">
      <c r="A66" s="115" t="s">
        <v>16</v>
      </c>
      <c r="B66" s="117">
        <f>D66*$AG$5</f>
        <v>0</v>
      </c>
      <c r="C66" s="117">
        <f>E66*$AG$5</f>
        <v>0</v>
      </c>
      <c r="D66" s="117">
        <v>38</v>
      </c>
      <c r="E66" s="117">
        <v>19</v>
      </c>
      <c r="F66" s="115" t="s">
        <v>60</v>
      </c>
      <c r="G66" s="117"/>
      <c r="H66" s="115">
        <f t="shared" si="0"/>
        <v>0</v>
      </c>
      <c r="I66" s="115">
        <v>50</v>
      </c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</row>
    <row r="67" spans="1:68" s="5" customFormat="1" ht="9" hidden="1" x14ac:dyDescent="0.15">
      <c r="A67" s="115" t="s">
        <v>17</v>
      </c>
      <c r="B67" s="117">
        <f>D67*$AG$5</f>
        <v>0</v>
      </c>
      <c r="C67" s="117">
        <f t="shared" ref="C67:C79" si="2">E67*$AG$5</f>
        <v>0</v>
      </c>
      <c r="D67" s="117">
        <v>40</v>
      </c>
      <c r="E67" s="117">
        <v>20</v>
      </c>
      <c r="F67" s="115" t="s">
        <v>60</v>
      </c>
      <c r="G67" s="117"/>
      <c r="H67" s="115">
        <f t="shared" si="0"/>
        <v>0</v>
      </c>
      <c r="I67" s="115">
        <v>50</v>
      </c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</row>
    <row r="68" spans="1:68" s="5" customFormat="1" ht="9" hidden="1" x14ac:dyDescent="0.15">
      <c r="A68" s="115" t="s">
        <v>18</v>
      </c>
      <c r="B68" s="117">
        <f t="shared" ref="B68:B79" si="3">D68*$AG$5</f>
        <v>0</v>
      </c>
      <c r="C68" s="117">
        <f t="shared" si="2"/>
        <v>0</v>
      </c>
      <c r="D68" s="117">
        <v>38</v>
      </c>
      <c r="E68" s="117">
        <v>19</v>
      </c>
      <c r="F68" s="115" t="s">
        <v>60</v>
      </c>
      <c r="G68" s="117"/>
      <c r="H68" s="115">
        <f t="shared" si="0"/>
        <v>0</v>
      </c>
      <c r="I68" s="115">
        <v>50</v>
      </c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</row>
    <row r="69" spans="1:68" s="5" customFormat="1" ht="9" hidden="1" x14ac:dyDescent="0.15">
      <c r="A69" s="115" t="s">
        <v>19</v>
      </c>
      <c r="B69" s="117">
        <f t="shared" si="3"/>
        <v>0</v>
      </c>
      <c r="C69" s="117">
        <f t="shared" si="2"/>
        <v>0</v>
      </c>
      <c r="D69" s="117">
        <v>48</v>
      </c>
      <c r="E69" s="117">
        <v>24</v>
      </c>
      <c r="F69" s="115" t="s">
        <v>60</v>
      </c>
      <c r="G69" s="117"/>
      <c r="H69" s="115">
        <f t="shared" si="0"/>
        <v>0</v>
      </c>
      <c r="I69" s="115">
        <v>50</v>
      </c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</row>
    <row r="70" spans="1:68" s="5" customFormat="1" ht="9" hidden="1" x14ac:dyDescent="0.15">
      <c r="A70" s="115" t="s">
        <v>20</v>
      </c>
      <c r="B70" s="117">
        <f t="shared" si="3"/>
        <v>0</v>
      </c>
      <c r="C70" s="117">
        <f t="shared" si="2"/>
        <v>0</v>
      </c>
      <c r="D70" s="117">
        <v>43</v>
      </c>
      <c r="E70" s="117">
        <v>21</v>
      </c>
      <c r="F70" s="115" t="s">
        <v>60</v>
      </c>
      <c r="G70" s="117"/>
      <c r="H70" s="115">
        <f t="shared" si="0"/>
        <v>0</v>
      </c>
      <c r="I70" s="115">
        <v>50</v>
      </c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</row>
    <row r="71" spans="1:68" s="5" customFormat="1" ht="9" hidden="1" x14ac:dyDescent="0.15">
      <c r="A71" s="115" t="s">
        <v>21</v>
      </c>
      <c r="B71" s="117">
        <f t="shared" si="3"/>
        <v>0</v>
      </c>
      <c r="C71" s="117">
        <f t="shared" si="2"/>
        <v>0</v>
      </c>
      <c r="D71" s="117">
        <v>36</v>
      </c>
      <c r="E71" s="117">
        <v>18</v>
      </c>
      <c r="F71" s="115" t="s">
        <v>60</v>
      </c>
      <c r="G71" s="117"/>
      <c r="H71" s="115">
        <f t="shared" si="0"/>
        <v>0</v>
      </c>
      <c r="I71" s="115">
        <v>50</v>
      </c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</row>
    <row r="72" spans="1:68" s="5" customFormat="1" ht="9" hidden="1" x14ac:dyDescent="0.15">
      <c r="A72" s="115" t="s">
        <v>62</v>
      </c>
      <c r="B72" s="117">
        <f t="shared" si="3"/>
        <v>0</v>
      </c>
      <c r="C72" s="117">
        <f t="shared" si="2"/>
        <v>0</v>
      </c>
      <c r="D72" s="117">
        <v>37</v>
      </c>
      <c r="E72" s="117">
        <v>19</v>
      </c>
      <c r="F72" s="115" t="s">
        <v>60</v>
      </c>
      <c r="G72" s="117"/>
      <c r="H72" s="115">
        <f t="shared" si="0"/>
        <v>0</v>
      </c>
      <c r="I72" s="115">
        <v>50</v>
      </c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</row>
    <row r="73" spans="1:68" s="5" customFormat="1" ht="9" hidden="1" x14ac:dyDescent="0.15">
      <c r="A73" s="115" t="s">
        <v>63</v>
      </c>
      <c r="B73" s="117">
        <f t="shared" si="3"/>
        <v>0</v>
      </c>
      <c r="C73" s="117">
        <f t="shared" si="2"/>
        <v>0</v>
      </c>
      <c r="D73" s="117">
        <v>35</v>
      </c>
      <c r="E73" s="117">
        <v>18</v>
      </c>
      <c r="F73" s="115" t="s">
        <v>60</v>
      </c>
      <c r="G73" s="117"/>
      <c r="H73" s="115">
        <f t="shared" si="0"/>
        <v>0</v>
      </c>
      <c r="I73" s="115">
        <v>50</v>
      </c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</row>
    <row r="74" spans="1:68" s="5" customFormat="1" ht="9" hidden="1" x14ac:dyDescent="0.15">
      <c r="A74" s="115" t="s">
        <v>64</v>
      </c>
      <c r="B74" s="117">
        <f t="shared" si="3"/>
        <v>0</v>
      </c>
      <c r="C74" s="117">
        <f t="shared" si="2"/>
        <v>0</v>
      </c>
      <c r="D74" s="117">
        <v>37</v>
      </c>
      <c r="E74" s="117">
        <v>19</v>
      </c>
      <c r="F74" s="115" t="s">
        <v>60</v>
      </c>
      <c r="G74" s="117"/>
      <c r="H74" s="115">
        <f t="shared" si="0"/>
        <v>0</v>
      </c>
      <c r="I74" s="115">
        <v>50</v>
      </c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</row>
    <row r="75" spans="1:68" s="5" customFormat="1" ht="9" hidden="1" x14ac:dyDescent="0.15">
      <c r="A75" s="115" t="s">
        <v>65</v>
      </c>
      <c r="B75" s="117">
        <f t="shared" si="3"/>
        <v>0</v>
      </c>
      <c r="C75" s="117">
        <f t="shared" si="2"/>
        <v>0</v>
      </c>
      <c r="D75" s="117">
        <v>35</v>
      </c>
      <c r="E75" s="117">
        <v>18</v>
      </c>
      <c r="F75" s="115" t="s">
        <v>60</v>
      </c>
      <c r="G75" s="117"/>
      <c r="H75" s="115">
        <f t="shared" si="0"/>
        <v>0</v>
      </c>
      <c r="I75" s="115">
        <v>50</v>
      </c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</row>
    <row r="76" spans="1:68" s="5" customFormat="1" ht="9" hidden="1" x14ac:dyDescent="0.15">
      <c r="A76" s="115" t="s">
        <v>66</v>
      </c>
      <c r="B76" s="117">
        <f t="shared" si="3"/>
        <v>0</v>
      </c>
      <c r="C76" s="117">
        <f t="shared" si="2"/>
        <v>0</v>
      </c>
      <c r="D76" s="117">
        <v>37</v>
      </c>
      <c r="E76" s="117">
        <v>19</v>
      </c>
      <c r="F76" s="115" t="s">
        <v>60</v>
      </c>
      <c r="G76" s="117"/>
      <c r="H76" s="115">
        <f t="shared" si="0"/>
        <v>0</v>
      </c>
      <c r="I76" s="115">
        <v>50</v>
      </c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</row>
    <row r="77" spans="1:68" s="5" customFormat="1" ht="9" hidden="1" x14ac:dyDescent="0.15">
      <c r="A77" s="115" t="s">
        <v>67</v>
      </c>
      <c r="B77" s="117">
        <f t="shared" si="3"/>
        <v>0</v>
      </c>
      <c r="C77" s="117">
        <f t="shared" si="2"/>
        <v>0</v>
      </c>
      <c r="D77" s="117">
        <v>35</v>
      </c>
      <c r="E77" s="117">
        <v>18</v>
      </c>
      <c r="F77" s="115" t="s">
        <v>60</v>
      </c>
      <c r="G77" s="117"/>
      <c r="H77" s="115">
        <f t="shared" si="0"/>
        <v>0</v>
      </c>
      <c r="I77" s="115">
        <v>50</v>
      </c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</row>
    <row r="78" spans="1:68" s="5" customFormat="1" ht="9" hidden="1" x14ac:dyDescent="0.15">
      <c r="A78" s="115" t="s">
        <v>68</v>
      </c>
      <c r="B78" s="117">
        <f t="shared" si="3"/>
        <v>0</v>
      </c>
      <c r="C78" s="117">
        <f t="shared" si="2"/>
        <v>0</v>
      </c>
      <c r="D78" s="117">
        <v>37</v>
      </c>
      <c r="E78" s="117">
        <v>19</v>
      </c>
      <c r="F78" s="115" t="s">
        <v>60</v>
      </c>
      <c r="G78" s="117"/>
      <c r="H78" s="115">
        <f t="shared" si="0"/>
        <v>0</v>
      </c>
      <c r="I78" s="115">
        <v>50</v>
      </c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</row>
    <row r="79" spans="1:68" s="5" customFormat="1" ht="9" hidden="1" x14ac:dyDescent="0.15">
      <c r="A79" s="115" t="s">
        <v>69</v>
      </c>
      <c r="B79" s="117">
        <f t="shared" si="3"/>
        <v>0</v>
      </c>
      <c r="C79" s="117">
        <f t="shared" si="2"/>
        <v>0</v>
      </c>
      <c r="D79" s="117">
        <v>35</v>
      </c>
      <c r="E79" s="117">
        <v>18</v>
      </c>
      <c r="F79" s="115" t="s">
        <v>60</v>
      </c>
      <c r="G79" s="117"/>
      <c r="H79" s="115">
        <f t="shared" si="0"/>
        <v>0</v>
      </c>
      <c r="I79" s="115">
        <v>50</v>
      </c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</row>
    <row r="80" spans="1:68" s="5" customFormat="1" ht="9" hidden="1" x14ac:dyDescent="0.15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</row>
    <row r="81" spans="1:68" s="5" customFormat="1" ht="9" hidden="1" x14ac:dyDescent="0.15">
      <c r="A81" s="119" t="s">
        <v>42</v>
      </c>
      <c r="B81" s="115" t="s">
        <v>70</v>
      </c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</row>
    <row r="82" spans="1:68" s="5" customFormat="1" ht="9" hidden="1" x14ac:dyDescent="0.15">
      <c r="A82" s="119" t="s">
        <v>43</v>
      </c>
      <c r="B82" s="115">
        <v>0</v>
      </c>
      <c r="C82" s="115" t="b">
        <v>0</v>
      </c>
      <c r="D82" s="115" t="b">
        <v>0</v>
      </c>
      <c r="E82" s="115" t="b">
        <v>0</v>
      </c>
      <c r="F82" s="115">
        <v>0</v>
      </c>
      <c r="G82" s="115">
        <v>0</v>
      </c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</row>
    <row r="83" spans="1:68" s="5" customFormat="1" ht="9" hidden="1" x14ac:dyDescent="0.15">
      <c r="A83" s="119" t="s">
        <v>44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</row>
    <row r="84" spans="1:68" s="5" customFormat="1" ht="9" hidden="1" x14ac:dyDescent="0.15">
      <c r="A84" s="119" t="s">
        <v>45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</row>
    <row r="85" spans="1:68" s="5" customFormat="1" ht="9" hidden="1" x14ac:dyDescent="0.15">
      <c r="A85" s="119" t="s">
        <v>46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</row>
    <row r="86" spans="1:68" s="5" customFormat="1" ht="9" hidden="1" x14ac:dyDescent="0.15">
      <c r="A86" s="119" t="s">
        <v>47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</row>
    <row r="87" spans="1:68" s="5" customFormat="1" ht="9" hidden="1" x14ac:dyDescent="0.15">
      <c r="A87" s="119" t="s">
        <v>48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</row>
    <row r="88" spans="1:68" s="5" customFormat="1" ht="9" hidden="1" x14ac:dyDescent="0.15">
      <c r="A88" s="119" t="s">
        <v>49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</row>
    <row r="89" spans="1:68" s="5" customFormat="1" ht="9" hidden="1" x14ac:dyDescent="0.15">
      <c r="A89" s="115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</row>
    <row r="90" spans="1:68" s="5" customFormat="1" ht="9" hidden="1" x14ac:dyDescent="0.15">
      <c r="A90" s="120" t="s">
        <v>93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</row>
    <row r="91" spans="1:68" s="5" customFormat="1" ht="9" hidden="1" x14ac:dyDescent="0.15">
      <c r="A91" s="120" t="s">
        <v>91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</row>
    <row r="92" spans="1:68" s="5" customFormat="1" ht="9" hidden="1" x14ac:dyDescent="0.15">
      <c r="A92" s="120" t="s">
        <v>92</v>
      </c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</row>
    <row r="93" spans="1:68" s="5" customFormat="1" ht="9" hidden="1" x14ac:dyDescent="0.15">
      <c r="A93" s="120" t="s">
        <v>85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</row>
    <row r="94" spans="1:68" s="5" customFormat="1" ht="9" hidden="1" x14ac:dyDescent="0.15">
      <c r="A94" s="120" t="s">
        <v>84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</row>
    <row r="95" spans="1:68" s="5" customFormat="1" ht="9" hidden="1" x14ac:dyDescent="0.15">
      <c r="A95" s="120" t="s">
        <v>86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</row>
    <row r="96" spans="1:68" s="5" customFormat="1" ht="9" hidden="1" x14ac:dyDescent="0.15">
      <c r="A96" s="120" t="s">
        <v>88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</row>
    <row r="97" spans="1:68" s="5" customFormat="1" ht="9" hidden="1" x14ac:dyDescent="0.15">
      <c r="A97" s="120" t="s">
        <v>90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</row>
    <row r="98" spans="1:68" s="5" customFormat="1" ht="9" hidden="1" x14ac:dyDescent="0.15">
      <c r="A98" s="120" t="s">
        <v>191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</row>
    <row r="99" spans="1:68" s="5" customFormat="1" ht="9" hidden="1" x14ac:dyDescent="0.15">
      <c r="A99" s="120" t="s">
        <v>192</v>
      </c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</row>
    <row r="100" spans="1:68" s="5" customFormat="1" ht="9" hidden="1" x14ac:dyDescent="0.15">
      <c r="A100" s="120" t="s">
        <v>104</v>
      </c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</row>
    <row r="101" spans="1:68" s="5" customFormat="1" ht="9" hidden="1" x14ac:dyDescent="0.15">
      <c r="A101" s="121" t="s">
        <v>87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</row>
    <row r="102" spans="1:68" s="5" customFormat="1" ht="9" hidden="1" x14ac:dyDescent="0.15">
      <c r="A102" s="121" t="s">
        <v>89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</row>
    <row r="103" spans="1:68" s="5" customFormat="1" ht="9" hidden="1" x14ac:dyDescent="0.15">
      <c r="A103" s="121" t="s">
        <v>94</v>
      </c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</row>
    <row r="104" spans="1:68" s="5" customFormat="1" ht="9" hidden="1" x14ac:dyDescent="0.15">
      <c r="A104" s="121" t="s">
        <v>95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</row>
    <row r="105" spans="1:68" s="5" customFormat="1" ht="9" hidden="1" x14ac:dyDescent="0.15">
      <c r="A105" s="121" t="s">
        <v>96</v>
      </c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</row>
    <row r="106" spans="1:68" s="5" customFormat="1" ht="9" hidden="1" x14ac:dyDescent="0.15">
      <c r="A106" s="121" t="s">
        <v>97</v>
      </c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</row>
    <row r="107" spans="1:68" s="5" customFormat="1" ht="9" hidden="1" x14ac:dyDescent="0.15">
      <c r="A107" s="121" t="s">
        <v>98</v>
      </c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</row>
    <row r="108" spans="1:68" s="5" customFormat="1" ht="9" hidden="1" x14ac:dyDescent="0.15">
      <c r="A108" s="120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</row>
    <row r="109" spans="1:68" s="5" customFormat="1" ht="9" hidden="1" x14ac:dyDescent="0.15">
      <c r="A109" s="120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</row>
    <row r="110" spans="1:68" s="5" customFormat="1" ht="9" hidden="1" x14ac:dyDescent="0.15">
      <c r="A110" s="120" t="s">
        <v>100</v>
      </c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</row>
    <row r="111" spans="1:68" s="5" customFormat="1" ht="9" hidden="1" x14ac:dyDescent="0.15">
      <c r="A111" s="120" t="s">
        <v>103</v>
      </c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</row>
    <row r="112" spans="1:68" s="5" customFormat="1" ht="9" hidden="1" x14ac:dyDescent="0.15">
      <c r="A112" s="120" t="s">
        <v>104</v>
      </c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</row>
    <row r="113" spans="1:68" s="5" customFormat="1" ht="9" hidden="1" x14ac:dyDescent="0.15">
      <c r="A113" s="121" t="s">
        <v>99</v>
      </c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</row>
    <row r="114" spans="1:68" s="5" customFormat="1" ht="9" hidden="1" x14ac:dyDescent="0.15">
      <c r="A114" s="121" t="s">
        <v>101</v>
      </c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</row>
    <row r="115" spans="1:68" s="5" customFormat="1" ht="9" hidden="1" x14ac:dyDescent="0.15">
      <c r="A115" s="121" t="s">
        <v>102</v>
      </c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</row>
  </sheetData>
  <sheetProtection password="D2DD" sheet="1" objects="1" scenarios="1" selectLockedCells="1"/>
  <mergeCells count="95">
    <mergeCell ref="A37:E37"/>
    <mergeCell ref="F37:J37"/>
    <mergeCell ref="K37:AM37"/>
    <mergeCell ref="A38:E38"/>
    <mergeCell ref="F38:J38"/>
    <mergeCell ref="K38:AM38"/>
    <mergeCell ref="A35:E35"/>
    <mergeCell ref="F35:J35"/>
    <mergeCell ref="K35:AM35"/>
    <mergeCell ref="A36:E36"/>
    <mergeCell ref="F36:J36"/>
    <mergeCell ref="K36:AM36"/>
    <mergeCell ref="A33:E33"/>
    <mergeCell ref="F33:J33"/>
    <mergeCell ref="K33:AM33"/>
    <mergeCell ref="A34:E34"/>
    <mergeCell ref="F34:J34"/>
    <mergeCell ref="K34:AM34"/>
    <mergeCell ref="C30:AM30"/>
    <mergeCell ref="A31:E31"/>
    <mergeCell ref="A32:E32"/>
    <mergeCell ref="F32:J32"/>
    <mergeCell ref="K32:AM32"/>
    <mergeCell ref="A27:E27"/>
    <mergeCell ref="F27:J27"/>
    <mergeCell ref="K27:AM27"/>
    <mergeCell ref="K29:N29"/>
    <mergeCell ref="O29:Q29"/>
    <mergeCell ref="R29:S29"/>
    <mergeCell ref="T29:X29"/>
    <mergeCell ref="Y29:AA29"/>
    <mergeCell ref="AB29:AC29"/>
    <mergeCell ref="AD29:AH29"/>
    <mergeCell ref="AI29:AK29"/>
    <mergeCell ref="AL29:AM29"/>
    <mergeCell ref="A25:E25"/>
    <mergeCell ref="F25:J25"/>
    <mergeCell ref="K25:AM25"/>
    <mergeCell ref="A26:E26"/>
    <mergeCell ref="F26:J26"/>
    <mergeCell ref="K26:AM26"/>
    <mergeCell ref="A23:E23"/>
    <mergeCell ref="F23:J23"/>
    <mergeCell ref="K23:AM23"/>
    <mergeCell ref="A24:E24"/>
    <mergeCell ref="F24:J24"/>
    <mergeCell ref="K24:AM24"/>
    <mergeCell ref="A21:E21"/>
    <mergeCell ref="F21:J21"/>
    <mergeCell ref="K21:AM21"/>
    <mergeCell ref="A22:E22"/>
    <mergeCell ref="F22:J22"/>
    <mergeCell ref="K22:AM22"/>
    <mergeCell ref="A19:E19"/>
    <mergeCell ref="F19:J19"/>
    <mergeCell ref="K19:AM19"/>
    <mergeCell ref="A20:E20"/>
    <mergeCell ref="F20:J20"/>
    <mergeCell ref="K20:AM20"/>
    <mergeCell ref="A17:E17"/>
    <mergeCell ref="F17:J17"/>
    <mergeCell ref="K17:AM17"/>
    <mergeCell ref="A18:E18"/>
    <mergeCell ref="F18:J18"/>
    <mergeCell ref="K18:AM18"/>
    <mergeCell ref="AT6:AT7"/>
    <mergeCell ref="L7:AM7"/>
    <mergeCell ref="A16:E16"/>
    <mergeCell ref="F16:J16"/>
    <mergeCell ref="K16:AM16"/>
    <mergeCell ref="A8:H9"/>
    <mergeCell ref="K12:N12"/>
    <mergeCell ref="O12:Q12"/>
    <mergeCell ref="R12:S12"/>
    <mergeCell ref="T12:X12"/>
    <mergeCell ref="Y12:AA12"/>
    <mergeCell ref="AB12:AC12"/>
    <mergeCell ref="AD12:AH12"/>
    <mergeCell ref="AI12:AK12"/>
    <mergeCell ref="AL12:AM12"/>
    <mergeCell ref="C13:AM14"/>
    <mergeCell ref="A3:A7"/>
    <mergeCell ref="L3:AF3"/>
    <mergeCell ref="AG3:AM3"/>
    <mergeCell ref="L4:AF4"/>
    <mergeCell ref="AG4:AM4"/>
    <mergeCell ref="B6:K7"/>
    <mergeCell ref="Q6:R6"/>
    <mergeCell ref="T6:V6"/>
    <mergeCell ref="AP4:AT4"/>
    <mergeCell ref="L5:AB5"/>
    <mergeCell ref="AC5:AF5"/>
    <mergeCell ref="AG5:AK5"/>
    <mergeCell ref="AL5:AM5"/>
    <mergeCell ref="AP5:AT5"/>
  </mergeCells>
  <phoneticPr fontId="3"/>
  <dataValidations count="4">
    <dataValidation type="list" allowBlank="1" showInputMessage="1" showErrorMessage="1" sqref="A17:E26">
      <formula1>$A$90:$A$100</formula1>
    </dataValidation>
    <dataValidation type="list" allowBlank="1" showInputMessage="1" showErrorMessage="1" sqref="A33:E37">
      <formula1>$A$110:$A$112</formula1>
    </dataValidation>
    <dataValidation imeMode="halfAlpha" allowBlank="1" showInputMessage="1" showErrorMessage="1" sqref="J29"/>
    <dataValidation type="list" allowBlank="1" showInputMessage="1" showErrorMessage="1" sqref="L5:AB5">
      <formula1>$A$45:$A$79</formula1>
    </dataValidation>
  </dataValidations>
  <printOptions horizontalCentered="1"/>
  <pageMargins left="0.55118110236220474" right="0.55118110236220474" top="0.82677165354330717" bottom="0.23622047244094491" header="0.51181102362204722" footer="0.35433070866141736"/>
  <pageSetup paperSize="9" scale="9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5953" r:id="rId4" name="Check Box 1">
              <controlPr defaultSize="0" autoFill="0" autoLine="0" autoPict="0">
                <anchor moveWithCells="1">
                  <from>
                    <xdr:col>7</xdr:col>
                    <xdr:colOff>95250</xdr:colOff>
                    <xdr:row>7</xdr:row>
                    <xdr:rowOff>28575</xdr:rowOff>
                  </from>
                  <to>
                    <xdr:col>9</xdr:col>
                    <xdr:colOff>0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54" r:id="rId5" name="Check Box 2">
              <controlPr defaultSize="0" autoFill="0" autoLine="0" autoPict="0">
                <anchor moveWithCells="1">
                  <from>
                    <xdr:col>7</xdr:col>
                    <xdr:colOff>95250</xdr:colOff>
                    <xdr:row>8</xdr:row>
                    <xdr:rowOff>19050</xdr:rowOff>
                  </from>
                  <to>
                    <xdr:col>9</xdr:col>
                    <xdr:colOff>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R5"/>
  <sheetViews>
    <sheetView view="pageBreakPreview" zoomScale="90" zoomScaleNormal="90" zoomScaleSheetLayoutView="90" workbookViewId="0">
      <selection activeCell="A3" sqref="A3"/>
    </sheetView>
  </sheetViews>
  <sheetFormatPr defaultRowHeight="18.75" x14ac:dyDescent="0.15"/>
  <cols>
    <col min="1" max="1" width="4" style="10" customWidth="1"/>
    <col min="2" max="2" width="23.625" style="10" customWidth="1"/>
    <col min="3" max="3" width="22.625" style="10" customWidth="1"/>
    <col min="4" max="5" width="14.875" style="10" customWidth="1"/>
    <col min="6" max="6" width="14.25" style="10" customWidth="1"/>
    <col min="7" max="8" width="16.5" style="10" customWidth="1"/>
    <col min="9" max="10" width="18.75" style="10" customWidth="1"/>
    <col min="11" max="12" width="15.25" style="10" customWidth="1"/>
    <col min="13" max="16384" width="9" style="10"/>
  </cols>
  <sheetData>
    <row r="1" spans="1:18" x14ac:dyDescent="0.15">
      <c r="A1" s="400" t="s">
        <v>151</v>
      </c>
      <c r="B1" s="400" t="s">
        <v>166</v>
      </c>
      <c r="C1" s="400"/>
      <c r="D1" s="401" t="s">
        <v>167</v>
      </c>
      <c r="E1" s="402"/>
      <c r="F1" s="402"/>
      <c r="G1" s="403"/>
      <c r="H1" s="404" t="s">
        <v>168</v>
      </c>
      <c r="I1" s="405"/>
      <c r="J1" s="405"/>
      <c r="K1" s="405"/>
      <c r="L1" s="405"/>
      <c r="M1" s="39"/>
      <c r="N1" s="39"/>
      <c r="O1" s="39"/>
      <c r="P1" s="39"/>
      <c r="Q1" s="39"/>
      <c r="R1" s="39"/>
    </row>
    <row r="2" spans="1:18" x14ac:dyDescent="0.15">
      <c r="A2" s="400"/>
      <c r="B2" s="46" t="s">
        <v>169</v>
      </c>
      <c r="C2" s="46" t="s">
        <v>170</v>
      </c>
      <c r="D2" s="46" t="s">
        <v>189</v>
      </c>
      <c r="E2" s="46" t="s">
        <v>171</v>
      </c>
      <c r="F2" s="46" t="s">
        <v>172</v>
      </c>
      <c r="G2" s="46" t="s">
        <v>173</v>
      </c>
      <c r="H2" s="46" t="s">
        <v>174</v>
      </c>
      <c r="I2" s="46" t="s">
        <v>176</v>
      </c>
      <c r="J2" s="46" t="s">
        <v>177</v>
      </c>
      <c r="K2" s="46" t="s">
        <v>178</v>
      </c>
      <c r="L2" s="46" t="s">
        <v>179</v>
      </c>
      <c r="M2" s="39"/>
      <c r="N2" s="39"/>
      <c r="O2" s="39"/>
      <c r="P2" s="39"/>
      <c r="Q2" s="39"/>
      <c r="R2" s="39"/>
    </row>
    <row r="3" spans="1:18" s="11" customFormat="1" x14ac:dyDescent="0.15">
      <c r="A3" s="40"/>
      <c r="B3" s="40" t="str">
        <f>IF(【共通】交付申請書!$L$12&lt;&gt;"",【共通】交付申請書!$L$12,"")</f>
        <v/>
      </c>
      <c r="C3" s="40" t="str">
        <f>【共通】交付申請書!$P$13&amp;"　"&amp;【共通】交付申請書!$AD$13</f>
        <v>　</v>
      </c>
      <c r="D3" s="40" t="str">
        <f>IF(【共通】交付申請書!P18&lt;&gt;"",【共通】交付申請書!P18,"")</f>
        <v/>
      </c>
      <c r="E3" s="40" t="str">
        <f>IF(【共通】交付申請書!$AD$18&lt;&gt;"",【共通】交付申請書!$AD$18,"")</f>
        <v/>
      </c>
      <c r="F3" s="40" t="str">
        <f>【共通】交付申請書!$P$19&amp;"-"&amp;【共通】交付申請書!$S$19&amp;"-"&amp;【共通】交付申請書!$V$19</f>
        <v>--</v>
      </c>
      <c r="G3" s="40" t="str">
        <f>IF(【共通】交付申請書!$AD$19&lt;&gt;"",【共通】交付申請書!$AD$19,"")</f>
        <v/>
      </c>
      <c r="H3" s="41" t="str">
        <f>"令和"&amp;【共通】交付申請書!$AD$5&amp;"年"&amp;【共通】交付申請書!$AG$5&amp;"月"&amp;【共通】交付申請書!$AJ$5&amp;"日"</f>
        <v>令和年月日</v>
      </c>
      <c r="I3" s="42">
        <f ca="1">【共通】交付申請書!$Q$22</f>
        <v>0</v>
      </c>
      <c r="J3" s="42">
        <f ca="1">【共通】交付申請書!$Q$23</f>
        <v>0</v>
      </c>
      <c r="K3" s="40" t="str">
        <f>'R5申請額一覧'!$L$25</f>
        <v>希望しない</v>
      </c>
      <c r="L3" s="43" t="str">
        <f>'R5申請額一覧'!$R$26</f>
        <v>希望しない</v>
      </c>
      <c r="M3" s="43"/>
      <c r="N3" s="43"/>
      <c r="O3" s="43"/>
      <c r="P3" s="43"/>
      <c r="Q3" s="43"/>
      <c r="R3" s="43"/>
    </row>
    <row r="4" spans="1:18" x14ac:dyDescent="0.15">
      <c r="A4" s="39"/>
      <c r="B4" s="39"/>
      <c r="C4" s="39"/>
      <c r="D4" s="39"/>
      <c r="E4" s="39"/>
      <c r="F4" s="44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x14ac:dyDescent="0.15">
      <c r="A5" s="39"/>
      <c r="B5" s="39"/>
      <c r="C5" s="39"/>
      <c r="D5" s="39"/>
      <c r="E5" s="39"/>
      <c r="F5" s="44"/>
      <c r="G5" s="39"/>
      <c r="H5" s="39"/>
      <c r="I5" s="45"/>
      <c r="J5" s="45"/>
      <c r="K5" s="39"/>
      <c r="L5" s="39"/>
      <c r="M5" s="39"/>
      <c r="N5" s="39"/>
      <c r="O5" s="39"/>
      <c r="P5" s="39"/>
      <c r="Q5" s="39"/>
      <c r="R5" s="39"/>
    </row>
  </sheetData>
  <sheetProtection password="D2DD" sheet="1" objects="1" scenarios="1"/>
  <mergeCells count="4">
    <mergeCell ref="A1:A2"/>
    <mergeCell ref="B1:C1"/>
    <mergeCell ref="D1:G1"/>
    <mergeCell ref="H1:L1"/>
  </mergeCells>
  <phoneticPr fontId="3"/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50"/>
  <sheetViews>
    <sheetView showGridLines="0" view="pageBreakPreview" zoomScale="85" zoomScaleNormal="100" zoomScaleSheetLayoutView="85" workbookViewId="0">
      <selection activeCell="B8" sqref="B8"/>
    </sheetView>
  </sheetViews>
  <sheetFormatPr defaultRowHeight="19.5" customHeight="1" x14ac:dyDescent="0.15"/>
  <cols>
    <col min="1" max="1" width="4.875" style="49" customWidth="1"/>
    <col min="2" max="2" width="16.5" style="48" customWidth="1"/>
    <col min="3" max="3" width="24.5" style="48" customWidth="1"/>
    <col min="4" max="4" width="11.875" style="49" customWidth="1"/>
    <col min="5" max="6" width="9.375" style="49" customWidth="1"/>
    <col min="7" max="8" width="4" style="49" customWidth="1"/>
    <col min="9" max="10" width="4.75" style="49" customWidth="1"/>
    <col min="11" max="12" width="4" style="49" customWidth="1"/>
    <col min="13" max="14" width="4.75" style="49" customWidth="1"/>
    <col min="15" max="15" width="46.625" style="49" customWidth="1"/>
    <col min="16" max="16" width="9" style="49"/>
    <col min="17" max="16384" width="9" style="7"/>
  </cols>
  <sheetData>
    <row r="1" spans="1:16" ht="19.5" customHeight="1" x14ac:dyDescent="0.15">
      <c r="A1" s="47" t="s">
        <v>182</v>
      </c>
    </row>
    <row r="2" spans="1:16" ht="19.5" customHeight="1" x14ac:dyDescent="0.15">
      <c r="A2" s="47" t="s">
        <v>205</v>
      </c>
    </row>
    <row r="3" spans="1:16" ht="16.5" customHeight="1" x14ac:dyDescent="0.15">
      <c r="A3" s="50" t="s">
        <v>204</v>
      </c>
    </row>
    <row r="4" spans="1:16" ht="16.5" customHeight="1" thickBot="1" x14ac:dyDescent="0.2">
      <c r="A4" s="50" t="s">
        <v>203</v>
      </c>
    </row>
    <row r="5" spans="1:16" s="9" customFormat="1" ht="18.75" customHeight="1" x14ac:dyDescent="0.15">
      <c r="A5" s="271" t="s">
        <v>151</v>
      </c>
      <c r="B5" s="274" t="s">
        <v>152</v>
      </c>
      <c r="C5" s="274" t="s">
        <v>153</v>
      </c>
      <c r="D5" s="277" t="s">
        <v>154</v>
      </c>
      <c r="E5" s="277" t="s">
        <v>155</v>
      </c>
      <c r="F5" s="274" t="s">
        <v>215</v>
      </c>
      <c r="G5" s="257" t="s">
        <v>156</v>
      </c>
      <c r="H5" s="258"/>
      <c r="I5" s="258"/>
      <c r="J5" s="259"/>
      <c r="K5" s="257" t="s">
        <v>157</v>
      </c>
      <c r="L5" s="258"/>
      <c r="M5" s="258"/>
      <c r="N5" s="259"/>
      <c r="O5" s="260" t="s">
        <v>158</v>
      </c>
      <c r="P5" s="51"/>
    </row>
    <row r="6" spans="1:16" s="9" customFormat="1" ht="33" customHeight="1" x14ac:dyDescent="0.15">
      <c r="A6" s="272"/>
      <c r="B6" s="275"/>
      <c r="C6" s="275"/>
      <c r="D6" s="278"/>
      <c r="E6" s="278"/>
      <c r="F6" s="278"/>
      <c r="G6" s="263" t="s">
        <v>159</v>
      </c>
      <c r="H6" s="264"/>
      <c r="I6" s="267" t="s">
        <v>183</v>
      </c>
      <c r="J6" s="268"/>
      <c r="K6" s="263" t="s">
        <v>159</v>
      </c>
      <c r="L6" s="264"/>
      <c r="M6" s="267" t="s">
        <v>183</v>
      </c>
      <c r="N6" s="268"/>
      <c r="O6" s="261"/>
      <c r="P6" s="51"/>
    </row>
    <row r="7" spans="1:16" s="9" customFormat="1" ht="33" customHeight="1" x14ac:dyDescent="0.15">
      <c r="A7" s="273"/>
      <c r="B7" s="276"/>
      <c r="C7" s="276"/>
      <c r="D7" s="279"/>
      <c r="E7" s="279"/>
      <c r="F7" s="279"/>
      <c r="G7" s="265"/>
      <c r="H7" s="266"/>
      <c r="I7" s="269" t="s">
        <v>184</v>
      </c>
      <c r="J7" s="270"/>
      <c r="K7" s="265"/>
      <c r="L7" s="266"/>
      <c r="M7" s="269" t="s">
        <v>184</v>
      </c>
      <c r="N7" s="270"/>
      <c r="O7" s="262"/>
      <c r="P7" s="51"/>
    </row>
    <row r="8" spans="1:16" s="9" customFormat="1" ht="66" customHeight="1" x14ac:dyDescent="0.15">
      <c r="A8" s="52">
        <v>1</v>
      </c>
      <c r="B8" s="30"/>
      <c r="C8" s="31"/>
      <c r="D8" s="32"/>
      <c r="E8" s="33"/>
      <c r="F8" s="34"/>
      <c r="G8" s="35"/>
      <c r="H8" s="53" t="s">
        <v>160</v>
      </c>
      <c r="I8" s="35"/>
      <c r="J8" s="53" t="s">
        <v>160</v>
      </c>
      <c r="K8" s="35"/>
      <c r="L8" s="53" t="s">
        <v>160</v>
      </c>
      <c r="M8" s="35"/>
      <c r="N8" s="53" t="s">
        <v>160</v>
      </c>
      <c r="O8" s="187"/>
      <c r="P8" s="51"/>
    </row>
    <row r="9" spans="1:16" s="9" customFormat="1" ht="66" customHeight="1" x14ac:dyDescent="0.15">
      <c r="A9" s="52">
        <v>2</v>
      </c>
      <c r="B9" s="30"/>
      <c r="C9" s="31"/>
      <c r="D9" s="32"/>
      <c r="E9" s="33"/>
      <c r="F9" s="34"/>
      <c r="G9" s="35"/>
      <c r="H9" s="53" t="s">
        <v>160</v>
      </c>
      <c r="I9" s="35"/>
      <c r="J9" s="53" t="s">
        <v>160</v>
      </c>
      <c r="K9" s="35"/>
      <c r="L9" s="53" t="s">
        <v>160</v>
      </c>
      <c r="M9" s="35"/>
      <c r="N9" s="53" t="s">
        <v>160</v>
      </c>
      <c r="O9" s="187"/>
      <c r="P9" s="51"/>
    </row>
    <row r="10" spans="1:16" s="9" customFormat="1" ht="66" customHeight="1" x14ac:dyDescent="0.15">
      <c r="A10" s="52">
        <v>3</v>
      </c>
      <c r="B10" s="30"/>
      <c r="C10" s="31"/>
      <c r="D10" s="32"/>
      <c r="E10" s="33"/>
      <c r="F10" s="34"/>
      <c r="G10" s="35"/>
      <c r="H10" s="53" t="s">
        <v>160</v>
      </c>
      <c r="I10" s="35"/>
      <c r="J10" s="53" t="s">
        <v>160</v>
      </c>
      <c r="K10" s="35"/>
      <c r="L10" s="53" t="s">
        <v>160</v>
      </c>
      <c r="M10" s="35"/>
      <c r="N10" s="53" t="s">
        <v>160</v>
      </c>
      <c r="O10" s="187"/>
      <c r="P10" s="51"/>
    </row>
    <row r="11" spans="1:16" s="9" customFormat="1" ht="66" customHeight="1" x14ac:dyDescent="0.15">
      <c r="A11" s="52">
        <v>4</v>
      </c>
      <c r="B11" s="30"/>
      <c r="C11" s="31"/>
      <c r="D11" s="32"/>
      <c r="E11" s="33"/>
      <c r="F11" s="34"/>
      <c r="G11" s="35"/>
      <c r="H11" s="53" t="s">
        <v>160</v>
      </c>
      <c r="I11" s="35"/>
      <c r="J11" s="53" t="s">
        <v>160</v>
      </c>
      <c r="K11" s="35"/>
      <c r="L11" s="53" t="s">
        <v>160</v>
      </c>
      <c r="M11" s="35"/>
      <c r="N11" s="53" t="s">
        <v>160</v>
      </c>
      <c r="O11" s="187"/>
      <c r="P11" s="51"/>
    </row>
    <row r="12" spans="1:16" s="9" customFormat="1" ht="66" customHeight="1" x14ac:dyDescent="0.15">
      <c r="A12" s="52">
        <v>5</v>
      </c>
      <c r="B12" s="30"/>
      <c r="C12" s="31"/>
      <c r="D12" s="32"/>
      <c r="E12" s="33"/>
      <c r="F12" s="34"/>
      <c r="G12" s="35"/>
      <c r="H12" s="53" t="s">
        <v>160</v>
      </c>
      <c r="I12" s="35"/>
      <c r="J12" s="53" t="s">
        <v>160</v>
      </c>
      <c r="K12" s="35"/>
      <c r="L12" s="53" t="s">
        <v>160</v>
      </c>
      <c r="M12" s="35"/>
      <c r="N12" s="53" t="s">
        <v>160</v>
      </c>
      <c r="O12" s="187"/>
      <c r="P12" s="51"/>
    </row>
    <row r="13" spans="1:16" s="8" customFormat="1" ht="16.5" customHeight="1" x14ac:dyDescent="0.15">
      <c r="A13" s="54" t="s">
        <v>185</v>
      </c>
      <c r="B13" s="55" t="s">
        <v>195</v>
      </c>
      <c r="C13" s="56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</row>
    <row r="14" spans="1:16" s="8" customFormat="1" ht="16.5" customHeight="1" x14ac:dyDescent="0.15">
      <c r="A14" s="47" t="s">
        <v>186</v>
      </c>
      <c r="B14" s="57" t="s">
        <v>188</v>
      </c>
      <c r="C14" s="56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</row>
    <row r="15" spans="1:16" s="8" customFormat="1" ht="16.5" customHeight="1" x14ac:dyDescent="0.15">
      <c r="A15" s="47" t="s">
        <v>187</v>
      </c>
      <c r="B15" s="58" t="s">
        <v>194</v>
      </c>
      <c r="C15" s="56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</row>
    <row r="17" spans="1:15" ht="19.5" customHeight="1" thickBot="1" x14ac:dyDescent="0.2">
      <c r="A17" s="47" t="s">
        <v>161</v>
      </c>
    </row>
    <row r="18" spans="1:15" ht="18.75" customHeight="1" x14ac:dyDescent="0.15">
      <c r="A18" s="251"/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3"/>
    </row>
    <row r="19" spans="1:15" ht="18.75" customHeight="1" thickBot="1" x14ac:dyDescent="0.2">
      <c r="A19" s="254"/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6"/>
    </row>
    <row r="21" spans="1:15" ht="19.5" hidden="1" customHeight="1" x14ac:dyDescent="0.35">
      <c r="A21" s="173" t="s">
        <v>162</v>
      </c>
      <c r="B21" s="14"/>
    </row>
    <row r="22" spans="1:15" ht="19.5" hidden="1" customHeight="1" x14ac:dyDescent="0.15">
      <c r="A22" s="174" t="s">
        <v>196</v>
      </c>
      <c r="B22" s="15"/>
    </row>
    <row r="23" spans="1:15" ht="19.5" hidden="1" customHeight="1" x14ac:dyDescent="0.15">
      <c r="A23" s="174" t="s">
        <v>56</v>
      </c>
      <c r="B23" s="15"/>
    </row>
    <row r="24" spans="1:15" ht="19.5" hidden="1" customHeight="1" x14ac:dyDescent="0.15">
      <c r="A24" s="174" t="s">
        <v>5</v>
      </c>
      <c r="B24" s="15"/>
    </row>
    <row r="25" spans="1:15" ht="19.5" hidden="1" customHeight="1" x14ac:dyDescent="0.15">
      <c r="A25" s="174" t="s">
        <v>197</v>
      </c>
      <c r="B25" s="15"/>
    </row>
    <row r="26" spans="1:15" ht="19.5" hidden="1" customHeight="1" x14ac:dyDescent="0.15">
      <c r="A26" s="174" t="s">
        <v>105</v>
      </c>
      <c r="B26" s="15"/>
    </row>
    <row r="27" spans="1:15" ht="19.5" hidden="1" customHeight="1" x14ac:dyDescent="0.15">
      <c r="A27" s="174" t="s">
        <v>165</v>
      </c>
      <c r="B27" s="15"/>
    </row>
    <row r="28" spans="1:15" ht="19.5" hidden="1" customHeight="1" x14ac:dyDescent="0.15">
      <c r="A28" s="174" t="s">
        <v>106</v>
      </c>
      <c r="B28" s="15"/>
    </row>
    <row r="29" spans="1:15" ht="19.5" hidden="1" customHeight="1" x14ac:dyDescent="0.15">
      <c r="A29" s="174" t="s">
        <v>198</v>
      </c>
      <c r="B29" s="15"/>
    </row>
    <row r="30" spans="1:15" ht="19.5" hidden="1" customHeight="1" x14ac:dyDescent="0.15">
      <c r="A30" s="174" t="s">
        <v>6</v>
      </c>
      <c r="B30" s="15"/>
    </row>
    <row r="31" spans="1:15" ht="19.5" hidden="1" customHeight="1" x14ac:dyDescent="0.15">
      <c r="A31" s="174" t="s">
        <v>7</v>
      </c>
      <c r="B31" s="15"/>
    </row>
    <row r="32" spans="1:15" ht="19.5" hidden="1" customHeight="1" x14ac:dyDescent="0.15">
      <c r="A32" s="174" t="s">
        <v>8</v>
      </c>
      <c r="B32" s="15"/>
    </row>
    <row r="33" spans="1:2" ht="19.5" hidden="1" customHeight="1" x14ac:dyDescent="0.15">
      <c r="A33" s="174" t="s">
        <v>9</v>
      </c>
      <c r="B33" s="15"/>
    </row>
    <row r="34" spans="1:2" ht="19.5" hidden="1" customHeight="1" x14ac:dyDescent="0.15">
      <c r="A34" s="174" t="s">
        <v>10</v>
      </c>
      <c r="B34" s="15"/>
    </row>
    <row r="35" spans="1:2" ht="19.5" hidden="1" customHeight="1" x14ac:dyDescent="0.15">
      <c r="A35" s="174" t="s">
        <v>11</v>
      </c>
      <c r="B35" s="15"/>
    </row>
    <row r="36" spans="1:2" ht="19.5" hidden="1" customHeight="1" x14ac:dyDescent="0.15">
      <c r="A36" s="174" t="s">
        <v>12</v>
      </c>
      <c r="B36" s="15"/>
    </row>
    <row r="37" spans="1:2" ht="19.5" hidden="1" customHeight="1" x14ac:dyDescent="0.15">
      <c r="A37" s="174" t="s">
        <v>13</v>
      </c>
      <c r="B37" s="15"/>
    </row>
    <row r="38" spans="1:2" ht="19.5" hidden="1" customHeight="1" x14ac:dyDescent="0.15">
      <c r="A38" s="174" t="s">
        <v>61</v>
      </c>
      <c r="B38" s="15"/>
    </row>
    <row r="39" spans="1:2" ht="19.5" hidden="1" customHeight="1" x14ac:dyDescent="0.15">
      <c r="A39" s="174" t="s">
        <v>14</v>
      </c>
      <c r="B39" s="15"/>
    </row>
    <row r="40" spans="1:2" ht="19.5" hidden="1" customHeight="1" x14ac:dyDescent="0.15">
      <c r="A40" s="174" t="s">
        <v>15</v>
      </c>
      <c r="B40" s="15"/>
    </row>
    <row r="41" spans="1:2" ht="19.5" hidden="1" customHeight="1" x14ac:dyDescent="0.15">
      <c r="A41" s="174" t="s">
        <v>16</v>
      </c>
      <c r="B41" s="15"/>
    </row>
    <row r="42" spans="1:2" ht="19.5" hidden="1" customHeight="1" x14ac:dyDescent="0.15">
      <c r="A42" s="174" t="s">
        <v>17</v>
      </c>
      <c r="B42" s="15"/>
    </row>
    <row r="43" spans="1:2" ht="19.5" hidden="1" customHeight="1" x14ac:dyDescent="0.15">
      <c r="A43" s="174" t="s">
        <v>18</v>
      </c>
      <c r="B43" s="15"/>
    </row>
    <row r="44" spans="1:2" ht="19.5" hidden="1" customHeight="1" x14ac:dyDescent="0.15">
      <c r="A44" s="174" t="s">
        <v>19</v>
      </c>
      <c r="B44" s="15"/>
    </row>
    <row r="45" spans="1:2" ht="19.5" hidden="1" customHeight="1" x14ac:dyDescent="0.15">
      <c r="A45" s="174" t="s">
        <v>20</v>
      </c>
      <c r="B45" s="15"/>
    </row>
    <row r="46" spans="1:2" ht="19.5" hidden="1" customHeight="1" x14ac:dyDescent="0.15">
      <c r="A46" s="174" t="s">
        <v>21</v>
      </c>
      <c r="B46" s="15"/>
    </row>
    <row r="47" spans="1:2" ht="19.5" hidden="1" customHeight="1" x14ac:dyDescent="0.15">
      <c r="A47" s="174" t="s">
        <v>199</v>
      </c>
      <c r="B47" s="15"/>
    </row>
    <row r="48" spans="1:2" ht="19.5" hidden="1" customHeight="1" x14ac:dyDescent="0.15">
      <c r="A48" s="174" t="s">
        <v>200</v>
      </c>
    </row>
    <row r="49" spans="1:1" ht="19.5" hidden="1" customHeight="1" x14ac:dyDescent="0.15">
      <c r="A49" s="174" t="s">
        <v>201</v>
      </c>
    </row>
    <row r="50" spans="1:1" ht="19.5" hidden="1" customHeight="1" x14ac:dyDescent="0.15">
      <c r="A50" s="174" t="s">
        <v>202</v>
      </c>
    </row>
  </sheetData>
  <sheetProtection password="D2DD" sheet="1" objects="1" scenarios="1" selectLockedCells="1"/>
  <mergeCells count="16">
    <mergeCell ref="A18:O19"/>
    <mergeCell ref="G5:J5"/>
    <mergeCell ref="K5:N5"/>
    <mergeCell ref="O5:O7"/>
    <mergeCell ref="G6:H7"/>
    <mergeCell ref="I6:J6"/>
    <mergeCell ref="K6:L7"/>
    <mergeCell ref="M6:N6"/>
    <mergeCell ref="I7:J7"/>
    <mergeCell ref="M7:N7"/>
    <mergeCell ref="A5:A7"/>
    <mergeCell ref="B5:B7"/>
    <mergeCell ref="C5:C7"/>
    <mergeCell ref="D5:D7"/>
    <mergeCell ref="E5:E7"/>
    <mergeCell ref="F5:F7"/>
  </mergeCells>
  <phoneticPr fontId="3"/>
  <dataValidations count="1">
    <dataValidation type="list" allowBlank="1" showInputMessage="1" showErrorMessage="1" sqref="C8:C12">
      <formula1>$A$22:$A$50</formula1>
    </dataValidation>
  </dataValidations>
  <pageMargins left="0.59055118110236227" right="0.59055118110236227" top="0.78740157480314965" bottom="0.59055118110236227" header="0.31496062992125984" footer="0.31496062992125984"/>
  <pageSetup paperSize="9" scale="8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P51"/>
  <sheetViews>
    <sheetView showGridLines="0" view="pageBreakPreview" zoomScaleNormal="140" zoomScaleSheetLayoutView="100" workbookViewId="0">
      <selection activeCell="L7" sqref="L7"/>
    </sheetView>
  </sheetViews>
  <sheetFormatPr defaultColWidth="2.25" defaultRowHeight="18.75" x14ac:dyDescent="0.15"/>
  <cols>
    <col min="1" max="1" width="2.25" style="145"/>
    <col min="2" max="2" width="3.125" style="145" customWidth="1"/>
    <col min="3" max="3" width="14.875" style="145" customWidth="1"/>
    <col min="4" max="4" width="12.875" style="145" customWidth="1"/>
    <col min="5" max="5" width="16.875" style="145" customWidth="1"/>
    <col min="6" max="6" width="18.875" style="145" customWidth="1"/>
    <col min="7" max="25" width="7.5" style="145" customWidth="1"/>
    <col min="26" max="26" width="2.25" style="145"/>
    <col min="27" max="68" width="2.25" style="122"/>
    <col min="69" max="16384" width="2.25" style="3"/>
  </cols>
  <sheetData>
    <row r="1" spans="1:68" s="36" customFormat="1" x14ac:dyDescent="0.15">
      <c r="A1" s="288" t="s">
        <v>213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</row>
    <row r="2" spans="1:68" s="36" customFormat="1" x14ac:dyDescent="0.1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</row>
    <row r="3" spans="1:68" s="36" customFormat="1" ht="18" customHeight="1" thickBot="1" x14ac:dyDescent="0.2">
      <c r="A3" s="145"/>
      <c r="B3" s="146"/>
      <c r="C3" s="146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7" t="s">
        <v>72</v>
      </c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</row>
    <row r="4" spans="1:68" s="36" customFormat="1" ht="18" customHeight="1" x14ac:dyDescent="0.15">
      <c r="A4" s="145"/>
      <c r="B4" s="289" t="s">
        <v>33</v>
      </c>
      <c r="C4" s="280" t="s">
        <v>180</v>
      </c>
      <c r="D4" s="290" t="s">
        <v>31</v>
      </c>
      <c r="E4" s="291" t="s">
        <v>73</v>
      </c>
      <c r="F4" s="292" t="s">
        <v>32</v>
      </c>
      <c r="G4" s="298" t="s">
        <v>115</v>
      </c>
      <c r="H4" s="299"/>
      <c r="I4" s="299"/>
      <c r="J4" s="299"/>
      <c r="K4" s="299"/>
      <c r="L4" s="300"/>
      <c r="M4" s="295" t="s">
        <v>114</v>
      </c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7"/>
      <c r="Y4" s="283" t="s">
        <v>107</v>
      </c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</row>
    <row r="5" spans="1:68" s="36" customFormat="1" ht="18" customHeight="1" thickBot="1" x14ac:dyDescent="0.2">
      <c r="A5" s="145"/>
      <c r="B5" s="289"/>
      <c r="C5" s="281"/>
      <c r="D5" s="290"/>
      <c r="E5" s="291"/>
      <c r="F5" s="292"/>
      <c r="G5" s="301"/>
      <c r="H5" s="302"/>
      <c r="I5" s="302"/>
      <c r="J5" s="302"/>
      <c r="K5" s="302"/>
      <c r="L5" s="303"/>
      <c r="M5" s="293" t="s">
        <v>35</v>
      </c>
      <c r="N5" s="293"/>
      <c r="O5" s="293"/>
      <c r="P5" s="293"/>
      <c r="Q5" s="293"/>
      <c r="R5" s="293"/>
      <c r="S5" s="293" t="s">
        <v>36</v>
      </c>
      <c r="T5" s="293"/>
      <c r="U5" s="293"/>
      <c r="V5" s="293"/>
      <c r="W5" s="293"/>
      <c r="X5" s="294"/>
      <c r="Y5" s="284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</row>
    <row r="6" spans="1:68" s="36" customFormat="1" ht="44.25" customHeight="1" x14ac:dyDescent="0.15">
      <c r="A6" s="145"/>
      <c r="B6" s="289"/>
      <c r="C6" s="282"/>
      <c r="D6" s="290"/>
      <c r="E6" s="291"/>
      <c r="F6" s="292"/>
      <c r="G6" s="148" t="s">
        <v>30</v>
      </c>
      <c r="H6" s="148" t="s">
        <v>81</v>
      </c>
      <c r="I6" s="149" t="s">
        <v>116</v>
      </c>
      <c r="J6" s="150" t="s">
        <v>23</v>
      </c>
      <c r="K6" s="151" t="s">
        <v>4</v>
      </c>
      <c r="L6" s="152" t="s">
        <v>117</v>
      </c>
      <c r="M6" s="148" t="s">
        <v>30</v>
      </c>
      <c r="N6" s="148" t="s">
        <v>81</v>
      </c>
      <c r="O6" s="149" t="s">
        <v>116</v>
      </c>
      <c r="P6" s="150" t="s">
        <v>23</v>
      </c>
      <c r="Q6" s="151" t="s">
        <v>4</v>
      </c>
      <c r="R6" s="152" t="s">
        <v>118</v>
      </c>
      <c r="S6" s="148" t="s">
        <v>30</v>
      </c>
      <c r="T6" s="148" t="s">
        <v>81</v>
      </c>
      <c r="U6" s="149" t="s">
        <v>116</v>
      </c>
      <c r="V6" s="150" t="s">
        <v>23</v>
      </c>
      <c r="W6" s="151" t="s">
        <v>4</v>
      </c>
      <c r="X6" s="152" t="s">
        <v>118</v>
      </c>
      <c r="Y6" s="28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</row>
    <row r="7" spans="1:68" s="36" customFormat="1" ht="22.5" customHeight="1" x14ac:dyDescent="0.15">
      <c r="A7" s="145"/>
      <c r="B7" s="153">
        <v>1</v>
      </c>
      <c r="C7" s="181" t="str">
        <f ca="1">IF(Y7&lt;&gt;0,【共通】交付申請書!$L$12,"")</f>
        <v/>
      </c>
      <c r="D7" s="182">
        <f t="shared" ref="D7:D20" ca="1" si="0">IFERROR(INDIRECT("R⑤個票"&amp;$B7&amp;"！$AG$4"),"")</f>
        <v>0</v>
      </c>
      <c r="E7" s="182">
        <f ca="1">IFERROR(INDIRECT("R⑤個票"&amp;$B7&amp;"！$L$4"),"")</f>
        <v>0</v>
      </c>
      <c r="F7" s="183">
        <f t="shared" ref="F7:F21" ca="1" si="1">IFERROR(INDIRECT("R⑤個票"&amp;$B7&amp;"！$L$5"),"")</f>
        <v>0</v>
      </c>
      <c r="G7" s="154" t="str">
        <f ca="1">IF($J7&lt;&gt;0,IFERROR(INDIRECT("R⑤個票"&amp;$B7&amp;"！$O$12"),""),"")</f>
        <v/>
      </c>
      <c r="H7" s="154" t="str">
        <f ca="1">IF($J7&lt;&gt;0,IFERROR(INDIRECT("R⑤個票"&amp;$B7&amp;"！$Y$12"),""),"")</f>
        <v/>
      </c>
      <c r="I7" s="155" t="str">
        <f ca="1">IF($G7="","",IF($G7-$H7&lt;=0,0,$G7-$H7))</f>
        <v/>
      </c>
      <c r="J7" s="156">
        <f ca="1">IFERROR(INDIRECT("R⑤個票"&amp;$B7&amp;"！$AI$12"),"")</f>
        <v>0</v>
      </c>
      <c r="K7" s="157">
        <f ca="1">IF($G7&lt;&gt;0,IF($L7&lt;&gt;"",$J7,MIN($I7:$J7)),0)</f>
        <v>0</v>
      </c>
      <c r="L7" s="158"/>
      <c r="M7" s="154" t="str">
        <f ca="1">IF($P7&lt;&gt;0,IFERROR(INDIRECT("R⑤個票"&amp;$B7&amp;"！$O$19"),""),"")</f>
        <v/>
      </c>
      <c r="N7" s="154" t="str">
        <f ca="1">IF($P7&lt;&gt;0,IFERROR(INDIRECT("R⑤個票"&amp;$B7&amp;"！$Y$19"),""),"")</f>
        <v/>
      </c>
      <c r="O7" s="155" t="str">
        <f ca="1">IF($M7="","",IF($M7-$N7&lt;=0,0,$M7-$N7))</f>
        <v/>
      </c>
      <c r="P7" s="156">
        <f ca="1">IFERROR(INDIRECT("R⑤個票"&amp;$B7&amp;"！$AI$19"),"")</f>
        <v>0</v>
      </c>
      <c r="Q7" s="157">
        <f ca="1">IF($M7&lt;&gt;"",IF($R7&lt;&gt;"",$P7,MIN($O7:$P7)),0)</f>
        <v>0</v>
      </c>
      <c r="R7" s="158"/>
      <c r="S7" s="154" t="str">
        <f ca="1">IF($V7&lt;&gt;0,IFERROR(INDIRECT("R⑤個票"&amp;$B7&amp;"！$O$36"),""),"")</f>
        <v/>
      </c>
      <c r="T7" s="154" t="str">
        <f ca="1">IF($V7&lt;&gt;0,IFERROR(INDIRECT("R⑤個票"&amp;$B7&amp;"！$Y$36"),""),"")</f>
        <v/>
      </c>
      <c r="U7" s="154" t="str">
        <f ca="1">IF($S7="","",IF($S7-$T7&lt;=0,0,$S7-$T7))</f>
        <v/>
      </c>
      <c r="V7" s="156">
        <f ca="1">IFERROR(INDIRECT("R⑤個票"&amp;$B7&amp;"！$AI$36"),"")</f>
        <v>0</v>
      </c>
      <c r="W7" s="157">
        <f ca="1">IF($S7&lt;&gt;"",IF($X7&lt;&gt;"",$V7,MIN($U7:$V7)),0)</f>
        <v>0</v>
      </c>
      <c r="X7" s="159"/>
      <c r="Y7" s="157">
        <f ca="1">SUM(K7,Q7,W7)</f>
        <v>0</v>
      </c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</row>
    <row r="8" spans="1:68" s="36" customFormat="1" ht="22.5" customHeight="1" x14ac:dyDescent="0.15">
      <c r="A8" s="145"/>
      <c r="B8" s="153">
        <v>2</v>
      </c>
      <c r="C8" s="181" t="str">
        <f ca="1">IF(Y8&lt;&gt;0,【共通】交付申請書!$L$12,"")</f>
        <v/>
      </c>
      <c r="D8" s="182">
        <f t="shared" ca="1" si="0"/>
        <v>0</v>
      </c>
      <c r="E8" s="182">
        <f ca="1">IFERROR(INDIRECT("R⑤個票"&amp;$B8&amp;"！$L$4"),"")</f>
        <v>0</v>
      </c>
      <c r="F8" s="183">
        <f t="shared" ca="1" si="1"/>
        <v>0</v>
      </c>
      <c r="G8" s="154" t="str">
        <f t="shared" ref="G8:G21" ca="1" si="2">IF($J8&lt;&gt;0,IFERROR(INDIRECT("R⑤個票"&amp;$B8&amp;"！$O$12"),""),"")</f>
        <v/>
      </c>
      <c r="H8" s="154" t="str">
        <f t="shared" ref="H8:H21" ca="1" si="3">IF($J8&lt;&gt;0,IFERROR(INDIRECT("R⑤個票"&amp;$B8&amp;"！$Y$12"),""),"")</f>
        <v/>
      </c>
      <c r="I8" s="155" t="str">
        <f t="shared" ref="I8:I21" ca="1" si="4">IF($G8="","",IF($G8-$H8&lt;=0,0,$G8-$H8))</f>
        <v/>
      </c>
      <c r="J8" s="156">
        <f t="shared" ref="J8:J21" ca="1" si="5">IFERROR(INDIRECT("R⑤個票"&amp;$B8&amp;"！$AI$12"),"")</f>
        <v>0</v>
      </c>
      <c r="K8" s="157">
        <f t="shared" ref="K8:K21" ca="1" si="6">IF($G8&lt;&gt;0,IF($L8&lt;&gt;"",$J8,MIN($I8:$J8)),0)</f>
        <v>0</v>
      </c>
      <c r="L8" s="158"/>
      <c r="M8" s="154" t="str">
        <f t="shared" ref="M8:M21" ca="1" si="7">IF($P8&lt;&gt;0,IFERROR(INDIRECT("R⑤個票"&amp;$B8&amp;"！$O$19"),""),"")</f>
        <v/>
      </c>
      <c r="N8" s="154" t="str">
        <f t="shared" ref="N8:N21" ca="1" si="8">IF($P8&lt;&gt;0,IFERROR(INDIRECT("R⑤個票"&amp;$B8&amp;"！$Y$19"),""),"")</f>
        <v/>
      </c>
      <c r="O8" s="155" t="str">
        <f t="shared" ref="O8:O21" ca="1" si="9">IF($M8="","",IF($M8-$N8&lt;=0,0,$M8-$N8))</f>
        <v/>
      </c>
      <c r="P8" s="156">
        <f t="shared" ref="P8:P21" ca="1" si="10">IFERROR(INDIRECT("R⑤個票"&amp;$B8&amp;"！$AI$19"),"")</f>
        <v>0</v>
      </c>
      <c r="Q8" s="157">
        <f t="shared" ref="Q8:Q21" ca="1" si="11">IF($M8&lt;&gt;"",IF($R8&lt;&gt;"",$P8,MIN($O8:$P8)),0)</f>
        <v>0</v>
      </c>
      <c r="R8" s="158"/>
      <c r="S8" s="154" t="str">
        <f t="shared" ref="S8:S21" ca="1" si="12">IF($V8&lt;&gt;0,IFERROR(INDIRECT("R⑤個票"&amp;$B8&amp;"！$O$36"),""),"")</f>
        <v/>
      </c>
      <c r="T8" s="154" t="str">
        <f t="shared" ref="T8:T21" ca="1" si="13">IF($V8&lt;&gt;0,IFERROR(INDIRECT("R⑤個票"&amp;$B8&amp;"！$Y$36"),""),"")</f>
        <v/>
      </c>
      <c r="U8" s="154" t="str">
        <f t="shared" ref="U8:U21" ca="1" si="14">IF($S8="","",IF($S8-$T8&lt;=0,0,$S8-$T8))</f>
        <v/>
      </c>
      <c r="V8" s="156">
        <f t="shared" ref="V8:V21" ca="1" si="15">IFERROR(INDIRECT("R⑤個票"&amp;$B8&amp;"！$AI$36"),"")</f>
        <v>0</v>
      </c>
      <c r="W8" s="157">
        <f t="shared" ref="W8:W21" ca="1" si="16">IF($S8&lt;&gt;"",IF($X8&lt;&gt;"",$V8,MIN($U8:$V8)),0)</f>
        <v>0</v>
      </c>
      <c r="X8" s="159"/>
      <c r="Y8" s="157">
        <f t="shared" ref="Y8:Y21" ca="1" si="17">SUM(K8,Q8,W8)</f>
        <v>0</v>
      </c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</row>
    <row r="9" spans="1:68" s="36" customFormat="1" ht="22.5" customHeight="1" x14ac:dyDescent="0.15">
      <c r="A9" s="145"/>
      <c r="B9" s="153">
        <v>3</v>
      </c>
      <c r="C9" s="181" t="str">
        <f ca="1">IF(Y9&lt;&gt;0,【共通】交付申請書!$L$12,"")</f>
        <v/>
      </c>
      <c r="D9" s="182">
        <f t="shared" ca="1" si="0"/>
        <v>0</v>
      </c>
      <c r="E9" s="182">
        <f t="shared" ref="E9:E21" ca="1" si="18">IFERROR(INDIRECT("R⑤個票"&amp;$B9&amp;"！$L$4"),"")</f>
        <v>0</v>
      </c>
      <c r="F9" s="183">
        <f t="shared" ca="1" si="1"/>
        <v>0</v>
      </c>
      <c r="G9" s="154" t="str">
        <f t="shared" ca="1" si="2"/>
        <v/>
      </c>
      <c r="H9" s="154" t="str">
        <f t="shared" ca="1" si="3"/>
        <v/>
      </c>
      <c r="I9" s="155" t="str">
        <f t="shared" ca="1" si="4"/>
        <v/>
      </c>
      <c r="J9" s="156">
        <f t="shared" ca="1" si="5"/>
        <v>0</v>
      </c>
      <c r="K9" s="157">
        <f t="shared" ca="1" si="6"/>
        <v>0</v>
      </c>
      <c r="L9" s="158"/>
      <c r="M9" s="154" t="str">
        <f t="shared" ca="1" si="7"/>
        <v/>
      </c>
      <c r="N9" s="154" t="str">
        <f t="shared" ca="1" si="8"/>
        <v/>
      </c>
      <c r="O9" s="155" t="str">
        <f t="shared" ca="1" si="9"/>
        <v/>
      </c>
      <c r="P9" s="156">
        <f t="shared" ca="1" si="10"/>
        <v>0</v>
      </c>
      <c r="Q9" s="157">
        <f t="shared" ca="1" si="11"/>
        <v>0</v>
      </c>
      <c r="R9" s="158"/>
      <c r="S9" s="154" t="str">
        <f t="shared" ca="1" si="12"/>
        <v/>
      </c>
      <c r="T9" s="154" t="str">
        <f t="shared" ca="1" si="13"/>
        <v/>
      </c>
      <c r="U9" s="154" t="str">
        <f t="shared" ca="1" si="14"/>
        <v/>
      </c>
      <c r="V9" s="156">
        <f t="shared" ca="1" si="15"/>
        <v>0</v>
      </c>
      <c r="W9" s="157">
        <f t="shared" ca="1" si="16"/>
        <v>0</v>
      </c>
      <c r="X9" s="159"/>
      <c r="Y9" s="157">
        <f t="shared" ca="1" si="17"/>
        <v>0</v>
      </c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</row>
    <row r="10" spans="1:68" s="36" customFormat="1" ht="22.5" customHeight="1" x14ac:dyDescent="0.15">
      <c r="A10" s="145"/>
      <c r="B10" s="153">
        <v>4</v>
      </c>
      <c r="C10" s="181" t="str">
        <f ca="1">IF(Y10&lt;&gt;0,【共通】交付申請書!$L$12,"")</f>
        <v/>
      </c>
      <c r="D10" s="182" t="str">
        <f t="shared" ca="1" si="0"/>
        <v/>
      </c>
      <c r="E10" s="182" t="str">
        <f t="shared" ca="1" si="18"/>
        <v/>
      </c>
      <c r="F10" s="183" t="str">
        <f t="shared" ca="1" si="1"/>
        <v/>
      </c>
      <c r="G10" s="154" t="str">
        <f t="shared" ca="1" si="2"/>
        <v/>
      </c>
      <c r="H10" s="154" t="str">
        <f t="shared" ca="1" si="3"/>
        <v/>
      </c>
      <c r="I10" s="155" t="str">
        <f t="shared" ca="1" si="4"/>
        <v/>
      </c>
      <c r="J10" s="156" t="str">
        <f t="shared" ca="1" si="5"/>
        <v/>
      </c>
      <c r="K10" s="157">
        <f t="shared" ca="1" si="6"/>
        <v>0</v>
      </c>
      <c r="L10" s="158"/>
      <c r="M10" s="154" t="str">
        <f t="shared" ca="1" si="7"/>
        <v/>
      </c>
      <c r="N10" s="154" t="str">
        <f t="shared" ca="1" si="8"/>
        <v/>
      </c>
      <c r="O10" s="155" t="str">
        <f t="shared" ca="1" si="9"/>
        <v/>
      </c>
      <c r="P10" s="156" t="str">
        <f t="shared" ca="1" si="10"/>
        <v/>
      </c>
      <c r="Q10" s="157">
        <f t="shared" ca="1" si="11"/>
        <v>0</v>
      </c>
      <c r="R10" s="158"/>
      <c r="S10" s="154" t="str">
        <f t="shared" ca="1" si="12"/>
        <v/>
      </c>
      <c r="T10" s="154" t="str">
        <f t="shared" ca="1" si="13"/>
        <v/>
      </c>
      <c r="U10" s="154" t="str">
        <f t="shared" ca="1" si="14"/>
        <v/>
      </c>
      <c r="V10" s="156" t="str">
        <f t="shared" ca="1" si="15"/>
        <v/>
      </c>
      <c r="W10" s="157">
        <f t="shared" ca="1" si="16"/>
        <v>0</v>
      </c>
      <c r="X10" s="159"/>
      <c r="Y10" s="157">
        <f t="shared" ca="1" si="17"/>
        <v>0</v>
      </c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</row>
    <row r="11" spans="1:68" s="36" customFormat="1" ht="22.5" customHeight="1" x14ac:dyDescent="0.15">
      <c r="A11" s="145"/>
      <c r="B11" s="153">
        <v>5</v>
      </c>
      <c r="C11" s="181" t="str">
        <f ca="1">IF(Y11&lt;&gt;0,【共通】交付申請書!$L$12,"")</f>
        <v/>
      </c>
      <c r="D11" s="182" t="str">
        <f t="shared" ca="1" si="0"/>
        <v/>
      </c>
      <c r="E11" s="182" t="str">
        <f t="shared" ca="1" si="18"/>
        <v/>
      </c>
      <c r="F11" s="183" t="str">
        <f t="shared" ca="1" si="1"/>
        <v/>
      </c>
      <c r="G11" s="154" t="str">
        <f t="shared" ca="1" si="2"/>
        <v/>
      </c>
      <c r="H11" s="154" t="str">
        <f t="shared" ca="1" si="3"/>
        <v/>
      </c>
      <c r="I11" s="155" t="str">
        <f t="shared" ca="1" si="4"/>
        <v/>
      </c>
      <c r="J11" s="156" t="str">
        <f t="shared" ca="1" si="5"/>
        <v/>
      </c>
      <c r="K11" s="157">
        <f t="shared" ca="1" si="6"/>
        <v>0</v>
      </c>
      <c r="L11" s="158"/>
      <c r="M11" s="154" t="str">
        <f t="shared" ca="1" si="7"/>
        <v/>
      </c>
      <c r="N11" s="154" t="str">
        <f t="shared" ca="1" si="8"/>
        <v/>
      </c>
      <c r="O11" s="155" t="str">
        <f t="shared" ca="1" si="9"/>
        <v/>
      </c>
      <c r="P11" s="156" t="str">
        <f t="shared" ca="1" si="10"/>
        <v/>
      </c>
      <c r="Q11" s="157">
        <f t="shared" ca="1" si="11"/>
        <v>0</v>
      </c>
      <c r="R11" s="158"/>
      <c r="S11" s="154" t="str">
        <f t="shared" ca="1" si="12"/>
        <v/>
      </c>
      <c r="T11" s="154" t="str">
        <f t="shared" ca="1" si="13"/>
        <v/>
      </c>
      <c r="U11" s="154" t="str">
        <f t="shared" ca="1" si="14"/>
        <v/>
      </c>
      <c r="V11" s="156" t="str">
        <f t="shared" ca="1" si="15"/>
        <v/>
      </c>
      <c r="W11" s="157">
        <f t="shared" ca="1" si="16"/>
        <v>0</v>
      </c>
      <c r="X11" s="159"/>
      <c r="Y11" s="157">
        <f t="shared" ca="1" si="17"/>
        <v>0</v>
      </c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</row>
    <row r="12" spans="1:68" s="36" customFormat="1" ht="22.5" customHeight="1" x14ac:dyDescent="0.15">
      <c r="A12" s="145"/>
      <c r="B12" s="153">
        <v>6</v>
      </c>
      <c r="C12" s="181" t="str">
        <f ca="1">IF(Y12&lt;&gt;0,【共通】交付申請書!$L$12,"")</f>
        <v/>
      </c>
      <c r="D12" s="182" t="str">
        <f t="shared" ca="1" si="0"/>
        <v/>
      </c>
      <c r="E12" s="182" t="str">
        <f t="shared" ca="1" si="18"/>
        <v/>
      </c>
      <c r="F12" s="183" t="str">
        <f t="shared" ca="1" si="1"/>
        <v/>
      </c>
      <c r="G12" s="154" t="str">
        <f t="shared" ca="1" si="2"/>
        <v/>
      </c>
      <c r="H12" s="154" t="str">
        <f t="shared" ca="1" si="3"/>
        <v/>
      </c>
      <c r="I12" s="155" t="str">
        <f t="shared" ca="1" si="4"/>
        <v/>
      </c>
      <c r="J12" s="156" t="str">
        <f t="shared" ca="1" si="5"/>
        <v/>
      </c>
      <c r="K12" s="157">
        <f t="shared" ca="1" si="6"/>
        <v>0</v>
      </c>
      <c r="L12" s="158"/>
      <c r="M12" s="154" t="str">
        <f t="shared" ca="1" si="7"/>
        <v/>
      </c>
      <c r="N12" s="154" t="str">
        <f t="shared" ca="1" si="8"/>
        <v/>
      </c>
      <c r="O12" s="155" t="str">
        <f t="shared" ca="1" si="9"/>
        <v/>
      </c>
      <c r="P12" s="156" t="str">
        <f t="shared" ca="1" si="10"/>
        <v/>
      </c>
      <c r="Q12" s="157">
        <f t="shared" ca="1" si="11"/>
        <v>0</v>
      </c>
      <c r="R12" s="158"/>
      <c r="S12" s="154" t="str">
        <f t="shared" ca="1" si="12"/>
        <v/>
      </c>
      <c r="T12" s="154" t="str">
        <f t="shared" ca="1" si="13"/>
        <v/>
      </c>
      <c r="U12" s="154" t="str">
        <f t="shared" ca="1" si="14"/>
        <v/>
      </c>
      <c r="V12" s="156" t="str">
        <f t="shared" ca="1" si="15"/>
        <v/>
      </c>
      <c r="W12" s="157">
        <f t="shared" ca="1" si="16"/>
        <v>0</v>
      </c>
      <c r="X12" s="159"/>
      <c r="Y12" s="157">
        <f t="shared" ca="1" si="17"/>
        <v>0</v>
      </c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</row>
    <row r="13" spans="1:68" s="36" customFormat="1" ht="22.5" customHeight="1" x14ac:dyDescent="0.15">
      <c r="A13" s="145"/>
      <c r="B13" s="153">
        <v>7</v>
      </c>
      <c r="C13" s="181" t="str">
        <f ca="1">IF(Y13&lt;&gt;0,【共通】交付申請書!$L$12,"")</f>
        <v/>
      </c>
      <c r="D13" s="182" t="str">
        <f t="shared" ca="1" si="0"/>
        <v/>
      </c>
      <c r="E13" s="182" t="str">
        <f t="shared" ca="1" si="18"/>
        <v/>
      </c>
      <c r="F13" s="183" t="str">
        <f t="shared" ca="1" si="1"/>
        <v/>
      </c>
      <c r="G13" s="154" t="str">
        <f t="shared" ca="1" si="2"/>
        <v/>
      </c>
      <c r="H13" s="154" t="str">
        <f t="shared" ca="1" si="3"/>
        <v/>
      </c>
      <c r="I13" s="155" t="str">
        <f t="shared" ca="1" si="4"/>
        <v/>
      </c>
      <c r="J13" s="156" t="str">
        <f t="shared" ca="1" si="5"/>
        <v/>
      </c>
      <c r="K13" s="157">
        <f t="shared" ca="1" si="6"/>
        <v>0</v>
      </c>
      <c r="L13" s="158"/>
      <c r="M13" s="154" t="str">
        <f t="shared" ca="1" si="7"/>
        <v/>
      </c>
      <c r="N13" s="154" t="str">
        <f t="shared" ca="1" si="8"/>
        <v/>
      </c>
      <c r="O13" s="155" t="str">
        <f t="shared" ca="1" si="9"/>
        <v/>
      </c>
      <c r="P13" s="156" t="str">
        <f t="shared" ca="1" si="10"/>
        <v/>
      </c>
      <c r="Q13" s="157">
        <f t="shared" ca="1" si="11"/>
        <v>0</v>
      </c>
      <c r="R13" s="158"/>
      <c r="S13" s="154" t="str">
        <f t="shared" ca="1" si="12"/>
        <v/>
      </c>
      <c r="T13" s="154" t="str">
        <f t="shared" ca="1" si="13"/>
        <v/>
      </c>
      <c r="U13" s="154" t="str">
        <f t="shared" ca="1" si="14"/>
        <v/>
      </c>
      <c r="V13" s="156" t="str">
        <f t="shared" ca="1" si="15"/>
        <v/>
      </c>
      <c r="W13" s="157">
        <f t="shared" ca="1" si="16"/>
        <v>0</v>
      </c>
      <c r="X13" s="159"/>
      <c r="Y13" s="157">
        <f t="shared" ca="1" si="17"/>
        <v>0</v>
      </c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</row>
    <row r="14" spans="1:68" s="36" customFormat="1" ht="22.5" customHeight="1" x14ac:dyDescent="0.15">
      <c r="A14" s="145"/>
      <c r="B14" s="153">
        <v>8</v>
      </c>
      <c r="C14" s="181" t="str">
        <f ca="1">IF(Y14&lt;&gt;0,【共通】交付申請書!$L$12,"")</f>
        <v/>
      </c>
      <c r="D14" s="182" t="str">
        <f t="shared" ca="1" si="0"/>
        <v/>
      </c>
      <c r="E14" s="182" t="str">
        <f t="shared" ca="1" si="18"/>
        <v/>
      </c>
      <c r="F14" s="183" t="str">
        <f t="shared" ca="1" si="1"/>
        <v/>
      </c>
      <c r="G14" s="154" t="str">
        <f t="shared" ca="1" si="2"/>
        <v/>
      </c>
      <c r="H14" s="154" t="str">
        <f t="shared" ca="1" si="3"/>
        <v/>
      </c>
      <c r="I14" s="155" t="str">
        <f t="shared" ca="1" si="4"/>
        <v/>
      </c>
      <c r="J14" s="156" t="str">
        <f t="shared" ca="1" si="5"/>
        <v/>
      </c>
      <c r="K14" s="157">
        <f t="shared" ca="1" si="6"/>
        <v>0</v>
      </c>
      <c r="L14" s="158"/>
      <c r="M14" s="154" t="str">
        <f t="shared" ca="1" si="7"/>
        <v/>
      </c>
      <c r="N14" s="154" t="str">
        <f t="shared" ca="1" si="8"/>
        <v/>
      </c>
      <c r="O14" s="155" t="str">
        <f t="shared" ca="1" si="9"/>
        <v/>
      </c>
      <c r="P14" s="156" t="str">
        <f t="shared" ca="1" si="10"/>
        <v/>
      </c>
      <c r="Q14" s="157">
        <f t="shared" ca="1" si="11"/>
        <v>0</v>
      </c>
      <c r="R14" s="158"/>
      <c r="S14" s="154" t="str">
        <f t="shared" ca="1" si="12"/>
        <v/>
      </c>
      <c r="T14" s="154" t="str">
        <f t="shared" ca="1" si="13"/>
        <v/>
      </c>
      <c r="U14" s="154" t="str">
        <f t="shared" ca="1" si="14"/>
        <v/>
      </c>
      <c r="V14" s="156" t="str">
        <f t="shared" ca="1" si="15"/>
        <v/>
      </c>
      <c r="W14" s="157">
        <f t="shared" ca="1" si="16"/>
        <v>0</v>
      </c>
      <c r="X14" s="159"/>
      <c r="Y14" s="157">
        <f t="shared" ca="1" si="17"/>
        <v>0</v>
      </c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</row>
    <row r="15" spans="1:68" s="36" customFormat="1" ht="22.5" customHeight="1" x14ac:dyDescent="0.15">
      <c r="A15" s="145"/>
      <c r="B15" s="153">
        <v>9</v>
      </c>
      <c r="C15" s="181" t="str">
        <f ca="1">IF(Y15&lt;&gt;0,【共通】交付申請書!$L$12,"")</f>
        <v/>
      </c>
      <c r="D15" s="182" t="str">
        <f t="shared" ca="1" si="0"/>
        <v/>
      </c>
      <c r="E15" s="182" t="str">
        <f t="shared" ca="1" si="18"/>
        <v/>
      </c>
      <c r="F15" s="183" t="str">
        <f t="shared" ca="1" si="1"/>
        <v/>
      </c>
      <c r="G15" s="154" t="str">
        <f t="shared" ca="1" si="2"/>
        <v/>
      </c>
      <c r="H15" s="154" t="str">
        <f t="shared" ca="1" si="3"/>
        <v/>
      </c>
      <c r="I15" s="155" t="str">
        <f t="shared" ca="1" si="4"/>
        <v/>
      </c>
      <c r="J15" s="156" t="str">
        <f t="shared" ca="1" si="5"/>
        <v/>
      </c>
      <c r="K15" s="157">
        <f t="shared" ca="1" si="6"/>
        <v>0</v>
      </c>
      <c r="L15" s="158"/>
      <c r="M15" s="154" t="str">
        <f t="shared" ca="1" si="7"/>
        <v/>
      </c>
      <c r="N15" s="154" t="str">
        <f t="shared" ca="1" si="8"/>
        <v/>
      </c>
      <c r="O15" s="155" t="str">
        <f t="shared" ca="1" si="9"/>
        <v/>
      </c>
      <c r="P15" s="156" t="str">
        <f t="shared" ca="1" si="10"/>
        <v/>
      </c>
      <c r="Q15" s="157">
        <f t="shared" ca="1" si="11"/>
        <v>0</v>
      </c>
      <c r="R15" s="158"/>
      <c r="S15" s="154" t="str">
        <f t="shared" ca="1" si="12"/>
        <v/>
      </c>
      <c r="T15" s="154" t="str">
        <f t="shared" ca="1" si="13"/>
        <v/>
      </c>
      <c r="U15" s="154" t="str">
        <f t="shared" ca="1" si="14"/>
        <v/>
      </c>
      <c r="V15" s="156" t="str">
        <f t="shared" ca="1" si="15"/>
        <v/>
      </c>
      <c r="W15" s="157">
        <f t="shared" ca="1" si="16"/>
        <v>0</v>
      </c>
      <c r="X15" s="159"/>
      <c r="Y15" s="157">
        <f t="shared" ca="1" si="17"/>
        <v>0</v>
      </c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</row>
    <row r="16" spans="1:68" s="36" customFormat="1" ht="22.5" customHeight="1" x14ac:dyDescent="0.15">
      <c r="A16" s="145"/>
      <c r="B16" s="153">
        <v>10</v>
      </c>
      <c r="C16" s="181" t="str">
        <f ca="1">IF(Y16&lt;&gt;0,【共通】交付申請書!$L$12,"")</f>
        <v/>
      </c>
      <c r="D16" s="182" t="str">
        <f t="shared" ca="1" si="0"/>
        <v/>
      </c>
      <c r="E16" s="182" t="str">
        <f t="shared" ca="1" si="18"/>
        <v/>
      </c>
      <c r="F16" s="183" t="str">
        <f t="shared" ca="1" si="1"/>
        <v/>
      </c>
      <c r="G16" s="154" t="str">
        <f t="shared" ca="1" si="2"/>
        <v/>
      </c>
      <c r="H16" s="154" t="str">
        <f t="shared" ca="1" si="3"/>
        <v/>
      </c>
      <c r="I16" s="155" t="str">
        <f t="shared" ca="1" si="4"/>
        <v/>
      </c>
      <c r="J16" s="156" t="str">
        <f t="shared" ca="1" si="5"/>
        <v/>
      </c>
      <c r="K16" s="157">
        <f t="shared" ca="1" si="6"/>
        <v>0</v>
      </c>
      <c r="L16" s="158"/>
      <c r="M16" s="154" t="str">
        <f t="shared" ca="1" si="7"/>
        <v/>
      </c>
      <c r="N16" s="154" t="str">
        <f t="shared" ca="1" si="8"/>
        <v/>
      </c>
      <c r="O16" s="155" t="str">
        <f t="shared" ca="1" si="9"/>
        <v/>
      </c>
      <c r="P16" s="156" t="str">
        <f t="shared" ca="1" si="10"/>
        <v/>
      </c>
      <c r="Q16" s="157">
        <f t="shared" ca="1" si="11"/>
        <v>0</v>
      </c>
      <c r="R16" s="158"/>
      <c r="S16" s="154" t="str">
        <f t="shared" ca="1" si="12"/>
        <v/>
      </c>
      <c r="T16" s="154" t="str">
        <f t="shared" ca="1" si="13"/>
        <v/>
      </c>
      <c r="U16" s="154" t="str">
        <f t="shared" ca="1" si="14"/>
        <v/>
      </c>
      <c r="V16" s="156" t="str">
        <f t="shared" ca="1" si="15"/>
        <v/>
      </c>
      <c r="W16" s="157">
        <f t="shared" ca="1" si="16"/>
        <v>0</v>
      </c>
      <c r="X16" s="159"/>
      <c r="Y16" s="157">
        <f t="shared" ca="1" si="17"/>
        <v>0</v>
      </c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</row>
    <row r="17" spans="1:68" s="36" customFormat="1" ht="22.5" customHeight="1" x14ac:dyDescent="0.15">
      <c r="A17" s="145"/>
      <c r="B17" s="153">
        <v>11</v>
      </c>
      <c r="C17" s="181" t="str">
        <f ca="1">IF(Y17&lt;&gt;0,【共通】交付申請書!$L$12,"")</f>
        <v/>
      </c>
      <c r="D17" s="182" t="str">
        <f t="shared" ca="1" si="0"/>
        <v/>
      </c>
      <c r="E17" s="182" t="str">
        <f t="shared" ca="1" si="18"/>
        <v/>
      </c>
      <c r="F17" s="183" t="str">
        <f t="shared" ca="1" si="1"/>
        <v/>
      </c>
      <c r="G17" s="154" t="str">
        <f t="shared" ca="1" si="2"/>
        <v/>
      </c>
      <c r="H17" s="154" t="str">
        <f t="shared" ca="1" si="3"/>
        <v/>
      </c>
      <c r="I17" s="155" t="str">
        <f t="shared" ca="1" si="4"/>
        <v/>
      </c>
      <c r="J17" s="156" t="str">
        <f t="shared" ca="1" si="5"/>
        <v/>
      </c>
      <c r="K17" s="157">
        <f t="shared" ca="1" si="6"/>
        <v>0</v>
      </c>
      <c r="L17" s="158"/>
      <c r="M17" s="154" t="str">
        <f t="shared" ca="1" si="7"/>
        <v/>
      </c>
      <c r="N17" s="154" t="str">
        <f t="shared" ca="1" si="8"/>
        <v/>
      </c>
      <c r="O17" s="155" t="str">
        <f t="shared" ca="1" si="9"/>
        <v/>
      </c>
      <c r="P17" s="156" t="str">
        <f t="shared" ca="1" si="10"/>
        <v/>
      </c>
      <c r="Q17" s="157">
        <f t="shared" ca="1" si="11"/>
        <v>0</v>
      </c>
      <c r="R17" s="158"/>
      <c r="S17" s="154" t="str">
        <f t="shared" ca="1" si="12"/>
        <v/>
      </c>
      <c r="T17" s="154" t="str">
        <f t="shared" ca="1" si="13"/>
        <v/>
      </c>
      <c r="U17" s="154" t="str">
        <f t="shared" ca="1" si="14"/>
        <v/>
      </c>
      <c r="V17" s="156" t="str">
        <f t="shared" ca="1" si="15"/>
        <v/>
      </c>
      <c r="W17" s="157">
        <f t="shared" ca="1" si="16"/>
        <v>0</v>
      </c>
      <c r="X17" s="159"/>
      <c r="Y17" s="157">
        <f t="shared" ca="1" si="17"/>
        <v>0</v>
      </c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</row>
    <row r="18" spans="1:68" s="36" customFormat="1" ht="22.5" customHeight="1" x14ac:dyDescent="0.15">
      <c r="A18" s="145"/>
      <c r="B18" s="153">
        <v>12</v>
      </c>
      <c r="C18" s="181" t="str">
        <f ca="1">IF(Y18&lt;&gt;0,【共通】交付申請書!$L$12,"")</f>
        <v/>
      </c>
      <c r="D18" s="182" t="str">
        <f t="shared" ca="1" si="0"/>
        <v/>
      </c>
      <c r="E18" s="182" t="str">
        <f t="shared" ca="1" si="18"/>
        <v/>
      </c>
      <c r="F18" s="183" t="str">
        <f t="shared" ca="1" si="1"/>
        <v/>
      </c>
      <c r="G18" s="154" t="str">
        <f t="shared" ca="1" si="2"/>
        <v/>
      </c>
      <c r="H18" s="154" t="str">
        <f t="shared" ca="1" si="3"/>
        <v/>
      </c>
      <c r="I18" s="155" t="str">
        <f t="shared" ca="1" si="4"/>
        <v/>
      </c>
      <c r="J18" s="156" t="str">
        <f t="shared" ca="1" si="5"/>
        <v/>
      </c>
      <c r="K18" s="157">
        <f t="shared" ca="1" si="6"/>
        <v>0</v>
      </c>
      <c r="L18" s="158"/>
      <c r="M18" s="154" t="str">
        <f t="shared" ca="1" si="7"/>
        <v/>
      </c>
      <c r="N18" s="154" t="str">
        <f t="shared" ca="1" si="8"/>
        <v/>
      </c>
      <c r="O18" s="155" t="str">
        <f t="shared" ca="1" si="9"/>
        <v/>
      </c>
      <c r="P18" s="156" t="str">
        <f t="shared" ca="1" si="10"/>
        <v/>
      </c>
      <c r="Q18" s="157">
        <f t="shared" ca="1" si="11"/>
        <v>0</v>
      </c>
      <c r="R18" s="158"/>
      <c r="S18" s="154" t="str">
        <f t="shared" ca="1" si="12"/>
        <v/>
      </c>
      <c r="T18" s="154" t="str">
        <f t="shared" ca="1" si="13"/>
        <v/>
      </c>
      <c r="U18" s="154" t="str">
        <f t="shared" ca="1" si="14"/>
        <v/>
      </c>
      <c r="V18" s="156" t="str">
        <f t="shared" ca="1" si="15"/>
        <v/>
      </c>
      <c r="W18" s="157">
        <f t="shared" ca="1" si="16"/>
        <v>0</v>
      </c>
      <c r="X18" s="159"/>
      <c r="Y18" s="157">
        <f t="shared" ca="1" si="17"/>
        <v>0</v>
      </c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</row>
    <row r="19" spans="1:68" s="36" customFormat="1" ht="22.5" customHeight="1" x14ac:dyDescent="0.15">
      <c r="A19" s="145"/>
      <c r="B19" s="153">
        <v>13</v>
      </c>
      <c r="C19" s="181" t="str">
        <f ca="1">IF(Y19&lt;&gt;0,【共通】交付申請書!$L$12,"")</f>
        <v/>
      </c>
      <c r="D19" s="182" t="str">
        <f t="shared" ca="1" si="0"/>
        <v/>
      </c>
      <c r="E19" s="182" t="str">
        <f t="shared" ca="1" si="18"/>
        <v/>
      </c>
      <c r="F19" s="183" t="str">
        <f t="shared" ca="1" si="1"/>
        <v/>
      </c>
      <c r="G19" s="154" t="str">
        <f t="shared" ca="1" si="2"/>
        <v/>
      </c>
      <c r="H19" s="154" t="str">
        <f t="shared" ca="1" si="3"/>
        <v/>
      </c>
      <c r="I19" s="155" t="str">
        <f t="shared" ca="1" si="4"/>
        <v/>
      </c>
      <c r="J19" s="156" t="str">
        <f t="shared" ca="1" si="5"/>
        <v/>
      </c>
      <c r="K19" s="157">
        <f t="shared" ca="1" si="6"/>
        <v>0</v>
      </c>
      <c r="L19" s="158"/>
      <c r="M19" s="154" t="str">
        <f t="shared" ca="1" si="7"/>
        <v/>
      </c>
      <c r="N19" s="154" t="str">
        <f t="shared" ca="1" si="8"/>
        <v/>
      </c>
      <c r="O19" s="155" t="str">
        <f t="shared" ca="1" si="9"/>
        <v/>
      </c>
      <c r="P19" s="156" t="str">
        <f t="shared" ca="1" si="10"/>
        <v/>
      </c>
      <c r="Q19" s="157">
        <f t="shared" ca="1" si="11"/>
        <v>0</v>
      </c>
      <c r="R19" s="158"/>
      <c r="S19" s="154" t="str">
        <f t="shared" ca="1" si="12"/>
        <v/>
      </c>
      <c r="T19" s="154" t="str">
        <f t="shared" ca="1" si="13"/>
        <v/>
      </c>
      <c r="U19" s="154" t="str">
        <f t="shared" ca="1" si="14"/>
        <v/>
      </c>
      <c r="V19" s="156" t="str">
        <f t="shared" ca="1" si="15"/>
        <v/>
      </c>
      <c r="W19" s="157">
        <f t="shared" ca="1" si="16"/>
        <v>0</v>
      </c>
      <c r="X19" s="159"/>
      <c r="Y19" s="157">
        <f t="shared" ca="1" si="17"/>
        <v>0</v>
      </c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</row>
    <row r="20" spans="1:68" s="36" customFormat="1" ht="22.5" customHeight="1" x14ac:dyDescent="0.15">
      <c r="A20" s="145"/>
      <c r="B20" s="153">
        <v>14</v>
      </c>
      <c r="C20" s="181" t="str">
        <f ca="1">IF(Y20&lt;&gt;0,【共通】交付申請書!$L$12,"")</f>
        <v/>
      </c>
      <c r="D20" s="182" t="str">
        <f t="shared" ca="1" si="0"/>
        <v/>
      </c>
      <c r="E20" s="182" t="str">
        <f t="shared" ca="1" si="18"/>
        <v/>
      </c>
      <c r="F20" s="183" t="str">
        <f t="shared" ca="1" si="1"/>
        <v/>
      </c>
      <c r="G20" s="154" t="str">
        <f t="shared" ca="1" si="2"/>
        <v/>
      </c>
      <c r="H20" s="154" t="str">
        <f t="shared" ca="1" si="3"/>
        <v/>
      </c>
      <c r="I20" s="155" t="str">
        <f t="shared" ca="1" si="4"/>
        <v/>
      </c>
      <c r="J20" s="156" t="str">
        <f t="shared" ca="1" si="5"/>
        <v/>
      </c>
      <c r="K20" s="157">
        <f t="shared" ca="1" si="6"/>
        <v>0</v>
      </c>
      <c r="L20" s="158"/>
      <c r="M20" s="154" t="str">
        <f t="shared" ca="1" si="7"/>
        <v/>
      </c>
      <c r="N20" s="154" t="str">
        <f t="shared" ca="1" si="8"/>
        <v/>
      </c>
      <c r="O20" s="155" t="str">
        <f t="shared" ca="1" si="9"/>
        <v/>
      </c>
      <c r="P20" s="156" t="str">
        <f t="shared" ca="1" si="10"/>
        <v/>
      </c>
      <c r="Q20" s="157">
        <f t="shared" ca="1" si="11"/>
        <v>0</v>
      </c>
      <c r="R20" s="158"/>
      <c r="S20" s="154" t="str">
        <f t="shared" ca="1" si="12"/>
        <v/>
      </c>
      <c r="T20" s="154" t="str">
        <f t="shared" ca="1" si="13"/>
        <v/>
      </c>
      <c r="U20" s="154" t="str">
        <f t="shared" ca="1" si="14"/>
        <v/>
      </c>
      <c r="V20" s="156" t="str">
        <f t="shared" ca="1" si="15"/>
        <v/>
      </c>
      <c r="W20" s="157">
        <f t="shared" ca="1" si="16"/>
        <v>0</v>
      </c>
      <c r="X20" s="159"/>
      <c r="Y20" s="157">
        <f t="shared" ca="1" si="17"/>
        <v>0</v>
      </c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</row>
    <row r="21" spans="1:68" s="36" customFormat="1" ht="22.5" customHeight="1" thickBot="1" x14ac:dyDescent="0.2">
      <c r="A21" s="145"/>
      <c r="B21" s="160">
        <v>15</v>
      </c>
      <c r="C21" s="186" t="str">
        <f ca="1">IF(Y21&lt;&gt;0,【共通】交付申請書!$L$12,"")</f>
        <v/>
      </c>
      <c r="D21" s="184" t="str">
        <f ca="1">IFERROR(INDIRECT("R⑥R⑤個票"&amp;$B21&amp;"！$AG$4"),"")</f>
        <v/>
      </c>
      <c r="E21" s="184" t="str">
        <f t="shared" ca="1" si="18"/>
        <v/>
      </c>
      <c r="F21" s="185" t="str">
        <f t="shared" ca="1" si="1"/>
        <v/>
      </c>
      <c r="G21" s="154" t="str">
        <f t="shared" ca="1" si="2"/>
        <v/>
      </c>
      <c r="H21" s="154" t="str">
        <f t="shared" ca="1" si="3"/>
        <v/>
      </c>
      <c r="I21" s="189" t="str">
        <f t="shared" ca="1" si="4"/>
        <v/>
      </c>
      <c r="J21" s="156" t="str">
        <f t="shared" ca="1" si="5"/>
        <v/>
      </c>
      <c r="K21" s="177">
        <f t="shared" ca="1" si="6"/>
        <v>0</v>
      </c>
      <c r="L21" s="158"/>
      <c r="M21" s="154" t="str">
        <f t="shared" ca="1" si="7"/>
        <v/>
      </c>
      <c r="N21" s="154" t="str">
        <f t="shared" ca="1" si="8"/>
        <v/>
      </c>
      <c r="O21" s="189" t="str">
        <f t="shared" ca="1" si="9"/>
        <v/>
      </c>
      <c r="P21" s="156" t="str">
        <f t="shared" ca="1" si="10"/>
        <v/>
      </c>
      <c r="Q21" s="157">
        <f t="shared" ca="1" si="11"/>
        <v>0</v>
      </c>
      <c r="R21" s="158"/>
      <c r="S21" s="154" t="str">
        <f t="shared" ca="1" si="12"/>
        <v/>
      </c>
      <c r="T21" s="154" t="str">
        <f t="shared" ca="1" si="13"/>
        <v/>
      </c>
      <c r="U21" s="190" t="str">
        <f t="shared" ca="1" si="14"/>
        <v/>
      </c>
      <c r="V21" s="156" t="str">
        <f t="shared" ca="1" si="15"/>
        <v/>
      </c>
      <c r="W21" s="157">
        <f t="shared" ca="1" si="16"/>
        <v>0</v>
      </c>
      <c r="X21" s="159"/>
      <c r="Y21" s="157">
        <f t="shared" ca="1" si="17"/>
        <v>0</v>
      </c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</row>
    <row r="22" spans="1:68" s="36" customFormat="1" ht="22.5" customHeight="1" thickTop="1" thickBot="1" x14ac:dyDescent="0.2">
      <c r="A22" s="145"/>
      <c r="B22" s="286" t="s">
        <v>34</v>
      </c>
      <c r="C22" s="287"/>
      <c r="D22" s="287"/>
      <c r="E22" s="287"/>
      <c r="F22" s="287"/>
      <c r="G22" s="161"/>
      <c r="H22" s="161"/>
      <c r="I22" s="161"/>
      <c r="J22" s="162"/>
      <c r="K22" s="163">
        <f ca="1">SUM(K7:K21)</f>
        <v>0</v>
      </c>
      <c r="L22" s="164"/>
      <c r="M22" s="165"/>
      <c r="N22" s="165"/>
      <c r="O22" s="165"/>
      <c r="P22" s="166"/>
      <c r="Q22" s="163">
        <f ca="1">SUM(Q7:Q21)</f>
        <v>0</v>
      </c>
      <c r="R22" s="164"/>
      <c r="S22" s="165"/>
      <c r="T22" s="165"/>
      <c r="U22" s="165"/>
      <c r="V22" s="166"/>
      <c r="W22" s="163">
        <f ca="1">SUM(W7:W21)</f>
        <v>0</v>
      </c>
      <c r="X22" s="167"/>
      <c r="Y22" s="163">
        <f ca="1">SUM(K22,Q22,W22)</f>
        <v>0</v>
      </c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</row>
    <row r="23" spans="1:68" s="36" customFormat="1" ht="19.5" customHeight="1" x14ac:dyDescent="0.15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</row>
    <row r="24" spans="1:68" s="37" customFormat="1" ht="18" hidden="1" customHeight="1" x14ac:dyDescent="0.15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</row>
    <row r="25" spans="1:68" s="38" customFormat="1" ht="16.5" hidden="1" customHeight="1" x14ac:dyDescent="0.15">
      <c r="A25" s="62"/>
      <c r="B25" s="168"/>
      <c r="C25" s="168"/>
      <c r="D25" s="68"/>
      <c r="E25" s="62"/>
      <c r="F25" s="62"/>
      <c r="G25" s="62"/>
      <c r="H25" s="62"/>
      <c r="I25" s="62"/>
      <c r="J25" s="62"/>
      <c r="K25" s="62"/>
      <c r="L25" s="169" t="str">
        <f>IF(COUNTIF(L$7:L$21,"希望する"),"希望する","希望しない")</f>
        <v>希望しない</v>
      </c>
      <c r="M25" s="62"/>
      <c r="N25" s="62"/>
      <c r="O25" s="62"/>
      <c r="P25" s="62"/>
      <c r="Q25" s="62"/>
      <c r="R25" s="145" t="str">
        <f>IF(COUNTIF(R$7:R$21,"希望する"),"希望する","希望しない")</f>
        <v>希望しない</v>
      </c>
      <c r="S25" s="62"/>
      <c r="T25" s="62"/>
      <c r="U25" s="62"/>
      <c r="V25" s="62"/>
      <c r="W25" s="62"/>
      <c r="X25" s="145" t="str">
        <f>IF(COUNTIF(X$7:X$21,"希望する"),"希望する","希望しない")</f>
        <v>希望しない</v>
      </c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</row>
    <row r="26" spans="1:68" s="38" customFormat="1" ht="16.5" hidden="1" customHeight="1" x14ac:dyDescent="0.15">
      <c r="A26" s="62"/>
      <c r="B26" s="168"/>
      <c r="C26" s="168"/>
      <c r="D26" s="68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170" t="str">
        <f>IF(AND($R$25="希望しない",$X$25="希望しない"),"希望しない","希望する")</f>
        <v>希望しない</v>
      </c>
      <c r="S26" s="62"/>
      <c r="T26" s="170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</row>
    <row r="27" spans="1:68" s="38" customFormat="1" ht="16.5" hidden="1" customHeight="1" x14ac:dyDescent="0.15">
      <c r="A27" s="62"/>
      <c r="B27" s="171"/>
      <c r="C27" s="171"/>
      <c r="D27" s="17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</row>
    <row r="28" spans="1:68" s="38" customFormat="1" ht="16.5" customHeight="1" x14ac:dyDescent="0.15">
      <c r="A28" s="62"/>
      <c r="B28" s="171"/>
      <c r="C28" s="171"/>
      <c r="D28" s="17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</row>
    <row r="29" spans="1:68" s="37" customFormat="1" ht="22.5" hidden="1" customHeight="1" x14ac:dyDescent="0.15">
      <c r="A29" s="145" t="s">
        <v>206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</row>
    <row r="30" spans="1:68" s="4" customFormat="1" ht="22.5" hidden="1" customHeight="1" x14ac:dyDescent="0.15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</row>
    <row r="31" spans="1:68" s="4" customFormat="1" ht="22.5" hidden="1" customHeight="1" x14ac:dyDescent="0.15">
      <c r="A31" s="145" t="s">
        <v>83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</row>
    <row r="32" spans="1:68" s="4" customFormat="1" ht="22.5" customHeight="1" x14ac:dyDescent="0.15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</row>
    <row r="33" spans="1:68" s="4" customFormat="1" ht="22.5" hidden="1" customHeight="1" x14ac:dyDescent="0.15">
      <c r="A33" s="145"/>
      <c r="B33" s="145"/>
      <c r="C33" s="145"/>
      <c r="D33" s="145"/>
      <c r="E33" s="145" t="s">
        <v>52</v>
      </c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</row>
    <row r="34" spans="1:68" s="4" customFormat="1" ht="22.5" hidden="1" customHeight="1" x14ac:dyDescent="0.15">
      <c r="A34" s="145"/>
      <c r="B34" s="145"/>
      <c r="C34" s="145"/>
      <c r="D34" s="145"/>
      <c r="E34" s="145" t="s">
        <v>54</v>
      </c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</row>
    <row r="35" spans="1:68" s="4" customFormat="1" ht="22.5" hidden="1" customHeight="1" x14ac:dyDescent="0.15">
      <c r="A35" s="145"/>
      <c r="B35" s="145"/>
      <c r="C35" s="145"/>
      <c r="D35" s="145"/>
      <c r="E35" s="145" t="s">
        <v>55</v>
      </c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</row>
    <row r="36" spans="1:68" s="4" customFormat="1" ht="22.5" hidden="1" customHeight="1" x14ac:dyDescent="0.15">
      <c r="A36" s="145"/>
      <c r="B36" s="145"/>
      <c r="C36" s="145"/>
      <c r="D36" s="145"/>
      <c r="E36" s="145" t="s">
        <v>56</v>
      </c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</row>
    <row r="37" spans="1:68" s="4" customFormat="1" ht="22.5" hidden="1" customHeight="1" x14ac:dyDescent="0.15">
      <c r="A37" s="145"/>
      <c r="B37" s="145"/>
      <c r="C37" s="145"/>
      <c r="D37" s="145"/>
      <c r="E37" s="145" t="s">
        <v>5</v>
      </c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</row>
    <row r="38" spans="1:68" s="4" customFormat="1" ht="22.5" hidden="1" customHeight="1" x14ac:dyDescent="0.15">
      <c r="A38" s="145"/>
      <c r="B38" s="145"/>
      <c r="C38" s="145"/>
      <c r="D38" s="145"/>
      <c r="E38" s="145" t="s">
        <v>57</v>
      </c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</row>
    <row r="39" spans="1:68" s="4" customFormat="1" ht="22.5" hidden="1" customHeight="1" x14ac:dyDescent="0.15">
      <c r="A39" s="145"/>
      <c r="B39" s="145"/>
      <c r="C39" s="145"/>
      <c r="D39" s="145"/>
      <c r="E39" s="145" t="s">
        <v>58</v>
      </c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</row>
    <row r="40" spans="1:68" hidden="1" x14ac:dyDescent="0.15">
      <c r="E40" s="145" t="s">
        <v>59</v>
      </c>
    </row>
    <row r="41" spans="1:68" hidden="1" x14ac:dyDescent="0.15">
      <c r="E41" s="145" t="s">
        <v>6</v>
      </c>
    </row>
    <row r="42" spans="1:68" hidden="1" x14ac:dyDescent="0.15">
      <c r="E42" s="145" t="s">
        <v>7</v>
      </c>
    </row>
    <row r="43" spans="1:68" hidden="1" x14ac:dyDescent="0.15">
      <c r="E43" s="145" t="s">
        <v>8</v>
      </c>
    </row>
    <row r="44" spans="1:68" hidden="1" x14ac:dyDescent="0.15">
      <c r="E44" s="145" t="s">
        <v>9</v>
      </c>
    </row>
    <row r="45" spans="1:68" hidden="1" x14ac:dyDescent="0.15">
      <c r="E45" s="145" t="s">
        <v>10</v>
      </c>
    </row>
    <row r="46" spans="1:68" hidden="1" x14ac:dyDescent="0.15">
      <c r="E46" s="145" t="s">
        <v>11</v>
      </c>
    </row>
    <row r="47" spans="1:68" hidden="1" x14ac:dyDescent="0.15">
      <c r="E47" s="145" t="s">
        <v>12</v>
      </c>
    </row>
    <row r="48" spans="1:68" hidden="1" x14ac:dyDescent="0.15">
      <c r="E48" s="145" t="s">
        <v>13</v>
      </c>
    </row>
    <row r="49" spans="5:5" hidden="1" x14ac:dyDescent="0.15">
      <c r="E49" s="145" t="s">
        <v>61</v>
      </c>
    </row>
    <row r="50" spans="5:5" hidden="1" x14ac:dyDescent="0.15">
      <c r="E50" s="145" t="s">
        <v>14</v>
      </c>
    </row>
    <row r="51" spans="5:5" hidden="1" x14ac:dyDescent="0.15">
      <c r="E51" s="145" t="s">
        <v>15</v>
      </c>
    </row>
  </sheetData>
  <sheetProtection password="D2DD" sheet="1" objects="1" scenarios="1" selectLockedCells="1"/>
  <mergeCells count="12">
    <mergeCell ref="C4:C6"/>
    <mergeCell ref="Y4:Y6"/>
    <mergeCell ref="B22:F22"/>
    <mergeCell ref="A1:P1"/>
    <mergeCell ref="B4:B6"/>
    <mergeCell ref="D4:D6"/>
    <mergeCell ref="E4:E6"/>
    <mergeCell ref="F4:F6"/>
    <mergeCell ref="M5:R5"/>
    <mergeCell ref="S5:X5"/>
    <mergeCell ref="M4:X4"/>
    <mergeCell ref="G4:L5"/>
  </mergeCells>
  <phoneticPr fontId="3"/>
  <dataValidations count="2">
    <dataValidation type="list" errorStyle="warning" allowBlank="1" showDropDown="1" showInputMessage="1" showErrorMessage="1" sqref="F7:F21">
      <formula1>#REF!</formula1>
    </dataValidation>
    <dataValidation type="list" allowBlank="1" showInputMessage="1" showErrorMessage="1" sqref="X7:X21 R7:R21 L7:L21">
      <formula1>$A$30:$A$31</formula1>
    </dataValidation>
  </dataValidations>
  <pageMargins left="0.19685039370078741" right="0.19685039370078741" top="0.39370078740157483" bottom="0.39370078740157483" header="0" footer="0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T141"/>
  <sheetViews>
    <sheetView showGridLines="0" view="pageBreakPreview" zoomScaleNormal="120" zoomScaleSheetLayoutView="100" workbookViewId="0">
      <selection activeCell="L4" sqref="L4:AF4"/>
    </sheetView>
  </sheetViews>
  <sheetFormatPr defaultColWidth="2.25" defaultRowHeight="18.75" x14ac:dyDescent="0.15"/>
  <cols>
    <col min="1" max="1" width="2.25" style="62" customWidth="1"/>
    <col min="2" max="5" width="2.375" style="62" customWidth="1"/>
    <col min="6" max="7" width="2.375" style="62" bestFit="1" customWidth="1"/>
    <col min="8" max="8" width="2.375" style="62" customWidth="1"/>
    <col min="9" max="40" width="2.25" style="62"/>
    <col min="41" max="47" width="2.25" style="63" customWidth="1"/>
    <col min="48" max="16384" width="2.25" style="63"/>
  </cols>
  <sheetData>
    <row r="1" spans="1:46" x14ac:dyDescent="0.15">
      <c r="A1" s="61" t="s">
        <v>212</v>
      </c>
    </row>
    <row r="3" spans="1:46" s="69" customFormat="1" ht="12" customHeight="1" x14ac:dyDescent="0.15">
      <c r="A3" s="372" t="s">
        <v>74</v>
      </c>
      <c r="B3" s="64" t="s">
        <v>0</v>
      </c>
      <c r="C3" s="65"/>
      <c r="D3" s="65"/>
      <c r="E3" s="66"/>
      <c r="F3" s="66"/>
      <c r="G3" s="66"/>
      <c r="H3" s="66"/>
      <c r="I3" s="66"/>
      <c r="J3" s="66"/>
      <c r="K3" s="67"/>
      <c r="L3" s="374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6"/>
      <c r="AG3" s="326" t="s">
        <v>26</v>
      </c>
      <c r="AH3" s="324"/>
      <c r="AI3" s="324"/>
      <c r="AJ3" s="324"/>
      <c r="AK3" s="324"/>
      <c r="AL3" s="324"/>
      <c r="AM3" s="325"/>
      <c r="AN3" s="68"/>
    </row>
    <row r="4" spans="1:46" s="69" customFormat="1" ht="20.25" customHeight="1" x14ac:dyDescent="0.15">
      <c r="A4" s="373"/>
      <c r="B4" s="70" t="s">
        <v>75</v>
      </c>
      <c r="C4" s="87"/>
      <c r="D4" s="87"/>
      <c r="E4" s="72"/>
      <c r="F4" s="72"/>
      <c r="G4" s="72"/>
      <c r="H4" s="72"/>
      <c r="I4" s="72"/>
      <c r="J4" s="72"/>
      <c r="K4" s="73"/>
      <c r="L4" s="369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1"/>
      <c r="AG4" s="377"/>
      <c r="AH4" s="378"/>
      <c r="AI4" s="378"/>
      <c r="AJ4" s="378"/>
      <c r="AK4" s="378"/>
      <c r="AL4" s="378"/>
      <c r="AM4" s="379"/>
      <c r="AN4" s="68"/>
      <c r="AP4" s="360"/>
      <c r="AQ4" s="360"/>
      <c r="AR4" s="360"/>
      <c r="AS4" s="360"/>
      <c r="AT4" s="360"/>
    </row>
    <row r="5" spans="1:46" s="69" customFormat="1" ht="20.25" customHeight="1" x14ac:dyDescent="0.15">
      <c r="A5" s="373"/>
      <c r="B5" s="74" t="s">
        <v>32</v>
      </c>
      <c r="C5" s="75"/>
      <c r="D5" s="75"/>
      <c r="E5" s="76"/>
      <c r="F5" s="76"/>
      <c r="G5" s="76"/>
      <c r="H5" s="76"/>
      <c r="I5" s="76"/>
      <c r="J5" s="76"/>
      <c r="K5" s="77"/>
      <c r="L5" s="380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2"/>
      <c r="AC5" s="383" t="s">
        <v>27</v>
      </c>
      <c r="AD5" s="384"/>
      <c r="AE5" s="384"/>
      <c r="AF5" s="385"/>
      <c r="AG5" s="386"/>
      <c r="AH5" s="386"/>
      <c r="AI5" s="386"/>
      <c r="AJ5" s="386"/>
      <c r="AK5" s="386"/>
      <c r="AL5" s="310" t="s">
        <v>28</v>
      </c>
      <c r="AM5" s="311"/>
      <c r="AN5" s="68"/>
      <c r="AP5" s="360"/>
      <c r="AQ5" s="360"/>
      <c r="AR5" s="360"/>
      <c r="AS5" s="360"/>
      <c r="AT5" s="360"/>
    </row>
    <row r="6" spans="1:46" s="69" customFormat="1" ht="13.5" customHeight="1" x14ac:dyDescent="0.15">
      <c r="A6" s="373"/>
      <c r="B6" s="361" t="s">
        <v>76</v>
      </c>
      <c r="C6" s="362"/>
      <c r="D6" s="362"/>
      <c r="E6" s="362"/>
      <c r="F6" s="362"/>
      <c r="G6" s="362"/>
      <c r="H6" s="362"/>
      <c r="I6" s="362"/>
      <c r="J6" s="362"/>
      <c r="K6" s="363"/>
      <c r="L6" s="78" t="s">
        <v>1</v>
      </c>
      <c r="M6" s="78"/>
      <c r="N6" s="78"/>
      <c r="O6" s="78"/>
      <c r="P6" s="78"/>
      <c r="Q6" s="367"/>
      <c r="R6" s="367"/>
      <c r="S6" s="78" t="s">
        <v>2</v>
      </c>
      <c r="T6" s="367"/>
      <c r="U6" s="367"/>
      <c r="V6" s="367"/>
      <c r="W6" s="78" t="s">
        <v>3</v>
      </c>
      <c r="X6" s="78"/>
      <c r="Y6" s="78"/>
      <c r="Z6" s="78"/>
      <c r="AA6" s="78"/>
      <c r="AB6" s="78"/>
      <c r="AC6" s="79" t="s">
        <v>29</v>
      </c>
      <c r="AD6" s="78"/>
      <c r="AE6" s="78"/>
      <c r="AF6" s="78"/>
      <c r="AG6" s="78"/>
      <c r="AH6" s="78"/>
      <c r="AI6" s="78"/>
      <c r="AJ6" s="78"/>
      <c r="AK6" s="78"/>
      <c r="AL6" s="78"/>
      <c r="AM6" s="80"/>
      <c r="AN6" s="68"/>
      <c r="AP6" s="81"/>
      <c r="AQ6" s="82"/>
      <c r="AR6" s="82"/>
      <c r="AS6" s="82"/>
      <c r="AT6" s="368"/>
    </row>
    <row r="7" spans="1:46" s="69" customFormat="1" ht="20.25" customHeight="1" x14ac:dyDescent="0.15">
      <c r="A7" s="373"/>
      <c r="B7" s="364"/>
      <c r="C7" s="365"/>
      <c r="D7" s="365"/>
      <c r="E7" s="365"/>
      <c r="F7" s="365"/>
      <c r="G7" s="365"/>
      <c r="H7" s="365"/>
      <c r="I7" s="365"/>
      <c r="J7" s="365"/>
      <c r="K7" s="366"/>
      <c r="L7" s="369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70"/>
      <c r="AG7" s="370"/>
      <c r="AH7" s="370"/>
      <c r="AI7" s="370"/>
      <c r="AJ7" s="370"/>
      <c r="AK7" s="370"/>
      <c r="AL7" s="370"/>
      <c r="AM7" s="371"/>
      <c r="AN7" s="68"/>
      <c r="AP7" s="82"/>
      <c r="AQ7" s="82"/>
      <c r="AR7" s="82"/>
      <c r="AS7" s="82"/>
      <c r="AT7" s="368"/>
    </row>
    <row r="8" spans="1:46" s="69" customFormat="1" ht="18" customHeight="1" x14ac:dyDescent="0.15">
      <c r="A8" s="337" t="s">
        <v>38</v>
      </c>
      <c r="B8" s="338"/>
      <c r="C8" s="338"/>
      <c r="D8" s="338"/>
      <c r="E8" s="338"/>
      <c r="F8" s="338"/>
      <c r="G8" s="338"/>
      <c r="H8" s="339"/>
      <c r="I8" s="83"/>
      <c r="J8" s="84" t="s">
        <v>37</v>
      </c>
      <c r="K8" s="78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6"/>
      <c r="AN8" s="68"/>
    </row>
    <row r="9" spans="1:46" s="69" customFormat="1" ht="18" customHeight="1" x14ac:dyDescent="0.15">
      <c r="A9" s="340"/>
      <c r="B9" s="341"/>
      <c r="C9" s="341"/>
      <c r="D9" s="341"/>
      <c r="E9" s="341"/>
      <c r="F9" s="341"/>
      <c r="G9" s="341"/>
      <c r="H9" s="342"/>
      <c r="I9" s="88"/>
      <c r="J9" s="89" t="s">
        <v>39</v>
      </c>
      <c r="K9" s="72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90"/>
      <c r="AN9" s="68"/>
    </row>
    <row r="10" spans="1:46" s="69" customFormat="1" ht="11.25" customHeight="1" x14ac:dyDescent="0.15">
      <c r="A10" s="176"/>
      <c r="B10" s="144"/>
      <c r="C10" s="144"/>
      <c r="D10" s="144"/>
      <c r="E10" s="144"/>
      <c r="F10" s="144"/>
      <c r="G10" s="144"/>
      <c r="H10" s="144"/>
      <c r="I10" s="84"/>
      <c r="J10" s="144"/>
      <c r="K10" s="78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68"/>
    </row>
    <row r="11" spans="1:46" s="69" customFormat="1" ht="20.25" customHeight="1" x14ac:dyDescent="0.15">
      <c r="A11" s="91" t="s">
        <v>112</v>
      </c>
      <c r="B11" s="92"/>
      <c r="C11" s="92"/>
      <c r="D11" s="92"/>
      <c r="E11" s="92"/>
      <c r="F11" s="92"/>
      <c r="G11" s="92"/>
      <c r="H11" s="92"/>
      <c r="I11" s="93"/>
      <c r="J11" s="9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68"/>
    </row>
    <row r="12" spans="1:46" s="69" customFormat="1" ht="20.25" customHeight="1" x14ac:dyDescent="0.15">
      <c r="A12" s="95" t="s">
        <v>71</v>
      </c>
      <c r="B12" s="95"/>
      <c r="C12" s="95"/>
      <c r="D12" s="95"/>
      <c r="E12" s="95"/>
      <c r="F12" s="101"/>
      <c r="G12" s="101"/>
      <c r="H12" s="101"/>
      <c r="I12" s="101"/>
      <c r="J12" s="102"/>
      <c r="K12" s="353" t="s">
        <v>30</v>
      </c>
      <c r="L12" s="348"/>
      <c r="M12" s="348"/>
      <c r="N12" s="349"/>
      <c r="O12" s="354" t="str">
        <f>IF($L$5="","",VLOOKUP($L$5,$A$52:$H$86,8,FALSE))</f>
        <v/>
      </c>
      <c r="P12" s="355"/>
      <c r="Q12" s="355"/>
      <c r="R12" s="348" t="s">
        <v>25</v>
      </c>
      <c r="S12" s="349"/>
      <c r="T12" s="343" t="s">
        <v>79</v>
      </c>
      <c r="U12" s="344"/>
      <c r="V12" s="344"/>
      <c r="W12" s="344"/>
      <c r="X12" s="345"/>
      <c r="Y12" s="346"/>
      <c r="Z12" s="347"/>
      <c r="AA12" s="347"/>
      <c r="AB12" s="348" t="s">
        <v>25</v>
      </c>
      <c r="AC12" s="349"/>
      <c r="AD12" s="343" t="s">
        <v>23</v>
      </c>
      <c r="AE12" s="344"/>
      <c r="AF12" s="344"/>
      <c r="AG12" s="344"/>
      <c r="AH12" s="345"/>
      <c r="AI12" s="350">
        <f>ROUNDDOWN($F$16/1000,0)</f>
        <v>0</v>
      </c>
      <c r="AJ12" s="351"/>
      <c r="AK12" s="351"/>
      <c r="AL12" s="348" t="s">
        <v>25</v>
      </c>
      <c r="AM12" s="349"/>
      <c r="AN12" s="68"/>
    </row>
    <row r="13" spans="1:46" s="69" customFormat="1" ht="18" customHeight="1" x14ac:dyDescent="0.15">
      <c r="A13" s="309" t="s">
        <v>22</v>
      </c>
      <c r="B13" s="310"/>
      <c r="C13" s="310"/>
      <c r="D13" s="310"/>
      <c r="E13" s="311"/>
      <c r="F13" s="309" t="s">
        <v>24</v>
      </c>
      <c r="G13" s="310"/>
      <c r="H13" s="310"/>
      <c r="I13" s="310"/>
      <c r="J13" s="310"/>
      <c r="K13" s="312" t="s">
        <v>209</v>
      </c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2"/>
      <c r="AK13" s="312"/>
      <c r="AL13" s="312"/>
      <c r="AM13" s="312"/>
      <c r="AN13" s="68"/>
    </row>
    <row r="14" spans="1:46" s="69" customFormat="1" ht="15" customHeight="1" x14ac:dyDescent="0.15">
      <c r="A14" s="352" t="s">
        <v>108</v>
      </c>
      <c r="B14" s="352"/>
      <c r="C14" s="352"/>
      <c r="D14" s="352"/>
      <c r="E14" s="352"/>
      <c r="F14" s="305"/>
      <c r="G14" s="305"/>
      <c r="H14" s="305"/>
      <c r="I14" s="305"/>
      <c r="J14" s="305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68"/>
    </row>
    <row r="15" spans="1:46" s="69" customFormat="1" ht="15" customHeight="1" thickBot="1" x14ac:dyDescent="0.2">
      <c r="A15" s="352" t="s">
        <v>109</v>
      </c>
      <c r="B15" s="352"/>
      <c r="C15" s="352"/>
      <c r="D15" s="352"/>
      <c r="E15" s="352"/>
      <c r="F15" s="305"/>
      <c r="G15" s="305"/>
      <c r="H15" s="305"/>
      <c r="I15" s="305"/>
      <c r="J15" s="305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68"/>
    </row>
    <row r="16" spans="1:46" s="69" customFormat="1" ht="18.75" customHeight="1" thickTop="1" x14ac:dyDescent="0.15">
      <c r="A16" s="313" t="s">
        <v>34</v>
      </c>
      <c r="B16" s="314"/>
      <c r="C16" s="314"/>
      <c r="D16" s="314"/>
      <c r="E16" s="314"/>
      <c r="F16" s="334">
        <f>SUM(F14:F15)</f>
        <v>0</v>
      </c>
      <c r="G16" s="335"/>
      <c r="H16" s="335"/>
      <c r="I16" s="335"/>
      <c r="J16" s="336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8"/>
      <c r="AL16" s="318"/>
      <c r="AM16" s="318"/>
      <c r="AN16" s="68"/>
    </row>
    <row r="17" spans="1:40" s="69" customFormat="1" ht="20.25" customHeight="1" x14ac:dyDescent="0.15">
      <c r="A17" s="175"/>
      <c r="B17" s="92"/>
      <c r="C17" s="92"/>
      <c r="D17" s="92"/>
      <c r="E17" s="92"/>
      <c r="F17" s="92"/>
      <c r="G17" s="92"/>
      <c r="H17" s="92"/>
      <c r="I17" s="93"/>
      <c r="J17" s="92"/>
      <c r="K17" s="76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68"/>
    </row>
    <row r="18" spans="1:40" s="69" customFormat="1" ht="20.25" customHeight="1" x14ac:dyDescent="0.15">
      <c r="A18" s="91" t="s">
        <v>113</v>
      </c>
      <c r="B18" s="92"/>
      <c r="C18" s="92"/>
      <c r="D18" s="92"/>
      <c r="E18" s="92"/>
      <c r="F18" s="92"/>
      <c r="G18" s="92"/>
      <c r="H18" s="92"/>
      <c r="I18" s="93"/>
      <c r="J18" s="92"/>
      <c r="K18" s="72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68"/>
    </row>
    <row r="19" spans="1:40" s="69" customFormat="1" ht="20.25" customHeight="1" x14ac:dyDescent="0.15">
      <c r="A19" s="94" t="s">
        <v>37</v>
      </c>
      <c r="B19" s="72"/>
      <c r="C19" s="95"/>
      <c r="D19" s="95"/>
      <c r="E19" s="95"/>
      <c r="F19" s="95"/>
      <c r="G19" s="95"/>
      <c r="H19" s="95"/>
      <c r="I19" s="89"/>
      <c r="J19" s="95"/>
      <c r="K19" s="326" t="s">
        <v>30</v>
      </c>
      <c r="L19" s="324"/>
      <c r="M19" s="324"/>
      <c r="N19" s="325"/>
      <c r="O19" s="327" t="str">
        <f>IF($L$5="","",VLOOKUP($L$5,$A$52:$B$86,2,0))</f>
        <v/>
      </c>
      <c r="P19" s="328"/>
      <c r="Q19" s="328"/>
      <c r="R19" s="324" t="s">
        <v>25</v>
      </c>
      <c r="S19" s="325"/>
      <c r="T19" s="343" t="s">
        <v>79</v>
      </c>
      <c r="U19" s="344"/>
      <c r="V19" s="344"/>
      <c r="W19" s="344"/>
      <c r="X19" s="345"/>
      <c r="Y19" s="346"/>
      <c r="Z19" s="347"/>
      <c r="AA19" s="347"/>
      <c r="AB19" s="348" t="s">
        <v>25</v>
      </c>
      <c r="AC19" s="349"/>
      <c r="AD19" s="343" t="s">
        <v>23</v>
      </c>
      <c r="AE19" s="344"/>
      <c r="AF19" s="344"/>
      <c r="AG19" s="344"/>
      <c r="AH19" s="345"/>
      <c r="AI19" s="350">
        <f>ROUNDDOWN($F$34/1000,0)</f>
        <v>0</v>
      </c>
      <c r="AJ19" s="351"/>
      <c r="AK19" s="351"/>
      <c r="AL19" s="348" t="s">
        <v>25</v>
      </c>
      <c r="AM19" s="349"/>
      <c r="AN19" s="68"/>
    </row>
    <row r="20" spans="1:40" s="69" customFormat="1" ht="21" customHeight="1" x14ac:dyDescent="0.15">
      <c r="A20" s="96"/>
      <c r="B20" s="76"/>
      <c r="C20" s="356" t="s">
        <v>78</v>
      </c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7"/>
      <c r="AN20" s="68"/>
    </row>
    <row r="21" spans="1:40" s="69" customFormat="1" ht="21" customHeight="1" x14ac:dyDescent="0.15">
      <c r="A21" s="97"/>
      <c r="B21" s="98"/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358"/>
      <c r="AD21" s="358"/>
      <c r="AE21" s="358"/>
      <c r="AF21" s="358"/>
      <c r="AG21" s="358"/>
      <c r="AH21" s="358"/>
      <c r="AI21" s="358"/>
      <c r="AJ21" s="358"/>
      <c r="AK21" s="358"/>
      <c r="AL21" s="358"/>
      <c r="AM21" s="359"/>
      <c r="AN21" s="68"/>
    </row>
    <row r="22" spans="1:40" s="69" customFormat="1" ht="18.75" customHeight="1" x14ac:dyDescent="0.15">
      <c r="A22" s="99" t="s">
        <v>71</v>
      </c>
      <c r="B22" s="100"/>
      <c r="C22" s="100"/>
      <c r="D22" s="100"/>
      <c r="E22" s="100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2"/>
      <c r="AN22" s="68"/>
    </row>
    <row r="23" spans="1:40" ht="18" customHeight="1" x14ac:dyDescent="0.15">
      <c r="A23" s="309" t="s">
        <v>22</v>
      </c>
      <c r="B23" s="310"/>
      <c r="C23" s="310"/>
      <c r="D23" s="310"/>
      <c r="E23" s="311"/>
      <c r="F23" s="309" t="s">
        <v>24</v>
      </c>
      <c r="G23" s="310"/>
      <c r="H23" s="310"/>
      <c r="I23" s="310"/>
      <c r="J23" s="310"/>
      <c r="K23" s="312" t="s">
        <v>209</v>
      </c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</row>
    <row r="24" spans="1:40" ht="15" customHeight="1" x14ac:dyDescent="0.15">
      <c r="A24" s="304"/>
      <c r="B24" s="304"/>
      <c r="C24" s="304"/>
      <c r="D24" s="304"/>
      <c r="E24" s="304"/>
      <c r="F24" s="305"/>
      <c r="G24" s="305"/>
      <c r="H24" s="305"/>
      <c r="I24" s="305"/>
      <c r="J24" s="305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</row>
    <row r="25" spans="1:40" ht="15" customHeight="1" x14ac:dyDescent="0.15">
      <c r="A25" s="304"/>
      <c r="B25" s="304"/>
      <c r="C25" s="304"/>
      <c r="D25" s="304"/>
      <c r="E25" s="304"/>
      <c r="F25" s="305"/>
      <c r="G25" s="305"/>
      <c r="H25" s="305"/>
      <c r="I25" s="305"/>
      <c r="J25" s="305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</row>
    <row r="26" spans="1:40" ht="15" customHeight="1" x14ac:dyDescent="0.15">
      <c r="A26" s="304"/>
      <c r="B26" s="304"/>
      <c r="C26" s="304"/>
      <c r="D26" s="304"/>
      <c r="E26" s="304"/>
      <c r="F26" s="305"/>
      <c r="G26" s="305"/>
      <c r="H26" s="305"/>
      <c r="I26" s="305"/>
      <c r="J26" s="305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</row>
    <row r="27" spans="1:40" ht="15" customHeight="1" x14ac:dyDescent="0.15">
      <c r="A27" s="304"/>
      <c r="B27" s="304"/>
      <c r="C27" s="304"/>
      <c r="D27" s="304"/>
      <c r="E27" s="304"/>
      <c r="F27" s="305"/>
      <c r="G27" s="305"/>
      <c r="H27" s="305"/>
      <c r="I27" s="305"/>
      <c r="J27" s="305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</row>
    <row r="28" spans="1:40" ht="15" customHeight="1" x14ac:dyDescent="0.15">
      <c r="A28" s="304"/>
      <c r="B28" s="304"/>
      <c r="C28" s="304"/>
      <c r="D28" s="304"/>
      <c r="E28" s="304"/>
      <c r="F28" s="305"/>
      <c r="G28" s="305"/>
      <c r="H28" s="305"/>
      <c r="I28" s="305"/>
      <c r="J28" s="305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</row>
    <row r="29" spans="1:40" ht="15" customHeight="1" x14ac:dyDescent="0.15">
      <c r="A29" s="304"/>
      <c r="B29" s="304"/>
      <c r="C29" s="304"/>
      <c r="D29" s="304"/>
      <c r="E29" s="304"/>
      <c r="F29" s="305"/>
      <c r="G29" s="305"/>
      <c r="H29" s="305"/>
      <c r="I29" s="305"/>
      <c r="J29" s="305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06"/>
      <c r="AC29" s="306"/>
      <c r="AD29" s="306"/>
      <c r="AE29" s="306"/>
      <c r="AF29" s="306"/>
      <c r="AG29" s="306"/>
      <c r="AH29" s="306"/>
      <c r="AI29" s="306"/>
      <c r="AJ29" s="306"/>
      <c r="AK29" s="306"/>
      <c r="AL29" s="306"/>
      <c r="AM29" s="306"/>
    </row>
    <row r="30" spans="1:40" ht="15" customHeight="1" x14ac:dyDescent="0.15">
      <c r="A30" s="304"/>
      <c r="B30" s="304"/>
      <c r="C30" s="304"/>
      <c r="D30" s="304"/>
      <c r="E30" s="304"/>
      <c r="F30" s="305"/>
      <c r="G30" s="305"/>
      <c r="H30" s="305"/>
      <c r="I30" s="305"/>
      <c r="J30" s="305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</row>
    <row r="31" spans="1:40" ht="15" customHeight="1" x14ac:dyDescent="0.15">
      <c r="A31" s="304"/>
      <c r="B31" s="304"/>
      <c r="C31" s="304"/>
      <c r="D31" s="304"/>
      <c r="E31" s="304"/>
      <c r="F31" s="305"/>
      <c r="G31" s="305"/>
      <c r="H31" s="305"/>
      <c r="I31" s="305"/>
      <c r="J31" s="305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6"/>
      <c r="AM31" s="306"/>
    </row>
    <row r="32" spans="1:40" ht="15" customHeight="1" x14ac:dyDescent="0.15">
      <c r="A32" s="304"/>
      <c r="B32" s="304"/>
      <c r="C32" s="304"/>
      <c r="D32" s="304"/>
      <c r="E32" s="304"/>
      <c r="F32" s="305"/>
      <c r="G32" s="305"/>
      <c r="H32" s="305"/>
      <c r="I32" s="305"/>
      <c r="J32" s="305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  <c r="AL32" s="306"/>
      <c r="AM32" s="306"/>
    </row>
    <row r="33" spans="1:39" ht="15" customHeight="1" thickBot="1" x14ac:dyDescent="0.2">
      <c r="A33" s="304"/>
      <c r="B33" s="304"/>
      <c r="C33" s="304"/>
      <c r="D33" s="304"/>
      <c r="E33" s="304"/>
      <c r="F33" s="305"/>
      <c r="G33" s="305"/>
      <c r="H33" s="305"/>
      <c r="I33" s="305"/>
      <c r="J33" s="305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6"/>
      <c r="AD33" s="306"/>
      <c r="AE33" s="306"/>
      <c r="AF33" s="306"/>
      <c r="AG33" s="306"/>
      <c r="AH33" s="306"/>
      <c r="AI33" s="306"/>
      <c r="AJ33" s="306"/>
      <c r="AK33" s="306"/>
      <c r="AL33" s="306"/>
      <c r="AM33" s="306"/>
    </row>
    <row r="34" spans="1:39" ht="18.75" customHeight="1" thickTop="1" x14ac:dyDescent="0.15">
      <c r="A34" s="313" t="s">
        <v>34</v>
      </c>
      <c r="B34" s="314"/>
      <c r="C34" s="314"/>
      <c r="D34" s="314"/>
      <c r="E34" s="314"/>
      <c r="F34" s="334">
        <f>SUM(F24:J33)</f>
        <v>0</v>
      </c>
      <c r="G34" s="335"/>
      <c r="H34" s="335"/>
      <c r="I34" s="335"/>
      <c r="J34" s="336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  <c r="AH34" s="318"/>
      <c r="AI34" s="318"/>
      <c r="AJ34" s="318"/>
      <c r="AK34" s="318"/>
      <c r="AL34" s="318"/>
      <c r="AM34" s="318"/>
    </row>
    <row r="35" spans="1:39" ht="22.5" customHeight="1" x14ac:dyDescent="0.15">
      <c r="A35" s="103"/>
      <c r="B35" s="103"/>
      <c r="C35" s="103"/>
      <c r="D35" s="103"/>
      <c r="E35" s="103"/>
      <c r="F35" s="104"/>
      <c r="G35" s="104"/>
      <c r="H35" s="104"/>
      <c r="I35" s="104"/>
      <c r="J35" s="104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6"/>
    </row>
    <row r="36" spans="1:39" ht="18.75" customHeight="1" x14ac:dyDescent="0.15">
      <c r="A36" s="107" t="s">
        <v>36</v>
      </c>
      <c r="B36" s="95"/>
      <c r="C36" s="108"/>
      <c r="D36" s="95"/>
      <c r="E36" s="109"/>
      <c r="F36" s="95"/>
      <c r="G36" s="95"/>
      <c r="H36" s="95"/>
      <c r="I36" s="95"/>
      <c r="J36" s="110"/>
      <c r="K36" s="326" t="s">
        <v>30</v>
      </c>
      <c r="L36" s="324"/>
      <c r="M36" s="324"/>
      <c r="N36" s="325"/>
      <c r="O36" s="327" t="str">
        <f>IF($L$5="","",VLOOKUP($L$5,$A$52:$C$86,3,FALSE))</f>
        <v/>
      </c>
      <c r="P36" s="328"/>
      <c r="Q36" s="328"/>
      <c r="R36" s="324" t="s">
        <v>25</v>
      </c>
      <c r="S36" s="325"/>
      <c r="T36" s="329" t="s">
        <v>79</v>
      </c>
      <c r="U36" s="330"/>
      <c r="V36" s="330"/>
      <c r="W36" s="330"/>
      <c r="X36" s="331"/>
      <c r="Y36" s="332"/>
      <c r="Z36" s="333"/>
      <c r="AA36" s="333"/>
      <c r="AB36" s="324" t="s">
        <v>25</v>
      </c>
      <c r="AC36" s="325"/>
      <c r="AD36" s="326" t="s">
        <v>23</v>
      </c>
      <c r="AE36" s="324"/>
      <c r="AF36" s="324"/>
      <c r="AG36" s="324"/>
      <c r="AH36" s="325"/>
      <c r="AI36" s="322">
        <f>ROUNDDOWN($F$45/1000,0)</f>
        <v>0</v>
      </c>
      <c r="AJ36" s="323"/>
      <c r="AK36" s="323"/>
      <c r="AL36" s="324" t="s">
        <v>25</v>
      </c>
      <c r="AM36" s="325"/>
    </row>
    <row r="37" spans="1:39" ht="25.5" customHeight="1" x14ac:dyDescent="0.15">
      <c r="A37" s="96"/>
      <c r="B37" s="76"/>
      <c r="C37" s="307" t="s">
        <v>80</v>
      </c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8"/>
    </row>
    <row r="38" spans="1:39" ht="18.75" customHeight="1" x14ac:dyDescent="0.15">
      <c r="A38" s="309" t="s">
        <v>71</v>
      </c>
      <c r="B38" s="310"/>
      <c r="C38" s="310"/>
      <c r="D38" s="310"/>
      <c r="E38" s="310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2"/>
    </row>
    <row r="39" spans="1:39" ht="18" customHeight="1" x14ac:dyDescent="0.15">
      <c r="A39" s="309" t="s">
        <v>22</v>
      </c>
      <c r="B39" s="310"/>
      <c r="C39" s="310"/>
      <c r="D39" s="310"/>
      <c r="E39" s="311"/>
      <c r="F39" s="309" t="s">
        <v>24</v>
      </c>
      <c r="G39" s="310"/>
      <c r="H39" s="310"/>
      <c r="I39" s="310"/>
      <c r="J39" s="310"/>
      <c r="K39" s="312" t="s">
        <v>209</v>
      </c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2"/>
      <c r="AG39" s="312"/>
      <c r="AH39" s="312"/>
      <c r="AI39" s="312"/>
      <c r="AJ39" s="312"/>
      <c r="AK39" s="312"/>
      <c r="AL39" s="312"/>
      <c r="AM39" s="312"/>
    </row>
    <row r="40" spans="1:39" ht="15" customHeight="1" x14ac:dyDescent="0.15">
      <c r="A40" s="304"/>
      <c r="B40" s="304"/>
      <c r="C40" s="304"/>
      <c r="D40" s="304"/>
      <c r="E40" s="304"/>
      <c r="F40" s="305"/>
      <c r="G40" s="305"/>
      <c r="H40" s="305"/>
      <c r="I40" s="305"/>
      <c r="J40" s="305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  <c r="AF40" s="306"/>
      <c r="AG40" s="306"/>
      <c r="AH40" s="306"/>
      <c r="AI40" s="306"/>
      <c r="AJ40" s="306"/>
      <c r="AK40" s="306"/>
      <c r="AL40" s="306"/>
      <c r="AM40" s="306"/>
    </row>
    <row r="41" spans="1:39" ht="15" customHeight="1" x14ac:dyDescent="0.15">
      <c r="A41" s="304"/>
      <c r="B41" s="304"/>
      <c r="C41" s="304"/>
      <c r="D41" s="304"/>
      <c r="E41" s="304"/>
      <c r="F41" s="305"/>
      <c r="G41" s="305"/>
      <c r="H41" s="305"/>
      <c r="I41" s="305"/>
      <c r="J41" s="305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F41" s="306"/>
      <c r="AG41" s="306"/>
      <c r="AH41" s="306"/>
      <c r="AI41" s="306"/>
      <c r="AJ41" s="306"/>
      <c r="AK41" s="306"/>
      <c r="AL41" s="306"/>
      <c r="AM41" s="306"/>
    </row>
    <row r="42" spans="1:39" ht="15" customHeight="1" x14ac:dyDescent="0.15">
      <c r="A42" s="304"/>
      <c r="B42" s="304"/>
      <c r="C42" s="304"/>
      <c r="D42" s="304"/>
      <c r="E42" s="304"/>
      <c r="F42" s="305"/>
      <c r="G42" s="305"/>
      <c r="H42" s="305"/>
      <c r="I42" s="305"/>
      <c r="J42" s="305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6"/>
      <c r="AK42" s="306"/>
      <c r="AL42" s="306"/>
      <c r="AM42" s="306"/>
    </row>
    <row r="43" spans="1:39" ht="15" customHeight="1" x14ac:dyDescent="0.15">
      <c r="A43" s="304"/>
      <c r="B43" s="304"/>
      <c r="C43" s="304"/>
      <c r="D43" s="304"/>
      <c r="E43" s="304"/>
      <c r="F43" s="305"/>
      <c r="G43" s="305"/>
      <c r="H43" s="305"/>
      <c r="I43" s="305"/>
      <c r="J43" s="305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6"/>
      <c r="AA43" s="306"/>
      <c r="AB43" s="306"/>
      <c r="AC43" s="306"/>
      <c r="AD43" s="306"/>
      <c r="AE43" s="306"/>
      <c r="AF43" s="306"/>
      <c r="AG43" s="306"/>
      <c r="AH43" s="306"/>
      <c r="AI43" s="306"/>
      <c r="AJ43" s="306"/>
      <c r="AK43" s="306"/>
      <c r="AL43" s="306"/>
      <c r="AM43" s="306"/>
    </row>
    <row r="44" spans="1:39" ht="15" customHeight="1" thickBot="1" x14ac:dyDescent="0.2">
      <c r="A44" s="319"/>
      <c r="B44" s="319"/>
      <c r="C44" s="319"/>
      <c r="D44" s="319"/>
      <c r="E44" s="319"/>
      <c r="F44" s="320"/>
      <c r="G44" s="320"/>
      <c r="H44" s="320"/>
      <c r="I44" s="320"/>
      <c r="J44" s="320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1"/>
      <c r="AI44" s="321"/>
      <c r="AJ44" s="321"/>
      <c r="AK44" s="321"/>
      <c r="AL44" s="321"/>
      <c r="AM44" s="321"/>
    </row>
    <row r="45" spans="1:39" ht="18.75" customHeight="1" thickTop="1" x14ac:dyDescent="0.15">
      <c r="A45" s="313" t="s">
        <v>77</v>
      </c>
      <c r="B45" s="314"/>
      <c r="C45" s="314"/>
      <c r="D45" s="314"/>
      <c r="E45" s="315"/>
      <c r="F45" s="316">
        <f>SUM(F40:J44)</f>
        <v>0</v>
      </c>
      <c r="G45" s="317"/>
      <c r="H45" s="317"/>
      <c r="I45" s="317"/>
      <c r="J45" s="317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  <c r="AG45" s="318"/>
      <c r="AH45" s="318"/>
      <c r="AI45" s="318"/>
      <c r="AJ45" s="318"/>
      <c r="AK45" s="318"/>
      <c r="AL45" s="318"/>
      <c r="AM45" s="318"/>
    </row>
    <row r="46" spans="1:39" ht="4.5" customHeight="1" x14ac:dyDescent="0.1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4"/>
      <c r="AL46" s="114"/>
      <c r="AM46" s="114"/>
    </row>
    <row r="51" spans="1:40" s="116" customFormat="1" ht="9" hidden="1" x14ac:dyDescent="0.15">
      <c r="A51" s="115"/>
      <c r="B51" s="115" t="s">
        <v>40</v>
      </c>
      <c r="C51" s="115" t="s">
        <v>41</v>
      </c>
      <c r="D51" s="115" t="s">
        <v>50</v>
      </c>
      <c r="E51" s="115" t="s">
        <v>51</v>
      </c>
      <c r="F51" s="115"/>
      <c r="G51" s="115"/>
      <c r="H51" s="115" t="s">
        <v>110</v>
      </c>
      <c r="I51" s="115" t="s">
        <v>111</v>
      </c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</row>
    <row r="52" spans="1:40" s="116" customFormat="1" ht="9" hidden="1" x14ac:dyDescent="0.15">
      <c r="A52" s="115" t="s">
        <v>52</v>
      </c>
      <c r="B52" s="117">
        <v>537</v>
      </c>
      <c r="C52" s="117">
        <v>268</v>
      </c>
      <c r="D52" s="117">
        <v>537</v>
      </c>
      <c r="E52" s="117">
        <v>268</v>
      </c>
      <c r="F52" s="115" t="s">
        <v>53</v>
      </c>
      <c r="G52" s="117"/>
      <c r="H52" s="115">
        <f>$AG$5*$I52</f>
        <v>0</v>
      </c>
      <c r="I52" s="115">
        <v>0</v>
      </c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</row>
    <row r="53" spans="1:40" s="116" customFormat="1" ht="9" hidden="1" x14ac:dyDescent="0.15">
      <c r="A53" s="115" t="s">
        <v>54</v>
      </c>
      <c r="B53" s="117">
        <v>684</v>
      </c>
      <c r="C53" s="117">
        <v>342</v>
      </c>
      <c r="D53" s="117">
        <v>684</v>
      </c>
      <c r="E53" s="117">
        <v>342</v>
      </c>
      <c r="F53" s="115" t="s">
        <v>53</v>
      </c>
      <c r="G53" s="117"/>
      <c r="H53" s="115">
        <f t="shared" ref="H53:H86" si="0">$AG$5*$I53</f>
        <v>0</v>
      </c>
      <c r="I53" s="115">
        <v>0</v>
      </c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</row>
    <row r="54" spans="1:40" s="116" customFormat="1" ht="9" hidden="1" x14ac:dyDescent="0.15">
      <c r="A54" s="115" t="s">
        <v>55</v>
      </c>
      <c r="B54" s="117">
        <v>889</v>
      </c>
      <c r="C54" s="117">
        <v>445</v>
      </c>
      <c r="D54" s="117">
        <v>889</v>
      </c>
      <c r="E54" s="117">
        <v>445</v>
      </c>
      <c r="F54" s="115" t="s">
        <v>53</v>
      </c>
      <c r="G54" s="117"/>
      <c r="H54" s="115">
        <f t="shared" si="0"/>
        <v>0</v>
      </c>
      <c r="I54" s="115">
        <v>0</v>
      </c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</row>
    <row r="55" spans="1:40" s="116" customFormat="1" ht="9" hidden="1" x14ac:dyDescent="0.15">
      <c r="A55" s="115" t="s">
        <v>56</v>
      </c>
      <c r="B55" s="117">
        <v>231</v>
      </c>
      <c r="C55" s="117">
        <v>115</v>
      </c>
      <c r="D55" s="117">
        <v>231</v>
      </c>
      <c r="E55" s="117">
        <v>115</v>
      </c>
      <c r="F55" s="115" t="s">
        <v>53</v>
      </c>
      <c r="G55" s="117"/>
      <c r="H55" s="115">
        <f t="shared" si="0"/>
        <v>0</v>
      </c>
      <c r="I55" s="115">
        <v>0</v>
      </c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</row>
    <row r="56" spans="1:40" s="116" customFormat="1" ht="9" hidden="1" x14ac:dyDescent="0.15">
      <c r="A56" s="115" t="s">
        <v>5</v>
      </c>
      <c r="B56" s="117">
        <v>226</v>
      </c>
      <c r="C56" s="117">
        <v>113</v>
      </c>
      <c r="D56" s="117">
        <v>226</v>
      </c>
      <c r="E56" s="117">
        <v>113</v>
      </c>
      <c r="F56" s="115" t="s">
        <v>53</v>
      </c>
      <c r="G56" s="117"/>
      <c r="H56" s="115">
        <f t="shared" si="0"/>
        <v>0</v>
      </c>
      <c r="I56" s="115">
        <v>0</v>
      </c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</row>
    <row r="57" spans="1:40" s="116" customFormat="1" ht="9" hidden="1" x14ac:dyDescent="0.15">
      <c r="A57" s="115" t="s">
        <v>57</v>
      </c>
      <c r="B57" s="117">
        <v>564</v>
      </c>
      <c r="C57" s="117">
        <v>113</v>
      </c>
      <c r="D57" s="117">
        <v>564</v>
      </c>
      <c r="E57" s="117">
        <v>282</v>
      </c>
      <c r="F57" s="115" t="s">
        <v>53</v>
      </c>
      <c r="G57" s="117"/>
      <c r="H57" s="115">
        <f t="shared" si="0"/>
        <v>0</v>
      </c>
      <c r="I57" s="115">
        <v>0</v>
      </c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</row>
    <row r="58" spans="1:40" s="116" customFormat="1" ht="9" hidden="1" x14ac:dyDescent="0.15">
      <c r="A58" s="115" t="s">
        <v>58</v>
      </c>
      <c r="B58" s="117">
        <v>710</v>
      </c>
      <c r="C58" s="117">
        <v>355</v>
      </c>
      <c r="D58" s="117">
        <v>710</v>
      </c>
      <c r="E58" s="117">
        <v>355</v>
      </c>
      <c r="F58" s="115" t="s">
        <v>53</v>
      </c>
      <c r="G58" s="117"/>
      <c r="H58" s="115">
        <f t="shared" si="0"/>
        <v>0</v>
      </c>
      <c r="I58" s="115">
        <v>0</v>
      </c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</row>
    <row r="59" spans="1:40" s="116" customFormat="1" ht="9" hidden="1" x14ac:dyDescent="0.15">
      <c r="A59" s="115" t="s">
        <v>59</v>
      </c>
      <c r="B59" s="117">
        <v>1133</v>
      </c>
      <c r="C59" s="117">
        <v>567</v>
      </c>
      <c r="D59" s="117">
        <v>1133</v>
      </c>
      <c r="E59" s="117">
        <v>567</v>
      </c>
      <c r="F59" s="115" t="s">
        <v>53</v>
      </c>
      <c r="G59" s="117"/>
      <c r="H59" s="115">
        <f t="shared" si="0"/>
        <v>0</v>
      </c>
      <c r="I59" s="115">
        <v>0</v>
      </c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</row>
    <row r="60" spans="1:40" s="116" customFormat="1" ht="9" hidden="1" x14ac:dyDescent="0.15">
      <c r="A60" s="115" t="s">
        <v>105</v>
      </c>
      <c r="B60" s="118">
        <f t="shared" ref="B60:C61" si="1">D60*$AG$5</f>
        <v>0</v>
      </c>
      <c r="C60" s="118">
        <f t="shared" si="1"/>
        <v>0</v>
      </c>
      <c r="D60" s="117">
        <v>27</v>
      </c>
      <c r="E60" s="117">
        <v>13</v>
      </c>
      <c r="F60" s="115" t="s">
        <v>60</v>
      </c>
      <c r="G60" s="117"/>
      <c r="H60" s="115">
        <f t="shared" si="0"/>
        <v>0</v>
      </c>
      <c r="I60" s="115">
        <v>50</v>
      </c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</row>
    <row r="61" spans="1:40" s="116" customFormat="1" ht="9" hidden="1" x14ac:dyDescent="0.15">
      <c r="A61" s="115" t="s">
        <v>106</v>
      </c>
      <c r="B61" s="118">
        <f t="shared" si="1"/>
        <v>0</v>
      </c>
      <c r="C61" s="118">
        <f t="shared" si="1"/>
        <v>0</v>
      </c>
      <c r="D61" s="117">
        <v>27</v>
      </c>
      <c r="E61" s="117">
        <v>13</v>
      </c>
      <c r="F61" s="115" t="s">
        <v>60</v>
      </c>
      <c r="G61" s="117"/>
      <c r="H61" s="115">
        <f t="shared" si="0"/>
        <v>0</v>
      </c>
      <c r="I61" s="115">
        <v>50</v>
      </c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</row>
    <row r="62" spans="1:40" s="116" customFormat="1" ht="9" hidden="1" x14ac:dyDescent="0.15">
      <c r="A62" s="115" t="s">
        <v>6</v>
      </c>
      <c r="B62" s="118">
        <v>320</v>
      </c>
      <c r="C62" s="118">
        <v>160</v>
      </c>
      <c r="D62" s="117">
        <v>320</v>
      </c>
      <c r="E62" s="117">
        <v>160</v>
      </c>
      <c r="F62" s="115" t="s">
        <v>53</v>
      </c>
      <c r="G62" s="117"/>
      <c r="H62" s="115">
        <f t="shared" si="0"/>
        <v>0</v>
      </c>
      <c r="I62" s="115">
        <v>0</v>
      </c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</row>
    <row r="63" spans="1:40" s="116" customFormat="1" ht="9" hidden="1" x14ac:dyDescent="0.15">
      <c r="A63" s="115" t="s">
        <v>7</v>
      </c>
      <c r="B63" s="117">
        <v>339</v>
      </c>
      <c r="C63" s="117">
        <v>169</v>
      </c>
      <c r="D63" s="117">
        <v>339</v>
      </c>
      <c r="E63" s="117">
        <v>169</v>
      </c>
      <c r="F63" s="115" t="s">
        <v>53</v>
      </c>
      <c r="G63" s="117"/>
      <c r="H63" s="115">
        <f t="shared" si="0"/>
        <v>0</v>
      </c>
      <c r="I63" s="115">
        <v>0</v>
      </c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</row>
    <row r="64" spans="1:40" s="116" customFormat="1" ht="9" hidden="1" x14ac:dyDescent="0.15">
      <c r="A64" s="115" t="s">
        <v>8</v>
      </c>
      <c r="B64" s="117">
        <v>311</v>
      </c>
      <c r="C64" s="117">
        <v>156</v>
      </c>
      <c r="D64" s="117">
        <v>311</v>
      </c>
      <c r="E64" s="117">
        <v>156</v>
      </c>
      <c r="F64" s="115" t="s">
        <v>53</v>
      </c>
      <c r="G64" s="117"/>
      <c r="H64" s="115">
        <f t="shared" si="0"/>
        <v>0</v>
      </c>
      <c r="I64" s="115">
        <v>0</v>
      </c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</row>
    <row r="65" spans="1:40" s="116" customFormat="1" ht="9" hidden="1" x14ac:dyDescent="0.15">
      <c r="A65" s="115" t="s">
        <v>9</v>
      </c>
      <c r="B65" s="117">
        <v>137</v>
      </c>
      <c r="C65" s="117">
        <v>68</v>
      </c>
      <c r="D65" s="117">
        <v>137</v>
      </c>
      <c r="E65" s="117">
        <v>68</v>
      </c>
      <c r="F65" s="115" t="s">
        <v>53</v>
      </c>
      <c r="G65" s="117"/>
      <c r="H65" s="115">
        <f t="shared" si="0"/>
        <v>0</v>
      </c>
      <c r="I65" s="115">
        <v>0</v>
      </c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</row>
    <row r="66" spans="1:40" s="116" customFormat="1" ht="9" hidden="1" x14ac:dyDescent="0.15">
      <c r="A66" s="115" t="s">
        <v>10</v>
      </c>
      <c r="B66" s="117">
        <v>508</v>
      </c>
      <c r="C66" s="117">
        <v>254</v>
      </c>
      <c r="D66" s="117">
        <v>508</v>
      </c>
      <c r="E66" s="117">
        <v>254</v>
      </c>
      <c r="F66" s="115" t="s">
        <v>53</v>
      </c>
      <c r="G66" s="117"/>
      <c r="H66" s="115">
        <f t="shared" si="0"/>
        <v>0</v>
      </c>
      <c r="I66" s="115">
        <v>0</v>
      </c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</row>
    <row r="67" spans="1:40" s="116" customFormat="1" ht="9" hidden="1" x14ac:dyDescent="0.15">
      <c r="A67" s="115" t="s">
        <v>11</v>
      </c>
      <c r="B67" s="117">
        <v>204</v>
      </c>
      <c r="C67" s="117">
        <v>102</v>
      </c>
      <c r="D67" s="117">
        <v>204</v>
      </c>
      <c r="E67" s="117">
        <v>102</v>
      </c>
      <c r="F67" s="115" t="s">
        <v>53</v>
      </c>
      <c r="G67" s="117"/>
      <c r="H67" s="115">
        <f t="shared" si="0"/>
        <v>0</v>
      </c>
      <c r="I67" s="115">
        <v>0</v>
      </c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</row>
    <row r="68" spans="1:40" s="116" customFormat="1" ht="9" hidden="1" x14ac:dyDescent="0.15">
      <c r="A68" s="115" t="s">
        <v>12</v>
      </c>
      <c r="B68" s="117">
        <v>148</v>
      </c>
      <c r="C68" s="117">
        <v>74</v>
      </c>
      <c r="D68" s="117">
        <v>148</v>
      </c>
      <c r="E68" s="117">
        <v>74</v>
      </c>
      <c r="F68" s="115" t="s">
        <v>53</v>
      </c>
      <c r="G68" s="117"/>
      <c r="H68" s="115">
        <f t="shared" si="0"/>
        <v>0</v>
      </c>
      <c r="I68" s="115">
        <v>0</v>
      </c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</row>
    <row r="69" spans="1:40" s="116" customFormat="1" ht="9" hidden="1" x14ac:dyDescent="0.15">
      <c r="A69" s="115" t="s">
        <v>13</v>
      </c>
      <c r="B69" s="117"/>
      <c r="C69" s="117">
        <v>282</v>
      </c>
      <c r="D69" s="117"/>
      <c r="E69" s="117">
        <v>282</v>
      </c>
      <c r="F69" s="115" t="s">
        <v>53</v>
      </c>
      <c r="G69" s="117"/>
      <c r="H69" s="115">
        <f t="shared" si="0"/>
        <v>0</v>
      </c>
      <c r="I69" s="115">
        <v>0</v>
      </c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</row>
    <row r="70" spans="1:40" s="116" customFormat="1" ht="9" hidden="1" x14ac:dyDescent="0.15">
      <c r="A70" s="115" t="s">
        <v>61</v>
      </c>
      <c r="B70" s="117">
        <v>33</v>
      </c>
      <c r="C70" s="117">
        <v>16</v>
      </c>
      <c r="D70" s="117">
        <v>33</v>
      </c>
      <c r="E70" s="117">
        <v>16</v>
      </c>
      <c r="F70" s="115" t="s">
        <v>53</v>
      </c>
      <c r="G70" s="117"/>
      <c r="H70" s="115">
        <f t="shared" si="0"/>
        <v>0</v>
      </c>
      <c r="I70" s="115">
        <v>0</v>
      </c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</row>
    <row r="71" spans="1:40" s="116" customFormat="1" ht="9" hidden="1" x14ac:dyDescent="0.15">
      <c r="A71" s="115" t="s">
        <v>14</v>
      </c>
      <c r="B71" s="117">
        <v>475</v>
      </c>
      <c r="C71" s="117">
        <v>237</v>
      </c>
      <c r="D71" s="117">
        <v>475</v>
      </c>
      <c r="E71" s="117">
        <v>237</v>
      </c>
      <c r="F71" s="115" t="s">
        <v>53</v>
      </c>
      <c r="G71" s="117"/>
      <c r="H71" s="115">
        <f t="shared" si="0"/>
        <v>0</v>
      </c>
      <c r="I71" s="115">
        <v>0</v>
      </c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</row>
    <row r="72" spans="1:40" s="116" customFormat="1" ht="9" hidden="1" x14ac:dyDescent="0.15">
      <c r="A72" s="115" t="s">
        <v>15</v>
      </c>
      <c r="B72" s="117">
        <v>638</v>
      </c>
      <c r="C72" s="117">
        <v>319</v>
      </c>
      <c r="D72" s="117">
        <v>638</v>
      </c>
      <c r="E72" s="117">
        <v>319</v>
      </c>
      <c r="F72" s="115" t="s">
        <v>53</v>
      </c>
      <c r="G72" s="117"/>
      <c r="H72" s="115">
        <f t="shared" si="0"/>
        <v>0</v>
      </c>
      <c r="I72" s="115">
        <v>0</v>
      </c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</row>
    <row r="73" spans="1:40" s="116" customFormat="1" ht="9" hidden="1" x14ac:dyDescent="0.15">
      <c r="A73" s="115" t="s">
        <v>16</v>
      </c>
      <c r="B73" s="117">
        <f>D73*$AG$5</f>
        <v>0</v>
      </c>
      <c r="C73" s="117">
        <f>E73*$AG$5</f>
        <v>0</v>
      </c>
      <c r="D73" s="117">
        <v>38</v>
      </c>
      <c r="E73" s="117">
        <v>19</v>
      </c>
      <c r="F73" s="115" t="s">
        <v>60</v>
      </c>
      <c r="G73" s="117"/>
      <c r="H73" s="115">
        <f t="shared" si="0"/>
        <v>0</v>
      </c>
      <c r="I73" s="115">
        <v>50</v>
      </c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</row>
    <row r="74" spans="1:40" s="116" customFormat="1" ht="9" hidden="1" x14ac:dyDescent="0.15">
      <c r="A74" s="115" t="s">
        <v>17</v>
      </c>
      <c r="B74" s="117">
        <f>D74*$AG$5</f>
        <v>0</v>
      </c>
      <c r="C74" s="117">
        <f t="shared" ref="C74:C86" si="2">E74*$AG$5</f>
        <v>0</v>
      </c>
      <c r="D74" s="117">
        <v>40</v>
      </c>
      <c r="E74" s="117">
        <v>20</v>
      </c>
      <c r="F74" s="115" t="s">
        <v>60</v>
      </c>
      <c r="G74" s="117"/>
      <c r="H74" s="115">
        <f t="shared" si="0"/>
        <v>0</v>
      </c>
      <c r="I74" s="115">
        <v>50</v>
      </c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</row>
    <row r="75" spans="1:40" s="116" customFormat="1" ht="9" hidden="1" x14ac:dyDescent="0.15">
      <c r="A75" s="115" t="s">
        <v>18</v>
      </c>
      <c r="B75" s="117">
        <f t="shared" ref="B75:B86" si="3">D75*$AG$5</f>
        <v>0</v>
      </c>
      <c r="C75" s="117">
        <f t="shared" si="2"/>
        <v>0</v>
      </c>
      <c r="D75" s="117">
        <v>38</v>
      </c>
      <c r="E75" s="117">
        <v>19</v>
      </c>
      <c r="F75" s="115" t="s">
        <v>60</v>
      </c>
      <c r="G75" s="117"/>
      <c r="H75" s="115">
        <f t="shared" si="0"/>
        <v>0</v>
      </c>
      <c r="I75" s="115">
        <v>50</v>
      </c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</row>
    <row r="76" spans="1:40" s="116" customFormat="1" ht="9" hidden="1" x14ac:dyDescent="0.15">
      <c r="A76" s="115" t="s">
        <v>19</v>
      </c>
      <c r="B76" s="117">
        <f t="shared" si="3"/>
        <v>0</v>
      </c>
      <c r="C76" s="117">
        <f t="shared" si="2"/>
        <v>0</v>
      </c>
      <c r="D76" s="117">
        <v>48</v>
      </c>
      <c r="E76" s="117">
        <v>24</v>
      </c>
      <c r="F76" s="115" t="s">
        <v>60</v>
      </c>
      <c r="G76" s="117"/>
      <c r="H76" s="115">
        <f t="shared" si="0"/>
        <v>0</v>
      </c>
      <c r="I76" s="115">
        <v>50</v>
      </c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</row>
    <row r="77" spans="1:40" s="116" customFormat="1" ht="9" hidden="1" x14ac:dyDescent="0.15">
      <c r="A77" s="115" t="s">
        <v>20</v>
      </c>
      <c r="B77" s="117">
        <f t="shared" si="3"/>
        <v>0</v>
      </c>
      <c r="C77" s="117">
        <f t="shared" si="2"/>
        <v>0</v>
      </c>
      <c r="D77" s="117">
        <v>43</v>
      </c>
      <c r="E77" s="117">
        <v>21</v>
      </c>
      <c r="F77" s="115" t="s">
        <v>60</v>
      </c>
      <c r="G77" s="117"/>
      <c r="H77" s="115">
        <f t="shared" si="0"/>
        <v>0</v>
      </c>
      <c r="I77" s="115">
        <v>50</v>
      </c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</row>
    <row r="78" spans="1:40" s="116" customFormat="1" ht="9" hidden="1" x14ac:dyDescent="0.15">
      <c r="A78" s="115" t="s">
        <v>21</v>
      </c>
      <c r="B78" s="117">
        <f t="shared" si="3"/>
        <v>0</v>
      </c>
      <c r="C78" s="117">
        <f t="shared" si="2"/>
        <v>0</v>
      </c>
      <c r="D78" s="117">
        <v>36</v>
      </c>
      <c r="E78" s="117">
        <v>18</v>
      </c>
      <c r="F78" s="115" t="s">
        <v>60</v>
      </c>
      <c r="G78" s="117"/>
      <c r="H78" s="115">
        <f t="shared" si="0"/>
        <v>0</v>
      </c>
      <c r="I78" s="115">
        <v>50</v>
      </c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</row>
    <row r="79" spans="1:40" s="116" customFormat="1" ht="9" hidden="1" x14ac:dyDescent="0.15">
      <c r="A79" s="115" t="s">
        <v>62</v>
      </c>
      <c r="B79" s="117">
        <f t="shared" si="3"/>
        <v>0</v>
      </c>
      <c r="C79" s="117">
        <f t="shared" si="2"/>
        <v>0</v>
      </c>
      <c r="D79" s="117">
        <v>37</v>
      </c>
      <c r="E79" s="117">
        <v>19</v>
      </c>
      <c r="F79" s="115" t="s">
        <v>60</v>
      </c>
      <c r="G79" s="117"/>
      <c r="H79" s="115">
        <f t="shared" si="0"/>
        <v>0</v>
      </c>
      <c r="I79" s="115">
        <v>50</v>
      </c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</row>
    <row r="80" spans="1:40" s="116" customFormat="1" ht="9" hidden="1" x14ac:dyDescent="0.15">
      <c r="A80" s="115" t="s">
        <v>63</v>
      </c>
      <c r="B80" s="117">
        <f t="shared" si="3"/>
        <v>0</v>
      </c>
      <c r="C80" s="117">
        <f t="shared" si="2"/>
        <v>0</v>
      </c>
      <c r="D80" s="117">
        <v>35</v>
      </c>
      <c r="E80" s="117">
        <v>18</v>
      </c>
      <c r="F80" s="115" t="s">
        <v>60</v>
      </c>
      <c r="G80" s="117"/>
      <c r="H80" s="115">
        <f t="shared" si="0"/>
        <v>0</v>
      </c>
      <c r="I80" s="115">
        <v>50</v>
      </c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</row>
    <row r="81" spans="1:40" s="116" customFormat="1" ht="9" hidden="1" x14ac:dyDescent="0.15">
      <c r="A81" s="115" t="s">
        <v>64</v>
      </c>
      <c r="B81" s="117">
        <f t="shared" si="3"/>
        <v>0</v>
      </c>
      <c r="C81" s="117">
        <f t="shared" si="2"/>
        <v>0</v>
      </c>
      <c r="D81" s="117">
        <v>37</v>
      </c>
      <c r="E81" s="117">
        <v>19</v>
      </c>
      <c r="F81" s="115" t="s">
        <v>60</v>
      </c>
      <c r="G81" s="117"/>
      <c r="H81" s="115">
        <f t="shared" si="0"/>
        <v>0</v>
      </c>
      <c r="I81" s="115">
        <v>50</v>
      </c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</row>
    <row r="82" spans="1:40" s="116" customFormat="1" ht="9" hidden="1" x14ac:dyDescent="0.15">
      <c r="A82" s="115" t="s">
        <v>65</v>
      </c>
      <c r="B82" s="117">
        <f t="shared" si="3"/>
        <v>0</v>
      </c>
      <c r="C82" s="117">
        <f t="shared" si="2"/>
        <v>0</v>
      </c>
      <c r="D82" s="117">
        <v>35</v>
      </c>
      <c r="E82" s="117">
        <v>18</v>
      </c>
      <c r="F82" s="115" t="s">
        <v>60</v>
      </c>
      <c r="G82" s="117"/>
      <c r="H82" s="115">
        <f t="shared" si="0"/>
        <v>0</v>
      </c>
      <c r="I82" s="115">
        <v>50</v>
      </c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</row>
    <row r="83" spans="1:40" s="116" customFormat="1" ht="9" hidden="1" x14ac:dyDescent="0.15">
      <c r="A83" s="115" t="s">
        <v>66</v>
      </c>
      <c r="B83" s="117">
        <f t="shared" si="3"/>
        <v>0</v>
      </c>
      <c r="C83" s="117">
        <f t="shared" si="2"/>
        <v>0</v>
      </c>
      <c r="D83" s="117">
        <v>37</v>
      </c>
      <c r="E83" s="117">
        <v>19</v>
      </c>
      <c r="F83" s="115" t="s">
        <v>60</v>
      </c>
      <c r="G83" s="117"/>
      <c r="H83" s="115">
        <f t="shared" si="0"/>
        <v>0</v>
      </c>
      <c r="I83" s="115">
        <v>50</v>
      </c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</row>
    <row r="84" spans="1:40" s="116" customFormat="1" ht="9" hidden="1" x14ac:dyDescent="0.15">
      <c r="A84" s="115" t="s">
        <v>67</v>
      </c>
      <c r="B84" s="117">
        <f t="shared" si="3"/>
        <v>0</v>
      </c>
      <c r="C84" s="117">
        <f t="shared" si="2"/>
        <v>0</v>
      </c>
      <c r="D84" s="117">
        <v>35</v>
      </c>
      <c r="E84" s="117">
        <v>18</v>
      </c>
      <c r="F84" s="115" t="s">
        <v>60</v>
      </c>
      <c r="G84" s="117"/>
      <c r="H84" s="115">
        <f t="shared" si="0"/>
        <v>0</v>
      </c>
      <c r="I84" s="115">
        <v>50</v>
      </c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</row>
    <row r="85" spans="1:40" s="116" customFormat="1" ht="9" hidden="1" x14ac:dyDescent="0.15">
      <c r="A85" s="115" t="s">
        <v>68</v>
      </c>
      <c r="B85" s="117">
        <f t="shared" si="3"/>
        <v>0</v>
      </c>
      <c r="C85" s="117">
        <f t="shared" si="2"/>
        <v>0</v>
      </c>
      <c r="D85" s="117">
        <v>37</v>
      </c>
      <c r="E85" s="117">
        <v>19</v>
      </c>
      <c r="F85" s="115" t="s">
        <v>60</v>
      </c>
      <c r="G85" s="117"/>
      <c r="H85" s="115">
        <f t="shared" si="0"/>
        <v>0</v>
      </c>
      <c r="I85" s="115">
        <v>50</v>
      </c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</row>
    <row r="86" spans="1:40" s="116" customFormat="1" ht="9" hidden="1" x14ac:dyDescent="0.15">
      <c r="A86" s="115" t="s">
        <v>69</v>
      </c>
      <c r="B86" s="117">
        <f t="shared" si="3"/>
        <v>0</v>
      </c>
      <c r="C86" s="117">
        <f t="shared" si="2"/>
        <v>0</v>
      </c>
      <c r="D86" s="117">
        <v>35</v>
      </c>
      <c r="E86" s="117">
        <v>18</v>
      </c>
      <c r="F86" s="115" t="s">
        <v>60</v>
      </c>
      <c r="G86" s="117"/>
      <c r="H86" s="115">
        <f t="shared" si="0"/>
        <v>0</v>
      </c>
      <c r="I86" s="115">
        <v>50</v>
      </c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</row>
    <row r="87" spans="1:40" s="116" customFormat="1" ht="9" hidden="1" x14ac:dyDescent="0.15">
      <c r="A87" s="115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</row>
    <row r="88" spans="1:40" s="116" customFormat="1" ht="9" hidden="1" x14ac:dyDescent="0.15">
      <c r="A88" s="119" t="s">
        <v>42</v>
      </c>
      <c r="B88" s="115" t="s">
        <v>70</v>
      </c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</row>
    <row r="89" spans="1:40" s="116" customFormat="1" ht="9" hidden="1" x14ac:dyDescent="0.15">
      <c r="A89" s="119" t="s">
        <v>43</v>
      </c>
      <c r="B89" s="115">
        <v>0</v>
      </c>
      <c r="C89" s="115" t="b">
        <v>0</v>
      </c>
      <c r="D89" s="115" t="b">
        <v>0</v>
      </c>
      <c r="E89" s="115" t="b">
        <v>0</v>
      </c>
      <c r="F89" s="115">
        <v>0</v>
      </c>
      <c r="G89" s="115">
        <v>0</v>
      </c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</row>
    <row r="90" spans="1:40" s="116" customFormat="1" ht="9" hidden="1" x14ac:dyDescent="0.15">
      <c r="A90" s="119" t="s">
        <v>44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</row>
    <row r="91" spans="1:40" s="116" customFormat="1" ht="9" hidden="1" x14ac:dyDescent="0.15">
      <c r="A91" s="119" t="s">
        <v>45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</row>
    <row r="92" spans="1:40" s="116" customFormat="1" ht="9" hidden="1" x14ac:dyDescent="0.15">
      <c r="A92" s="119" t="s">
        <v>46</v>
      </c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</row>
    <row r="93" spans="1:40" s="116" customFormat="1" ht="9" hidden="1" x14ac:dyDescent="0.15">
      <c r="A93" s="119" t="s">
        <v>47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</row>
    <row r="94" spans="1:40" s="116" customFormat="1" ht="9" hidden="1" x14ac:dyDescent="0.15">
      <c r="A94" s="119" t="s">
        <v>48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</row>
    <row r="95" spans="1:40" s="116" customFormat="1" ht="9" hidden="1" x14ac:dyDescent="0.15">
      <c r="A95" s="119" t="s">
        <v>49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</row>
    <row r="96" spans="1:40" s="116" customFormat="1" ht="9" hidden="1" x14ac:dyDescent="0.15">
      <c r="A96" s="115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</row>
    <row r="97" spans="1:40" s="116" customFormat="1" ht="9" hidden="1" x14ac:dyDescent="0.15">
      <c r="A97" s="120" t="s">
        <v>93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</row>
    <row r="98" spans="1:40" s="116" customFormat="1" ht="9" hidden="1" x14ac:dyDescent="0.15">
      <c r="A98" s="120" t="s">
        <v>91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</row>
    <row r="99" spans="1:40" s="116" customFormat="1" ht="9" hidden="1" x14ac:dyDescent="0.15">
      <c r="A99" s="120" t="s">
        <v>92</v>
      </c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</row>
    <row r="100" spans="1:40" s="116" customFormat="1" ht="9" hidden="1" x14ac:dyDescent="0.15">
      <c r="A100" s="120" t="s">
        <v>85</v>
      </c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</row>
    <row r="101" spans="1:40" s="116" customFormat="1" ht="9" hidden="1" x14ac:dyDescent="0.15">
      <c r="A101" s="120" t="s">
        <v>84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</row>
    <row r="102" spans="1:40" s="116" customFormat="1" ht="9" hidden="1" x14ac:dyDescent="0.15">
      <c r="A102" s="120" t="s">
        <v>86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</row>
    <row r="103" spans="1:40" s="116" customFormat="1" ht="9" hidden="1" x14ac:dyDescent="0.15">
      <c r="A103" s="120" t="s">
        <v>88</v>
      </c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</row>
    <row r="104" spans="1:40" s="116" customFormat="1" ht="9" hidden="1" x14ac:dyDescent="0.15">
      <c r="A104" s="120" t="s">
        <v>90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</row>
    <row r="105" spans="1:40" s="116" customFormat="1" ht="9" hidden="1" x14ac:dyDescent="0.15">
      <c r="A105" s="120" t="s">
        <v>104</v>
      </c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</row>
    <row r="106" spans="1:40" s="116" customFormat="1" ht="9" hidden="1" x14ac:dyDescent="0.15">
      <c r="A106" s="121" t="s">
        <v>87</v>
      </c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</row>
    <row r="107" spans="1:40" s="116" customFormat="1" ht="9" hidden="1" x14ac:dyDescent="0.15">
      <c r="A107" s="121" t="s">
        <v>89</v>
      </c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</row>
    <row r="108" spans="1:40" s="116" customFormat="1" ht="9" hidden="1" x14ac:dyDescent="0.15">
      <c r="A108" s="121" t="s">
        <v>94</v>
      </c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</row>
    <row r="109" spans="1:40" s="116" customFormat="1" ht="9" hidden="1" x14ac:dyDescent="0.15">
      <c r="A109" s="121" t="s">
        <v>95</v>
      </c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</row>
    <row r="110" spans="1:40" s="116" customFormat="1" ht="9" hidden="1" x14ac:dyDescent="0.15">
      <c r="A110" s="121" t="s">
        <v>96</v>
      </c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</row>
    <row r="111" spans="1:40" s="116" customFormat="1" ht="9" hidden="1" x14ac:dyDescent="0.15">
      <c r="A111" s="121" t="s">
        <v>97</v>
      </c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</row>
    <row r="112" spans="1:40" s="116" customFormat="1" ht="9" hidden="1" x14ac:dyDescent="0.15">
      <c r="A112" s="121" t="s">
        <v>98</v>
      </c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</row>
    <row r="113" spans="1:40" s="116" customFormat="1" ht="9" hidden="1" x14ac:dyDescent="0.15">
      <c r="A113" s="120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</row>
    <row r="114" spans="1:40" s="116" customFormat="1" ht="9" hidden="1" x14ac:dyDescent="0.15">
      <c r="A114" s="120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</row>
    <row r="115" spans="1:40" s="116" customFormat="1" ht="9" hidden="1" x14ac:dyDescent="0.15">
      <c r="A115" s="120" t="s">
        <v>100</v>
      </c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</row>
    <row r="116" spans="1:40" s="116" customFormat="1" ht="9" hidden="1" x14ac:dyDescent="0.15">
      <c r="A116" s="120" t="s">
        <v>103</v>
      </c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</row>
    <row r="117" spans="1:40" s="116" customFormat="1" ht="9" hidden="1" x14ac:dyDescent="0.15">
      <c r="A117" s="120" t="s">
        <v>104</v>
      </c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</row>
    <row r="118" spans="1:40" s="116" customFormat="1" ht="9" hidden="1" x14ac:dyDescent="0.15">
      <c r="A118" s="121" t="s">
        <v>99</v>
      </c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</row>
    <row r="119" spans="1:40" s="116" customFormat="1" ht="9" hidden="1" x14ac:dyDescent="0.15">
      <c r="A119" s="121" t="s">
        <v>101</v>
      </c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</row>
    <row r="120" spans="1:40" s="116" customFormat="1" ht="9" hidden="1" x14ac:dyDescent="0.15">
      <c r="A120" s="121" t="s">
        <v>102</v>
      </c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</row>
    <row r="121" spans="1:40" hidden="1" x14ac:dyDescent="0.15"/>
    <row r="122" spans="1:40" s="180" customFormat="1" ht="10.5" hidden="1" customHeight="1" x14ac:dyDescent="0.15">
      <c r="A122" s="178" t="s">
        <v>214</v>
      </c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  <c r="AF122" s="178"/>
      <c r="AG122" s="178"/>
      <c r="AH122" s="178"/>
      <c r="AI122" s="178"/>
      <c r="AJ122" s="178"/>
      <c r="AK122" s="178"/>
      <c r="AL122" s="178"/>
      <c r="AM122" s="178"/>
      <c r="AN122" s="178"/>
    </row>
    <row r="123" spans="1:40" s="180" customFormat="1" ht="10.5" hidden="1" customHeight="1" x14ac:dyDescent="0.15">
      <c r="A123" s="178" t="s">
        <v>52</v>
      </c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  <c r="AF123" s="178"/>
      <c r="AG123" s="178"/>
      <c r="AH123" s="178"/>
      <c r="AI123" s="178"/>
      <c r="AJ123" s="178"/>
      <c r="AK123" s="178"/>
      <c r="AL123" s="178"/>
      <c r="AM123" s="178"/>
      <c r="AN123" s="178"/>
    </row>
    <row r="124" spans="1:40" s="180" customFormat="1" ht="10.5" hidden="1" customHeight="1" x14ac:dyDescent="0.15">
      <c r="A124" s="178" t="s">
        <v>54</v>
      </c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  <c r="V124" s="178"/>
      <c r="W124" s="178"/>
      <c r="X124" s="178"/>
      <c r="Y124" s="178"/>
      <c r="Z124" s="178"/>
      <c r="AA124" s="178"/>
      <c r="AB124" s="178"/>
      <c r="AC124" s="178"/>
      <c r="AD124" s="178"/>
      <c r="AE124" s="178"/>
      <c r="AF124" s="178"/>
      <c r="AG124" s="178"/>
      <c r="AH124" s="178"/>
      <c r="AI124" s="178"/>
      <c r="AJ124" s="178"/>
      <c r="AK124" s="178"/>
      <c r="AL124" s="178"/>
      <c r="AM124" s="178"/>
      <c r="AN124" s="178"/>
    </row>
    <row r="125" spans="1:40" s="180" customFormat="1" ht="10.5" hidden="1" customHeight="1" x14ac:dyDescent="0.15">
      <c r="A125" s="178" t="s">
        <v>55</v>
      </c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  <c r="V125" s="178"/>
      <c r="W125" s="178"/>
      <c r="X125" s="178"/>
      <c r="Y125" s="178"/>
      <c r="Z125" s="178"/>
      <c r="AA125" s="178"/>
      <c r="AB125" s="178"/>
      <c r="AC125" s="178"/>
      <c r="AD125" s="178"/>
      <c r="AE125" s="178"/>
      <c r="AF125" s="178"/>
      <c r="AG125" s="178"/>
      <c r="AH125" s="178"/>
      <c r="AI125" s="178"/>
      <c r="AJ125" s="178"/>
      <c r="AK125" s="178"/>
      <c r="AL125" s="178"/>
      <c r="AM125" s="178"/>
      <c r="AN125" s="178"/>
    </row>
    <row r="126" spans="1:40" s="180" customFormat="1" ht="10.5" hidden="1" customHeight="1" x14ac:dyDescent="0.15">
      <c r="A126" s="178" t="s">
        <v>56</v>
      </c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  <c r="U126" s="178"/>
      <c r="V126" s="178"/>
      <c r="W126" s="178"/>
      <c r="X126" s="178"/>
      <c r="Y126" s="178"/>
      <c r="Z126" s="178"/>
      <c r="AA126" s="178"/>
      <c r="AB126" s="178"/>
      <c r="AC126" s="178"/>
      <c r="AD126" s="178"/>
      <c r="AE126" s="178"/>
      <c r="AF126" s="178"/>
      <c r="AG126" s="178"/>
      <c r="AH126" s="178"/>
      <c r="AI126" s="178"/>
      <c r="AJ126" s="178"/>
      <c r="AK126" s="178"/>
      <c r="AL126" s="178"/>
      <c r="AM126" s="178"/>
      <c r="AN126" s="178"/>
    </row>
    <row r="127" spans="1:40" s="180" customFormat="1" ht="10.5" hidden="1" customHeight="1" x14ac:dyDescent="0.15">
      <c r="A127" s="178" t="s">
        <v>5</v>
      </c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  <c r="W127" s="178"/>
      <c r="X127" s="178"/>
      <c r="Y127" s="178"/>
      <c r="Z127" s="178"/>
      <c r="AA127" s="178"/>
      <c r="AB127" s="178"/>
      <c r="AC127" s="178"/>
      <c r="AD127" s="178"/>
      <c r="AE127" s="178"/>
      <c r="AF127" s="178"/>
      <c r="AG127" s="178"/>
      <c r="AH127" s="178"/>
      <c r="AI127" s="178"/>
      <c r="AJ127" s="178"/>
      <c r="AK127" s="178"/>
      <c r="AL127" s="178"/>
      <c r="AM127" s="178"/>
      <c r="AN127" s="178"/>
    </row>
    <row r="128" spans="1:40" s="180" customFormat="1" ht="10.5" hidden="1" customHeight="1" x14ac:dyDescent="0.15">
      <c r="A128" s="178" t="s">
        <v>57</v>
      </c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  <c r="W128" s="178"/>
      <c r="X128" s="178"/>
      <c r="Y128" s="178"/>
      <c r="Z128" s="178"/>
      <c r="AA128" s="178"/>
      <c r="AB128" s="178"/>
      <c r="AC128" s="178"/>
      <c r="AD128" s="178"/>
      <c r="AE128" s="178"/>
      <c r="AF128" s="178"/>
      <c r="AG128" s="178"/>
      <c r="AH128" s="178"/>
      <c r="AI128" s="178"/>
      <c r="AJ128" s="178"/>
      <c r="AK128" s="178"/>
      <c r="AL128" s="178"/>
      <c r="AM128" s="178"/>
      <c r="AN128" s="178"/>
    </row>
    <row r="129" spans="1:40" s="180" customFormat="1" ht="10.5" hidden="1" customHeight="1" x14ac:dyDescent="0.15">
      <c r="A129" s="178" t="s">
        <v>58</v>
      </c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78"/>
      <c r="W129" s="178"/>
      <c r="X129" s="178"/>
      <c r="Y129" s="178"/>
      <c r="Z129" s="178"/>
      <c r="AA129" s="178"/>
      <c r="AB129" s="178"/>
      <c r="AC129" s="178"/>
      <c r="AD129" s="178"/>
      <c r="AE129" s="178"/>
      <c r="AF129" s="178"/>
      <c r="AG129" s="178"/>
      <c r="AH129" s="178"/>
      <c r="AI129" s="178"/>
      <c r="AJ129" s="178"/>
      <c r="AK129" s="178"/>
      <c r="AL129" s="178"/>
      <c r="AM129" s="178"/>
      <c r="AN129" s="178"/>
    </row>
    <row r="130" spans="1:40" s="180" customFormat="1" ht="10.5" hidden="1" customHeight="1" x14ac:dyDescent="0.15">
      <c r="A130" s="178" t="s">
        <v>59</v>
      </c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  <c r="Y130" s="178"/>
      <c r="Z130" s="178"/>
      <c r="AA130" s="178"/>
      <c r="AB130" s="178"/>
      <c r="AC130" s="178"/>
      <c r="AD130" s="178"/>
      <c r="AE130" s="178"/>
      <c r="AF130" s="178"/>
      <c r="AG130" s="178"/>
      <c r="AH130" s="178"/>
      <c r="AI130" s="178"/>
      <c r="AJ130" s="178"/>
      <c r="AK130" s="178"/>
      <c r="AL130" s="178"/>
      <c r="AM130" s="178"/>
      <c r="AN130" s="178"/>
    </row>
    <row r="131" spans="1:40" s="180" customFormat="1" ht="10.5" hidden="1" customHeight="1" x14ac:dyDescent="0.15">
      <c r="A131" s="178" t="s">
        <v>6</v>
      </c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  <c r="Y131" s="178"/>
      <c r="Z131" s="178"/>
      <c r="AA131" s="178"/>
      <c r="AB131" s="178"/>
      <c r="AC131" s="178"/>
      <c r="AD131" s="178"/>
      <c r="AE131" s="178"/>
      <c r="AF131" s="178"/>
      <c r="AG131" s="178"/>
      <c r="AH131" s="178"/>
      <c r="AI131" s="178"/>
      <c r="AJ131" s="178"/>
      <c r="AK131" s="178"/>
      <c r="AL131" s="178"/>
      <c r="AM131" s="178"/>
      <c r="AN131" s="178"/>
    </row>
    <row r="132" spans="1:40" s="180" customFormat="1" ht="10.5" hidden="1" customHeight="1" x14ac:dyDescent="0.15">
      <c r="A132" s="178" t="s">
        <v>7</v>
      </c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  <c r="AA132" s="178"/>
      <c r="AB132" s="178"/>
      <c r="AC132" s="178"/>
      <c r="AD132" s="178"/>
      <c r="AE132" s="178"/>
      <c r="AF132" s="178"/>
      <c r="AG132" s="178"/>
      <c r="AH132" s="178"/>
      <c r="AI132" s="178"/>
      <c r="AJ132" s="178"/>
      <c r="AK132" s="178"/>
      <c r="AL132" s="178"/>
      <c r="AM132" s="178"/>
      <c r="AN132" s="178"/>
    </row>
    <row r="133" spans="1:40" s="180" customFormat="1" ht="10.5" hidden="1" customHeight="1" x14ac:dyDescent="0.15">
      <c r="A133" s="178" t="s">
        <v>8</v>
      </c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  <c r="AA133" s="178"/>
      <c r="AB133" s="178"/>
      <c r="AC133" s="178"/>
      <c r="AD133" s="178"/>
      <c r="AE133" s="178"/>
      <c r="AF133" s="178"/>
      <c r="AG133" s="178"/>
      <c r="AH133" s="178"/>
      <c r="AI133" s="178"/>
      <c r="AJ133" s="178"/>
      <c r="AK133" s="178"/>
      <c r="AL133" s="178"/>
      <c r="AM133" s="178"/>
      <c r="AN133" s="178"/>
    </row>
    <row r="134" spans="1:40" s="180" customFormat="1" ht="10.5" hidden="1" customHeight="1" x14ac:dyDescent="0.15">
      <c r="A134" s="178" t="s">
        <v>9</v>
      </c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  <c r="AA134" s="178"/>
      <c r="AB134" s="178"/>
      <c r="AC134" s="178"/>
      <c r="AD134" s="178"/>
      <c r="AE134" s="178"/>
      <c r="AF134" s="178"/>
      <c r="AG134" s="178"/>
      <c r="AH134" s="178"/>
      <c r="AI134" s="178"/>
      <c r="AJ134" s="178"/>
      <c r="AK134" s="178"/>
      <c r="AL134" s="178"/>
      <c r="AM134" s="178"/>
      <c r="AN134" s="178"/>
    </row>
    <row r="135" spans="1:40" s="180" customFormat="1" ht="10.5" hidden="1" customHeight="1" x14ac:dyDescent="0.15">
      <c r="A135" s="178" t="s">
        <v>10</v>
      </c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  <c r="W135" s="178"/>
      <c r="X135" s="178"/>
      <c r="Y135" s="178"/>
      <c r="Z135" s="178"/>
      <c r="AA135" s="178"/>
      <c r="AB135" s="178"/>
      <c r="AC135" s="178"/>
      <c r="AD135" s="178"/>
      <c r="AE135" s="178"/>
      <c r="AF135" s="178"/>
      <c r="AG135" s="178"/>
      <c r="AH135" s="178"/>
      <c r="AI135" s="178"/>
      <c r="AJ135" s="178"/>
      <c r="AK135" s="178"/>
      <c r="AL135" s="178"/>
      <c r="AM135" s="178"/>
      <c r="AN135" s="178"/>
    </row>
    <row r="136" spans="1:40" s="180" customFormat="1" ht="10.5" hidden="1" customHeight="1" x14ac:dyDescent="0.15">
      <c r="A136" s="178" t="s">
        <v>11</v>
      </c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  <c r="Y136" s="178"/>
      <c r="Z136" s="178"/>
      <c r="AA136" s="178"/>
      <c r="AB136" s="178"/>
      <c r="AC136" s="178"/>
      <c r="AD136" s="178"/>
      <c r="AE136" s="178"/>
      <c r="AF136" s="178"/>
      <c r="AG136" s="178"/>
      <c r="AH136" s="178"/>
      <c r="AI136" s="178"/>
      <c r="AJ136" s="178"/>
      <c r="AK136" s="178"/>
      <c r="AL136" s="178"/>
      <c r="AM136" s="178"/>
      <c r="AN136" s="178"/>
    </row>
    <row r="137" spans="1:40" s="180" customFormat="1" ht="10.5" hidden="1" customHeight="1" x14ac:dyDescent="0.15">
      <c r="A137" s="178" t="s">
        <v>12</v>
      </c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8"/>
      <c r="U137" s="178"/>
      <c r="V137" s="178"/>
      <c r="W137" s="178"/>
      <c r="X137" s="178"/>
      <c r="Y137" s="178"/>
      <c r="Z137" s="178"/>
      <c r="AA137" s="178"/>
      <c r="AB137" s="178"/>
      <c r="AC137" s="178"/>
      <c r="AD137" s="178"/>
      <c r="AE137" s="178"/>
      <c r="AF137" s="178"/>
      <c r="AG137" s="178"/>
      <c r="AH137" s="178"/>
      <c r="AI137" s="178"/>
      <c r="AJ137" s="178"/>
      <c r="AK137" s="178"/>
      <c r="AL137" s="178"/>
      <c r="AM137" s="178"/>
      <c r="AN137" s="178"/>
    </row>
    <row r="138" spans="1:40" s="180" customFormat="1" ht="10.5" hidden="1" customHeight="1" x14ac:dyDescent="0.15">
      <c r="A138" s="178" t="s">
        <v>13</v>
      </c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  <c r="Y138" s="178"/>
      <c r="Z138" s="178"/>
      <c r="AA138" s="178"/>
      <c r="AB138" s="178"/>
      <c r="AC138" s="178"/>
      <c r="AD138" s="178"/>
      <c r="AE138" s="178"/>
      <c r="AF138" s="178"/>
      <c r="AG138" s="178"/>
      <c r="AH138" s="178"/>
      <c r="AI138" s="178"/>
      <c r="AJ138" s="178"/>
      <c r="AK138" s="178"/>
      <c r="AL138" s="178"/>
      <c r="AM138" s="178"/>
      <c r="AN138" s="178"/>
    </row>
    <row r="139" spans="1:40" s="180" customFormat="1" ht="10.5" hidden="1" customHeight="1" x14ac:dyDescent="0.15">
      <c r="A139" s="178" t="s">
        <v>61</v>
      </c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  <c r="Y139" s="178"/>
      <c r="Z139" s="178"/>
      <c r="AA139" s="178"/>
      <c r="AB139" s="178"/>
      <c r="AC139" s="178"/>
      <c r="AD139" s="178"/>
      <c r="AE139" s="178"/>
      <c r="AF139" s="178"/>
      <c r="AG139" s="178"/>
      <c r="AH139" s="178"/>
      <c r="AI139" s="178"/>
      <c r="AJ139" s="178"/>
      <c r="AK139" s="178"/>
      <c r="AL139" s="178"/>
      <c r="AM139" s="178"/>
      <c r="AN139" s="178"/>
    </row>
    <row r="140" spans="1:40" s="180" customFormat="1" ht="10.5" hidden="1" customHeight="1" x14ac:dyDescent="0.15">
      <c r="A140" s="178" t="s">
        <v>14</v>
      </c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  <c r="Y140" s="178"/>
      <c r="Z140" s="178"/>
      <c r="AA140" s="178"/>
      <c r="AB140" s="178"/>
      <c r="AC140" s="178"/>
      <c r="AD140" s="178"/>
      <c r="AE140" s="178"/>
      <c r="AF140" s="178"/>
      <c r="AG140" s="178"/>
      <c r="AH140" s="178"/>
      <c r="AI140" s="178"/>
      <c r="AJ140" s="178"/>
      <c r="AK140" s="178"/>
      <c r="AL140" s="178"/>
      <c r="AM140" s="178"/>
      <c r="AN140" s="178"/>
    </row>
    <row r="141" spans="1:40" s="180" customFormat="1" ht="10.5" hidden="1" customHeight="1" x14ac:dyDescent="0.15">
      <c r="A141" s="178" t="s">
        <v>15</v>
      </c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  <c r="W141" s="178"/>
      <c r="X141" s="178"/>
      <c r="Y141" s="178"/>
      <c r="Z141" s="178"/>
      <c r="AA141" s="178"/>
      <c r="AB141" s="178"/>
      <c r="AC141" s="178"/>
      <c r="AD141" s="178"/>
      <c r="AE141" s="178"/>
      <c r="AF141" s="178"/>
      <c r="AG141" s="178"/>
      <c r="AH141" s="178"/>
      <c r="AI141" s="178"/>
      <c r="AJ141" s="178"/>
      <c r="AK141" s="178"/>
      <c r="AL141" s="178"/>
      <c r="AM141" s="178"/>
      <c r="AN141" s="178"/>
    </row>
  </sheetData>
  <sheetProtection password="D2DD" sheet="1" objects="1" scenarios="1" selectLockedCells="1"/>
  <mergeCells count="116">
    <mergeCell ref="AP5:AT5"/>
    <mergeCell ref="B6:K7"/>
    <mergeCell ref="Q6:R6"/>
    <mergeCell ref="T6:V6"/>
    <mergeCell ref="AT6:AT7"/>
    <mergeCell ref="L7:AM7"/>
    <mergeCell ref="A3:A7"/>
    <mergeCell ref="L3:AF3"/>
    <mergeCell ref="AG3:AM3"/>
    <mergeCell ref="L4:AF4"/>
    <mergeCell ref="AG4:AM4"/>
    <mergeCell ref="AP4:AT4"/>
    <mergeCell ref="L5:AB5"/>
    <mergeCell ref="AC5:AF5"/>
    <mergeCell ref="AG5:AK5"/>
    <mergeCell ref="AL5:AM5"/>
    <mergeCell ref="A23:E23"/>
    <mergeCell ref="F23:J23"/>
    <mergeCell ref="K23:AM23"/>
    <mergeCell ref="K12:N12"/>
    <mergeCell ref="O12:Q12"/>
    <mergeCell ref="R12:S12"/>
    <mergeCell ref="T12:X12"/>
    <mergeCell ref="Y12:AA12"/>
    <mergeCell ref="AB12:AC12"/>
    <mergeCell ref="AD12:AH12"/>
    <mergeCell ref="AD19:AH19"/>
    <mergeCell ref="AI19:AK19"/>
    <mergeCell ref="AL19:AM19"/>
    <mergeCell ref="C20:AM21"/>
    <mergeCell ref="A8:H9"/>
    <mergeCell ref="K19:N19"/>
    <mergeCell ref="O19:Q19"/>
    <mergeCell ref="R19:S19"/>
    <mergeCell ref="T19:X19"/>
    <mergeCell ref="Y19:AA19"/>
    <mergeCell ref="AB19:AC19"/>
    <mergeCell ref="A25:E25"/>
    <mergeCell ref="F25:J25"/>
    <mergeCell ref="K25:AM25"/>
    <mergeCell ref="AI12:AK12"/>
    <mergeCell ref="AL12:AM12"/>
    <mergeCell ref="A16:E16"/>
    <mergeCell ref="F16:J16"/>
    <mergeCell ref="K16:AM16"/>
    <mergeCell ref="A13:E13"/>
    <mergeCell ref="F13:J13"/>
    <mergeCell ref="K13:AM13"/>
    <mergeCell ref="A14:E14"/>
    <mergeCell ref="F14:J14"/>
    <mergeCell ref="K14:AM14"/>
    <mergeCell ref="A15:E15"/>
    <mergeCell ref="F15:J15"/>
    <mergeCell ref="K15:AM15"/>
    <mergeCell ref="A26:E26"/>
    <mergeCell ref="F26:J26"/>
    <mergeCell ref="K26:AM26"/>
    <mergeCell ref="A24:E24"/>
    <mergeCell ref="F24:J24"/>
    <mergeCell ref="K24:AM24"/>
    <mergeCell ref="A29:E29"/>
    <mergeCell ref="F29:J29"/>
    <mergeCell ref="K29:AM29"/>
    <mergeCell ref="A30:E30"/>
    <mergeCell ref="F30:J30"/>
    <mergeCell ref="K30:AM30"/>
    <mergeCell ref="A27:E27"/>
    <mergeCell ref="F27:J27"/>
    <mergeCell ref="K27:AM27"/>
    <mergeCell ref="A28:E28"/>
    <mergeCell ref="F28:J28"/>
    <mergeCell ref="K28:AM28"/>
    <mergeCell ref="A34:E34"/>
    <mergeCell ref="F34:J34"/>
    <mergeCell ref="K34:AM34"/>
    <mergeCell ref="A33:E33"/>
    <mergeCell ref="F33:J33"/>
    <mergeCell ref="K33:AM33"/>
    <mergeCell ref="A31:E31"/>
    <mergeCell ref="F31:J31"/>
    <mergeCell ref="K31:AM31"/>
    <mergeCell ref="A32:E32"/>
    <mergeCell ref="F32:J32"/>
    <mergeCell ref="K32:AM32"/>
    <mergeCell ref="AI36:AK36"/>
    <mergeCell ref="AL36:AM36"/>
    <mergeCell ref="K36:N36"/>
    <mergeCell ref="O36:Q36"/>
    <mergeCell ref="R36:S36"/>
    <mergeCell ref="T36:X36"/>
    <mergeCell ref="Y36:AA36"/>
    <mergeCell ref="AB36:AC36"/>
    <mergeCell ref="AD36:AH36"/>
    <mergeCell ref="A45:E45"/>
    <mergeCell ref="F45:J45"/>
    <mergeCell ref="K45:AM45"/>
    <mergeCell ref="A44:E44"/>
    <mergeCell ref="F44:J44"/>
    <mergeCell ref="K44:AM44"/>
    <mergeCell ref="A42:E42"/>
    <mergeCell ref="F42:J42"/>
    <mergeCell ref="K42:AM42"/>
    <mergeCell ref="A43:E43"/>
    <mergeCell ref="F43:J43"/>
    <mergeCell ref="K43:AM43"/>
    <mergeCell ref="A40:E40"/>
    <mergeCell ref="F40:J40"/>
    <mergeCell ref="K40:AM40"/>
    <mergeCell ref="A41:E41"/>
    <mergeCell ref="F41:J41"/>
    <mergeCell ref="K41:AM41"/>
    <mergeCell ref="C37:AM37"/>
    <mergeCell ref="A38:E38"/>
    <mergeCell ref="A39:E39"/>
    <mergeCell ref="F39:J39"/>
    <mergeCell ref="K39:AM39"/>
  </mergeCells>
  <phoneticPr fontId="3"/>
  <conditionalFormatting sqref="A11:AM16">
    <cfRule type="expression" dxfId="2" priority="2">
      <formula>COUNTIF($A$123:$A$141,$L$5)</formula>
    </cfRule>
  </conditionalFormatting>
  <dataValidations count="4">
    <dataValidation type="list" allowBlank="1" showInputMessage="1" showErrorMessage="1" sqref="L5:AB5">
      <formula1>$A$52:$A$86</formula1>
    </dataValidation>
    <dataValidation imeMode="halfAlpha" allowBlank="1" showInputMessage="1" showErrorMessage="1" sqref="J36"/>
    <dataValidation type="list" allowBlank="1" showInputMessage="1" showErrorMessage="1" sqref="A40:E44">
      <formula1>$A$115:$A$117</formula1>
    </dataValidation>
    <dataValidation type="list" allowBlank="1" showInputMessage="1" showErrorMessage="1" sqref="A24:E33">
      <formula1>$A$97:$A$105</formula1>
    </dataValidation>
  </dataValidations>
  <printOptions horizontalCentered="1"/>
  <pageMargins left="0.55118110236220474" right="0.55118110236220474" top="0.82677165354330717" bottom="0.23622047244094491" header="0.51181102362204722" footer="0.35433070866141736"/>
  <pageSetup paperSize="9" scale="9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297" r:id="rId4" name="Check Box 1">
              <controlPr defaultSize="0" autoFill="0" autoLine="0" autoPict="0">
                <anchor moveWithCells="1">
                  <from>
                    <xdr:col>7</xdr:col>
                    <xdr:colOff>95250</xdr:colOff>
                    <xdr:row>7</xdr:row>
                    <xdr:rowOff>28575</xdr:rowOff>
                  </from>
                  <to>
                    <xdr:col>9</xdr:col>
                    <xdr:colOff>9525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8" r:id="rId5" name="Check Box 2">
              <controlPr defaultSize="0" autoFill="0" autoLine="0" autoPict="0">
                <anchor moveWithCells="1">
                  <from>
                    <xdr:col>7</xdr:col>
                    <xdr:colOff>95250</xdr:colOff>
                    <xdr:row>8</xdr:row>
                    <xdr:rowOff>19050</xdr:rowOff>
                  </from>
                  <to>
                    <xdr:col>9</xdr:col>
                    <xdr:colOff>9525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T141"/>
  <sheetViews>
    <sheetView showGridLines="0" view="pageBreakPreview" topLeftCell="A10" zoomScaleNormal="120" zoomScaleSheetLayoutView="100" workbookViewId="0">
      <selection activeCell="L4" sqref="L4:AF4"/>
    </sheetView>
  </sheetViews>
  <sheetFormatPr defaultColWidth="2.25" defaultRowHeight="18.75" x14ac:dyDescent="0.15"/>
  <cols>
    <col min="1" max="1" width="2.25" style="62" customWidth="1"/>
    <col min="2" max="5" width="2.375" style="62" customWidth="1"/>
    <col min="6" max="7" width="2.375" style="62" bestFit="1" customWidth="1"/>
    <col min="8" max="8" width="2.375" style="62" customWidth="1"/>
    <col min="9" max="40" width="2.25" style="62"/>
    <col min="41" max="47" width="2.25" style="63" customWidth="1"/>
    <col min="48" max="16384" width="2.25" style="63"/>
  </cols>
  <sheetData>
    <row r="1" spans="1:46" x14ac:dyDescent="0.15">
      <c r="A1" s="61" t="s">
        <v>212</v>
      </c>
    </row>
    <row r="3" spans="1:46" s="69" customFormat="1" ht="12" customHeight="1" x14ac:dyDescent="0.15">
      <c r="A3" s="372" t="s">
        <v>74</v>
      </c>
      <c r="B3" s="64" t="s">
        <v>0</v>
      </c>
      <c r="C3" s="65"/>
      <c r="D3" s="65"/>
      <c r="E3" s="66"/>
      <c r="F3" s="66"/>
      <c r="G3" s="66"/>
      <c r="H3" s="66"/>
      <c r="I3" s="66"/>
      <c r="J3" s="66"/>
      <c r="K3" s="67"/>
      <c r="L3" s="374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6"/>
      <c r="AG3" s="326" t="s">
        <v>26</v>
      </c>
      <c r="AH3" s="324"/>
      <c r="AI3" s="324"/>
      <c r="AJ3" s="324"/>
      <c r="AK3" s="324"/>
      <c r="AL3" s="324"/>
      <c r="AM3" s="325"/>
      <c r="AN3" s="68"/>
    </row>
    <row r="4" spans="1:46" s="69" customFormat="1" ht="20.25" customHeight="1" x14ac:dyDescent="0.15">
      <c r="A4" s="373"/>
      <c r="B4" s="70" t="s">
        <v>75</v>
      </c>
      <c r="C4" s="87"/>
      <c r="D4" s="87"/>
      <c r="E4" s="72"/>
      <c r="F4" s="72"/>
      <c r="G4" s="72"/>
      <c r="H4" s="72"/>
      <c r="I4" s="72"/>
      <c r="J4" s="72"/>
      <c r="K4" s="73"/>
      <c r="L4" s="369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1"/>
      <c r="AG4" s="377"/>
      <c r="AH4" s="378"/>
      <c r="AI4" s="378"/>
      <c r="AJ4" s="378"/>
      <c r="AK4" s="378"/>
      <c r="AL4" s="378"/>
      <c r="AM4" s="379"/>
      <c r="AN4" s="68"/>
      <c r="AP4" s="360"/>
      <c r="AQ4" s="360"/>
      <c r="AR4" s="360"/>
      <c r="AS4" s="360"/>
      <c r="AT4" s="360"/>
    </row>
    <row r="5" spans="1:46" s="69" customFormat="1" ht="20.25" customHeight="1" x14ac:dyDescent="0.15">
      <c r="A5" s="373"/>
      <c r="B5" s="74" t="s">
        <v>32</v>
      </c>
      <c r="C5" s="75"/>
      <c r="D5" s="75"/>
      <c r="E5" s="76"/>
      <c r="F5" s="76"/>
      <c r="G5" s="76"/>
      <c r="H5" s="76"/>
      <c r="I5" s="76"/>
      <c r="J5" s="76"/>
      <c r="K5" s="77"/>
      <c r="L5" s="380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2"/>
      <c r="AC5" s="383" t="s">
        <v>27</v>
      </c>
      <c r="AD5" s="384"/>
      <c r="AE5" s="384"/>
      <c r="AF5" s="385"/>
      <c r="AG5" s="386"/>
      <c r="AH5" s="386"/>
      <c r="AI5" s="386"/>
      <c r="AJ5" s="386"/>
      <c r="AK5" s="386"/>
      <c r="AL5" s="310" t="s">
        <v>28</v>
      </c>
      <c r="AM5" s="311"/>
      <c r="AN5" s="68"/>
      <c r="AP5" s="360"/>
      <c r="AQ5" s="360"/>
      <c r="AR5" s="360"/>
      <c r="AS5" s="360"/>
      <c r="AT5" s="360"/>
    </row>
    <row r="6" spans="1:46" s="69" customFormat="1" ht="13.5" customHeight="1" x14ac:dyDescent="0.15">
      <c r="A6" s="373"/>
      <c r="B6" s="361" t="s">
        <v>76</v>
      </c>
      <c r="C6" s="362"/>
      <c r="D6" s="362"/>
      <c r="E6" s="362"/>
      <c r="F6" s="362"/>
      <c r="G6" s="362"/>
      <c r="H6" s="362"/>
      <c r="I6" s="362"/>
      <c r="J6" s="362"/>
      <c r="K6" s="363"/>
      <c r="L6" s="78" t="s">
        <v>1</v>
      </c>
      <c r="M6" s="78"/>
      <c r="N6" s="78"/>
      <c r="O6" s="78"/>
      <c r="P6" s="78"/>
      <c r="Q6" s="367"/>
      <c r="R6" s="367"/>
      <c r="S6" s="78" t="s">
        <v>2</v>
      </c>
      <c r="T6" s="367"/>
      <c r="U6" s="367"/>
      <c r="V6" s="367"/>
      <c r="W6" s="78" t="s">
        <v>3</v>
      </c>
      <c r="X6" s="78"/>
      <c r="Y6" s="78"/>
      <c r="Z6" s="78"/>
      <c r="AA6" s="78"/>
      <c r="AB6" s="78"/>
      <c r="AC6" s="79" t="s">
        <v>29</v>
      </c>
      <c r="AD6" s="78"/>
      <c r="AE6" s="78"/>
      <c r="AF6" s="78"/>
      <c r="AG6" s="78"/>
      <c r="AH6" s="78"/>
      <c r="AI6" s="78"/>
      <c r="AJ6" s="78"/>
      <c r="AK6" s="78"/>
      <c r="AL6" s="78"/>
      <c r="AM6" s="80"/>
      <c r="AN6" s="68"/>
      <c r="AP6" s="81"/>
      <c r="AQ6" s="82"/>
      <c r="AR6" s="82"/>
      <c r="AS6" s="82"/>
      <c r="AT6" s="368"/>
    </row>
    <row r="7" spans="1:46" s="69" customFormat="1" ht="20.25" customHeight="1" x14ac:dyDescent="0.15">
      <c r="A7" s="373"/>
      <c r="B7" s="364"/>
      <c r="C7" s="365"/>
      <c r="D7" s="365"/>
      <c r="E7" s="365"/>
      <c r="F7" s="365"/>
      <c r="G7" s="365"/>
      <c r="H7" s="365"/>
      <c r="I7" s="365"/>
      <c r="J7" s="365"/>
      <c r="K7" s="366"/>
      <c r="L7" s="369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70"/>
      <c r="AG7" s="370"/>
      <c r="AH7" s="370"/>
      <c r="AI7" s="370"/>
      <c r="AJ7" s="370"/>
      <c r="AK7" s="370"/>
      <c r="AL7" s="370"/>
      <c r="AM7" s="371"/>
      <c r="AN7" s="68"/>
      <c r="AP7" s="82"/>
      <c r="AQ7" s="82"/>
      <c r="AR7" s="82"/>
      <c r="AS7" s="82"/>
      <c r="AT7" s="368"/>
    </row>
    <row r="8" spans="1:46" s="69" customFormat="1" ht="18" customHeight="1" x14ac:dyDescent="0.15">
      <c r="A8" s="337" t="s">
        <v>38</v>
      </c>
      <c r="B8" s="338"/>
      <c r="C8" s="338"/>
      <c r="D8" s="338"/>
      <c r="E8" s="338"/>
      <c r="F8" s="338"/>
      <c r="G8" s="338"/>
      <c r="H8" s="339"/>
      <c r="I8" s="83"/>
      <c r="J8" s="84" t="s">
        <v>37</v>
      </c>
      <c r="K8" s="78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6"/>
      <c r="AN8" s="68"/>
    </row>
    <row r="9" spans="1:46" s="69" customFormat="1" ht="18" customHeight="1" x14ac:dyDescent="0.15">
      <c r="A9" s="340"/>
      <c r="B9" s="341"/>
      <c r="C9" s="341"/>
      <c r="D9" s="341"/>
      <c r="E9" s="341"/>
      <c r="F9" s="341"/>
      <c r="G9" s="341"/>
      <c r="H9" s="342"/>
      <c r="I9" s="88"/>
      <c r="J9" s="89" t="s">
        <v>39</v>
      </c>
      <c r="K9" s="72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90"/>
      <c r="AN9" s="68"/>
    </row>
    <row r="10" spans="1:46" s="69" customFormat="1" ht="11.25" customHeight="1" x14ac:dyDescent="0.15">
      <c r="A10" s="144"/>
      <c r="B10" s="144"/>
      <c r="C10" s="144"/>
      <c r="D10" s="144"/>
      <c r="E10" s="144"/>
      <c r="F10" s="144"/>
      <c r="G10" s="144"/>
      <c r="H10" s="144"/>
      <c r="I10" s="84"/>
      <c r="J10" s="144"/>
      <c r="K10" s="78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68"/>
    </row>
    <row r="11" spans="1:46" s="69" customFormat="1" ht="20.25" customHeight="1" x14ac:dyDescent="0.15">
      <c r="A11" s="91" t="s">
        <v>112</v>
      </c>
      <c r="B11" s="92"/>
      <c r="C11" s="92"/>
      <c r="D11" s="92"/>
      <c r="E11" s="92"/>
      <c r="F11" s="92"/>
      <c r="G11" s="92"/>
      <c r="H11" s="92"/>
      <c r="I11" s="93"/>
      <c r="J11" s="9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68"/>
    </row>
    <row r="12" spans="1:46" s="69" customFormat="1" ht="20.25" customHeight="1" x14ac:dyDescent="0.15">
      <c r="A12" s="95" t="s">
        <v>71</v>
      </c>
      <c r="B12" s="95"/>
      <c r="C12" s="95"/>
      <c r="D12" s="95"/>
      <c r="E12" s="95"/>
      <c r="F12" s="101"/>
      <c r="G12" s="101"/>
      <c r="H12" s="101"/>
      <c r="I12" s="101"/>
      <c r="J12" s="102"/>
      <c r="K12" s="353" t="s">
        <v>30</v>
      </c>
      <c r="L12" s="348"/>
      <c r="M12" s="348"/>
      <c r="N12" s="349"/>
      <c r="O12" s="354" t="str">
        <f>IF($L$5="","",VLOOKUP($L$5,$A$52:$H$86,8,FALSE))</f>
        <v/>
      </c>
      <c r="P12" s="355"/>
      <c r="Q12" s="355"/>
      <c r="R12" s="348" t="s">
        <v>25</v>
      </c>
      <c r="S12" s="349"/>
      <c r="T12" s="343" t="s">
        <v>79</v>
      </c>
      <c r="U12" s="344"/>
      <c r="V12" s="344"/>
      <c r="W12" s="344"/>
      <c r="X12" s="345"/>
      <c r="Y12" s="346"/>
      <c r="Z12" s="347"/>
      <c r="AA12" s="347"/>
      <c r="AB12" s="348" t="s">
        <v>25</v>
      </c>
      <c r="AC12" s="349"/>
      <c r="AD12" s="343" t="s">
        <v>23</v>
      </c>
      <c r="AE12" s="344"/>
      <c r="AF12" s="344"/>
      <c r="AG12" s="344"/>
      <c r="AH12" s="345"/>
      <c r="AI12" s="350">
        <f>ROUNDDOWN($F$16/1000,0)</f>
        <v>0</v>
      </c>
      <c r="AJ12" s="351"/>
      <c r="AK12" s="351"/>
      <c r="AL12" s="348" t="s">
        <v>25</v>
      </c>
      <c r="AM12" s="349"/>
      <c r="AN12" s="68"/>
    </row>
    <row r="13" spans="1:46" s="69" customFormat="1" ht="18" customHeight="1" x14ac:dyDescent="0.15">
      <c r="A13" s="309" t="s">
        <v>22</v>
      </c>
      <c r="B13" s="310"/>
      <c r="C13" s="310"/>
      <c r="D13" s="310"/>
      <c r="E13" s="311"/>
      <c r="F13" s="309" t="s">
        <v>24</v>
      </c>
      <c r="G13" s="310"/>
      <c r="H13" s="310"/>
      <c r="I13" s="310"/>
      <c r="J13" s="310"/>
      <c r="K13" s="312" t="s">
        <v>209</v>
      </c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2"/>
      <c r="AK13" s="312"/>
      <c r="AL13" s="312"/>
      <c r="AM13" s="312"/>
      <c r="AN13" s="68"/>
    </row>
    <row r="14" spans="1:46" s="69" customFormat="1" ht="15" customHeight="1" x14ac:dyDescent="0.15">
      <c r="A14" s="352" t="s">
        <v>108</v>
      </c>
      <c r="B14" s="352"/>
      <c r="C14" s="352"/>
      <c r="D14" s="352"/>
      <c r="E14" s="352"/>
      <c r="F14" s="305"/>
      <c r="G14" s="305"/>
      <c r="H14" s="305"/>
      <c r="I14" s="305"/>
      <c r="J14" s="305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68"/>
    </row>
    <row r="15" spans="1:46" s="69" customFormat="1" ht="15" customHeight="1" thickBot="1" x14ac:dyDescent="0.2">
      <c r="A15" s="352" t="s">
        <v>109</v>
      </c>
      <c r="B15" s="352"/>
      <c r="C15" s="352"/>
      <c r="D15" s="352"/>
      <c r="E15" s="352"/>
      <c r="F15" s="305"/>
      <c r="G15" s="305"/>
      <c r="H15" s="305"/>
      <c r="I15" s="305"/>
      <c r="J15" s="305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68"/>
    </row>
    <row r="16" spans="1:46" s="69" customFormat="1" ht="18.75" customHeight="1" thickTop="1" x14ac:dyDescent="0.15">
      <c r="A16" s="313" t="s">
        <v>34</v>
      </c>
      <c r="B16" s="314"/>
      <c r="C16" s="314"/>
      <c r="D16" s="314"/>
      <c r="E16" s="314"/>
      <c r="F16" s="334">
        <f>SUM(F14:F15)</f>
        <v>0</v>
      </c>
      <c r="G16" s="335"/>
      <c r="H16" s="335"/>
      <c r="I16" s="335"/>
      <c r="J16" s="336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8"/>
      <c r="AL16" s="318"/>
      <c r="AM16" s="318"/>
      <c r="AN16" s="68"/>
    </row>
    <row r="17" spans="1:40" s="69" customFormat="1" ht="20.25" customHeight="1" x14ac:dyDescent="0.15">
      <c r="A17" s="92"/>
      <c r="B17" s="92"/>
      <c r="C17" s="92"/>
      <c r="D17" s="92"/>
      <c r="E17" s="92"/>
      <c r="F17" s="92"/>
      <c r="G17" s="92"/>
      <c r="H17" s="92"/>
      <c r="I17" s="93"/>
      <c r="J17" s="92"/>
      <c r="K17" s="76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68"/>
    </row>
    <row r="18" spans="1:40" s="69" customFormat="1" ht="20.25" customHeight="1" x14ac:dyDescent="0.15">
      <c r="A18" s="91" t="s">
        <v>113</v>
      </c>
      <c r="B18" s="92"/>
      <c r="C18" s="92"/>
      <c r="D18" s="92"/>
      <c r="E18" s="92"/>
      <c r="F18" s="92"/>
      <c r="G18" s="92"/>
      <c r="H18" s="92"/>
      <c r="I18" s="93"/>
      <c r="J18" s="92"/>
      <c r="K18" s="72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68"/>
    </row>
    <row r="19" spans="1:40" s="69" customFormat="1" ht="20.25" customHeight="1" x14ac:dyDescent="0.15">
      <c r="A19" s="94" t="s">
        <v>37</v>
      </c>
      <c r="B19" s="72"/>
      <c r="C19" s="95"/>
      <c r="D19" s="95"/>
      <c r="E19" s="95"/>
      <c r="F19" s="95"/>
      <c r="G19" s="95"/>
      <c r="H19" s="95"/>
      <c r="I19" s="89"/>
      <c r="J19" s="95"/>
      <c r="K19" s="326" t="s">
        <v>30</v>
      </c>
      <c r="L19" s="324"/>
      <c r="M19" s="324"/>
      <c r="N19" s="325"/>
      <c r="O19" s="327" t="str">
        <f>IF($L$5="","",VLOOKUP($L$5,$A$52:$B$86,2,0))</f>
        <v/>
      </c>
      <c r="P19" s="328"/>
      <c r="Q19" s="328"/>
      <c r="R19" s="324" t="s">
        <v>25</v>
      </c>
      <c r="S19" s="325"/>
      <c r="T19" s="343" t="s">
        <v>79</v>
      </c>
      <c r="U19" s="344"/>
      <c r="V19" s="344"/>
      <c r="W19" s="344"/>
      <c r="X19" s="345"/>
      <c r="Y19" s="346"/>
      <c r="Z19" s="347"/>
      <c r="AA19" s="347"/>
      <c r="AB19" s="348" t="s">
        <v>25</v>
      </c>
      <c r="AC19" s="349"/>
      <c r="AD19" s="343" t="s">
        <v>23</v>
      </c>
      <c r="AE19" s="344"/>
      <c r="AF19" s="344"/>
      <c r="AG19" s="344"/>
      <c r="AH19" s="345"/>
      <c r="AI19" s="350">
        <f>ROUNDDOWN($F$34/1000,0)</f>
        <v>0</v>
      </c>
      <c r="AJ19" s="351"/>
      <c r="AK19" s="351"/>
      <c r="AL19" s="348" t="s">
        <v>25</v>
      </c>
      <c r="AM19" s="349"/>
      <c r="AN19" s="68"/>
    </row>
    <row r="20" spans="1:40" s="69" customFormat="1" ht="21" customHeight="1" x14ac:dyDescent="0.15">
      <c r="A20" s="96"/>
      <c r="B20" s="76"/>
      <c r="C20" s="356" t="s">
        <v>78</v>
      </c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7"/>
      <c r="AN20" s="68"/>
    </row>
    <row r="21" spans="1:40" s="69" customFormat="1" ht="21" customHeight="1" x14ac:dyDescent="0.15">
      <c r="A21" s="97"/>
      <c r="B21" s="98"/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358"/>
      <c r="AD21" s="358"/>
      <c r="AE21" s="358"/>
      <c r="AF21" s="358"/>
      <c r="AG21" s="358"/>
      <c r="AH21" s="358"/>
      <c r="AI21" s="358"/>
      <c r="AJ21" s="358"/>
      <c r="AK21" s="358"/>
      <c r="AL21" s="358"/>
      <c r="AM21" s="359"/>
      <c r="AN21" s="68"/>
    </row>
    <row r="22" spans="1:40" s="69" customFormat="1" ht="18.75" customHeight="1" x14ac:dyDescent="0.15">
      <c r="A22" s="99" t="s">
        <v>71</v>
      </c>
      <c r="B22" s="100"/>
      <c r="C22" s="100"/>
      <c r="D22" s="100"/>
      <c r="E22" s="100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2"/>
      <c r="AN22" s="68"/>
    </row>
    <row r="23" spans="1:40" ht="18" customHeight="1" x14ac:dyDescent="0.15">
      <c r="A23" s="309" t="s">
        <v>22</v>
      </c>
      <c r="B23" s="310"/>
      <c r="C23" s="310"/>
      <c r="D23" s="310"/>
      <c r="E23" s="311"/>
      <c r="F23" s="309" t="s">
        <v>24</v>
      </c>
      <c r="G23" s="310"/>
      <c r="H23" s="310"/>
      <c r="I23" s="310"/>
      <c r="J23" s="310"/>
      <c r="K23" s="312" t="s">
        <v>209</v>
      </c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</row>
    <row r="24" spans="1:40" ht="15" customHeight="1" x14ac:dyDescent="0.15">
      <c r="A24" s="304"/>
      <c r="B24" s="304"/>
      <c r="C24" s="304"/>
      <c r="D24" s="304"/>
      <c r="E24" s="304"/>
      <c r="F24" s="305"/>
      <c r="G24" s="305"/>
      <c r="H24" s="305"/>
      <c r="I24" s="305"/>
      <c r="J24" s="305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</row>
    <row r="25" spans="1:40" ht="15" customHeight="1" x14ac:dyDescent="0.15">
      <c r="A25" s="304"/>
      <c r="B25" s="304"/>
      <c r="C25" s="304"/>
      <c r="D25" s="304"/>
      <c r="E25" s="304"/>
      <c r="F25" s="305"/>
      <c r="G25" s="305"/>
      <c r="H25" s="305"/>
      <c r="I25" s="305"/>
      <c r="J25" s="305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</row>
    <row r="26" spans="1:40" ht="15" customHeight="1" x14ac:dyDescent="0.15">
      <c r="A26" s="304"/>
      <c r="B26" s="304"/>
      <c r="C26" s="304"/>
      <c r="D26" s="304"/>
      <c r="E26" s="304"/>
      <c r="F26" s="305"/>
      <c r="G26" s="305"/>
      <c r="H26" s="305"/>
      <c r="I26" s="305"/>
      <c r="J26" s="305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</row>
    <row r="27" spans="1:40" ht="15" customHeight="1" x14ac:dyDescent="0.15">
      <c r="A27" s="304"/>
      <c r="B27" s="304"/>
      <c r="C27" s="304"/>
      <c r="D27" s="304"/>
      <c r="E27" s="304"/>
      <c r="F27" s="305"/>
      <c r="G27" s="305"/>
      <c r="H27" s="305"/>
      <c r="I27" s="305"/>
      <c r="J27" s="305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</row>
    <row r="28" spans="1:40" ht="15" customHeight="1" x14ac:dyDescent="0.15">
      <c r="A28" s="304"/>
      <c r="B28" s="304"/>
      <c r="C28" s="304"/>
      <c r="D28" s="304"/>
      <c r="E28" s="304"/>
      <c r="F28" s="305"/>
      <c r="G28" s="305"/>
      <c r="H28" s="305"/>
      <c r="I28" s="305"/>
      <c r="J28" s="305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</row>
    <row r="29" spans="1:40" ht="15" customHeight="1" x14ac:dyDescent="0.15">
      <c r="A29" s="304"/>
      <c r="B29" s="304"/>
      <c r="C29" s="304"/>
      <c r="D29" s="304"/>
      <c r="E29" s="304"/>
      <c r="F29" s="305"/>
      <c r="G29" s="305"/>
      <c r="H29" s="305"/>
      <c r="I29" s="305"/>
      <c r="J29" s="305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06"/>
      <c r="AC29" s="306"/>
      <c r="AD29" s="306"/>
      <c r="AE29" s="306"/>
      <c r="AF29" s="306"/>
      <c r="AG29" s="306"/>
      <c r="AH29" s="306"/>
      <c r="AI29" s="306"/>
      <c r="AJ29" s="306"/>
      <c r="AK29" s="306"/>
      <c r="AL29" s="306"/>
      <c r="AM29" s="306"/>
    </row>
    <row r="30" spans="1:40" ht="15" customHeight="1" x14ac:dyDescent="0.15">
      <c r="A30" s="304"/>
      <c r="B30" s="304"/>
      <c r="C30" s="304"/>
      <c r="D30" s="304"/>
      <c r="E30" s="304"/>
      <c r="F30" s="305"/>
      <c r="G30" s="305"/>
      <c r="H30" s="305"/>
      <c r="I30" s="305"/>
      <c r="J30" s="305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</row>
    <row r="31" spans="1:40" ht="15" customHeight="1" x14ac:dyDescent="0.15">
      <c r="A31" s="304"/>
      <c r="B31" s="304"/>
      <c r="C31" s="304"/>
      <c r="D31" s="304"/>
      <c r="E31" s="304"/>
      <c r="F31" s="305"/>
      <c r="G31" s="305"/>
      <c r="H31" s="305"/>
      <c r="I31" s="305"/>
      <c r="J31" s="305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6"/>
      <c r="AM31" s="306"/>
    </row>
    <row r="32" spans="1:40" ht="15" customHeight="1" x14ac:dyDescent="0.15">
      <c r="A32" s="304"/>
      <c r="B32" s="304"/>
      <c r="C32" s="304"/>
      <c r="D32" s="304"/>
      <c r="E32" s="304"/>
      <c r="F32" s="305"/>
      <c r="G32" s="305"/>
      <c r="H32" s="305"/>
      <c r="I32" s="305"/>
      <c r="J32" s="305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  <c r="AL32" s="306"/>
      <c r="AM32" s="306"/>
    </row>
    <row r="33" spans="1:39" ht="15" customHeight="1" thickBot="1" x14ac:dyDescent="0.2">
      <c r="A33" s="304"/>
      <c r="B33" s="304"/>
      <c r="C33" s="304"/>
      <c r="D33" s="304"/>
      <c r="E33" s="304"/>
      <c r="F33" s="305"/>
      <c r="G33" s="305"/>
      <c r="H33" s="305"/>
      <c r="I33" s="305"/>
      <c r="J33" s="305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6"/>
      <c r="AD33" s="306"/>
      <c r="AE33" s="306"/>
      <c r="AF33" s="306"/>
      <c r="AG33" s="306"/>
      <c r="AH33" s="306"/>
      <c r="AI33" s="306"/>
      <c r="AJ33" s="306"/>
      <c r="AK33" s="306"/>
      <c r="AL33" s="306"/>
      <c r="AM33" s="306"/>
    </row>
    <row r="34" spans="1:39" ht="18.75" customHeight="1" thickTop="1" x14ac:dyDescent="0.15">
      <c r="A34" s="313" t="s">
        <v>34</v>
      </c>
      <c r="B34" s="314"/>
      <c r="C34" s="314"/>
      <c r="D34" s="314"/>
      <c r="E34" s="314"/>
      <c r="F34" s="334">
        <f>SUM(F24:J33)</f>
        <v>0</v>
      </c>
      <c r="G34" s="335"/>
      <c r="H34" s="335"/>
      <c r="I34" s="335"/>
      <c r="J34" s="336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  <c r="AH34" s="318"/>
      <c r="AI34" s="318"/>
      <c r="AJ34" s="318"/>
      <c r="AK34" s="318"/>
      <c r="AL34" s="318"/>
      <c r="AM34" s="318"/>
    </row>
    <row r="35" spans="1:39" ht="22.5" customHeight="1" x14ac:dyDescent="0.15">
      <c r="A35" s="103"/>
      <c r="B35" s="103"/>
      <c r="C35" s="103"/>
      <c r="D35" s="103"/>
      <c r="E35" s="103"/>
      <c r="F35" s="104"/>
      <c r="G35" s="104"/>
      <c r="H35" s="104"/>
      <c r="I35" s="104"/>
      <c r="J35" s="104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6"/>
    </row>
    <row r="36" spans="1:39" ht="18.75" customHeight="1" x14ac:dyDescent="0.15">
      <c r="A36" s="107" t="s">
        <v>36</v>
      </c>
      <c r="B36" s="95"/>
      <c r="C36" s="108"/>
      <c r="D36" s="95"/>
      <c r="E36" s="109"/>
      <c r="F36" s="95"/>
      <c r="G36" s="95"/>
      <c r="H36" s="95"/>
      <c r="I36" s="95"/>
      <c r="J36" s="110"/>
      <c r="K36" s="326" t="s">
        <v>30</v>
      </c>
      <c r="L36" s="324"/>
      <c r="M36" s="324"/>
      <c r="N36" s="325"/>
      <c r="O36" s="327" t="str">
        <f>IF($L$5="","",VLOOKUP($L$5,$A$52:$C$86,3,FALSE))</f>
        <v/>
      </c>
      <c r="P36" s="328"/>
      <c r="Q36" s="328"/>
      <c r="R36" s="324" t="s">
        <v>25</v>
      </c>
      <c r="S36" s="325"/>
      <c r="T36" s="329" t="s">
        <v>79</v>
      </c>
      <c r="U36" s="330"/>
      <c r="V36" s="330"/>
      <c r="W36" s="330"/>
      <c r="X36" s="331"/>
      <c r="Y36" s="332"/>
      <c r="Z36" s="333"/>
      <c r="AA36" s="333"/>
      <c r="AB36" s="324" t="s">
        <v>25</v>
      </c>
      <c r="AC36" s="325"/>
      <c r="AD36" s="326" t="s">
        <v>23</v>
      </c>
      <c r="AE36" s="324"/>
      <c r="AF36" s="324"/>
      <c r="AG36" s="324"/>
      <c r="AH36" s="325"/>
      <c r="AI36" s="322">
        <f>ROUNDDOWN($F$45/1000,0)</f>
        <v>0</v>
      </c>
      <c r="AJ36" s="323"/>
      <c r="AK36" s="323"/>
      <c r="AL36" s="324" t="s">
        <v>25</v>
      </c>
      <c r="AM36" s="325"/>
    </row>
    <row r="37" spans="1:39" ht="25.5" customHeight="1" x14ac:dyDescent="0.15">
      <c r="A37" s="96"/>
      <c r="B37" s="76"/>
      <c r="C37" s="307" t="s">
        <v>80</v>
      </c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8"/>
    </row>
    <row r="38" spans="1:39" ht="18.75" customHeight="1" x14ac:dyDescent="0.15">
      <c r="A38" s="309" t="s">
        <v>71</v>
      </c>
      <c r="B38" s="310"/>
      <c r="C38" s="310"/>
      <c r="D38" s="310"/>
      <c r="E38" s="310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2"/>
    </row>
    <row r="39" spans="1:39" ht="18" customHeight="1" x14ac:dyDescent="0.15">
      <c r="A39" s="309" t="s">
        <v>22</v>
      </c>
      <c r="B39" s="310"/>
      <c r="C39" s="310"/>
      <c r="D39" s="310"/>
      <c r="E39" s="311"/>
      <c r="F39" s="309" t="s">
        <v>24</v>
      </c>
      <c r="G39" s="310"/>
      <c r="H39" s="310"/>
      <c r="I39" s="310"/>
      <c r="J39" s="310"/>
      <c r="K39" s="312" t="s">
        <v>209</v>
      </c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2"/>
      <c r="AG39" s="312"/>
      <c r="AH39" s="312"/>
      <c r="AI39" s="312"/>
      <c r="AJ39" s="312"/>
      <c r="AK39" s="312"/>
      <c r="AL39" s="312"/>
      <c r="AM39" s="312"/>
    </row>
    <row r="40" spans="1:39" ht="15" customHeight="1" x14ac:dyDescent="0.15">
      <c r="A40" s="304"/>
      <c r="B40" s="304"/>
      <c r="C40" s="304"/>
      <c r="D40" s="304"/>
      <c r="E40" s="304"/>
      <c r="F40" s="305"/>
      <c r="G40" s="305"/>
      <c r="H40" s="305"/>
      <c r="I40" s="305"/>
      <c r="J40" s="305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  <c r="AF40" s="306"/>
      <c r="AG40" s="306"/>
      <c r="AH40" s="306"/>
      <c r="AI40" s="306"/>
      <c r="AJ40" s="306"/>
      <c r="AK40" s="306"/>
      <c r="AL40" s="306"/>
      <c r="AM40" s="306"/>
    </row>
    <row r="41" spans="1:39" ht="15" customHeight="1" x14ac:dyDescent="0.15">
      <c r="A41" s="304"/>
      <c r="B41" s="304"/>
      <c r="C41" s="304"/>
      <c r="D41" s="304"/>
      <c r="E41" s="304"/>
      <c r="F41" s="305"/>
      <c r="G41" s="305"/>
      <c r="H41" s="305"/>
      <c r="I41" s="305"/>
      <c r="J41" s="305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F41" s="306"/>
      <c r="AG41" s="306"/>
      <c r="AH41" s="306"/>
      <c r="AI41" s="306"/>
      <c r="AJ41" s="306"/>
      <c r="AK41" s="306"/>
      <c r="AL41" s="306"/>
      <c r="AM41" s="306"/>
    </row>
    <row r="42" spans="1:39" ht="15" customHeight="1" x14ac:dyDescent="0.15">
      <c r="A42" s="304"/>
      <c r="B42" s="304"/>
      <c r="C42" s="304"/>
      <c r="D42" s="304"/>
      <c r="E42" s="304"/>
      <c r="F42" s="305"/>
      <c r="G42" s="305"/>
      <c r="H42" s="305"/>
      <c r="I42" s="305"/>
      <c r="J42" s="305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6"/>
      <c r="AK42" s="306"/>
      <c r="AL42" s="306"/>
      <c r="AM42" s="306"/>
    </row>
    <row r="43" spans="1:39" ht="15" customHeight="1" x14ac:dyDescent="0.15">
      <c r="A43" s="304"/>
      <c r="B43" s="304"/>
      <c r="C43" s="304"/>
      <c r="D43" s="304"/>
      <c r="E43" s="304"/>
      <c r="F43" s="305"/>
      <c r="G43" s="305"/>
      <c r="H43" s="305"/>
      <c r="I43" s="305"/>
      <c r="J43" s="305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6"/>
      <c r="AA43" s="306"/>
      <c r="AB43" s="306"/>
      <c r="AC43" s="306"/>
      <c r="AD43" s="306"/>
      <c r="AE43" s="306"/>
      <c r="AF43" s="306"/>
      <c r="AG43" s="306"/>
      <c r="AH43" s="306"/>
      <c r="AI43" s="306"/>
      <c r="AJ43" s="306"/>
      <c r="AK43" s="306"/>
      <c r="AL43" s="306"/>
      <c r="AM43" s="306"/>
    </row>
    <row r="44" spans="1:39" ht="15" customHeight="1" thickBot="1" x14ac:dyDescent="0.2">
      <c r="A44" s="319"/>
      <c r="B44" s="319"/>
      <c r="C44" s="319"/>
      <c r="D44" s="319"/>
      <c r="E44" s="319"/>
      <c r="F44" s="320"/>
      <c r="G44" s="320"/>
      <c r="H44" s="320"/>
      <c r="I44" s="320"/>
      <c r="J44" s="320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1"/>
      <c r="AI44" s="321"/>
      <c r="AJ44" s="321"/>
      <c r="AK44" s="321"/>
      <c r="AL44" s="321"/>
      <c r="AM44" s="321"/>
    </row>
    <row r="45" spans="1:39" ht="18.75" customHeight="1" thickTop="1" x14ac:dyDescent="0.15">
      <c r="A45" s="313" t="s">
        <v>77</v>
      </c>
      <c r="B45" s="314"/>
      <c r="C45" s="314"/>
      <c r="D45" s="314"/>
      <c r="E45" s="315"/>
      <c r="F45" s="316">
        <f>SUM(F40:J44)</f>
        <v>0</v>
      </c>
      <c r="G45" s="317"/>
      <c r="H45" s="317"/>
      <c r="I45" s="317"/>
      <c r="J45" s="317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  <c r="AG45" s="318"/>
      <c r="AH45" s="318"/>
      <c r="AI45" s="318"/>
      <c r="AJ45" s="318"/>
      <c r="AK45" s="318"/>
      <c r="AL45" s="318"/>
      <c r="AM45" s="318"/>
    </row>
    <row r="46" spans="1:39" ht="4.5" customHeight="1" x14ac:dyDescent="0.1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4"/>
      <c r="AL46" s="114"/>
      <c r="AM46" s="114"/>
    </row>
    <row r="51" spans="1:40" s="116" customFormat="1" ht="9" hidden="1" x14ac:dyDescent="0.15">
      <c r="A51" s="115"/>
      <c r="B51" s="115" t="s">
        <v>40</v>
      </c>
      <c r="C51" s="115" t="s">
        <v>41</v>
      </c>
      <c r="D51" s="115" t="s">
        <v>50</v>
      </c>
      <c r="E51" s="115" t="s">
        <v>51</v>
      </c>
      <c r="F51" s="115"/>
      <c r="G51" s="115"/>
      <c r="H51" s="115" t="s">
        <v>110</v>
      </c>
      <c r="I51" s="115" t="s">
        <v>111</v>
      </c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</row>
    <row r="52" spans="1:40" s="116" customFormat="1" ht="9" hidden="1" x14ac:dyDescent="0.15">
      <c r="A52" s="115" t="s">
        <v>52</v>
      </c>
      <c r="B52" s="117">
        <v>537</v>
      </c>
      <c r="C52" s="117">
        <v>268</v>
      </c>
      <c r="D52" s="117">
        <v>537</v>
      </c>
      <c r="E52" s="117">
        <v>268</v>
      </c>
      <c r="F52" s="115" t="s">
        <v>53</v>
      </c>
      <c r="G52" s="117"/>
      <c r="H52" s="115">
        <f>$AG$5*$I52</f>
        <v>0</v>
      </c>
      <c r="I52" s="115">
        <v>0</v>
      </c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</row>
    <row r="53" spans="1:40" s="116" customFormat="1" ht="9" hidden="1" x14ac:dyDescent="0.15">
      <c r="A53" s="115" t="s">
        <v>54</v>
      </c>
      <c r="B53" s="117">
        <v>684</v>
      </c>
      <c r="C53" s="117">
        <v>342</v>
      </c>
      <c r="D53" s="117">
        <v>684</v>
      </c>
      <c r="E53" s="117">
        <v>342</v>
      </c>
      <c r="F53" s="115" t="s">
        <v>53</v>
      </c>
      <c r="G53" s="117"/>
      <c r="H53" s="115">
        <f t="shared" ref="H53:H86" si="0">$AG$5*$I53</f>
        <v>0</v>
      </c>
      <c r="I53" s="115">
        <v>0</v>
      </c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</row>
    <row r="54" spans="1:40" s="116" customFormat="1" ht="9" hidden="1" x14ac:dyDescent="0.15">
      <c r="A54" s="115" t="s">
        <v>55</v>
      </c>
      <c r="B54" s="117">
        <v>889</v>
      </c>
      <c r="C54" s="117">
        <v>445</v>
      </c>
      <c r="D54" s="117">
        <v>889</v>
      </c>
      <c r="E54" s="117">
        <v>445</v>
      </c>
      <c r="F54" s="115" t="s">
        <v>53</v>
      </c>
      <c r="G54" s="117"/>
      <c r="H54" s="115">
        <f t="shared" si="0"/>
        <v>0</v>
      </c>
      <c r="I54" s="115">
        <v>0</v>
      </c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</row>
    <row r="55" spans="1:40" s="116" customFormat="1" ht="9" hidden="1" x14ac:dyDescent="0.15">
      <c r="A55" s="115" t="s">
        <v>56</v>
      </c>
      <c r="B55" s="117">
        <v>231</v>
      </c>
      <c r="C55" s="117">
        <v>115</v>
      </c>
      <c r="D55" s="117">
        <v>231</v>
      </c>
      <c r="E55" s="117">
        <v>115</v>
      </c>
      <c r="F55" s="115" t="s">
        <v>53</v>
      </c>
      <c r="G55" s="117"/>
      <c r="H55" s="115">
        <f t="shared" si="0"/>
        <v>0</v>
      </c>
      <c r="I55" s="115">
        <v>0</v>
      </c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</row>
    <row r="56" spans="1:40" s="116" customFormat="1" ht="9" hidden="1" x14ac:dyDescent="0.15">
      <c r="A56" s="115" t="s">
        <v>5</v>
      </c>
      <c r="B56" s="117">
        <v>226</v>
      </c>
      <c r="C56" s="117">
        <v>113</v>
      </c>
      <c r="D56" s="117">
        <v>226</v>
      </c>
      <c r="E56" s="117">
        <v>113</v>
      </c>
      <c r="F56" s="115" t="s">
        <v>53</v>
      </c>
      <c r="G56" s="117"/>
      <c r="H56" s="115">
        <f t="shared" si="0"/>
        <v>0</v>
      </c>
      <c r="I56" s="115">
        <v>0</v>
      </c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</row>
    <row r="57" spans="1:40" s="116" customFormat="1" ht="9" hidden="1" x14ac:dyDescent="0.15">
      <c r="A57" s="115" t="s">
        <v>57</v>
      </c>
      <c r="B57" s="117">
        <v>564</v>
      </c>
      <c r="C57" s="117">
        <v>113</v>
      </c>
      <c r="D57" s="117">
        <v>564</v>
      </c>
      <c r="E57" s="117">
        <v>282</v>
      </c>
      <c r="F57" s="115" t="s">
        <v>53</v>
      </c>
      <c r="G57" s="117"/>
      <c r="H57" s="115">
        <f t="shared" si="0"/>
        <v>0</v>
      </c>
      <c r="I57" s="115">
        <v>0</v>
      </c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</row>
    <row r="58" spans="1:40" s="116" customFormat="1" ht="9" hidden="1" x14ac:dyDescent="0.15">
      <c r="A58" s="115" t="s">
        <v>58</v>
      </c>
      <c r="B58" s="117">
        <v>710</v>
      </c>
      <c r="C58" s="117">
        <v>355</v>
      </c>
      <c r="D58" s="117">
        <v>710</v>
      </c>
      <c r="E58" s="117">
        <v>355</v>
      </c>
      <c r="F58" s="115" t="s">
        <v>53</v>
      </c>
      <c r="G58" s="117"/>
      <c r="H58" s="115">
        <f t="shared" si="0"/>
        <v>0</v>
      </c>
      <c r="I58" s="115">
        <v>0</v>
      </c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</row>
    <row r="59" spans="1:40" s="116" customFormat="1" ht="9" hidden="1" x14ac:dyDescent="0.15">
      <c r="A59" s="115" t="s">
        <v>59</v>
      </c>
      <c r="B59" s="117">
        <v>1133</v>
      </c>
      <c r="C59" s="117">
        <v>567</v>
      </c>
      <c r="D59" s="117">
        <v>1133</v>
      </c>
      <c r="E59" s="117">
        <v>567</v>
      </c>
      <c r="F59" s="115" t="s">
        <v>53</v>
      </c>
      <c r="G59" s="117"/>
      <c r="H59" s="115">
        <f t="shared" si="0"/>
        <v>0</v>
      </c>
      <c r="I59" s="115">
        <v>0</v>
      </c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</row>
    <row r="60" spans="1:40" s="116" customFormat="1" ht="9" hidden="1" x14ac:dyDescent="0.15">
      <c r="A60" s="115" t="s">
        <v>105</v>
      </c>
      <c r="B60" s="118">
        <f t="shared" ref="B60:C61" si="1">D60*$AG$5</f>
        <v>0</v>
      </c>
      <c r="C60" s="118">
        <f t="shared" si="1"/>
        <v>0</v>
      </c>
      <c r="D60" s="117">
        <v>27</v>
      </c>
      <c r="E60" s="117">
        <v>13</v>
      </c>
      <c r="F60" s="115" t="s">
        <v>60</v>
      </c>
      <c r="G60" s="117"/>
      <c r="H60" s="115">
        <f t="shared" si="0"/>
        <v>0</v>
      </c>
      <c r="I60" s="115">
        <v>50</v>
      </c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</row>
    <row r="61" spans="1:40" s="116" customFormat="1" ht="9" hidden="1" x14ac:dyDescent="0.15">
      <c r="A61" s="115" t="s">
        <v>106</v>
      </c>
      <c r="B61" s="118">
        <f t="shared" si="1"/>
        <v>0</v>
      </c>
      <c r="C61" s="118">
        <f t="shared" si="1"/>
        <v>0</v>
      </c>
      <c r="D61" s="117">
        <v>27</v>
      </c>
      <c r="E61" s="117">
        <v>13</v>
      </c>
      <c r="F61" s="115" t="s">
        <v>60</v>
      </c>
      <c r="G61" s="117"/>
      <c r="H61" s="115">
        <f t="shared" si="0"/>
        <v>0</v>
      </c>
      <c r="I61" s="115">
        <v>50</v>
      </c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</row>
    <row r="62" spans="1:40" s="116" customFormat="1" ht="9" hidden="1" x14ac:dyDescent="0.15">
      <c r="A62" s="115" t="s">
        <v>6</v>
      </c>
      <c r="B62" s="118">
        <v>320</v>
      </c>
      <c r="C62" s="118">
        <v>160</v>
      </c>
      <c r="D62" s="117">
        <v>320</v>
      </c>
      <c r="E62" s="117">
        <v>160</v>
      </c>
      <c r="F62" s="115" t="s">
        <v>53</v>
      </c>
      <c r="G62" s="117"/>
      <c r="H62" s="115">
        <f t="shared" si="0"/>
        <v>0</v>
      </c>
      <c r="I62" s="115">
        <v>0</v>
      </c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</row>
    <row r="63" spans="1:40" s="116" customFormat="1" ht="9" hidden="1" x14ac:dyDescent="0.15">
      <c r="A63" s="115" t="s">
        <v>7</v>
      </c>
      <c r="B63" s="117">
        <v>339</v>
      </c>
      <c r="C63" s="117">
        <v>169</v>
      </c>
      <c r="D63" s="117">
        <v>339</v>
      </c>
      <c r="E63" s="117">
        <v>169</v>
      </c>
      <c r="F63" s="115" t="s">
        <v>53</v>
      </c>
      <c r="G63" s="117"/>
      <c r="H63" s="115">
        <f t="shared" si="0"/>
        <v>0</v>
      </c>
      <c r="I63" s="115">
        <v>0</v>
      </c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</row>
    <row r="64" spans="1:40" s="116" customFormat="1" ht="9" hidden="1" x14ac:dyDescent="0.15">
      <c r="A64" s="115" t="s">
        <v>8</v>
      </c>
      <c r="B64" s="117">
        <v>311</v>
      </c>
      <c r="C64" s="117">
        <v>156</v>
      </c>
      <c r="D64" s="117">
        <v>311</v>
      </c>
      <c r="E64" s="117">
        <v>156</v>
      </c>
      <c r="F64" s="115" t="s">
        <v>53</v>
      </c>
      <c r="G64" s="117"/>
      <c r="H64" s="115">
        <f t="shared" si="0"/>
        <v>0</v>
      </c>
      <c r="I64" s="115">
        <v>0</v>
      </c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</row>
    <row r="65" spans="1:40" s="116" customFormat="1" ht="9" hidden="1" x14ac:dyDescent="0.15">
      <c r="A65" s="115" t="s">
        <v>9</v>
      </c>
      <c r="B65" s="117">
        <v>137</v>
      </c>
      <c r="C65" s="117">
        <v>68</v>
      </c>
      <c r="D65" s="117">
        <v>137</v>
      </c>
      <c r="E65" s="117">
        <v>68</v>
      </c>
      <c r="F65" s="115" t="s">
        <v>53</v>
      </c>
      <c r="G65" s="117"/>
      <c r="H65" s="115">
        <f t="shared" si="0"/>
        <v>0</v>
      </c>
      <c r="I65" s="115">
        <v>0</v>
      </c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</row>
    <row r="66" spans="1:40" s="116" customFormat="1" ht="9" hidden="1" x14ac:dyDescent="0.15">
      <c r="A66" s="115" t="s">
        <v>10</v>
      </c>
      <c r="B66" s="117">
        <v>508</v>
      </c>
      <c r="C66" s="117">
        <v>254</v>
      </c>
      <c r="D66" s="117">
        <v>508</v>
      </c>
      <c r="E66" s="117">
        <v>254</v>
      </c>
      <c r="F66" s="115" t="s">
        <v>53</v>
      </c>
      <c r="G66" s="117"/>
      <c r="H66" s="115">
        <f t="shared" si="0"/>
        <v>0</v>
      </c>
      <c r="I66" s="115">
        <v>0</v>
      </c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</row>
    <row r="67" spans="1:40" s="116" customFormat="1" ht="9" hidden="1" x14ac:dyDescent="0.15">
      <c r="A67" s="115" t="s">
        <v>11</v>
      </c>
      <c r="B67" s="117">
        <v>204</v>
      </c>
      <c r="C67" s="117">
        <v>102</v>
      </c>
      <c r="D67" s="117">
        <v>204</v>
      </c>
      <c r="E67" s="117">
        <v>102</v>
      </c>
      <c r="F67" s="115" t="s">
        <v>53</v>
      </c>
      <c r="G67" s="117"/>
      <c r="H67" s="115">
        <f t="shared" si="0"/>
        <v>0</v>
      </c>
      <c r="I67" s="115">
        <v>0</v>
      </c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</row>
    <row r="68" spans="1:40" s="116" customFormat="1" ht="9" hidden="1" x14ac:dyDescent="0.15">
      <c r="A68" s="115" t="s">
        <v>12</v>
      </c>
      <c r="B68" s="117">
        <v>148</v>
      </c>
      <c r="C68" s="117">
        <v>74</v>
      </c>
      <c r="D68" s="117">
        <v>148</v>
      </c>
      <c r="E68" s="117">
        <v>74</v>
      </c>
      <c r="F68" s="115" t="s">
        <v>53</v>
      </c>
      <c r="G68" s="117"/>
      <c r="H68" s="115">
        <f t="shared" si="0"/>
        <v>0</v>
      </c>
      <c r="I68" s="115">
        <v>0</v>
      </c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</row>
    <row r="69" spans="1:40" s="116" customFormat="1" ht="9" hidden="1" x14ac:dyDescent="0.15">
      <c r="A69" s="115" t="s">
        <v>13</v>
      </c>
      <c r="B69" s="117"/>
      <c r="C69" s="117">
        <v>282</v>
      </c>
      <c r="D69" s="117"/>
      <c r="E69" s="117">
        <v>282</v>
      </c>
      <c r="F69" s="115" t="s">
        <v>53</v>
      </c>
      <c r="G69" s="117"/>
      <c r="H69" s="115">
        <f t="shared" si="0"/>
        <v>0</v>
      </c>
      <c r="I69" s="115">
        <v>0</v>
      </c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</row>
    <row r="70" spans="1:40" s="116" customFormat="1" ht="9" hidden="1" x14ac:dyDescent="0.15">
      <c r="A70" s="115" t="s">
        <v>61</v>
      </c>
      <c r="B70" s="117">
        <v>33</v>
      </c>
      <c r="C70" s="117">
        <v>16</v>
      </c>
      <c r="D70" s="117">
        <v>33</v>
      </c>
      <c r="E70" s="117">
        <v>16</v>
      </c>
      <c r="F70" s="115" t="s">
        <v>53</v>
      </c>
      <c r="G70" s="117"/>
      <c r="H70" s="115">
        <f t="shared" si="0"/>
        <v>0</v>
      </c>
      <c r="I70" s="115">
        <v>0</v>
      </c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</row>
    <row r="71" spans="1:40" s="116" customFormat="1" ht="9" hidden="1" x14ac:dyDescent="0.15">
      <c r="A71" s="115" t="s">
        <v>14</v>
      </c>
      <c r="B71" s="117">
        <v>475</v>
      </c>
      <c r="C71" s="117">
        <v>237</v>
      </c>
      <c r="D71" s="117">
        <v>475</v>
      </c>
      <c r="E71" s="117">
        <v>237</v>
      </c>
      <c r="F71" s="115" t="s">
        <v>53</v>
      </c>
      <c r="G71" s="117"/>
      <c r="H71" s="115">
        <f t="shared" si="0"/>
        <v>0</v>
      </c>
      <c r="I71" s="115">
        <v>0</v>
      </c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</row>
    <row r="72" spans="1:40" s="116" customFormat="1" ht="9" hidden="1" x14ac:dyDescent="0.15">
      <c r="A72" s="115" t="s">
        <v>15</v>
      </c>
      <c r="B72" s="117">
        <v>638</v>
      </c>
      <c r="C72" s="117">
        <v>319</v>
      </c>
      <c r="D72" s="117">
        <v>638</v>
      </c>
      <c r="E72" s="117">
        <v>319</v>
      </c>
      <c r="F72" s="115" t="s">
        <v>53</v>
      </c>
      <c r="G72" s="117"/>
      <c r="H72" s="115">
        <f t="shared" si="0"/>
        <v>0</v>
      </c>
      <c r="I72" s="115">
        <v>0</v>
      </c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</row>
    <row r="73" spans="1:40" s="116" customFormat="1" ht="9" hidden="1" x14ac:dyDescent="0.15">
      <c r="A73" s="115" t="s">
        <v>16</v>
      </c>
      <c r="B73" s="117">
        <f>D73*$AG$5</f>
        <v>0</v>
      </c>
      <c r="C73" s="117">
        <f>E73*$AG$5</f>
        <v>0</v>
      </c>
      <c r="D73" s="117">
        <v>38</v>
      </c>
      <c r="E73" s="117">
        <v>19</v>
      </c>
      <c r="F73" s="115" t="s">
        <v>60</v>
      </c>
      <c r="G73" s="117"/>
      <c r="H73" s="115">
        <f t="shared" si="0"/>
        <v>0</v>
      </c>
      <c r="I73" s="115">
        <v>50</v>
      </c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</row>
    <row r="74" spans="1:40" s="116" customFormat="1" ht="9" hidden="1" x14ac:dyDescent="0.15">
      <c r="A74" s="115" t="s">
        <v>17</v>
      </c>
      <c r="B74" s="117">
        <f>D74*$AG$5</f>
        <v>0</v>
      </c>
      <c r="C74" s="117">
        <f t="shared" ref="C74:C86" si="2">E74*$AG$5</f>
        <v>0</v>
      </c>
      <c r="D74" s="117">
        <v>40</v>
      </c>
      <c r="E74" s="117">
        <v>20</v>
      </c>
      <c r="F74" s="115" t="s">
        <v>60</v>
      </c>
      <c r="G74" s="117"/>
      <c r="H74" s="115">
        <f t="shared" si="0"/>
        <v>0</v>
      </c>
      <c r="I74" s="115">
        <v>50</v>
      </c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</row>
    <row r="75" spans="1:40" s="116" customFormat="1" ht="9" hidden="1" x14ac:dyDescent="0.15">
      <c r="A75" s="115" t="s">
        <v>18</v>
      </c>
      <c r="B75" s="117">
        <f t="shared" ref="B75:B86" si="3">D75*$AG$5</f>
        <v>0</v>
      </c>
      <c r="C75" s="117">
        <f t="shared" si="2"/>
        <v>0</v>
      </c>
      <c r="D75" s="117">
        <v>38</v>
      </c>
      <c r="E75" s="117">
        <v>19</v>
      </c>
      <c r="F75" s="115" t="s">
        <v>60</v>
      </c>
      <c r="G75" s="117"/>
      <c r="H75" s="115">
        <f t="shared" si="0"/>
        <v>0</v>
      </c>
      <c r="I75" s="115">
        <v>50</v>
      </c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</row>
    <row r="76" spans="1:40" s="116" customFormat="1" ht="9" hidden="1" x14ac:dyDescent="0.15">
      <c r="A76" s="115" t="s">
        <v>19</v>
      </c>
      <c r="B76" s="117">
        <f t="shared" si="3"/>
        <v>0</v>
      </c>
      <c r="C76" s="117">
        <f t="shared" si="2"/>
        <v>0</v>
      </c>
      <c r="D76" s="117">
        <v>48</v>
      </c>
      <c r="E76" s="117">
        <v>24</v>
      </c>
      <c r="F76" s="115" t="s">
        <v>60</v>
      </c>
      <c r="G76" s="117"/>
      <c r="H76" s="115">
        <f t="shared" si="0"/>
        <v>0</v>
      </c>
      <c r="I76" s="115">
        <v>50</v>
      </c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</row>
    <row r="77" spans="1:40" s="116" customFormat="1" ht="9" hidden="1" x14ac:dyDescent="0.15">
      <c r="A77" s="115" t="s">
        <v>20</v>
      </c>
      <c r="B77" s="117">
        <f t="shared" si="3"/>
        <v>0</v>
      </c>
      <c r="C77" s="117">
        <f t="shared" si="2"/>
        <v>0</v>
      </c>
      <c r="D77" s="117">
        <v>43</v>
      </c>
      <c r="E77" s="117">
        <v>21</v>
      </c>
      <c r="F77" s="115" t="s">
        <v>60</v>
      </c>
      <c r="G77" s="117"/>
      <c r="H77" s="115">
        <f t="shared" si="0"/>
        <v>0</v>
      </c>
      <c r="I77" s="115">
        <v>50</v>
      </c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</row>
    <row r="78" spans="1:40" s="116" customFormat="1" ht="9" hidden="1" x14ac:dyDescent="0.15">
      <c r="A78" s="115" t="s">
        <v>21</v>
      </c>
      <c r="B78" s="117">
        <f t="shared" si="3"/>
        <v>0</v>
      </c>
      <c r="C78" s="117">
        <f t="shared" si="2"/>
        <v>0</v>
      </c>
      <c r="D78" s="117">
        <v>36</v>
      </c>
      <c r="E78" s="117">
        <v>18</v>
      </c>
      <c r="F78" s="115" t="s">
        <v>60</v>
      </c>
      <c r="G78" s="117"/>
      <c r="H78" s="115">
        <f t="shared" si="0"/>
        <v>0</v>
      </c>
      <c r="I78" s="115">
        <v>50</v>
      </c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</row>
    <row r="79" spans="1:40" s="116" customFormat="1" ht="9" hidden="1" x14ac:dyDescent="0.15">
      <c r="A79" s="115" t="s">
        <v>62</v>
      </c>
      <c r="B79" s="117">
        <f t="shared" si="3"/>
        <v>0</v>
      </c>
      <c r="C79" s="117">
        <f t="shared" si="2"/>
        <v>0</v>
      </c>
      <c r="D79" s="117">
        <v>37</v>
      </c>
      <c r="E79" s="117">
        <v>19</v>
      </c>
      <c r="F79" s="115" t="s">
        <v>60</v>
      </c>
      <c r="G79" s="117"/>
      <c r="H79" s="115">
        <f t="shared" si="0"/>
        <v>0</v>
      </c>
      <c r="I79" s="115">
        <v>50</v>
      </c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</row>
    <row r="80" spans="1:40" s="116" customFormat="1" ht="9" hidden="1" x14ac:dyDescent="0.15">
      <c r="A80" s="115" t="s">
        <v>63</v>
      </c>
      <c r="B80" s="117">
        <f t="shared" si="3"/>
        <v>0</v>
      </c>
      <c r="C80" s="117">
        <f t="shared" si="2"/>
        <v>0</v>
      </c>
      <c r="D80" s="117">
        <v>35</v>
      </c>
      <c r="E80" s="117">
        <v>18</v>
      </c>
      <c r="F80" s="115" t="s">
        <v>60</v>
      </c>
      <c r="G80" s="117"/>
      <c r="H80" s="115">
        <f t="shared" si="0"/>
        <v>0</v>
      </c>
      <c r="I80" s="115">
        <v>50</v>
      </c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</row>
    <row r="81" spans="1:40" s="116" customFormat="1" ht="9" hidden="1" x14ac:dyDescent="0.15">
      <c r="A81" s="115" t="s">
        <v>64</v>
      </c>
      <c r="B81" s="117">
        <f t="shared" si="3"/>
        <v>0</v>
      </c>
      <c r="C81" s="117">
        <f t="shared" si="2"/>
        <v>0</v>
      </c>
      <c r="D81" s="117">
        <v>37</v>
      </c>
      <c r="E81" s="117">
        <v>19</v>
      </c>
      <c r="F81" s="115" t="s">
        <v>60</v>
      </c>
      <c r="G81" s="117"/>
      <c r="H81" s="115">
        <f t="shared" si="0"/>
        <v>0</v>
      </c>
      <c r="I81" s="115">
        <v>50</v>
      </c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</row>
    <row r="82" spans="1:40" s="116" customFormat="1" ht="9" hidden="1" x14ac:dyDescent="0.15">
      <c r="A82" s="115" t="s">
        <v>65</v>
      </c>
      <c r="B82" s="117">
        <f t="shared" si="3"/>
        <v>0</v>
      </c>
      <c r="C82" s="117">
        <f t="shared" si="2"/>
        <v>0</v>
      </c>
      <c r="D82" s="117">
        <v>35</v>
      </c>
      <c r="E82" s="117">
        <v>18</v>
      </c>
      <c r="F82" s="115" t="s">
        <v>60</v>
      </c>
      <c r="G82" s="117"/>
      <c r="H82" s="115">
        <f t="shared" si="0"/>
        <v>0</v>
      </c>
      <c r="I82" s="115">
        <v>50</v>
      </c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</row>
    <row r="83" spans="1:40" s="116" customFormat="1" ht="9" hidden="1" x14ac:dyDescent="0.15">
      <c r="A83" s="115" t="s">
        <v>66</v>
      </c>
      <c r="B83" s="117">
        <f t="shared" si="3"/>
        <v>0</v>
      </c>
      <c r="C83" s="117">
        <f t="shared" si="2"/>
        <v>0</v>
      </c>
      <c r="D83" s="117">
        <v>37</v>
      </c>
      <c r="E83" s="117">
        <v>19</v>
      </c>
      <c r="F83" s="115" t="s">
        <v>60</v>
      </c>
      <c r="G83" s="117"/>
      <c r="H83" s="115">
        <f t="shared" si="0"/>
        <v>0</v>
      </c>
      <c r="I83" s="115">
        <v>50</v>
      </c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</row>
    <row r="84" spans="1:40" s="116" customFormat="1" ht="9" hidden="1" x14ac:dyDescent="0.15">
      <c r="A84" s="115" t="s">
        <v>67</v>
      </c>
      <c r="B84" s="117">
        <f t="shared" si="3"/>
        <v>0</v>
      </c>
      <c r="C84" s="117">
        <f t="shared" si="2"/>
        <v>0</v>
      </c>
      <c r="D84" s="117">
        <v>35</v>
      </c>
      <c r="E84" s="117">
        <v>18</v>
      </c>
      <c r="F84" s="115" t="s">
        <v>60</v>
      </c>
      <c r="G84" s="117"/>
      <c r="H84" s="115">
        <f t="shared" si="0"/>
        <v>0</v>
      </c>
      <c r="I84" s="115">
        <v>50</v>
      </c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</row>
    <row r="85" spans="1:40" s="116" customFormat="1" ht="9" hidden="1" x14ac:dyDescent="0.15">
      <c r="A85" s="115" t="s">
        <v>68</v>
      </c>
      <c r="B85" s="117">
        <f t="shared" si="3"/>
        <v>0</v>
      </c>
      <c r="C85" s="117">
        <f t="shared" si="2"/>
        <v>0</v>
      </c>
      <c r="D85" s="117">
        <v>37</v>
      </c>
      <c r="E85" s="117">
        <v>19</v>
      </c>
      <c r="F85" s="115" t="s">
        <v>60</v>
      </c>
      <c r="G85" s="117"/>
      <c r="H85" s="115">
        <f t="shared" si="0"/>
        <v>0</v>
      </c>
      <c r="I85" s="115">
        <v>50</v>
      </c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</row>
    <row r="86" spans="1:40" s="116" customFormat="1" ht="9" hidden="1" x14ac:dyDescent="0.15">
      <c r="A86" s="115" t="s">
        <v>69</v>
      </c>
      <c r="B86" s="117">
        <f t="shared" si="3"/>
        <v>0</v>
      </c>
      <c r="C86" s="117">
        <f t="shared" si="2"/>
        <v>0</v>
      </c>
      <c r="D86" s="117">
        <v>35</v>
      </c>
      <c r="E86" s="117">
        <v>18</v>
      </c>
      <c r="F86" s="115" t="s">
        <v>60</v>
      </c>
      <c r="G86" s="117"/>
      <c r="H86" s="115">
        <f t="shared" si="0"/>
        <v>0</v>
      </c>
      <c r="I86" s="115">
        <v>50</v>
      </c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</row>
    <row r="87" spans="1:40" s="116" customFormat="1" ht="9" hidden="1" x14ac:dyDescent="0.15">
      <c r="A87" s="115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</row>
    <row r="88" spans="1:40" s="116" customFormat="1" ht="9" hidden="1" x14ac:dyDescent="0.15">
      <c r="A88" s="119" t="s">
        <v>42</v>
      </c>
      <c r="B88" s="115" t="s">
        <v>70</v>
      </c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</row>
    <row r="89" spans="1:40" s="116" customFormat="1" ht="9" hidden="1" x14ac:dyDescent="0.15">
      <c r="A89" s="119" t="s">
        <v>43</v>
      </c>
      <c r="B89" s="115">
        <v>0</v>
      </c>
      <c r="C89" s="115" t="b">
        <v>0</v>
      </c>
      <c r="D89" s="115" t="b">
        <v>0</v>
      </c>
      <c r="E89" s="115" t="b">
        <v>0</v>
      </c>
      <c r="F89" s="115">
        <v>0</v>
      </c>
      <c r="G89" s="115">
        <v>0</v>
      </c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</row>
    <row r="90" spans="1:40" s="116" customFormat="1" ht="9" hidden="1" x14ac:dyDescent="0.15">
      <c r="A90" s="119" t="s">
        <v>44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</row>
    <row r="91" spans="1:40" s="116" customFormat="1" ht="9" hidden="1" x14ac:dyDescent="0.15">
      <c r="A91" s="119" t="s">
        <v>45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</row>
    <row r="92" spans="1:40" s="116" customFormat="1" ht="9" hidden="1" x14ac:dyDescent="0.15">
      <c r="A92" s="119" t="s">
        <v>46</v>
      </c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</row>
    <row r="93" spans="1:40" s="116" customFormat="1" ht="9" hidden="1" x14ac:dyDescent="0.15">
      <c r="A93" s="119" t="s">
        <v>47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</row>
    <row r="94" spans="1:40" s="116" customFormat="1" ht="9" hidden="1" x14ac:dyDescent="0.15">
      <c r="A94" s="119" t="s">
        <v>48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</row>
    <row r="95" spans="1:40" s="116" customFormat="1" ht="9" hidden="1" x14ac:dyDescent="0.15">
      <c r="A95" s="119" t="s">
        <v>49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</row>
    <row r="96" spans="1:40" s="116" customFormat="1" ht="9" hidden="1" x14ac:dyDescent="0.15">
      <c r="A96" s="115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</row>
    <row r="97" spans="1:40" s="116" customFormat="1" ht="9" hidden="1" x14ac:dyDescent="0.15">
      <c r="A97" s="120" t="s">
        <v>93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</row>
    <row r="98" spans="1:40" s="116" customFormat="1" ht="9" hidden="1" x14ac:dyDescent="0.15">
      <c r="A98" s="120" t="s">
        <v>91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</row>
    <row r="99" spans="1:40" s="116" customFormat="1" ht="9" hidden="1" x14ac:dyDescent="0.15">
      <c r="A99" s="120" t="s">
        <v>92</v>
      </c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</row>
    <row r="100" spans="1:40" s="116" customFormat="1" ht="9" hidden="1" x14ac:dyDescent="0.15">
      <c r="A100" s="120" t="s">
        <v>85</v>
      </c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</row>
    <row r="101" spans="1:40" s="116" customFormat="1" ht="9" hidden="1" x14ac:dyDescent="0.15">
      <c r="A101" s="120" t="s">
        <v>84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</row>
    <row r="102" spans="1:40" s="116" customFormat="1" ht="9" hidden="1" x14ac:dyDescent="0.15">
      <c r="A102" s="120" t="s">
        <v>86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</row>
    <row r="103" spans="1:40" s="116" customFormat="1" ht="9" hidden="1" x14ac:dyDescent="0.15">
      <c r="A103" s="120" t="s">
        <v>88</v>
      </c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</row>
    <row r="104" spans="1:40" s="116" customFormat="1" ht="9" hidden="1" x14ac:dyDescent="0.15">
      <c r="A104" s="120" t="s">
        <v>90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</row>
    <row r="105" spans="1:40" s="116" customFormat="1" ht="9" hidden="1" x14ac:dyDescent="0.15">
      <c r="A105" s="120" t="s">
        <v>104</v>
      </c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</row>
    <row r="106" spans="1:40" s="116" customFormat="1" ht="9" hidden="1" x14ac:dyDescent="0.15">
      <c r="A106" s="121" t="s">
        <v>87</v>
      </c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</row>
    <row r="107" spans="1:40" s="116" customFormat="1" ht="9" hidden="1" x14ac:dyDescent="0.15">
      <c r="A107" s="121" t="s">
        <v>89</v>
      </c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</row>
    <row r="108" spans="1:40" s="116" customFormat="1" ht="9" hidden="1" x14ac:dyDescent="0.15">
      <c r="A108" s="121" t="s">
        <v>94</v>
      </c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</row>
    <row r="109" spans="1:40" s="116" customFormat="1" ht="9" hidden="1" x14ac:dyDescent="0.15">
      <c r="A109" s="121" t="s">
        <v>95</v>
      </c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</row>
    <row r="110" spans="1:40" s="116" customFormat="1" ht="9" hidden="1" x14ac:dyDescent="0.15">
      <c r="A110" s="121" t="s">
        <v>96</v>
      </c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</row>
    <row r="111" spans="1:40" s="116" customFormat="1" ht="9" hidden="1" x14ac:dyDescent="0.15">
      <c r="A111" s="121" t="s">
        <v>97</v>
      </c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</row>
    <row r="112" spans="1:40" s="116" customFormat="1" ht="9" hidden="1" x14ac:dyDescent="0.15">
      <c r="A112" s="121" t="s">
        <v>98</v>
      </c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</row>
    <row r="113" spans="1:40" s="116" customFormat="1" ht="9" hidden="1" x14ac:dyDescent="0.15">
      <c r="A113" s="120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</row>
    <row r="114" spans="1:40" s="116" customFormat="1" ht="9" hidden="1" x14ac:dyDescent="0.15">
      <c r="A114" s="120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</row>
    <row r="115" spans="1:40" s="116" customFormat="1" ht="9" hidden="1" x14ac:dyDescent="0.15">
      <c r="A115" s="120" t="s">
        <v>100</v>
      </c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</row>
    <row r="116" spans="1:40" s="116" customFormat="1" ht="9" hidden="1" x14ac:dyDescent="0.15">
      <c r="A116" s="120" t="s">
        <v>103</v>
      </c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</row>
    <row r="117" spans="1:40" s="116" customFormat="1" ht="9" hidden="1" x14ac:dyDescent="0.15">
      <c r="A117" s="120" t="s">
        <v>104</v>
      </c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</row>
    <row r="118" spans="1:40" s="116" customFormat="1" ht="9" hidden="1" x14ac:dyDescent="0.15">
      <c r="A118" s="121" t="s">
        <v>99</v>
      </c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</row>
    <row r="119" spans="1:40" s="116" customFormat="1" ht="9" hidden="1" x14ac:dyDescent="0.15">
      <c r="A119" s="121" t="s">
        <v>101</v>
      </c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</row>
    <row r="120" spans="1:40" s="116" customFormat="1" ht="9" hidden="1" x14ac:dyDescent="0.15">
      <c r="A120" s="121" t="s">
        <v>102</v>
      </c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</row>
    <row r="121" spans="1:40" hidden="1" x14ac:dyDescent="0.15"/>
    <row r="122" spans="1:40" s="180" customFormat="1" ht="9.75" hidden="1" customHeight="1" x14ac:dyDescent="0.15">
      <c r="A122" s="178" t="s">
        <v>214</v>
      </c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  <c r="AF122" s="178"/>
      <c r="AG122" s="178"/>
      <c r="AH122" s="178"/>
      <c r="AI122" s="178"/>
      <c r="AJ122" s="178"/>
      <c r="AK122" s="178"/>
      <c r="AL122" s="178"/>
      <c r="AM122" s="178"/>
      <c r="AN122" s="178"/>
    </row>
    <row r="123" spans="1:40" s="180" customFormat="1" ht="9.75" hidden="1" customHeight="1" x14ac:dyDescent="0.15">
      <c r="A123" s="178" t="s">
        <v>52</v>
      </c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  <c r="AF123" s="178"/>
      <c r="AG123" s="178"/>
      <c r="AH123" s="178"/>
      <c r="AI123" s="178"/>
      <c r="AJ123" s="178"/>
      <c r="AK123" s="178"/>
      <c r="AL123" s="178"/>
      <c r="AM123" s="178"/>
      <c r="AN123" s="178"/>
    </row>
    <row r="124" spans="1:40" s="180" customFormat="1" ht="9.75" hidden="1" customHeight="1" x14ac:dyDescent="0.15">
      <c r="A124" s="178" t="s">
        <v>54</v>
      </c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  <c r="V124" s="178"/>
      <c r="W124" s="178"/>
      <c r="X124" s="178"/>
      <c r="Y124" s="178"/>
      <c r="Z124" s="178"/>
      <c r="AA124" s="178"/>
      <c r="AB124" s="178"/>
      <c r="AC124" s="178"/>
      <c r="AD124" s="178"/>
      <c r="AE124" s="178"/>
      <c r="AF124" s="178"/>
      <c r="AG124" s="178"/>
      <c r="AH124" s="178"/>
      <c r="AI124" s="178"/>
      <c r="AJ124" s="178"/>
      <c r="AK124" s="178"/>
      <c r="AL124" s="178"/>
      <c r="AM124" s="178"/>
      <c r="AN124" s="178"/>
    </row>
    <row r="125" spans="1:40" s="180" customFormat="1" ht="9.75" hidden="1" customHeight="1" x14ac:dyDescent="0.15">
      <c r="A125" s="178" t="s">
        <v>55</v>
      </c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  <c r="V125" s="178"/>
      <c r="W125" s="178"/>
      <c r="X125" s="178"/>
      <c r="Y125" s="178"/>
      <c r="Z125" s="178"/>
      <c r="AA125" s="178"/>
      <c r="AB125" s="178"/>
      <c r="AC125" s="178"/>
      <c r="AD125" s="178"/>
      <c r="AE125" s="178"/>
      <c r="AF125" s="178"/>
      <c r="AG125" s="178"/>
      <c r="AH125" s="178"/>
      <c r="AI125" s="178"/>
      <c r="AJ125" s="178"/>
      <c r="AK125" s="178"/>
      <c r="AL125" s="178"/>
      <c r="AM125" s="178"/>
      <c r="AN125" s="178"/>
    </row>
    <row r="126" spans="1:40" s="180" customFormat="1" ht="9.75" hidden="1" customHeight="1" x14ac:dyDescent="0.15">
      <c r="A126" s="178" t="s">
        <v>56</v>
      </c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  <c r="U126" s="178"/>
      <c r="V126" s="178"/>
      <c r="W126" s="178"/>
      <c r="X126" s="178"/>
      <c r="Y126" s="178"/>
      <c r="Z126" s="178"/>
      <c r="AA126" s="178"/>
      <c r="AB126" s="178"/>
      <c r="AC126" s="178"/>
      <c r="AD126" s="178"/>
      <c r="AE126" s="178"/>
      <c r="AF126" s="178"/>
      <c r="AG126" s="178"/>
      <c r="AH126" s="178"/>
      <c r="AI126" s="178"/>
      <c r="AJ126" s="178"/>
      <c r="AK126" s="178"/>
      <c r="AL126" s="178"/>
      <c r="AM126" s="178"/>
      <c r="AN126" s="178"/>
    </row>
    <row r="127" spans="1:40" s="180" customFormat="1" ht="9.75" hidden="1" customHeight="1" x14ac:dyDescent="0.15">
      <c r="A127" s="178" t="s">
        <v>5</v>
      </c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  <c r="W127" s="178"/>
      <c r="X127" s="178"/>
      <c r="Y127" s="178"/>
      <c r="Z127" s="178"/>
      <c r="AA127" s="178"/>
      <c r="AB127" s="178"/>
      <c r="AC127" s="178"/>
      <c r="AD127" s="178"/>
      <c r="AE127" s="178"/>
      <c r="AF127" s="178"/>
      <c r="AG127" s="178"/>
      <c r="AH127" s="178"/>
      <c r="AI127" s="178"/>
      <c r="AJ127" s="178"/>
      <c r="AK127" s="178"/>
      <c r="AL127" s="178"/>
      <c r="AM127" s="178"/>
      <c r="AN127" s="178"/>
    </row>
    <row r="128" spans="1:40" s="180" customFormat="1" ht="9.75" hidden="1" customHeight="1" x14ac:dyDescent="0.15">
      <c r="A128" s="178" t="s">
        <v>57</v>
      </c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  <c r="W128" s="178"/>
      <c r="X128" s="178"/>
      <c r="Y128" s="178"/>
      <c r="Z128" s="178"/>
      <c r="AA128" s="178"/>
      <c r="AB128" s="178"/>
      <c r="AC128" s="178"/>
      <c r="AD128" s="178"/>
      <c r="AE128" s="178"/>
      <c r="AF128" s="178"/>
      <c r="AG128" s="178"/>
      <c r="AH128" s="178"/>
      <c r="AI128" s="178"/>
      <c r="AJ128" s="178"/>
      <c r="AK128" s="178"/>
      <c r="AL128" s="178"/>
      <c r="AM128" s="178"/>
      <c r="AN128" s="178"/>
    </row>
    <row r="129" spans="1:40" s="180" customFormat="1" ht="9.75" hidden="1" customHeight="1" x14ac:dyDescent="0.15">
      <c r="A129" s="178" t="s">
        <v>58</v>
      </c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78"/>
      <c r="W129" s="178"/>
      <c r="X129" s="178"/>
      <c r="Y129" s="178"/>
      <c r="Z129" s="178"/>
      <c r="AA129" s="178"/>
      <c r="AB129" s="178"/>
      <c r="AC129" s="178"/>
      <c r="AD129" s="178"/>
      <c r="AE129" s="178"/>
      <c r="AF129" s="178"/>
      <c r="AG129" s="178"/>
      <c r="AH129" s="178"/>
      <c r="AI129" s="178"/>
      <c r="AJ129" s="178"/>
      <c r="AK129" s="178"/>
      <c r="AL129" s="178"/>
      <c r="AM129" s="178"/>
      <c r="AN129" s="178"/>
    </row>
    <row r="130" spans="1:40" s="180" customFormat="1" ht="9.75" hidden="1" customHeight="1" x14ac:dyDescent="0.15">
      <c r="A130" s="178" t="s">
        <v>59</v>
      </c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  <c r="Y130" s="178"/>
      <c r="Z130" s="178"/>
      <c r="AA130" s="178"/>
      <c r="AB130" s="178"/>
      <c r="AC130" s="178"/>
      <c r="AD130" s="178"/>
      <c r="AE130" s="178"/>
      <c r="AF130" s="178"/>
      <c r="AG130" s="178"/>
      <c r="AH130" s="178"/>
      <c r="AI130" s="178"/>
      <c r="AJ130" s="178"/>
      <c r="AK130" s="178"/>
      <c r="AL130" s="178"/>
      <c r="AM130" s="178"/>
      <c r="AN130" s="178"/>
    </row>
    <row r="131" spans="1:40" s="180" customFormat="1" ht="9.75" hidden="1" customHeight="1" x14ac:dyDescent="0.15">
      <c r="A131" s="178" t="s">
        <v>6</v>
      </c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  <c r="Y131" s="178"/>
      <c r="Z131" s="178"/>
      <c r="AA131" s="178"/>
      <c r="AB131" s="178"/>
      <c r="AC131" s="178"/>
      <c r="AD131" s="178"/>
      <c r="AE131" s="178"/>
      <c r="AF131" s="178"/>
      <c r="AG131" s="178"/>
      <c r="AH131" s="178"/>
      <c r="AI131" s="178"/>
      <c r="AJ131" s="178"/>
      <c r="AK131" s="178"/>
      <c r="AL131" s="178"/>
      <c r="AM131" s="178"/>
      <c r="AN131" s="178"/>
    </row>
    <row r="132" spans="1:40" s="180" customFormat="1" ht="9.75" hidden="1" customHeight="1" x14ac:dyDescent="0.15">
      <c r="A132" s="178" t="s">
        <v>7</v>
      </c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  <c r="AA132" s="178"/>
      <c r="AB132" s="178"/>
      <c r="AC132" s="178"/>
      <c r="AD132" s="178"/>
      <c r="AE132" s="178"/>
      <c r="AF132" s="178"/>
      <c r="AG132" s="178"/>
      <c r="AH132" s="178"/>
      <c r="AI132" s="178"/>
      <c r="AJ132" s="178"/>
      <c r="AK132" s="178"/>
      <c r="AL132" s="178"/>
      <c r="AM132" s="178"/>
      <c r="AN132" s="178"/>
    </row>
    <row r="133" spans="1:40" s="180" customFormat="1" ht="9.75" hidden="1" customHeight="1" x14ac:dyDescent="0.15">
      <c r="A133" s="178" t="s">
        <v>8</v>
      </c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  <c r="AA133" s="178"/>
      <c r="AB133" s="178"/>
      <c r="AC133" s="178"/>
      <c r="AD133" s="178"/>
      <c r="AE133" s="178"/>
      <c r="AF133" s="178"/>
      <c r="AG133" s="178"/>
      <c r="AH133" s="178"/>
      <c r="AI133" s="178"/>
      <c r="AJ133" s="178"/>
      <c r="AK133" s="178"/>
      <c r="AL133" s="178"/>
      <c r="AM133" s="178"/>
      <c r="AN133" s="178"/>
    </row>
    <row r="134" spans="1:40" s="180" customFormat="1" ht="9.75" hidden="1" customHeight="1" x14ac:dyDescent="0.15">
      <c r="A134" s="178" t="s">
        <v>9</v>
      </c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  <c r="AA134" s="178"/>
      <c r="AB134" s="178"/>
      <c r="AC134" s="178"/>
      <c r="AD134" s="178"/>
      <c r="AE134" s="178"/>
      <c r="AF134" s="178"/>
      <c r="AG134" s="178"/>
      <c r="AH134" s="178"/>
      <c r="AI134" s="178"/>
      <c r="AJ134" s="178"/>
      <c r="AK134" s="178"/>
      <c r="AL134" s="178"/>
      <c r="AM134" s="178"/>
      <c r="AN134" s="178"/>
    </row>
    <row r="135" spans="1:40" s="180" customFormat="1" ht="9.75" hidden="1" customHeight="1" x14ac:dyDescent="0.15">
      <c r="A135" s="178" t="s">
        <v>10</v>
      </c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  <c r="W135" s="178"/>
      <c r="X135" s="178"/>
      <c r="Y135" s="178"/>
      <c r="Z135" s="178"/>
      <c r="AA135" s="178"/>
      <c r="AB135" s="178"/>
      <c r="AC135" s="178"/>
      <c r="AD135" s="178"/>
      <c r="AE135" s="178"/>
      <c r="AF135" s="178"/>
      <c r="AG135" s="178"/>
      <c r="AH135" s="178"/>
      <c r="AI135" s="178"/>
      <c r="AJ135" s="178"/>
      <c r="AK135" s="178"/>
      <c r="AL135" s="178"/>
      <c r="AM135" s="178"/>
      <c r="AN135" s="178"/>
    </row>
    <row r="136" spans="1:40" s="180" customFormat="1" ht="9.75" hidden="1" customHeight="1" x14ac:dyDescent="0.15">
      <c r="A136" s="178" t="s">
        <v>11</v>
      </c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  <c r="Y136" s="178"/>
      <c r="Z136" s="178"/>
      <c r="AA136" s="178"/>
      <c r="AB136" s="178"/>
      <c r="AC136" s="178"/>
      <c r="AD136" s="178"/>
      <c r="AE136" s="178"/>
      <c r="AF136" s="178"/>
      <c r="AG136" s="178"/>
      <c r="AH136" s="178"/>
      <c r="AI136" s="178"/>
      <c r="AJ136" s="178"/>
      <c r="AK136" s="178"/>
      <c r="AL136" s="178"/>
      <c r="AM136" s="178"/>
      <c r="AN136" s="178"/>
    </row>
    <row r="137" spans="1:40" s="180" customFormat="1" ht="9.75" hidden="1" customHeight="1" x14ac:dyDescent="0.15">
      <c r="A137" s="178" t="s">
        <v>12</v>
      </c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8"/>
      <c r="U137" s="178"/>
      <c r="V137" s="178"/>
      <c r="W137" s="178"/>
      <c r="X137" s="178"/>
      <c r="Y137" s="178"/>
      <c r="Z137" s="178"/>
      <c r="AA137" s="178"/>
      <c r="AB137" s="178"/>
      <c r="AC137" s="178"/>
      <c r="AD137" s="178"/>
      <c r="AE137" s="178"/>
      <c r="AF137" s="178"/>
      <c r="AG137" s="178"/>
      <c r="AH137" s="178"/>
      <c r="AI137" s="178"/>
      <c r="AJ137" s="178"/>
      <c r="AK137" s="178"/>
      <c r="AL137" s="178"/>
      <c r="AM137" s="178"/>
      <c r="AN137" s="178"/>
    </row>
    <row r="138" spans="1:40" s="180" customFormat="1" ht="9.75" hidden="1" customHeight="1" x14ac:dyDescent="0.15">
      <c r="A138" s="178" t="s">
        <v>13</v>
      </c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  <c r="Y138" s="178"/>
      <c r="Z138" s="178"/>
      <c r="AA138" s="178"/>
      <c r="AB138" s="178"/>
      <c r="AC138" s="178"/>
      <c r="AD138" s="178"/>
      <c r="AE138" s="178"/>
      <c r="AF138" s="178"/>
      <c r="AG138" s="178"/>
      <c r="AH138" s="178"/>
      <c r="AI138" s="178"/>
      <c r="AJ138" s="178"/>
      <c r="AK138" s="178"/>
      <c r="AL138" s="178"/>
      <c r="AM138" s="178"/>
      <c r="AN138" s="178"/>
    </row>
    <row r="139" spans="1:40" s="180" customFormat="1" ht="9.75" hidden="1" customHeight="1" x14ac:dyDescent="0.15">
      <c r="A139" s="178" t="s">
        <v>61</v>
      </c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  <c r="Y139" s="178"/>
      <c r="Z139" s="178"/>
      <c r="AA139" s="178"/>
      <c r="AB139" s="178"/>
      <c r="AC139" s="178"/>
      <c r="AD139" s="178"/>
      <c r="AE139" s="178"/>
      <c r="AF139" s="178"/>
      <c r="AG139" s="178"/>
      <c r="AH139" s="178"/>
      <c r="AI139" s="178"/>
      <c r="AJ139" s="178"/>
      <c r="AK139" s="178"/>
      <c r="AL139" s="178"/>
      <c r="AM139" s="178"/>
      <c r="AN139" s="178"/>
    </row>
    <row r="140" spans="1:40" s="180" customFormat="1" ht="9.75" hidden="1" customHeight="1" x14ac:dyDescent="0.15">
      <c r="A140" s="178" t="s">
        <v>14</v>
      </c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  <c r="Y140" s="178"/>
      <c r="Z140" s="178"/>
      <c r="AA140" s="178"/>
      <c r="AB140" s="178"/>
      <c r="AC140" s="178"/>
      <c r="AD140" s="178"/>
      <c r="AE140" s="178"/>
      <c r="AF140" s="178"/>
      <c r="AG140" s="178"/>
      <c r="AH140" s="178"/>
      <c r="AI140" s="178"/>
      <c r="AJ140" s="178"/>
      <c r="AK140" s="178"/>
      <c r="AL140" s="178"/>
      <c r="AM140" s="178"/>
      <c r="AN140" s="178"/>
    </row>
    <row r="141" spans="1:40" s="180" customFormat="1" ht="9.75" hidden="1" customHeight="1" x14ac:dyDescent="0.15">
      <c r="A141" s="178" t="s">
        <v>15</v>
      </c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  <c r="W141" s="178"/>
      <c r="X141" s="178"/>
      <c r="Y141" s="178"/>
      <c r="Z141" s="178"/>
      <c r="AA141" s="178"/>
      <c r="AB141" s="178"/>
      <c r="AC141" s="178"/>
      <c r="AD141" s="178"/>
      <c r="AE141" s="178"/>
      <c r="AF141" s="178"/>
      <c r="AG141" s="178"/>
      <c r="AH141" s="178"/>
      <c r="AI141" s="178"/>
      <c r="AJ141" s="178"/>
      <c r="AK141" s="178"/>
      <c r="AL141" s="178"/>
      <c r="AM141" s="178"/>
      <c r="AN141" s="178"/>
    </row>
  </sheetData>
  <sheetProtection password="D2DD" sheet="1" objects="1" scenarios="1" selectLockedCells="1"/>
  <mergeCells count="116">
    <mergeCell ref="A8:H9"/>
    <mergeCell ref="K12:N12"/>
    <mergeCell ref="O12:Q12"/>
    <mergeCell ref="R12:S12"/>
    <mergeCell ref="T12:X12"/>
    <mergeCell ref="Y12:AA12"/>
    <mergeCell ref="AP5:AT5"/>
    <mergeCell ref="B6:K7"/>
    <mergeCell ref="Q6:R6"/>
    <mergeCell ref="T6:V6"/>
    <mergeCell ref="AT6:AT7"/>
    <mergeCell ref="L7:AM7"/>
    <mergeCell ref="A3:A7"/>
    <mergeCell ref="L3:AF3"/>
    <mergeCell ref="AG3:AM3"/>
    <mergeCell ref="L4:AF4"/>
    <mergeCell ref="AG4:AM4"/>
    <mergeCell ref="AP4:AT4"/>
    <mergeCell ref="L5:AB5"/>
    <mergeCell ref="AC5:AF5"/>
    <mergeCell ref="AG5:AK5"/>
    <mergeCell ref="AL5:AM5"/>
    <mergeCell ref="A14:E14"/>
    <mergeCell ref="F14:J14"/>
    <mergeCell ref="K14:AM14"/>
    <mergeCell ref="A15:E15"/>
    <mergeCell ref="F15:J15"/>
    <mergeCell ref="K15:AM15"/>
    <mergeCell ref="AB12:AC12"/>
    <mergeCell ref="AD12:AH12"/>
    <mergeCell ref="AI12:AK12"/>
    <mergeCell ref="AL12:AM12"/>
    <mergeCell ref="A13:E13"/>
    <mergeCell ref="F13:J13"/>
    <mergeCell ref="K13:AM13"/>
    <mergeCell ref="A16:E16"/>
    <mergeCell ref="F16:J16"/>
    <mergeCell ref="K16:AM16"/>
    <mergeCell ref="K19:N19"/>
    <mergeCell ref="O19:Q19"/>
    <mergeCell ref="R19:S19"/>
    <mergeCell ref="T19:X19"/>
    <mergeCell ref="Y19:AA19"/>
    <mergeCell ref="AB19:AC19"/>
    <mergeCell ref="AD19:AH19"/>
    <mergeCell ref="A24:E24"/>
    <mergeCell ref="F24:J24"/>
    <mergeCell ref="K24:AM24"/>
    <mergeCell ref="A25:E25"/>
    <mergeCell ref="F25:J25"/>
    <mergeCell ref="K25:AM25"/>
    <mergeCell ref="AI19:AK19"/>
    <mergeCell ref="AL19:AM19"/>
    <mergeCell ref="C20:AM21"/>
    <mergeCell ref="A23:E23"/>
    <mergeCell ref="F23:J23"/>
    <mergeCell ref="K23:AM23"/>
    <mergeCell ref="A28:E28"/>
    <mergeCell ref="F28:J28"/>
    <mergeCell ref="K28:AM28"/>
    <mergeCell ref="A29:E29"/>
    <mergeCell ref="F29:J29"/>
    <mergeCell ref="K29:AM29"/>
    <mergeCell ref="A26:E26"/>
    <mergeCell ref="F26:J26"/>
    <mergeCell ref="K26:AM26"/>
    <mergeCell ref="A27:E27"/>
    <mergeCell ref="F27:J27"/>
    <mergeCell ref="K27:AM27"/>
    <mergeCell ref="A32:E32"/>
    <mergeCell ref="F32:J32"/>
    <mergeCell ref="K32:AM32"/>
    <mergeCell ref="A33:E33"/>
    <mergeCell ref="F33:J33"/>
    <mergeCell ref="K33:AM33"/>
    <mergeCell ref="A30:E30"/>
    <mergeCell ref="F30:J30"/>
    <mergeCell ref="K30:AM30"/>
    <mergeCell ref="A31:E31"/>
    <mergeCell ref="F31:J31"/>
    <mergeCell ref="K31:AM31"/>
    <mergeCell ref="A34:E34"/>
    <mergeCell ref="F34:J34"/>
    <mergeCell ref="K34:AM34"/>
    <mergeCell ref="K36:N36"/>
    <mergeCell ref="O36:Q36"/>
    <mergeCell ref="R36:S36"/>
    <mergeCell ref="T36:X36"/>
    <mergeCell ref="Y36:AA36"/>
    <mergeCell ref="AB36:AC36"/>
    <mergeCell ref="AD36:AH36"/>
    <mergeCell ref="A40:E40"/>
    <mergeCell ref="F40:J40"/>
    <mergeCell ref="K40:AM40"/>
    <mergeCell ref="A41:E41"/>
    <mergeCell ref="F41:J41"/>
    <mergeCell ref="K41:AM41"/>
    <mergeCell ref="AI36:AK36"/>
    <mergeCell ref="AL36:AM36"/>
    <mergeCell ref="C37:AM37"/>
    <mergeCell ref="A38:E38"/>
    <mergeCell ref="A39:E39"/>
    <mergeCell ref="F39:J39"/>
    <mergeCell ref="K39:AM39"/>
    <mergeCell ref="A44:E44"/>
    <mergeCell ref="F44:J44"/>
    <mergeCell ref="K44:AM44"/>
    <mergeCell ref="A45:E45"/>
    <mergeCell ref="F45:J45"/>
    <mergeCell ref="K45:AM45"/>
    <mergeCell ref="A42:E42"/>
    <mergeCell ref="F42:J42"/>
    <mergeCell ref="K42:AM42"/>
    <mergeCell ref="A43:E43"/>
    <mergeCell ref="F43:J43"/>
    <mergeCell ref="K43:AM43"/>
  </mergeCells>
  <phoneticPr fontId="3"/>
  <conditionalFormatting sqref="A11:AM16">
    <cfRule type="expression" dxfId="1" priority="1">
      <formula>COUNTIF($A$123:$A$141,$L$5)</formula>
    </cfRule>
  </conditionalFormatting>
  <dataValidations count="4">
    <dataValidation type="list" allowBlank="1" showInputMessage="1" showErrorMessage="1" sqref="A24:E33">
      <formula1>$A$97:$A$105</formula1>
    </dataValidation>
    <dataValidation type="list" allowBlank="1" showInputMessage="1" showErrorMessage="1" sqref="A40:E44">
      <formula1>$A$115:$A$117</formula1>
    </dataValidation>
    <dataValidation imeMode="halfAlpha" allowBlank="1" showInputMessage="1" showErrorMessage="1" sqref="J36"/>
    <dataValidation type="list" allowBlank="1" showInputMessage="1" showErrorMessage="1" sqref="L5:AB5">
      <formula1>$A$52:$A$86</formula1>
    </dataValidation>
  </dataValidations>
  <printOptions horizontalCentered="1"/>
  <pageMargins left="0.55118110236220474" right="0.55118110236220474" top="0.82677165354330717" bottom="0.23622047244094491" header="0.51181102362204722" footer="0.35433070866141736"/>
  <pageSetup paperSize="9" scale="9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521" r:id="rId4" name="Check Box 1">
              <controlPr defaultSize="0" autoFill="0" autoLine="0" autoPict="0">
                <anchor moveWithCells="1">
                  <from>
                    <xdr:col>7</xdr:col>
                    <xdr:colOff>95250</xdr:colOff>
                    <xdr:row>7</xdr:row>
                    <xdr:rowOff>28575</xdr:rowOff>
                  </from>
                  <to>
                    <xdr:col>9</xdr:col>
                    <xdr:colOff>9525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22" r:id="rId5" name="Check Box 2">
              <controlPr defaultSize="0" autoFill="0" autoLine="0" autoPict="0">
                <anchor moveWithCells="1">
                  <from>
                    <xdr:col>7</xdr:col>
                    <xdr:colOff>95250</xdr:colOff>
                    <xdr:row>8</xdr:row>
                    <xdr:rowOff>19050</xdr:rowOff>
                  </from>
                  <to>
                    <xdr:col>9</xdr:col>
                    <xdr:colOff>9525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T141"/>
  <sheetViews>
    <sheetView showGridLines="0" view="pageBreakPreview" zoomScaleNormal="120" zoomScaleSheetLayoutView="100" workbookViewId="0">
      <selection activeCell="L4" sqref="L4:AF4"/>
    </sheetView>
  </sheetViews>
  <sheetFormatPr defaultColWidth="2.25" defaultRowHeight="18.75" x14ac:dyDescent="0.15"/>
  <cols>
    <col min="1" max="1" width="2.25" style="62" customWidth="1"/>
    <col min="2" max="5" width="2.375" style="62" customWidth="1"/>
    <col min="6" max="7" width="2.375" style="62" bestFit="1" customWidth="1"/>
    <col min="8" max="8" width="2.375" style="62" customWidth="1"/>
    <col min="9" max="40" width="2.25" style="62"/>
    <col min="41" max="41" width="2.25" style="62" customWidth="1"/>
    <col min="42" max="47" width="2.25" style="63" customWidth="1"/>
    <col min="48" max="16384" width="2.25" style="63"/>
  </cols>
  <sheetData>
    <row r="1" spans="1:46" x14ac:dyDescent="0.15">
      <c r="A1" s="61" t="s">
        <v>212</v>
      </c>
    </row>
    <row r="3" spans="1:46" s="69" customFormat="1" ht="12" customHeight="1" x14ac:dyDescent="0.15">
      <c r="A3" s="372" t="s">
        <v>74</v>
      </c>
      <c r="B3" s="64" t="s">
        <v>0</v>
      </c>
      <c r="C3" s="65"/>
      <c r="D3" s="65"/>
      <c r="E3" s="66"/>
      <c r="F3" s="66"/>
      <c r="G3" s="66"/>
      <c r="H3" s="66"/>
      <c r="I3" s="66"/>
      <c r="J3" s="66"/>
      <c r="K3" s="67"/>
      <c r="L3" s="374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6"/>
      <c r="AG3" s="326" t="s">
        <v>26</v>
      </c>
      <c r="AH3" s="324"/>
      <c r="AI3" s="324"/>
      <c r="AJ3" s="324"/>
      <c r="AK3" s="324"/>
      <c r="AL3" s="324"/>
      <c r="AM3" s="325"/>
      <c r="AN3" s="68"/>
      <c r="AO3" s="68"/>
    </row>
    <row r="4" spans="1:46" s="69" customFormat="1" ht="20.25" customHeight="1" x14ac:dyDescent="0.15">
      <c r="A4" s="373"/>
      <c r="B4" s="70" t="s">
        <v>75</v>
      </c>
      <c r="C4" s="87"/>
      <c r="D4" s="87"/>
      <c r="E4" s="72"/>
      <c r="F4" s="72"/>
      <c r="G4" s="72"/>
      <c r="H4" s="72"/>
      <c r="I4" s="72"/>
      <c r="J4" s="72"/>
      <c r="K4" s="73"/>
      <c r="L4" s="369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1"/>
      <c r="AG4" s="377"/>
      <c r="AH4" s="378"/>
      <c r="AI4" s="378"/>
      <c r="AJ4" s="378"/>
      <c r="AK4" s="378"/>
      <c r="AL4" s="378"/>
      <c r="AM4" s="379"/>
      <c r="AN4" s="68"/>
      <c r="AO4" s="68"/>
      <c r="AP4" s="360"/>
      <c r="AQ4" s="360"/>
      <c r="AR4" s="360"/>
      <c r="AS4" s="360"/>
      <c r="AT4" s="360"/>
    </row>
    <row r="5" spans="1:46" s="69" customFormat="1" ht="20.25" customHeight="1" x14ac:dyDescent="0.15">
      <c r="A5" s="373"/>
      <c r="B5" s="74" t="s">
        <v>32</v>
      </c>
      <c r="C5" s="75"/>
      <c r="D5" s="75"/>
      <c r="E5" s="76"/>
      <c r="F5" s="76"/>
      <c r="G5" s="76"/>
      <c r="H5" s="76"/>
      <c r="I5" s="76"/>
      <c r="J5" s="76"/>
      <c r="K5" s="77"/>
      <c r="L5" s="380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2"/>
      <c r="AC5" s="383" t="s">
        <v>27</v>
      </c>
      <c r="AD5" s="384"/>
      <c r="AE5" s="384"/>
      <c r="AF5" s="385"/>
      <c r="AG5" s="386"/>
      <c r="AH5" s="386"/>
      <c r="AI5" s="386"/>
      <c r="AJ5" s="386"/>
      <c r="AK5" s="386"/>
      <c r="AL5" s="310" t="s">
        <v>28</v>
      </c>
      <c r="AM5" s="311"/>
      <c r="AN5" s="68"/>
      <c r="AO5" s="68"/>
      <c r="AP5" s="360"/>
      <c r="AQ5" s="360"/>
      <c r="AR5" s="360"/>
      <c r="AS5" s="360"/>
      <c r="AT5" s="360"/>
    </row>
    <row r="6" spans="1:46" s="69" customFormat="1" ht="13.5" customHeight="1" x14ac:dyDescent="0.15">
      <c r="A6" s="373"/>
      <c r="B6" s="361" t="s">
        <v>76</v>
      </c>
      <c r="C6" s="362"/>
      <c r="D6" s="362"/>
      <c r="E6" s="362"/>
      <c r="F6" s="362"/>
      <c r="G6" s="362"/>
      <c r="H6" s="362"/>
      <c r="I6" s="362"/>
      <c r="J6" s="362"/>
      <c r="K6" s="363"/>
      <c r="L6" s="78" t="s">
        <v>1</v>
      </c>
      <c r="M6" s="78"/>
      <c r="N6" s="78"/>
      <c r="O6" s="78"/>
      <c r="P6" s="78"/>
      <c r="Q6" s="367"/>
      <c r="R6" s="367"/>
      <c r="S6" s="78" t="s">
        <v>2</v>
      </c>
      <c r="T6" s="367"/>
      <c r="U6" s="367"/>
      <c r="V6" s="367"/>
      <c r="W6" s="78" t="s">
        <v>3</v>
      </c>
      <c r="X6" s="78"/>
      <c r="Y6" s="78"/>
      <c r="Z6" s="78"/>
      <c r="AA6" s="78"/>
      <c r="AB6" s="78"/>
      <c r="AC6" s="79" t="s">
        <v>29</v>
      </c>
      <c r="AD6" s="78"/>
      <c r="AE6" s="78"/>
      <c r="AF6" s="78"/>
      <c r="AG6" s="78"/>
      <c r="AH6" s="78"/>
      <c r="AI6" s="78"/>
      <c r="AJ6" s="78"/>
      <c r="AK6" s="78"/>
      <c r="AL6" s="78"/>
      <c r="AM6" s="80"/>
      <c r="AN6" s="68"/>
      <c r="AO6" s="68"/>
      <c r="AP6" s="81"/>
      <c r="AQ6" s="82"/>
      <c r="AR6" s="82"/>
      <c r="AS6" s="82"/>
      <c r="AT6" s="368"/>
    </row>
    <row r="7" spans="1:46" s="69" customFormat="1" ht="20.25" customHeight="1" x14ac:dyDescent="0.15">
      <c r="A7" s="373"/>
      <c r="B7" s="364"/>
      <c r="C7" s="365"/>
      <c r="D7" s="365"/>
      <c r="E7" s="365"/>
      <c r="F7" s="365"/>
      <c r="G7" s="365"/>
      <c r="H7" s="365"/>
      <c r="I7" s="365"/>
      <c r="J7" s="365"/>
      <c r="K7" s="366"/>
      <c r="L7" s="369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70"/>
      <c r="AG7" s="370"/>
      <c r="AH7" s="370"/>
      <c r="AI7" s="370"/>
      <c r="AJ7" s="370"/>
      <c r="AK7" s="370"/>
      <c r="AL7" s="370"/>
      <c r="AM7" s="371"/>
      <c r="AN7" s="68"/>
      <c r="AO7" s="68"/>
      <c r="AP7" s="82"/>
      <c r="AQ7" s="82"/>
      <c r="AR7" s="82"/>
      <c r="AS7" s="82"/>
      <c r="AT7" s="368"/>
    </row>
    <row r="8" spans="1:46" s="69" customFormat="1" ht="18" customHeight="1" x14ac:dyDescent="0.15">
      <c r="A8" s="337" t="s">
        <v>38</v>
      </c>
      <c r="B8" s="338"/>
      <c r="C8" s="338"/>
      <c r="D8" s="338"/>
      <c r="E8" s="338"/>
      <c r="F8" s="338"/>
      <c r="G8" s="338"/>
      <c r="H8" s="339"/>
      <c r="I8" s="83"/>
      <c r="J8" s="84" t="s">
        <v>37</v>
      </c>
      <c r="K8" s="78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6"/>
      <c r="AN8" s="68"/>
      <c r="AO8" s="68"/>
    </row>
    <row r="9" spans="1:46" s="69" customFormat="1" ht="18" customHeight="1" x14ac:dyDescent="0.15">
      <c r="A9" s="340"/>
      <c r="B9" s="341"/>
      <c r="C9" s="341"/>
      <c r="D9" s="341"/>
      <c r="E9" s="341"/>
      <c r="F9" s="341"/>
      <c r="G9" s="341"/>
      <c r="H9" s="342"/>
      <c r="I9" s="88"/>
      <c r="J9" s="89" t="s">
        <v>39</v>
      </c>
      <c r="K9" s="72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90"/>
      <c r="AN9" s="68"/>
      <c r="AO9" s="68"/>
    </row>
    <row r="10" spans="1:46" s="69" customFormat="1" ht="11.25" customHeight="1" x14ac:dyDescent="0.15">
      <c r="A10" s="144"/>
      <c r="B10" s="144"/>
      <c r="C10" s="144"/>
      <c r="D10" s="144"/>
      <c r="E10" s="144"/>
      <c r="F10" s="144"/>
      <c r="G10" s="144"/>
      <c r="H10" s="144"/>
      <c r="I10" s="84"/>
      <c r="J10" s="144"/>
      <c r="K10" s="78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68"/>
      <c r="AO10" s="68"/>
    </row>
    <row r="11" spans="1:46" s="69" customFormat="1" ht="20.25" customHeight="1" x14ac:dyDescent="0.15">
      <c r="A11" s="91" t="s">
        <v>112</v>
      </c>
      <c r="B11" s="92"/>
      <c r="C11" s="92"/>
      <c r="D11" s="92"/>
      <c r="E11" s="92"/>
      <c r="F11" s="92"/>
      <c r="G11" s="92"/>
      <c r="H11" s="92"/>
      <c r="I11" s="93"/>
      <c r="J11" s="9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68"/>
      <c r="AO11" s="68"/>
    </row>
    <row r="12" spans="1:46" s="69" customFormat="1" ht="20.25" customHeight="1" x14ac:dyDescent="0.15">
      <c r="A12" s="95" t="s">
        <v>71</v>
      </c>
      <c r="B12" s="95"/>
      <c r="C12" s="95"/>
      <c r="D12" s="95"/>
      <c r="E12" s="95"/>
      <c r="F12" s="101"/>
      <c r="G12" s="101"/>
      <c r="H12" s="101"/>
      <c r="I12" s="101"/>
      <c r="J12" s="102"/>
      <c r="K12" s="353" t="s">
        <v>30</v>
      </c>
      <c r="L12" s="348"/>
      <c r="M12" s="348"/>
      <c r="N12" s="349"/>
      <c r="O12" s="354" t="str">
        <f>IF($L$5="","",VLOOKUP($L$5,$A$52:$H$86,8,FALSE))</f>
        <v/>
      </c>
      <c r="P12" s="355"/>
      <c r="Q12" s="355"/>
      <c r="R12" s="348" t="s">
        <v>25</v>
      </c>
      <c r="S12" s="349"/>
      <c r="T12" s="343" t="s">
        <v>79</v>
      </c>
      <c r="U12" s="344"/>
      <c r="V12" s="344"/>
      <c r="W12" s="344"/>
      <c r="X12" s="345"/>
      <c r="Y12" s="346"/>
      <c r="Z12" s="347"/>
      <c r="AA12" s="347"/>
      <c r="AB12" s="348" t="s">
        <v>25</v>
      </c>
      <c r="AC12" s="349"/>
      <c r="AD12" s="343" t="s">
        <v>23</v>
      </c>
      <c r="AE12" s="344"/>
      <c r="AF12" s="344"/>
      <c r="AG12" s="344"/>
      <c r="AH12" s="345"/>
      <c r="AI12" s="350">
        <f>ROUNDDOWN($F$16/1000,0)</f>
        <v>0</v>
      </c>
      <c r="AJ12" s="351"/>
      <c r="AK12" s="351"/>
      <c r="AL12" s="348" t="s">
        <v>25</v>
      </c>
      <c r="AM12" s="349"/>
      <c r="AN12" s="68"/>
      <c r="AO12" s="68"/>
    </row>
    <row r="13" spans="1:46" s="69" customFormat="1" ht="18" customHeight="1" x14ac:dyDescent="0.15">
      <c r="A13" s="309" t="s">
        <v>22</v>
      </c>
      <c r="B13" s="310"/>
      <c r="C13" s="310"/>
      <c r="D13" s="310"/>
      <c r="E13" s="311"/>
      <c r="F13" s="309" t="s">
        <v>24</v>
      </c>
      <c r="G13" s="310"/>
      <c r="H13" s="310"/>
      <c r="I13" s="310"/>
      <c r="J13" s="310"/>
      <c r="K13" s="312" t="s">
        <v>209</v>
      </c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2"/>
      <c r="AK13" s="312"/>
      <c r="AL13" s="312"/>
      <c r="AM13" s="312"/>
      <c r="AN13" s="68"/>
      <c r="AO13" s="68"/>
    </row>
    <row r="14" spans="1:46" s="69" customFormat="1" ht="15" customHeight="1" x14ac:dyDescent="0.15">
      <c r="A14" s="352" t="s">
        <v>108</v>
      </c>
      <c r="B14" s="352"/>
      <c r="C14" s="352"/>
      <c r="D14" s="352"/>
      <c r="E14" s="352"/>
      <c r="F14" s="305"/>
      <c r="G14" s="305"/>
      <c r="H14" s="305"/>
      <c r="I14" s="305"/>
      <c r="J14" s="305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68"/>
      <c r="AO14" s="68"/>
    </row>
    <row r="15" spans="1:46" s="69" customFormat="1" ht="15" customHeight="1" thickBot="1" x14ac:dyDescent="0.2">
      <c r="A15" s="352" t="s">
        <v>109</v>
      </c>
      <c r="B15" s="352"/>
      <c r="C15" s="352"/>
      <c r="D15" s="352"/>
      <c r="E15" s="352"/>
      <c r="F15" s="305"/>
      <c r="G15" s="305"/>
      <c r="H15" s="305"/>
      <c r="I15" s="305"/>
      <c r="J15" s="305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68"/>
      <c r="AO15" s="68"/>
    </row>
    <row r="16" spans="1:46" s="69" customFormat="1" ht="18.75" customHeight="1" thickTop="1" x14ac:dyDescent="0.15">
      <c r="A16" s="313" t="s">
        <v>34</v>
      </c>
      <c r="B16" s="314"/>
      <c r="C16" s="314"/>
      <c r="D16" s="314"/>
      <c r="E16" s="314"/>
      <c r="F16" s="334">
        <f>SUM(F14:F15)</f>
        <v>0</v>
      </c>
      <c r="G16" s="335"/>
      <c r="H16" s="335"/>
      <c r="I16" s="335"/>
      <c r="J16" s="336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8"/>
      <c r="AL16" s="318"/>
      <c r="AM16" s="318"/>
      <c r="AN16" s="68"/>
      <c r="AO16" s="68"/>
    </row>
    <row r="17" spans="1:41" s="69" customFormat="1" ht="20.25" customHeight="1" x14ac:dyDescent="0.15">
      <c r="A17" s="92"/>
      <c r="B17" s="92"/>
      <c r="C17" s="92"/>
      <c r="D17" s="92"/>
      <c r="E17" s="92"/>
      <c r="F17" s="92"/>
      <c r="G17" s="92"/>
      <c r="H17" s="92"/>
      <c r="I17" s="93"/>
      <c r="J17" s="92"/>
      <c r="K17" s="76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68"/>
      <c r="AO17" s="68"/>
    </row>
    <row r="18" spans="1:41" s="69" customFormat="1" ht="20.25" customHeight="1" x14ac:dyDescent="0.15">
      <c r="A18" s="91" t="s">
        <v>113</v>
      </c>
      <c r="B18" s="92"/>
      <c r="C18" s="92"/>
      <c r="D18" s="92"/>
      <c r="E18" s="92"/>
      <c r="F18" s="92"/>
      <c r="G18" s="92"/>
      <c r="H18" s="92"/>
      <c r="I18" s="93"/>
      <c r="J18" s="92"/>
      <c r="K18" s="72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68"/>
      <c r="AO18" s="68"/>
    </row>
    <row r="19" spans="1:41" s="69" customFormat="1" ht="20.25" customHeight="1" x14ac:dyDescent="0.15">
      <c r="A19" s="94" t="s">
        <v>37</v>
      </c>
      <c r="B19" s="72"/>
      <c r="C19" s="95"/>
      <c r="D19" s="95"/>
      <c r="E19" s="95"/>
      <c r="F19" s="95"/>
      <c r="G19" s="95"/>
      <c r="H19" s="95"/>
      <c r="I19" s="89"/>
      <c r="J19" s="95"/>
      <c r="K19" s="326" t="s">
        <v>30</v>
      </c>
      <c r="L19" s="324"/>
      <c r="M19" s="324"/>
      <c r="N19" s="325"/>
      <c r="O19" s="327" t="str">
        <f>IF($L$5="","",VLOOKUP($L$5,$A$52:$B$86,2,0))</f>
        <v/>
      </c>
      <c r="P19" s="328"/>
      <c r="Q19" s="328"/>
      <c r="R19" s="324" t="s">
        <v>25</v>
      </c>
      <c r="S19" s="325"/>
      <c r="T19" s="343" t="s">
        <v>79</v>
      </c>
      <c r="U19" s="344"/>
      <c r="V19" s="344"/>
      <c r="W19" s="344"/>
      <c r="X19" s="345"/>
      <c r="Y19" s="346"/>
      <c r="Z19" s="347"/>
      <c r="AA19" s="347"/>
      <c r="AB19" s="348" t="s">
        <v>25</v>
      </c>
      <c r="AC19" s="349"/>
      <c r="AD19" s="343" t="s">
        <v>23</v>
      </c>
      <c r="AE19" s="344"/>
      <c r="AF19" s="344"/>
      <c r="AG19" s="344"/>
      <c r="AH19" s="345"/>
      <c r="AI19" s="350">
        <f>ROUNDDOWN($F$34/1000,0)</f>
        <v>0</v>
      </c>
      <c r="AJ19" s="351"/>
      <c r="AK19" s="351"/>
      <c r="AL19" s="348" t="s">
        <v>25</v>
      </c>
      <c r="AM19" s="349"/>
      <c r="AN19" s="68"/>
      <c r="AO19" s="68"/>
    </row>
    <row r="20" spans="1:41" s="69" customFormat="1" ht="21" customHeight="1" x14ac:dyDescent="0.15">
      <c r="A20" s="96"/>
      <c r="B20" s="76"/>
      <c r="C20" s="356" t="s">
        <v>78</v>
      </c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7"/>
      <c r="AN20" s="68"/>
      <c r="AO20" s="68"/>
    </row>
    <row r="21" spans="1:41" s="69" customFormat="1" ht="21" customHeight="1" x14ac:dyDescent="0.15">
      <c r="A21" s="97"/>
      <c r="B21" s="98"/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358"/>
      <c r="AD21" s="358"/>
      <c r="AE21" s="358"/>
      <c r="AF21" s="358"/>
      <c r="AG21" s="358"/>
      <c r="AH21" s="358"/>
      <c r="AI21" s="358"/>
      <c r="AJ21" s="358"/>
      <c r="AK21" s="358"/>
      <c r="AL21" s="358"/>
      <c r="AM21" s="359"/>
      <c r="AN21" s="68"/>
      <c r="AO21" s="68"/>
    </row>
    <row r="22" spans="1:41" s="69" customFormat="1" ht="18.75" customHeight="1" x14ac:dyDescent="0.15">
      <c r="A22" s="99" t="s">
        <v>71</v>
      </c>
      <c r="B22" s="100"/>
      <c r="C22" s="100"/>
      <c r="D22" s="100"/>
      <c r="E22" s="100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2"/>
      <c r="AN22" s="68"/>
      <c r="AO22" s="68"/>
    </row>
    <row r="23" spans="1:41" ht="18" customHeight="1" x14ac:dyDescent="0.15">
      <c r="A23" s="309" t="s">
        <v>22</v>
      </c>
      <c r="B23" s="310"/>
      <c r="C23" s="310"/>
      <c r="D23" s="310"/>
      <c r="E23" s="311"/>
      <c r="F23" s="309" t="s">
        <v>24</v>
      </c>
      <c r="G23" s="310"/>
      <c r="H23" s="310"/>
      <c r="I23" s="310"/>
      <c r="J23" s="310"/>
      <c r="K23" s="312" t="s">
        <v>209</v>
      </c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</row>
    <row r="24" spans="1:41" ht="15" customHeight="1" x14ac:dyDescent="0.15">
      <c r="A24" s="304"/>
      <c r="B24" s="304"/>
      <c r="C24" s="304"/>
      <c r="D24" s="304"/>
      <c r="E24" s="304"/>
      <c r="F24" s="305"/>
      <c r="G24" s="305"/>
      <c r="H24" s="305"/>
      <c r="I24" s="305"/>
      <c r="J24" s="305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</row>
    <row r="25" spans="1:41" ht="15" customHeight="1" x14ac:dyDescent="0.15">
      <c r="A25" s="304"/>
      <c r="B25" s="304"/>
      <c r="C25" s="304"/>
      <c r="D25" s="304"/>
      <c r="E25" s="304"/>
      <c r="F25" s="305"/>
      <c r="G25" s="305"/>
      <c r="H25" s="305"/>
      <c r="I25" s="305"/>
      <c r="J25" s="305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</row>
    <row r="26" spans="1:41" ht="15" customHeight="1" x14ac:dyDescent="0.15">
      <c r="A26" s="304"/>
      <c r="B26" s="304"/>
      <c r="C26" s="304"/>
      <c r="D26" s="304"/>
      <c r="E26" s="304"/>
      <c r="F26" s="305"/>
      <c r="G26" s="305"/>
      <c r="H26" s="305"/>
      <c r="I26" s="305"/>
      <c r="J26" s="305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</row>
    <row r="27" spans="1:41" ht="15" customHeight="1" x14ac:dyDescent="0.15">
      <c r="A27" s="304"/>
      <c r="B27" s="304"/>
      <c r="C27" s="304"/>
      <c r="D27" s="304"/>
      <c r="E27" s="304"/>
      <c r="F27" s="305"/>
      <c r="G27" s="305"/>
      <c r="H27" s="305"/>
      <c r="I27" s="305"/>
      <c r="J27" s="305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</row>
    <row r="28" spans="1:41" ht="15" customHeight="1" x14ac:dyDescent="0.15">
      <c r="A28" s="304"/>
      <c r="B28" s="304"/>
      <c r="C28" s="304"/>
      <c r="D28" s="304"/>
      <c r="E28" s="304"/>
      <c r="F28" s="305"/>
      <c r="G28" s="305"/>
      <c r="H28" s="305"/>
      <c r="I28" s="305"/>
      <c r="J28" s="305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</row>
    <row r="29" spans="1:41" ht="15" customHeight="1" x14ac:dyDescent="0.15">
      <c r="A29" s="304"/>
      <c r="B29" s="304"/>
      <c r="C29" s="304"/>
      <c r="D29" s="304"/>
      <c r="E29" s="304"/>
      <c r="F29" s="305"/>
      <c r="G29" s="305"/>
      <c r="H29" s="305"/>
      <c r="I29" s="305"/>
      <c r="J29" s="305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06"/>
      <c r="AC29" s="306"/>
      <c r="AD29" s="306"/>
      <c r="AE29" s="306"/>
      <c r="AF29" s="306"/>
      <c r="AG29" s="306"/>
      <c r="AH29" s="306"/>
      <c r="AI29" s="306"/>
      <c r="AJ29" s="306"/>
      <c r="AK29" s="306"/>
      <c r="AL29" s="306"/>
      <c r="AM29" s="306"/>
    </row>
    <row r="30" spans="1:41" ht="15" customHeight="1" x14ac:dyDescent="0.15">
      <c r="A30" s="304"/>
      <c r="B30" s="304"/>
      <c r="C30" s="304"/>
      <c r="D30" s="304"/>
      <c r="E30" s="304"/>
      <c r="F30" s="305"/>
      <c r="G30" s="305"/>
      <c r="H30" s="305"/>
      <c r="I30" s="305"/>
      <c r="J30" s="305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</row>
    <row r="31" spans="1:41" ht="15" customHeight="1" x14ac:dyDescent="0.15">
      <c r="A31" s="304"/>
      <c r="B31" s="304"/>
      <c r="C31" s="304"/>
      <c r="D31" s="304"/>
      <c r="E31" s="304"/>
      <c r="F31" s="305"/>
      <c r="G31" s="305"/>
      <c r="H31" s="305"/>
      <c r="I31" s="305"/>
      <c r="J31" s="305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6"/>
      <c r="AM31" s="306"/>
    </row>
    <row r="32" spans="1:41" ht="15" customHeight="1" x14ac:dyDescent="0.15">
      <c r="A32" s="304"/>
      <c r="B32" s="304"/>
      <c r="C32" s="304"/>
      <c r="D32" s="304"/>
      <c r="E32" s="304"/>
      <c r="F32" s="305"/>
      <c r="G32" s="305"/>
      <c r="H32" s="305"/>
      <c r="I32" s="305"/>
      <c r="J32" s="305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  <c r="AL32" s="306"/>
      <c r="AM32" s="306"/>
    </row>
    <row r="33" spans="1:39" ht="15" customHeight="1" thickBot="1" x14ac:dyDescent="0.2">
      <c r="A33" s="304"/>
      <c r="B33" s="304"/>
      <c r="C33" s="304"/>
      <c r="D33" s="304"/>
      <c r="E33" s="304"/>
      <c r="F33" s="305"/>
      <c r="G33" s="305"/>
      <c r="H33" s="305"/>
      <c r="I33" s="305"/>
      <c r="J33" s="305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6"/>
      <c r="AD33" s="306"/>
      <c r="AE33" s="306"/>
      <c r="AF33" s="306"/>
      <c r="AG33" s="306"/>
      <c r="AH33" s="306"/>
      <c r="AI33" s="306"/>
      <c r="AJ33" s="306"/>
      <c r="AK33" s="306"/>
      <c r="AL33" s="306"/>
      <c r="AM33" s="306"/>
    </row>
    <row r="34" spans="1:39" ht="18.75" customHeight="1" thickTop="1" x14ac:dyDescent="0.15">
      <c r="A34" s="313" t="s">
        <v>34</v>
      </c>
      <c r="B34" s="314"/>
      <c r="C34" s="314"/>
      <c r="D34" s="314"/>
      <c r="E34" s="314"/>
      <c r="F34" s="334">
        <f>SUM(F24:J33)</f>
        <v>0</v>
      </c>
      <c r="G34" s="335"/>
      <c r="H34" s="335"/>
      <c r="I34" s="335"/>
      <c r="J34" s="336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  <c r="AH34" s="318"/>
      <c r="AI34" s="318"/>
      <c r="AJ34" s="318"/>
      <c r="AK34" s="318"/>
      <c r="AL34" s="318"/>
      <c r="AM34" s="318"/>
    </row>
    <row r="35" spans="1:39" ht="22.5" customHeight="1" x14ac:dyDescent="0.15">
      <c r="A35" s="103"/>
      <c r="B35" s="103"/>
      <c r="C35" s="103"/>
      <c r="D35" s="103"/>
      <c r="E35" s="103"/>
      <c r="F35" s="104"/>
      <c r="G35" s="104"/>
      <c r="H35" s="104"/>
      <c r="I35" s="104"/>
      <c r="J35" s="104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6"/>
    </row>
    <row r="36" spans="1:39" ht="18.75" customHeight="1" x14ac:dyDescent="0.15">
      <c r="A36" s="107" t="s">
        <v>36</v>
      </c>
      <c r="B36" s="95"/>
      <c r="C36" s="108"/>
      <c r="D36" s="95"/>
      <c r="E36" s="109"/>
      <c r="F36" s="95"/>
      <c r="G36" s="95"/>
      <c r="H36" s="95"/>
      <c r="I36" s="95"/>
      <c r="J36" s="110"/>
      <c r="K36" s="326" t="s">
        <v>30</v>
      </c>
      <c r="L36" s="324"/>
      <c r="M36" s="324"/>
      <c r="N36" s="325"/>
      <c r="O36" s="327" t="str">
        <f>IF($L$5="","",VLOOKUP($L$5,$A$52:$C$86,3,FALSE))</f>
        <v/>
      </c>
      <c r="P36" s="328"/>
      <c r="Q36" s="328"/>
      <c r="R36" s="324" t="s">
        <v>25</v>
      </c>
      <c r="S36" s="325"/>
      <c r="T36" s="329" t="s">
        <v>79</v>
      </c>
      <c r="U36" s="330"/>
      <c r="V36" s="330"/>
      <c r="W36" s="330"/>
      <c r="X36" s="331"/>
      <c r="Y36" s="332"/>
      <c r="Z36" s="333"/>
      <c r="AA36" s="333"/>
      <c r="AB36" s="324" t="s">
        <v>25</v>
      </c>
      <c r="AC36" s="325"/>
      <c r="AD36" s="326" t="s">
        <v>23</v>
      </c>
      <c r="AE36" s="324"/>
      <c r="AF36" s="324"/>
      <c r="AG36" s="324"/>
      <c r="AH36" s="325"/>
      <c r="AI36" s="322">
        <f>ROUNDDOWN($F$45/1000,0)</f>
        <v>0</v>
      </c>
      <c r="AJ36" s="323"/>
      <c r="AK36" s="323"/>
      <c r="AL36" s="324" t="s">
        <v>25</v>
      </c>
      <c r="AM36" s="325"/>
    </row>
    <row r="37" spans="1:39" ht="25.5" customHeight="1" x14ac:dyDescent="0.15">
      <c r="A37" s="96"/>
      <c r="B37" s="76"/>
      <c r="C37" s="307" t="s">
        <v>80</v>
      </c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8"/>
    </row>
    <row r="38" spans="1:39" ht="18.75" customHeight="1" x14ac:dyDescent="0.15">
      <c r="A38" s="309" t="s">
        <v>71</v>
      </c>
      <c r="B38" s="310"/>
      <c r="C38" s="310"/>
      <c r="D38" s="310"/>
      <c r="E38" s="310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2"/>
    </row>
    <row r="39" spans="1:39" ht="18" customHeight="1" x14ac:dyDescent="0.15">
      <c r="A39" s="309" t="s">
        <v>22</v>
      </c>
      <c r="B39" s="310"/>
      <c r="C39" s="310"/>
      <c r="D39" s="310"/>
      <c r="E39" s="311"/>
      <c r="F39" s="309" t="s">
        <v>24</v>
      </c>
      <c r="G39" s="310"/>
      <c r="H39" s="310"/>
      <c r="I39" s="310"/>
      <c r="J39" s="310"/>
      <c r="K39" s="312" t="s">
        <v>209</v>
      </c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2"/>
      <c r="AG39" s="312"/>
      <c r="AH39" s="312"/>
      <c r="AI39" s="312"/>
      <c r="AJ39" s="312"/>
      <c r="AK39" s="312"/>
      <c r="AL39" s="312"/>
      <c r="AM39" s="312"/>
    </row>
    <row r="40" spans="1:39" ht="15" customHeight="1" x14ac:dyDescent="0.15">
      <c r="A40" s="304"/>
      <c r="B40" s="304"/>
      <c r="C40" s="304"/>
      <c r="D40" s="304"/>
      <c r="E40" s="304"/>
      <c r="F40" s="305"/>
      <c r="G40" s="305"/>
      <c r="H40" s="305"/>
      <c r="I40" s="305"/>
      <c r="J40" s="305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  <c r="AF40" s="306"/>
      <c r="AG40" s="306"/>
      <c r="AH40" s="306"/>
      <c r="AI40" s="306"/>
      <c r="AJ40" s="306"/>
      <c r="AK40" s="306"/>
      <c r="AL40" s="306"/>
      <c r="AM40" s="306"/>
    </row>
    <row r="41" spans="1:39" ht="15" customHeight="1" x14ac:dyDescent="0.15">
      <c r="A41" s="304"/>
      <c r="B41" s="304"/>
      <c r="C41" s="304"/>
      <c r="D41" s="304"/>
      <c r="E41" s="304"/>
      <c r="F41" s="305"/>
      <c r="G41" s="305"/>
      <c r="H41" s="305"/>
      <c r="I41" s="305"/>
      <c r="J41" s="305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F41" s="306"/>
      <c r="AG41" s="306"/>
      <c r="AH41" s="306"/>
      <c r="AI41" s="306"/>
      <c r="AJ41" s="306"/>
      <c r="AK41" s="306"/>
      <c r="AL41" s="306"/>
      <c r="AM41" s="306"/>
    </row>
    <row r="42" spans="1:39" ht="15" customHeight="1" x14ac:dyDescent="0.15">
      <c r="A42" s="304"/>
      <c r="B42" s="304"/>
      <c r="C42" s="304"/>
      <c r="D42" s="304"/>
      <c r="E42" s="304"/>
      <c r="F42" s="305"/>
      <c r="G42" s="305"/>
      <c r="H42" s="305"/>
      <c r="I42" s="305"/>
      <c r="J42" s="305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6"/>
      <c r="AK42" s="306"/>
      <c r="AL42" s="306"/>
      <c r="AM42" s="306"/>
    </row>
    <row r="43" spans="1:39" ht="15" customHeight="1" x14ac:dyDescent="0.15">
      <c r="A43" s="304"/>
      <c r="B43" s="304"/>
      <c r="C43" s="304"/>
      <c r="D43" s="304"/>
      <c r="E43" s="304"/>
      <c r="F43" s="305"/>
      <c r="G43" s="305"/>
      <c r="H43" s="305"/>
      <c r="I43" s="305"/>
      <c r="J43" s="305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6"/>
      <c r="AA43" s="306"/>
      <c r="AB43" s="306"/>
      <c r="AC43" s="306"/>
      <c r="AD43" s="306"/>
      <c r="AE43" s="306"/>
      <c r="AF43" s="306"/>
      <c r="AG43" s="306"/>
      <c r="AH43" s="306"/>
      <c r="AI43" s="306"/>
      <c r="AJ43" s="306"/>
      <c r="AK43" s="306"/>
      <c r="AL43" s="306"/>
      <c r="AM43" s="306"/>
    </row>
    <row r="44" spans="1:39" ht="15" customHeight="1" thickBot="1" x14ac:dyDescent="0.2">
      <c r="A44" s="319"/>
      <c r="B44" s="319"/>
      <c r="C44" s="319"/>
      <c r="D44" s="319"/>
      <c r="E44" s="319"/>
      <c r="F44" s="320"/>
      <c r="G44" s="320"/>
      <c r="H44" s="320"/>
      <c r="I44" s="320"/>
      <c r="J44" s="320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1"/>
      <c r="AI44" s="321"/>
      <c r="AJ44" s="321"/>
      <c r="AK44" s="321"/>
      <c r="AL44" s="321"/>
      <c r="AM44" s="321"/>
    </row>
    <row r="45" spans="1:39" ht="18.75" customHeight="1" thickTop="1" x14ac:dyDescent="0.15">
      <c r="A45" s="313" t="s">
        <v>77</v>
      </c>
      <c r="B45" s="314"/>
      <c r="C45" s="314"/>
      <c r="D45" s="314"/>
      <c r="E45" s="315"/>
      <c r="F45" s="316">
        <f>SUM(F40:J44)</f>
        <v>0</v>
      </c>
      <c r="G45" s="317"/>
      <c r="H45" s="317"/>
      <c r="I45" s="317"/>
      <c r="J45" s="317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  <c r="AG45" s="318"/>
      <c r="AH45" s="318"/>
      <c r="AI45" s="318"/>
      <c r="AJ45" s="318"/>
      <c r="AK45" s="318"/>
      <c r="AL45" s="318"/>
      <c r="AM45" s="318"/>
    </row>
    <row r="46" spans="1:39" ht="4.5" customHeight="1" x14ac:dyDescent="0.1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4"/>
      <c r="AL46" s="114"/>
      <c r="AM46" s="114"/>
    </row>
    <row r="51" spans="1:41" s="116" customFormat="1" ht="9" hidden="1" x14ac:dyDescent="0.15">
      <c r="A51" s="115"/>
      <c r="B51" s="115" t="s">
        <v>40</v>
      </c>
      <c r="C51" s="115" t="s">
        <v>41</v>
      </c>
      <c r="D51" s="115" t="s">
        <v>50</v>
      </c>
      <c r="E51" s="115" t="s">
        <v>51</v>
      </c>
      <c r="F51" s="115"/>
      <c r="G51" s="115"/>
      <c r="H51" s="115" t="s">
        <v>110</v>
      </c>
      <c r="I51" s="115" t="s">
        <v>111</v>
      </c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</row>
    <row r="52" spans="1:41" s="116" customFormat="1" ht="9" hidden="1" x14ac:dyDescent="0.15">
      <c r="A52" s="115" t="s">
        <v>52</v>
      </c>
      <c r="B52" s="117">
        <v>537</v>
      </c>
      <c r="C52" s="117">
        <v>268</v>
      </c>
      <c r="D52" s="117">
        <v>537</v>
      </c>
      <c r="E52" s="117">
        <v>268</v>
      </c>
      <c r="F52" s="115" t="s">
        <v>53</v>
      </c>
      <c r="G52" s="117"/>
      <c r="H52" s="115">
        <f>$AG$5*$I52</f>
        <v>0</v>
      </c>
      <c r="I52" s="115">
        <v>0</v>
      </c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</row>
    <row r="53" spans="1:41" s="116" customFormat="1" ht="9" hidden="1" x14ac:dyDescent="0.15">
      <c r="A53" s="115" t="s">
        <v>54</v>
      </c>
      <c r="B53" s="117">
        <v>684</v>
      </c>
      <c r="C53" s="117">
        <v>342</v>
      </c>
      <c r="D53" s="117">
        <v>684</v>
      </c>
      <c r="E53" s="117">
        <v>342</v>
      </c>
      <c r="F53" s="115" t="s">
        <v>53</v>
      </c>
      <c r="G53" s="117"/>
      <c r="H53" s="115">
        <f t="shared" ref="H53:H86" si="0">$AG$5*$I53</f>
        <v>0</v>
      </c>
      <c r="I53" s="115">
        <v>0</v>
      </c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</row>
    <row r="54" spans="1:41" s="116" customFormat="1" ht="9" hidden="1" x14ac:dyDescent="0.15">
      <c r="A54" s="115" t="s">
        <v>55</v>
      </c>
      <c r="B54" s="117">
        <v>889</v>
      </c>
      <c r="C54" s="117">
        <v>445</v>
      </c>
      <c r="D54" s="117">
        <v>889</v>
      </c>
      <c r="E54" s="117">
        <v>445</v>
      </c>
      <c r="F54" s="115" t="s">
        <v>53</v>
      </c>
      <c r="G54" s="117"/>
      <c r="H54" s="115">
        <f t="shared" si="0"/>
        <v>0</v>
      </c>
      <c r="I54" s="115">
        <v>0</v>
      </c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</row>
    <row r="55" spans="1:41" s="116" customFormat="1" ht="9" hidden="1" x14ac:dyDescent="0.15">
      <c r="A55" s="115" t="s">
        <v>56</v>
      </c>
      <c r="B55" s="117">
        <v>231</v>
      </c>
      <c r="C55" s="117">
        <v>115</v>
      </c>
      <c r="D55" s="117">
        <v>231</v>
      </c>
      <c r="E55" s="117">
        <v>115</v>
      </c>
      <c r="F55" s="115" t="s">
        <v>53</v>
      </c>
      <c r="G55" s="117"/>
      <c r="H55" s="115">
        <f t="shared" si="0"/>
        <v>0</v>
      </c>
      <c r="I55" s="115">
        <v>0</v>
      </c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</row>
    <row r="56" spans="1:41" s="116" customFormat="1" ht="9" hidden="1" x14ac:dyDescent="0.15">
      <c r="A56" s="115" t="s">
        <v>5</v>
      </c>
      <c r="B56" s="117">
        <v>226</v>
      </c>
      <c r="C56" s="117">
        <v>113</v>
      </c>
      <c r="D56" s="117">
        <v>226</v>
      </c>
      <c r="E56" s="117">
        <v>113</v>
      </c>
      <c r="F56" s="115" t="s">
        <v>53</v>
      </c>
      <c r="G56" s="117"/>
      <c r="H56" s="115">
        <f t="shared" si="0"/>
        <v>0</v>
      </c>
      <c r="I56" s="115">
        <v>0</v>
      </c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</row>
    <row r="57" spans="1:41" s="116" customFormat="1" ht="9" hidden="1" x14ac:dyDescent="0.15">
      <c r="A57" s="115" t="s">
        <v>57</v>
      </c>
      <c r="B57" s="117">
        <v>564</v>
      </c>
      <c r="C57" s="117">
        <v>113</v>
      </c>
      <c r="D57" s="117">
        <v>564</v>
      </c>
      <c r="E57" s="117">
        <v>282</v>
      </c>
      <c r="F57" s="115" t="s">
        <v>53</v>
      </c>
      <c r="G57" s="117"/>
      <c r="H57" s="115">
        <f t="shared" si="0"/>
        <v>0</v>
      </c>
      <c r="I57" s="115">
        <v>0</v>
      </c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</row>
    <row r="58" spans="1:41" s="116" customFormat="1" ht="9" hidden="1" x14ac:dyDescent="0.15">
      <c r="A58" s="115" t="s">
        <v>58</v>
      </c>
      <c r="B58" s="117">
        <v>710</v>
      </c>
      <c r="C58" s="117">
        <v>355</v>
      </c>
      <c r="D58" s="117">
        <v>710</v>
      </c>
      <c r="E58" s="117">
        <v>355</v>
      </c>
      <c r="F58" s="115" t="s">
        <v>53</v>
      </c>
      <c r="G58" s="117"/>
      <c r="H58" s="115">
        <f t="shared" si="0"/>
        <v>0</v>
      </c>
      <c r="I58" s="115">
        <v>0</v>
      </c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</row>
    <row r="59" spans="1:41" s="116" customFormat="1" ht="9" hidden="1" x14ac:dyDescent="0.15">
      <c r="A59" s="115" t="s">
        <v>59</v>
      </c>
      <c r="B59" s="117">
        <v>1133</v>
      </c>
      <c r="C59" s="117">
        <v>567</v>
      </c>
      <c r="D59" s="117">
        <v>1133</v>
      </c>
      <c r="E59" s="117">
        <v>567</v>
      </c>
      <c r="F59" s="115" t="s">
        <v>53</v>
      </c>
      <c r="G59" s="117"/>
      <c r="H59" s="115">
        <f t="shared" si="0"/>
        <v>0</v>
      </c>
      <c r="I59" s="115">
        <v>0</v>
      </c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</row>
    <row r="60" spans="1:41" s="116" customFormat="1" ht="9" hidden="1" x14ac:dyDescent="0.15">
      <c r="A60" s="115" t="s">
        <v>105</v>
      </c>
      <c r="B60" s="118">
        <f t="shared" ref="B60:C61" si="1">D60*$AG$5</f>
        <v>0</v>
      </c>
      <c r="C60" s="118">
        <f t="shared" si="1"/>
        <v>0</v>
      </c>
      <c r="D60" s="117">
        <v>27</v>
      </c>
      <c r="E60" s="117">
        <v>13</v>
      </c>
      <c r="F60" s="115" t="s">
        <v>60</v>
      </c>
      <c r="G60" s="117"/>
      <c r="H60" s="115">
        <f t="shared" si="0"/>
        <v>0</v>
      </c>
      <c r="I60" s="115">
        <v>50</v>
      </c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</row>
    <row r="61" spans="1:41" s="116" customFormat="1" ht="9" hidden="1" x14ac:dyDescent="0.15">
      <c r="A61" s="115" t="s">
        <v>106</v>
      </c>
      <c r="B61" s="118">
        <f t="shared" si="1"/>
        <v>0</v>
      </c>
      <c r="C61" s="118">
        <f t="shared" si="1"/>
        <v>0</v>
      </c>
      <c r="D61" s="117">
        <v>27</v>
      </c>
      <c r="E61" s="117">
        <v>13</v>
      </c>
      <c r="F61" s="115" t="s">
        <v>60</v>
      </c>
      <c r="G61" s="117"/>
      <c r="H61" s="115">
        <f t="shared" si="0"/>
        <v>0</v>
      </c>
      <c r="I61" s="115">
        <v>50</v>
      </c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</row>
    <row r="62" spans="1:41" s="116" customFormat="1" ht="9" hidden="1" x14ac:dyDescent="0.15">
      <c r="A62" s="115" t="s">
        <v>6</v>
      </c>
      <c r="B62" s="118">
        <v>320</v>
      </c>
      <c r="C62" s="118">
        <v>160</v>
      </c>
      <c r="D62" s="117">
        <v>320</v>
      </c>
      <c r="E62" s="117">
        <v>160</v>
      </c>
      <c r="F62" s="115" t="s">
        <v>53</v>
      </c>
      <c r="G62" s="117"/>
      <c r="H62" s="115">
        <f t="shared" si="0"/>
        <v>0</v>
      </c>
      <c r="I62" s="115">
        <v>0</v>
      </c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</row>
    <row r="63" spans="1:41" s="116" customFormat="1" ht="9" hidden="1" x14ac:dyDescent="0.15">
      <c r="A63" s="115" t="s">
        <v>7</v>
      </c>
      <c r="B63" s="117">
        <v>339</v>
      </c>
      <c r="C63" s="117">
        <v>169</v>
      </c>
      <c r="D63" s="117">
        <v>339</v>
      </c>
      <c r="E63" s="117">
        <v>169</v>
      </c>
      <c r="F63" s="115" t="s">
        <v>53</v>
      </c>
      <c r="G63" s="117"/>
      <c r="H63" s="115">
        <f t="shared" si="0"/>
        <v>0</v>
      </c>
      <c r="I63" s="115">
        <v>0</v>
      </c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</row>
    <row r="64" spans="1:41" s="116" customFormat="1" ht="9" hidden="1" x14ac:dyDescent="0.15">
      <c r="A64" s="115" t="s">
        <v>8</v>
      </c>
      <c r="B64" s="117">
        <v>311</v>
      </c>
      <c r="C64" s="117">
        <v>156</v>
      </c>
      <c r="D64" s="117">
        <v>311</v>
      </c>
      <c r="E64" s="117">
        <v>156</v>
      </c>
      <c r="F64" s="115" t="s">
        <v>53</v>
      </c>
      <c r="G64" s="117"/>
      <c r="H64" s="115">
        <f t="shared" si="0"/>
        <v>0</v>
      </c>
      <c r="I64" s="115">
        <v>0</v>
      </c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</row>
    <row r="65" spans="1:41" s="116" customFormat="1" ht="9" hidden="1" x14ac:dyDescent="0.15">
      <c r="A65" s="115" t="s">
        <v>9</v>
      </c>
      <c r="B65" s="117">
        <v>137</v>
      </c>
      <c r="C65" s="117">
        <v>68</v>
      </c>
      <c r="D65" s="117">
        <v>137</v>
      </c>
      <c r="E65" s="117">
        <v>68</v>
      </c>
      <c r="F65" s="115" t="s">
        <v>53</v>
      </c>
      <c r="G65" s="117"/>
      <c r="H65" s="115">
        <f t="shared" si="0"/>
        <v>0</v>
      </c>
      <c r="I65" s="115">
        <v>0</v>
      </c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</row>
    <row r="66" spans="1:41" s="116" customFormat="1" ht="9" hidden="1" x14ac:dyDescent="0.15">
      <c r="A66" s="115" t="s">
        <v>10</v>
      </c>
      <c r="B66" s="117">
        <v>508</v>
      </c>
      <c r="C66" s="117">
        <v>254</v>
      </c>
      <c r="D66" s="117">
        <v>508</v>
      </c>
      <c r="E66" s="117">
        <v>254</v>
      </c>
      <c r="F66" s="115" t="s">
        <v>53</v>
      </c>
      <c r="G66" s="117"/>
      <c r="H66" s="115">
        <f t="shared" si="0"/>
        <v>0</v>
      </c>
      <c r="I66" s="115">
        <v>0</v>
      </c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</row>
    <row r="67" spans="1:41" s="116" customFormat="1" ht="9" hidden="1" x14ac:dyDescent="0.15">
      <c r="A67" s="115" t="s">
        <v>11</v>
      </c>
      <c r="B67" s="117">
        <v>204</v>
      </c>
      <c r="C67" s="117">
        <v>102</v>
      </c>
      <c r="D67" s="117">
        <v>204</v>
      </c>
      <c r="E67" s="117">
        <v>102</v>
      </c>
      <c r="F67" s="115" t="s">
        <v>53</v>
      </c>
      <c r="G67" s="117"/>
      <c r="H67" s="115">
        <f t="shared" si="0"/>
        <v>0</v>
      </c>
      <c r="I67" s="115">
        <v>0</v>
      </c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</row>
    <row r="68" spans="1:41" s="116" customFormat="1" ht="9" hidden="1" x14ac:dyDescent="0.15">
      <c r="A68" s="115" t="s">
        <v>12</v>
      </c>
      <c r="B68" s="117">
        <v>148</v>
      </c>
      <c r="C68" s="117">
        <v>74</v>
      </c>
      <c r="D68" s="117">
        <v>148</v>
      </c>
      <c r="E68" s="117">
        <v>74</v>
      </c>
      <c r="F68" s="115" t="s">
        <v>53</v>
      </c>
      <c r="G68" s="117"/>
      <c r="H68" s="115">
        <f t="shared" si="0"/>
        <v>0</v>
      </c>
      <c r="I68" s="115">
        <v>0</v>
      </c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</row>
    <row r="69" spans="1:41" s="116" customFormat="1" ht="9" hidden="1" x14ac:dyDescent="0.15">
      <c r="A69" s="115" t="s">
        <v>13</v>
      </c>
      <c r="B69" s="117"/>
      <c r="C69" s="117">
        <v>282</v>
      </c>
      <c r="D69" s="117"/>
      <c r="E69" s="117">
        <v>282</v>
      </c>
      <c r="F69" s="115" t="s">
        <v>53</v>
      </c>
      <c r="G69" s="117"/>
      <c r="H69" s="115">
        <f t="shared" si="0"/>
        <v>0</v>
      </c>
      <c r="I69" s="115">
        <v>0</v>
      </c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</row>
    <row r="70" spans="1:41" s="116" customFormat="1" ht="9" hidden="1" x14ac:dyDescent="0.15">
      <c r="A70" s="115" t="s">
        <v>61</v>
      </c>
      <c r="B70" s="117">
        <v>33</v>
      </c>
      <c r="C70" s="117">
        <v>16</v>
      </c>
      <c r="D70" s="117">
        <v>33</v>
      </c>
      <c r="E70" s="117">
        <v>16</v>
      </c>
      <c r="F70" s="115" t="s">
        <v>53</v>
      </c>
      <c r="G70" s="117"/>
      <c r="H70" s="115">
        <f t="shared" si="0"/>
        <v>0</v>
      </c>
      <c r="I70" s="115">
        <v>0</v>
      </c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</row>
    <row r="71" spans="1:41" s="116" customFormat="1" ht="9" hidden="1" x14ac:dyDescent="0.15">
      <c r="A71" s="115" t="s">
        <v>14</v>
      </c>
      <c r="B71" s="117">
        <v>475</v>
      </c>
      <c r="C71" s="117">
        <v>237</v>
      </c>
      <c r="D71" s="117">
        <v>475</v>
      </c>
      <c r="E71" s="117">
        <v>237</v>
      </c>
      <c r="F71" s="115" t="s">
        <v>53</v>
      </c>
      <c r="G71" s="117"/>
      <c r="H71" s="115">
        <f t="shared" si="0"/>
        <v>0</v>
      </c>
      <c r="I71" s="115">
        <v>0</v>
      </c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</row>
    <row r="72" spans="1:41" s="116" customFormat="1" ht="9" hidden="1" x14ac:dyDescent="0.15">
      <c r="A72" s="115" t="s">
        <v>15</v>
      </c>
      <c r="B72" s="117">
        <v>638</v>
      </c>
      <c r="C72" s="117">
        <v>319</v>
      </c>
      <c r="D72" s="117">
        <v>638</v>
      </c>
      <c r="E72" s="117">
        <v>319</v>
      </c>
      <c r="F72" s="115" t="s">
        <v>53</v>
      </c>
      <c r="G72" s="117"/>
      <c r="H72" s="115">
        <f t="shared" si="0"/>
        <v>0</v>
      </c>
      <c r="I72" s="115">
        <v>0</v>
      </c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</row>
    <row r="73" spans="1:41" s="116" customFormat="1" ht="9" hidden="1" x14ac:dyDescent="0.15">
      <c r="A73" s="115" t="s">
        <v>16</v>
      </c>
      <c r="B73" s="117">
        <f>D73*$AG$5</f>
        <v>0</v>
      </c>
      <c r="C73" s="117">
        <f>E73*$AG$5</f>
        <v>0</v>
      </c>
      <c r="D73" s="117">
        <v>38</v>
      </c>
      <c r="E73" s="117">
        <v>19</v>
      </c>
      <c r="F73" s="115" t="s">
        <v>60</v>
      </c>
      <c r="G73" s="117"/>
      <c r="H73" s="115">
        <f t="shared" si="0"/>
        <v>0</v>
      </c>
      <c r="I73" s="115">
        <v>50</v>
      </c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</row>
    <row r="74" spans="1:41" s="116" customFormat="1" ht="9" hidden="1" x14ac:dyDescent="0.15">
      <c r="A74" s="115" t="s">
        <v>17</v>
      </c>
      <c r="B74" s="117">
        <f>D74*$AG$5</f>
        <v>0</v>
      </c>
      <c r="C74" s="117">
        <f t="shared" ref="C74:C86" si="2">E74*$AG$5</f>
        <v>0</v>
      </c>
      <c r="D74" s="117">
        <v>40</v>
      </c>
      <c r="E74" s="117">
        <v>20</v>
      </c>
      <c r="F74" s="115" t="s">
        <v>60</v>
      </c>
      <c r="G74" s="117"/>
      <c r="H74" s="115">
        <f t="shared" si="0"/>
        <v>0</v>
      </c>
      <c r="I74" s="115">
        <v>50</v>
      </c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</row>
    <row r="75" spans="1:41" s="116" customFormat="1" ht="9" hidden="1" x14ac:dyDescent="0.15">
      <c r="A75" s="115" t="s">
        <v>18</v>
      </c>
      <c r="B75" s="117">
        <f t="shared" ref="B75:B86" si="3">D75*$AG$5</f>
        <v>0</v>
      </c>
      <c r="C75" s="117">
        <f t="shared" si="2"/>
        <v>0</v>
      </c>
      <c r="D75" s="117">
        <v>38</v>
      </c>
      <c r="E75" s="117">
        <v>19</v>
      </c>
      <c r="F75" s="115" t="s">
        <v>60</v>
      </c>
      <c r="G75" s="117"/>
      <c r="H75" s="115">
        <f t="shared" si="0"/>
        <v>0</v>
      </c>
      <c r="I75" s="115">
        <v>50</v>
      </c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</row>
    <row r="76" spans="1:41" s="116" customFormat="1" ht="9" hidden="1" x14ac:dyDescent="0.15">
      <c r="A76" s="115" t="s">
        <v>19</v>
      </c>
      <c r="B76" s="117">
        <f t="shared" si="3"/>
        <v>0</v>
      </c>
      <c r="C76" s="117">
        <f t="shared" si="2"/>
        <v>0</v>
      </c>
      <c r="D76" s="117">
        <v>48</v>
      </c>
      <c r="E76" s="117">
        <v>24</v>
      </c>
      <c r="F76" s="115" t="s">
        <v>60</v>
      </c>
      <c r="G76" s="117"/>
      <c r="H76" s="115">
        <f t="shared" si="0"/>
        <v>0</v>
      </c>
      <c r="I76" s="115">
        <v>50</v>
      </c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</row>
    <row r="77" spans="1:41" s="116" customFormat="1" ht="9" hidden="1" x14ac:dyDescent="0.15">
      <c r="A77" s="115" t="s">
        <v>20</v>
      </c>
      <c r="B77" s="117">
        <f t="shared" si="3"/>
        <v>0</v>
      </c>
      <c r="C77" s="117">
        <f t="shared" si="2"/>
        <v>0</v>
      </c>
      <c r="D77" s="117">
        <v>43</v>
      </c>
      <c r="E77" s="117">
        <v>21</v>
      </c>
      <c r="F77" s="115" t="s">
        <v>60</v>
      </c>
      <c r="G77" s="117"/>
      <c r="H77" s="115">
        <f t="shared" si="0"/>
        <v>0</v>
      </c>
      <c r="I77" s="115">
        <v>50</v>
      </c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</row>
    <row r="78" spans="1:41" s="116" customFormat="1" ht="9" hidden="1" x14ac:dyDescent="0.15">
      <c r="A78" s="115" t="s">
        <v>21</v>
      </c>
      <c r="B78" s="117">
        <f t="shared" si="3"/>
        <v>0</v>
      </c>
      <c r="C78" s="117">
        <f t="shared" si="2"/>
        <v>0</v>
      </c>
      <c r="D78" s="117">
        <v>36</v>
      </c>
      <c r="E78" s="117">
        <v>18</v>
      </c>
      <c r="F78" s="115" t="s">
        <v>60</v>
      </c>
      <c r="G78" s="117"/>
      <c r="H78" s="115">
        <f t="shared" si="0"/>
        <v>0</v>
      </c>
      <c r="I78" s="115">
        <v>50</v>
      </c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</row>
    <row r="79" spans="1:41" s="116" customFormat="1" ht="9" hidden="1" x14ac:dyDescent="0.15">
      <c r="A79" s="115" t="s">
        <v>62</v>
      </c>
      <c r="B79" s="117">
        <f t="shared" si="3"/>
        <v>0</v>
      </c>
      <c r="C79" s="117">
        <f t="shared" si="2"/>
        <v>0</v>
      </c>
      <c r="D79" s="117">
        <v>37</v>
      </c>
      <c r="E79" s="117">
        <v>19</v>
      </c>
      <c r="F79" s="115" t="s">
        <v>60</v>
      </c>
      <c r="G79" s="117"/>
      <c r="H79" s="115">
        <f t="shared" si="0"/>
        <v>0</v>
      </c>
      <c r="I79" s="115">
        <v>50</v>
      </c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</row>
    <row r="80" spans="1:41" s="116" customFormat="1" ht="9" hidden="1" x14ac:dyDescent="0.15">
      <c r="A80" s="115" t="s">
        <v>63</v>
      </c>
      <c r="B80" s="117">
        <f t="shared" si="3"/>
        <v>0</v>
      </c>
      <c r="C80" s="117">
        <f t="shared" si="2"/>
        <v>0</v>
      </c>
      <c r="D80" s="117">
        <v>35</v>
      </c>
      <c r="E80" s="117">
        <v>18</v>
      </c>
      <c r="F80" s="115" t="s">
        <v>60</v>
      </c>
      <c r="G80" s="117"/>
      <c r="H80" s="115">
        <f t="shared" si="0"/>
        <v>0</v>
      </c>
      <c r="I80" s="115">
        <v>50</v>
      </c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</row>
    <row r="81" spans="1:41" s="116" customFormat="1" ht="9" hidden="1" x14ac:dyDescent="0.15">
      <c r="A81" s="115" t="s">
        <v>64</v>
      </c>
      <c r="B81" s="117">
        <f t="shared" si="3"/>
        <v>0</v>
      </c>
      <c r="C81" s="117">
        <f t="shared" si="2"/>
        <v>0</v>
      </c>
      <c r="D81" s="117">
        <v>37</v>
      </c>
      <c r="E81" s="117">
        <v>19</v>
      </c>
      <c r="F81" s="115" t="s">
        <v>60</v>
      </c>
      <c r="G81" s="117"/>
      <c r="H81" s="115">
        <f t="shared" si="0"/>
        <v>0</v>
      </c>
      <c r="I81" s="115">
        <v>50</v>
      </c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</row>
    <row r="82" spans="1:41" s="116" customFormat="1" ht="9" hidden="1" x14ac:dyDescent="0.15">
      <c r="A82" s="115" t="s">
        <v>65</v>
      </c>
      <c r="B82" s="117">
        <f t="shared" si="3"/>
        <v>0</v>
      </c>
      <c r="C82" s="117">
        <f t="shared" si="2"/>
        <v>0</v>
      </c>
      <c r="D82" s="117">
        <v>35</v>
      </c>
      <c r="E82" s="117">
        <v>18</v>
      </c>
      <c r="F82" s="115" t="s">
        <v>60</v>
      </c>
      <c r="G82" s="117"/>
      <c r="H82" s="115">
        <f t="shared" si="0"/>
        <v>0</v>
      </c>
      <c r="I82" s="115">
        <v>50</v>
      </c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</row>
    <row r="83" spans="1:41" s="116" customFormat="1" ht="9" hidden="1" x14ac:dyDescent="0.15">
      <c r="A83" s="115" t="s">
        <v>66</v>
      </c>
      <c r="B83" s="117">
        <f t="shared" si="3"/>
        <v>0</v>
      </c>
      <c r="C83" s="117">
        <f t="shared" si="2"/>
        <v>0</v>
      </c>
      <c r="D83" s="117">
        <v>37</v>
      </c>
      <c r="E83" s="117">
        <v>19</v>
      </c>
      <c r="F83" s="115" t="s">
        <v>60</v>
      </c>
      <c r="G83" s="117"/>
      <c r="H83" s="115">
        <f t="shared" si="0"/>
        <v>0</v>
      </c>
      <c r="I83" s="115">
        <v>50</v>
      </c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</row>
    <row r="84" spans="1:41" s="116" customFormat="1" ht="9" hidden="1" x14ac:dyDescent="0.15">
      <c r="A84" s="115" t="s">
        <v>67</v>
      </c>
      <c r="B84" s="117">
        <f t="shared" si="3"/>
        <v>0</v>
      </c>
      <c r="C84" s="117">
        <f t="shared" si="2"/>
        <v>0</v>
      </c>
      <c r="D84" s="117">
        <v>35</v>
      </c>
      <c r="E84" s="117">
        <v>18</v>
      </c>
      <c r="F84" s="115" t="s">
        <v>60</v>
      </c>
      <c r="G84" s="117"/>
      <c r="H84" s="115">
        <f t="shared" si="0"/>
        <v>0</v>
      </c>
      <c r="I84" s="115">
        <v>50</v>
      </c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</row>
    <row r="85" spans="1:41" s="116" customFormat="1" ht="9" hidden="1" x14ac:dyDescent="0.15">
      <c r="A85" s="115" t="s">
        <v>68</v>
      </c>
      <c r="B85" s="117">
        <f t="shared" si="3"/>
        <v>0</v>
      </c>
      <c r="C85" s="117">
        <f t="shared" si="2"/>
        <v>0</v>
      </c>
      <c r="D85" s="117">
        <v>37</v>
      </c>
      <c r="E85" s="117">
        <v>19</v>
      </c>
      <c r="F85" s="115" t="s">
        <v>60</v>
      </c>
      <c r="G85" s="117"/>
      <c r="H85" s="115">
        <f t="shared" si="0"/>
        <v>0</v>
      </c>
      <c r="I85" s="115">
        <v>50</v>
      </c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</row>
    <row r="86" spans="1:41" s="116" customFormat="1" ht="9" hidden="1" x14ac:dyDescent="0.15">
      <c r="A86" s="115" t="s">
        <v>69</v>
      </c>
      <c r="B86" s="117">
        <f t="shared" si="3"/>
        <v>0</v>
      </c>
      <c r="C86" s="117">
        <f t="shared" si="2"/>
        <v>0</v>
      </c>
      <c r="D86" s="117">
        <v>35</v>
      </c>
      <c r="E86" s="117">
        <v>18</v>
      </c>
      <c r="F86" s="115" t="s">
        <v>60</v>
      </c>
      <c r="G86" s="117"/>
      <c r="H86" s="115">
        <f t="shared" si="0"/>
        <v>0</v>
      </c>
      <c r="I86" s="115">
        <v>50</v>
      </c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</row>
    <row r="87" spans="1:41" s="116" customFormat="1" ht="9" hidden="1" x14ac:dyDescent="0.15">
      <c r="A87" s="115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</row>
    <row r="88" spans="1:41" s="116" customFormat="1" ht="9" hidden="1" x14ac:dyDescent="0.15">
      <c r="A88" s="119" t="s">
        <v>42</v>
      </c>
      <c r="B88" s="115" t="s">
        <v>70</v>
      </c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</row>
    <row r="89" spans="1:41" s="116" customFormat="1" ht="9" hidden="1" x14ac:dyDescent="0.15">
      <c r="A89" s="119" t="s">
        <v>43</v>
      </c>
      <c r="B89" s="115">
        <v>0</v>
      </c>
      <c r="C89" s="115" t="b">
        <v>0</v>
      </c>
      <c r="D89" s="115" t="b">
        <v>0</v>
      </c>
      <c r="E89" s="115" t="b">
        <v>0</v>
      </c>
      <c r="F89" s="115">
        <v>0</v>
      </c>
      <c r="G89" s="115">
        <v>0</v>
      </c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</row>
    <row r="90" spans="1:41" s="116" customFormat="1" ht="9" hidden="1" x14ac:dyDescent="0.15">
      <c r="A90" s="119" t="s">
        <v>44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</row>
    <row r="91" spans="1:41" s="116" customFormat="1" ht="9" hidden="1" x14ac:dyDescent="0.15">
      <c r="A91" s="119" t="s">
        <v>45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</row>
    <row r="92" spans="1:41" s="116" customFormat="1" ht="9" hidden="1" x14ac:dyDescent="0.15">
      <c r="A92" s="119" t="s">
        <v>46</v>
      </c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</row>
    <row r="93" spans="1:41" s="116" customFormat="1" ht="9" hidden="1" x14ac:dyDescent="0.15">
      <c r="A93" s="119" t="s">
        <v>47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</row>
    <row r="94" spans="1:41" s="116" customFormat="1" ht="9" hidden="1" x14ac:dyDescent="0.15">
      <c r="A94" s="119" t="s">
        <v>48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</row>
    <row r="95" spans="1:41" s="116" customFormat="1" ht="9" hidden="1" x14ac:dyDescent="0.15">
      <c r="A95" s="119" t="s">
        <v>49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</row>
    <row r="96" spans="1:41" s="116" customFormat="1" ht="9" hidden="1" x14ac:dyDescent="0.15">
      <c r="A96" s="115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</row>
    <row r="97" spans="1:41" s="116" customFormat="1" ht="9" hidden="1" x14ac:dyDescent="0.15">
      <c r="A97" s="120" t="s">
        <v>93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</row>
    <row r="98" spans="1:41" s="116" customFormat="1" ht="9" hidden="1" x14ac:dyDescent="0.15">
      <c r="A98" s="120" t="s">
        <v>91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</row>
    <row r="99" spans="1:41" s="116" customFormat="1" ht="9" hidden="1" x14ac:dyDescent="0.15">
      <c r="A99" s="120" t="s">
        <v>92</v>
      </c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</row>
    <row r="100" spans="1:41" s="116" customFormat="1" ht="9" hidden="1" x14ac:dyDescent="0.15">
      <c r="A100" s="120" t="s">
        <v>85</v>
      </c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</row>
    <row r="101" spans="1:41" s="116" customFormat="1" ht="9" hidden="1" x14ac:dyDescent="0.15">
      <c r="A101" s="120" t="s">
        <v>84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</row>
    <row r="102" spans="1:41" s="116" customFormat="1" ht="9" hidden="1" x14ac:dyDescent="0.15">
      <c r="A102" s="120" t="s">
        <v>86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</row>
    <row r="103" spans="1:41" s="116" customFormat="1" ht="9" hidden="1" x14ac:dyDescent="0.15">
      <c r="A103" s="120" t="s">
        <v>88</v>
      </c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</row>
    <row r="104" spans="1:41" s="116" customFormat="1" ht="9" hidden="1" x14ac:dyDescent="0.15">
      <c r="A104" s="120" t="s">
        <v>90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</row>
    <row r="105" spans="1:41" s="116" customFormat="1" ht="9" hidden="1" x14ac:dyDescent="0.15">
      <c r="A105" s="120" t="s">
        <v>104</v>
      </c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</row>
    <row r="106" spans="1:41" s="116" customFormat="1" ht="9" hidden="1" x14ac:dyDescent="0.15">
      <c r="A106" s="121" t="s">
        <v>87</v>
      </c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</row>
    <row r="107" spans="1:41" s="116" customFormat="1" ht="9" hidden="1" x14ac:dyDescent="0.15">
      <c r="A107" s="121" t="s">
        <v>89</v>
      </c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</row>
    <row r="108" spans="1:41" s="116" customFormat="1" ht="9" hidden="1" x14ac:dyDescent="0.15">
      <c r="A108" s="121" t="s">
        <v>94</v>
      </c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</row>
    <row r="109" spans="1:41" s="116" customFormat="1" ht="9" hidden="1" x14ac:dyDescent="0.15">
      <c r="A109" s="121" t="s">
        <v>95</v>
      </c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</row>
    <row r="110" spans="1:41" s="116" customFormat="1" ht="9" hidden="1" x14ac:dyDescent="0.15">
      <c r="A110" s="121" t="s">
        <v>96</v>
      </c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</row>
    <row r="111" spans="1:41" s="116" customFormat="1" ht="9" hidden="1" x14ac:dyDescent="0.15">
      <c r="A111" s="121" t="s">
        <v>97</v>
      </c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</row>
    <row r="112" spans="1:41" s="116" customFormat="1" ht="9" hidden="1" x14ac:dyDescent="0.15">
      <c r="A112" s="121" t="s">
        <v>98</v>
      </c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</row>
    <row r="113" spans="1:41" s="116" customFormat="1" ht="9" hidden="1" x14ac:dyDescent="0.15">
      <c r="A113" s="120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</row>
    <row r="114" spans="1:41" s="116" customFormat="1" ht="9" hidden="1" x14ac:dyDescent="0.15">
      <c r="A114" s="120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</row>
    <row r="115" spans="1:41" s="116" customFormat="1" ht="9" hidden="1" x14ac:dyDescent="0.15">
      <c r="A115" s="120" t="s">
        <v>100</v>
      </c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</row>
    <row r="116" spans="1:41" s="116" customFormat="1" ht="9" hidden="1" x14ac:dyDescent="0.15">
      <c r="A116" s="120" t="s">
        <v>103</v>
      </c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</row>
    <row r="117" spans="1:41" s="116" customFormat="1" ht="9" hidden="1" x14ac:dyDescent="0.15">
      <c r="A117" s="120" t="s">
        <v>104</v>
      </c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</row>
    <row r="118" spans="1:41" s="116" customFormat="1" ht="9" hidden="1" x14ac:dyDescent="0.15">
      <c r="A118" s="121" t="s">
        <v>99</v>
      </c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</row>
    <row r="119" spans="1:41" s="116" customFormat="1" ht="9" hidden="1" x14ac:dyDescent="0.15">
      <c r="A119" s="121" t="s">
        <v>101</v>
      </c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</row>
    <row r="120" spans="1:41" s="116" customFormat="1" ht="9" hidden="1" x14ac:dyDescent="0.15">
      <c r="A120" s="121" t="s">
        <v>102</v>
      </c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</row>
    <row r="121" spans="1:41" hidden="1" x14ac:dyDescent="0.15"/>
    <row r="122" spans="1:41" s="180" customFormat="1" ht="12.75" hidden="1" customHeight="1" x14ac:dyDescent="0.15">
      <c r="A122" s="179" t="s">
        <v>214</v>
      </c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  <c r="AF122" s="178"/>
      <c r="AG122" s="178"/>
      <c r="AH122" s="178"/>
      <c r="AI122" s="178"/>
      <c r="AJ122" s="178"/>
      <c r="AK122" s="178"/>
      <c r="AL122" s="178"/>
      <c r="AM122" s="178"/>
      <c r="AN122" s="178"/>
    </row>
    <row r="123" spans="1:41" s="180" customFormat="1" ht="12.75" hidden="1" customHeight="1" x14ac:dyDescent="0.15">
      <c r="A123" s="178" t="s">
        <v>52</v>
      </c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  <c r="AF123" s="178"/>
      <c r="AG123" s="178"/>
      <c r="AH123" s="178"/>
      <c r="AI123" s="178"/>
      <c r="AJ123" s="178"/>
      <c r="AK123" s="178"/>
      <c r="AL123" s="178"/>
      <c r="AM123" s="178"/>
      <c r="AN123" s="178"/>
    </row>
    <row r="124" spans="1:41" s="180" customFormat="1" ht="12.75" hidden="1" customHeight="1" x14ac:dyDescent="0.15">
      <c r="A124" s="178" t="s">
        <v>54</v>
      </c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  <c r="V124" s="178"/>
      <c r="W124" s="178"/>
      <c r="X124" s="178"/>
      <c r="Y124" s="178"/>
      <c r="Z124" s="178"/>
      <c r="AA124" s="178"/>
      <c r="AB124" s="178"/>
      <c r="AC124" s="178"/>
      <c r="AD124" s="178"/>
      <c r="AE124" s="178"/>
      <c r="AF124" s="178"/>
      <c r="AG124" s="178"/>
      <c r="AH124" s="178"/>
      <c r="AI124" s="178"/>
      <c r="AJ124" s="178"/>
      <c r="AK124" s="178"/>
      <c r="AL124" s="178"/>
      <c r="AM124" s="178"/>
      <c r="AN124" s="178"/>
    </row>
    <row r="125" spans="1:41" s="180" customFormat="1" ht="12.75" hidden="1" customHeight="1" x14ac:dyDescent="0.15">
      <c r="A125" s="178" t="s">
        <v>55</v>
      </c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  <c r="V125" s="178"/>
      <c r="W125" s="178"/>
      <c r="X125" s="178"/>
      <c r="Y125" s="178"/>
      <c r="Z125" s="178"/>
      <c r="AA125" s="178"/>
      <c r="AB125" s="178"/>
      <c r="AC125" s="178"/>
      <c r="AD125" s="178"/>
      <c r="AE125" s="178"/>
      <c r="AF125" s="178"/>
      <c r="AG125" s="178"/>
      <c r="AH125" s="178"/>
      <c r="AI125" s="178"/>
      <c r="AJ125" s="178"/>
      <c r="AK125" s="178"/>
      <c r="AL125" s="178"/>
      <c r="AM125" s="178"/>
      <c r="AN125" s="178"/>
    </row>
    <row r="126" spans="1:41" s="180" customFormat="1" ht="12.75" hidden="1" customHeight="1" x14ac:dyDescent="0.15">
      <c r="A126" s="178" t="s">
        <v>56</v>
      </c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  <c r="U126" s="178"/>
      <c r="V126" s="178"/>
      <c r="W126" s="178"/>
      <c r="X126" s="178"/>
      <c r="Y126" s="178"/>
      <c r="Z126" s="178"/>
      <c r="AA126" s="178"/>
      <c r="AB126" s="178"/>
      <c r="AC126" s="178"/>
      <c r="AD126" s="178"/>
      <c r="AE126" s="178"/>
      <c r="AF126" s="178"/>
      <c r="AG126" s="178"/>
      <c r="AH126" s="178"/>
      <c r="AI126" s="178"/>
      <c r="AJ126" s="178"/>
      <c r="AK126" s="178"/>
      <c r="AL126" s="178"/>
      <c r="AM126" s="178"/>
      <c r="AN126" s="178"/>
    </row>
    <row r="127" spans="1:41" s="180" customFormat="1" ht="12.75" hidden="1" customHeight="1" x14ac:dyDescent="0.15">
      <c r="A127" s="178" t="s">
        <v>5</v>
      </c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  <c r="W127" s="178"/>
      <c r="X127" s="178"/>
      <c r="Y127" s="178"/>
      <c r="Z127" s="178"/>
      <c r="AA127" s="178"/>
      <c r="AB127" s="178"/>
      <c r="AC127" s="178"/>
      <c r="AD127" s="178"/>
      <c r="AE127" s="178"/>
      <c r="AF127" s="178"/>
      <c r="AG127" s="178"/>
      <c r="AH127" s="178"/>
      <c r="AI127" s="178"/>
      <c r="AJ127" s="178"/>
      <c r="AK127" s="178"/>
      <c r="AL127" s="178"/>
      <c r="AM127" s="178"/>
      <c r="AN127" s="178"/>
    </row>
    <row r="128" spans="1:41" s="180" customFormat="1" ht="12.75" hidden="1" customHeight="1" x14ac:dyDescent="0.15">
      <c r="A128" s="178" t="s">
        <v>57</v>
      </c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  <c r="W128" s="178"/>
      <c r="X128" s="178"/>
      <c r="Y128" s="178"/>
      <c r="Z128" s="178"/>
      <c r="AA128" s="178"/>
      <c r="AB128" s="178"/>
      <c r="AC128" s="178"/>
      <c r="AD128" s="178"/>
      <c r="AE128" s="178"/>
      <c r="AF128" s="178"/>
      <c r="AG128" s="178"/>
      <c r="AH128" s="178"/>
      <c r="AI128" s="178"/>
      <c r="AJ128" s="178"/>
      <c r="AK128" s="178"/>
      <c r="AL128" s="178"/>
      <c r="AM128" s="178"/>
      <c r="AN128" s="178"/>
    </row>
    <row r="129" spans="1:40" s="180" customFormat="1" ht="12.75" hidden="1" customHeight="1" x14ac:dyDescent="0.15">
      <c r="A129" s="178" t="s">
        <v>58</v>
      </c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78"/>
      <c r="W129" s="178"/>
      <c r="X129" s="178"/>
      <c r="Y129" s="178"/>
      <c r="Z129" s="178"/>
      <c r="AA129" s="178"/>
      <c r="AB129" s="178"/>
      <c r="AC129" s="178"/>
      <c r="AD129" s="178"/>
      <c r="AE129" s="178"/>
      <c r="AF129" s="178"/>
      <c r="AG129" s="178"/>
      <c r="AH129" s="178"/>
      <c r="AI129" s="178"/>
      <c r="AJ129" s="178"/>
      <c r="AK129" s="178"/>
      <c r="AL129" s="178"/>
      <c r="AM129" s="178"/>
      <c r="AN129" s="178"/>
    </row>
    <row r="130" spans="1:40" s="180" customFormat="1" ht="12.75" hidden="1" customHeight="1" x14ac:dyDescent="0.15">
      <c r="A130" s="178" t="s">
        <v>59</v>
      </c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  <c r="Y130" s="178"/>
      <c r="Z130" s="178"/>
      <c r="AA130" s="178"/>
      <c r="AB130" s="178"/>
      <c r="AC130" s="178"/>
      <c r="AD130" s="178"/>
      <c r="AE130" s="178"/>
      <c r="AF130" s="178"/>
      <c r="AG130" s="178"/>
      <c r="AH130" s="178"/>
      <c r="AI130" s="178"/>
      <c r="AJ130" s="178"/>
      <c r="AK130" s="178"/>
      <c r="AL130" s="178"/>
      <c r="AM130" s="178"/>
      <c r="AN130" s="178"/>
    </row>
    <row r="131" spans="1:40" s="180" customFormat="1" ht="12.75" hidden="1" customHeight="1" x14ac:dyDescent="0.15">
      <c r="A131" s="178" t="s">
        <v>6</v>
      </c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  <c r="Y131" s="178"/>
      <c r="Z131" s="178"/>
      <c r="AA131" s="178"/>
      <c r="AB131" s="178"/>
      <c r="AC131" s="178"/>
      <c r="AD131" s="178"/>
      <c r="AE131" s="178"/>
      <c r="AF131" s="178"/>
      <c r="AG131" s="178"/>
      <c r="AH131" s="178"/>
      <c r="AI131" s="178"/>
      <c r="AJ131" s="178"/>
      <c r="AK131" s="178"/>
      <c r="AL131" s="178"/>
      <c r="AM131" s="178"/>
      <c r="AN131" s="178"/>
    </row>
    <row r="132" spans="1:40" s="180" customFormat="1" ht="12.75" hidden="1" customHeight="1" x14ac:dyDescent="0.15">
      <c r="A132" s="178" t="s">
        <v>7</v>
      </c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  <c r="AA132" s="178"/>
      <c r="AB132" s="178"/>
      <c r="AC132" s="178"/>
      <c r="AD132" s="178"/>
      <c r="AE132" s="178"/>
      <c r="AF132" s="178"/>
      <c r="AG132" s="178"/>
      <c r="AH132" s="178"/>
      <c r="AI132" s="178"/>
      <c r="AJ132" s="178"/>
      <c r="AK132" s="178"/>
      <c r="AL132" s="178"/>
      <c r="AM132" s="178"/>
      <c r="AN132" s="178"/>
    </row>
    <row r="133" spans="1:40" s="180" customFormat="1" ht="12.75" hidden="1" customHeight="1" x14ac:dyDescent="0.15">
      <c r="A133" s="178" t="s">
        <v>8</v>
      </c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  <c r="AA133" s="178"/>
      <c r="AB133" s="178"/>
      <c r="AC133" s="178"/>
      <c r="AD133" s="178"/>
      <c r="AE133" s="178"/>
      <c r="AF133" s="178"/>
      <c r="AG133" s="178"/>
      <c r="AH133" s="178"/>
      <c r="AI133" s="178"/>
      <c r="AJ133" s="178"/>
      <c r="AK133" s="178"/>
      <c r="AL133" s="178"/>
      <c r="AM133" s="178"/>
      <c r="AN133" s="178"/>
    </row>
    <row r="134" spans="1:40" s="180" customFormat="1" ht="12.75" hidden="1" customHeight="1" x14ac:dyDescent="0.15">
      <c r="A134" s="178" t="s">
        <v>9</v>
      </c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  <c r="AA134" s="178"/>
      <c r="AB134" s="178"/>
      <c r="AC134" s="178"/>
      <c r="AD134" s="178"/>
      <c r="AE134" s="178"/>
      <c r="AF134" s="178"/>
      <c r="AG134" s="178"/>
      <c r="AH134" s="178"/>
      <c r="AI134" s="178"/>
      <c r="AJ134" s="178"/>
      <c r="AK134" s="178"/>
      <c r="AL134" s="178"/>
      <c r="AM134" s="178"/>
      <c r="AN134" s="178"/>
    </row>
    <row r="135" spans="1:40" s="180" customFormat="1" ht="12.75" hidden="1" customHeight="1" x14ac:dyDescent="0.15">
      <c r="A135" s="178" t="s">
        <v>10</v>
      </c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  <c r="W135" s="178"/>
      <c r="X135" s="178"/>
      <c r="Y135" s="178"/>
      <c r="Z135" s="178"/>
      <c r="AA135" s="178"/>
      <c r="AB135" s="178"/>
      <c r="AC135" s="178"/>
      <c r="AD135" s="178"/>
      <c r="AE135" s="178"/>
      <c r="AF135" s="178"/>
      <c r="AG135" s="178"/>
      <c r="AH135" s="178"/>
      <c r="AI135" s="178"/>
      <c r="AJ135" s="178"/>
      <c r="AK135" s="178"/>
      <c r="AL135" s="178"/>
      <c r="AM135" s="178"/>
      <c r="AN135" s="178"/>
    </row>
    <row r="136" spans="1:40" s="180" customFormat="1" ht="12.75" hidden="1" customHeight="1" x14ac:dyDescent="0.15">
      <c r="A136" s="178" t="s">
        <v>11</v>
      </c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  <c r="Y136" s="178"/>
      <c r="Z136" s="178"/>
      <c r="AA136" s="178"/>
      <c r="AB136" s="178"/>
      <c r="AC136" s="178"/>
      <c r="AD136" s="178"/>
      <c r="AE136" s="178"/>
      <c r="AF136" s="178"/>
      <c r="AG136" s="178"/>
      <c r="AH136" s="178"/>
      <c r="AI136" s="178"/>
      <c r="AJ136" s="178"/>
      <c r="AK136" s="178"/>
      <c r="AL136" s="178"/>
      <c r="AM136" s="178"/>
      <c r="AN136" s="178"/>
    </row>
    <row r="137" spans="1:40" s="180" customFormat="1" ht="12.75" hidden="1" customHeight="1" x14ac:dyDescent="0.15">
      <c r="A137" s="178" t="s">
        <v>12</v>
      </c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8"/>
      <c r="U137" s="178"/>
      <c r="V137" s="178"/>
      <c r="W137" s="178"/>
      <c r="X137" s="178"/>
      <c r="Y137" s="178"/>
      <c r="Z137" s="178"/>
      <c r="AA137" s="178"/>
      <c r="AB137" s="178"/>
      <c r="AC137" s="178"/>
      <c r="AD137" s="178"/>
      <c r="AE137" s="178"/>
      <c r="AF137" s="178"/>
      <c r="AG137" s="178"/>
      <c r="AH137" s="178"/>
      <c r="AI137" s="178"/>
      <c r="AJ137" s="178"/>
      <c r="AK137" s="178"/>
      <c r="AL137" s="178"/>
      <c r="AM137" s="178"/>
      <c r="AN137" s="178"/>
    </row>
    <row r="138" spans="1:40" s="180" customFormat="1" ht="12.75" hidden="1" customHeight="1" x14ac:dyDescent="0.15">
      <c r="A138" s="178" t="s">
        <v>13</v>
      </c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  <c r="Y138" s="178"/>
      <c r="Z138" s="178"/>
      <c r="AA138" s="178"/>
      <c r="AB138" s="178"/>
      <c r="AC138" s="178"/>
      <c r="AD138" s="178"/>
      <c r="AE138" s="178"/>
      <c r="AF138" s="178"/>
      <c r="AG138" s="178"/>
      <c r="AH138" s="178"/>
      <c r="AI138" s="178"/>
      <c r="AJ138" s="178"/>
      <c r="AK138" s="178"/>
      <c r="AL138" s="178"/>
      <c r="AM138" s="178"/>
      <c r="AN138" s="178"/>
    </row>
    <row r="139" spans="1:40" s="180" customFormat="1" ht="12.75" hidden="1" customHeight="1" x14ac:dyDescent="0.15">
      <c r="A139" s="178" t="s">
        <v>61</v>
      </c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  <c r="Y139" s="178"/>
      <c r="Z139" s="178"/>
      <c r="AA139" s="178"/>
      <c r="AB139" s="178"/>
      <c r="AC139" s="178"/>
      <c r="AD139" s="178"/>
      <c r="AE139" s="178"/>
      <c r="AF139" s="178"/>
      <c r="AG139" s="178"/>
      <c r="AH139" s="178"/>
      <c r="AI139" s="178"/>
      <c r="AJ139" s="178"/>
      <c r="AK139" s="178"/>
      <c r="AL139" s="178"/>
      <c r="AM139" s="178"/>
      <c r="AN139" s="178"/>
    </row>
    <row r="140" spans="1:40" s="180" customFormat="1" ht="12.75" hidden="1" customHeight="1" x14ac:dyDescent="0.15">
      <c r="A140" s="178" t="s">
        <v>14</v>
      </c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  <c r="Y140" s="178"/>
      <c r="Z140" s="178"/>
      <c r="AA140" s="178"/>
      <c r="AB140" s="178"/>
      <c r="AC140" s="178"/>
      <c r="AD140" s="178"/>
      <c r="AE140" s="178"/>
      <c r="AF140" s="178"/>
      <c r="AG140" s="178"/>
      <c r="AH140" s="178"/>
      <c r="AI140" s="178"/>
      <c r="AJ140" s="178"/>
      <c r="AK140" s="178"/>
      <c r="AL140" s="178"/>
      <c r="AM140" s="178"/>
      <c r="AN140" s="178"/>
    </row>
    <row r="141" spans="1:40" s="180" customFormat="1" ht="12.75" hidden="1" customHeight="1" x14ac:dyDescent="0.15">
      <c r="A141" s="178" t="s">
        <v>15</v>
      </c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  <c r="W141" s="178"/>
      <c r="X141" s="178"/>
      <c r="Y141" s="178"/>
      <c r="Z141" s="178"/>
      <c r="AA141" s="178"/>
      <c r="AB141" s="178"/>
      <c r="AC141" s="178"/>
      <c r="AD141" s="178"/>
      <c r="AE141" s="178"/>
      <c r="AF141" s="178"/>
      <c r="AG141" s="178"/>
      <c r="AH141" s="178"/>
      <c r="AI141" s="178"/>
      <c r="AJ141" s="178"/>
      <c r="AK141" s="178"/>
      <c r="AL141" s="178"/>
      <c r="AM141" s="178"/>
      <c r="AN141" s="178"/>
    </row>
  </sheetData>
  <sheetProtection password="D2DD" sheet="1" objects="1" scenarios="1" selectLockedCells="1"/>
  <mergeCells count="116">
    <mergeCell ref="A8:H9"/>
    <mergeCell ref="K12:N12"/>
    <mergeCell ref="O12:Q12"/>
    <mergeCell ref="R12:S12"/>
    <mergeCell ref="T12:X12"/>
    <mergeCell ref="Y12:AA12"/>
    <mergeCell ref="AP5:AT5"/>
    <mergeCell ref="B6:K7"/>
    <mergeCell ref="Q6:R6"/>
    <mergeCell ref="T6:V6"/>
    <mergeCell ref="AT6:AT7"/>
    <mergeCell ref="L7:AM7"/>
    <mergeCell ref="A3:A7"/>
    <mergeCell ref="L3:AF3"/>
    <mergeCell ref="AG3:AM3"/>
    <mergeCell ref="L4:AF4"/>
    <mergeCell ref="AG4:AM4"/>
    <mergeCell ref="AP4:AT4"/>
    <mergeCell ref="L5:AB5"/>
    <mergeCell ref="AC5:AF5"/>
    <mergeCell ref="AG5:AK5"/>
    <mergeCell ref="AL5:AM5"/>
    <mergeCell ref="A14:E14"/>
    <mergeCell ref="F14:J14"/>
    <mergeCell ref="K14:AM14"/>
    <mergeCell ref="A15:E15"/>
    <mergeCell ref="F15:J15"/>
    <mergeCell ref="K15:AM15"/>
    <mergeCell ref="AB12:AC12"/>
    <mergeCell ref="AD12:AH12"/>
    <mergeCell ref="AI12:AK12"/>
    <mergeCell ref="AL12:AM12"/>
    <mergeCell ref="A13:E13"/>
    <mergeCell ref="F13:J13"/>
    <mergeCell ref="K13:AM13"/>
    <mergeCell ref="A16:E16"/>
    <mergeCell ref="F16:J16"/>
    <mergeCell ref="K16:AM16"/>
    <mergeCell ref="K19:N19"/>
    <mergeCell ref="O19:Q19"/>
    <mergeCell ref="R19:S19"/>
    <mergeCell ref="T19:X19"/>
    <mergeCell ref="Y19:AA19"/>
    <mergeCell ref="AB19:AC19"/>
    <mergeCell ref="AD19:AH19"/>
    <mergeCell ref="A24:E24"/>
    <mergeCell ref="F24:J24"/>
    <mergeCell ref="K24:AM24"/>
    <mergeCell ref="A25:E25"/>
    <mergeCell ref="F25:J25"/>
    <mergeCell ref="K25:AM25"/>
    <mergeCell ref="AI19:AK19"/>
    <mergeCell ref="AL19:AM19"/>
    <mergeCell ref="C20:AM21"/>
    <mergeCell ref="A23:E23"/>
    <mergeCell ref="F23:J23"/>
    <mergeCell ref="K23:AM23"/>
    <mergeCell ref="A28:E28"/>
    <mergeCell ref="F28:J28"/>
    <mergeCell ref="K28:AM28"/>
    <mergeCell ref="A29:E29"/>
    <mergeCell ref="F29:J29"/>
    <mergeCell ref="K29:AM29"/>
    <mergeCell ref="A26:E26"/>
    <mergeCell ref="F26:J26"/>
    <mergeCell ref="K26:AM26"/>
    <mergeCell ref="A27:E27"/>
    <mergeCell ref="F27:J27"/>
    <mergeCell ref="K27:AM27"/>
    <mergeCell ref="A32:E32"/>
    <mergeCell ref="F32:J32"/>
    <mergeCell ref="K32:AM32"/>
    <mergeCell ref="A33:E33"/>
    <mergeCell ref="F33:J33"/>
    <mergeCell ref="K33:AM33"/>
    <mergeCell ref="A30:E30"/>
    <mergeCell ref="F30:J30"/>
    <mergeCell ref="K30:AM30"/>
    <mergeCell ref="A31:E31"/>
    <mergeCell ref="F31:J31"/>
    <mergeCell ref="K31:AM31"/>
    <mergeCell ref="A34:E34"/>
    <mergeCell ref="F34:J34"/>
    <mergeCell ref="K34:AM34"/>
    <mergeCell ref="K36:N36"/>
    <mergeCell ref="O36:Q36"/>
    <mergeCell ref="R36:S36"/>
    <mergeCell ref="T36:X36"/>
    <mergeCell ref="Y36:AA36"/>
    <mergeCell ref="AB36:AC36"/>
    <mergeCell ref="AD36:AH36"/>
    <mergeCell ref="A40:E40"/>
    <mergeCell ref="F40:J40"/>
    <mergeCell ref="K40:AM40"/>
    <mergeCell ref="A41:E41"/>
    <mergeCell ref="F41:J41"/>
    <mergeCell ref="K41:AM41"/>
    <mergeCell ref="AI36:AK36"/>
    <mergeCell ref="AL36:AM36"/>
    <mergeCell ref="C37:AM37"/>
    <mergeCell ref="A38:E38"/>
    <mergeCell ref="A39:E39"/>
    <mergeCell ref="F39:J39"/>
    <mergeCell ref="K39:AM39"/>
    <mergeCell ref="A44:E44"/>
    <mergeCell ref="F44:J44"/>
    <mergeCell ref="K44:AM44"/>
    <mergeCell ref="A45:E45"/>
    <mergeCell ref="F45:J45"/>
    <mergeCell ref="K45:AM45"/>
    <mergeCell ref="A42:E42"/>
    <mergeCell ref="F42:J42"/>
    <mergeCell ref="K42:AM42"/>
    <mergeCell ref="A43:E43"/>
    <mergeCell ref="F43:J43"/>
    <mergeCell ref="K43:AM43"/>
  </mergeCells>
  <phoneticPr fontId="3"/>
  <conditionalFormatting sqref="A11:AM16">
    <cfRule type="expression" dxfId="0" priority="1">
      <formula>COUNTIF($A$123:$A$141,$L$5)</formula>
    </cfRule>
  </conditionalFormatting>
  <dataValidations count="4">
    <dataValidation type="list" allowBlank="1" showInputMessage="1" showErrorMessage="1" sqref="L5:AB5">
      <formula1>$A$52:$A$86</formula1>
    </dataValidation>
    <dataValidation imeMode="halfAlpha" allowBlank="1" showInputMessage="1" showErrorMessage="1" sqref="J36"/>
    <dataValidation type="list" allowBlank="1" showInputMessage="1" showErrorMessage="1" sqref="A40:E44">
      <formula1>$A$115:$A$117</formula1>
    </dataValidation>
    <dataValidation type="list" allowBlank="1" showInputMessage="1" showErrorMessage="1" sqref="A24:E33">
      <formula1>$A$97:$A$105</formula1>
    </dataValidation>
  </dataValidations>
  <printOptions horizontalCentered="1"/>
  <pageMargins left="0.55118110236220474" right="0.55118110236220474" top="0.82677165354330717" bottom="0.23622047244094491" header="0.51181102362204722" footer="0.35433070866141736"/>
  <pageSetup paperSize="9" scale="9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545" r:id="rId4" name="Check Box 1">
              <controlPr defaultSize="0" autoFill="0" autoLine="0" autoPict="0">
                <anchor moveWithCells="1">
                  <from>
                    <xdr:col>7</xdr:col>
                    <xdr:colOff>95250</xdr:colOff>
                    <xdr:row>7</xdr:row>
                    <xdr:rowOff>28575</xdr:rowOff>
                  </from>
                  <to>
                    <xdr:col>9</xdr:col>
                    <xdr:colOff>9525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46" r:id="rId5" name="Check Box 2">
              <controlPr defaultSize="0" autoFill="0" autoLine="0" autoPict="0">
                <anchor moveWithCells="1">
                  <from>
                    <xdr:col>7</xdr:col>
                    <xdr:colOff>95250</xdr:colOff>
                    <xdr:row>8</xdr:row>
                    <xdr:rowOff>19050</xdr:rowOff>
                  </from>
                  <to>
                    <xdr:col>9</xdr:col>
                    <xdr:colOff>9525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P40"/>
  <sheetViews>
    <sheetView showGridLines="0" view="pageBreakPreview" topLeftCell="A3" zoomScaleNormal="140" zoomScaleSheetLayoutView="100" workbookViewId="0">
      <selection activeCell="A3" sqref="A3"/>
    </sheetView>
  </sheetViews>
  <sheetFormatPr defaultColWidth="2.25" defaultRowHeight="18.75" x14ac:dyDescent="0.15"/>
  <cols>
    <col min="1" max="1" width="2.25" style="122"/>
    <col min="2" max="2" width="3.125" style="122" customWidth="1"/>
    <col min="3" max="3" width="12.875" style="122" customWidth="1"/>
    <col min="4" max="4" width="16.875" style="122" customWidth="1"/>
    <col min="5" max="5" width="18.875" style="122" customWidth="1"/>
    <col min="6" max="15" width="9.75" style="122" customWidth="1"/>
    <col min="16" max="16" width="10" style="122" customWidth="1"/>
    <col min="17" max="16384" width="2.25" style="122"/>
  </cols>
  <sheetData>
    <row r="1" spans="1:16" x14ac:dyDescent="0.15">
      <c r="A1" s="393" t="s">
        <v>211</v>
      </c>
      <c r="B1" s="393"/>
      <c r="C1" s="393"/>
      <c r="D1" s="393"/>
      <c r="E1" s="393"/>
      <c r="F1" s="393"/>
      <c r="G1" s="393"/>
      <c r="H1" s="393"/>
      <c r="I1" s="393"/>
    </row>
    <row r="3" spans="1:16" ht="18" customHeight="1" x14ac:dyDescent="0.15">
      <c r="B3" s="123"/>
      <c r="P3" s="124" t="s">
        <v>72</v>
      </c>
    </row>
    <row r="4" spans="1:16" ht="18" customHeight="1" x14ac:dyDescent="0.15">
      <c r="B4" s="396" t="s">
        <v>33</v>
      </c>
      <c r="C4" s="395" t="s">
        <v>31</v>
      </c>
      <c r="D4" s="394" t="s">
        <v>73</v>
      </c>
      <c r="E4" s="394" t="s">
        <v>32</v>
      </c>
      <c r="F4" s="397" t="s">
        <v>193</v>
      </c>
      <c r="G4" s="398"/>
      <c r="H4" s="398"/>
      <c r="I4" s="398"/>
      <c r="J4" s="398"/>
      <c r="K4" s="398"/>
      <c r="L4" s="398"/>
      <c r="M4" s="398"/>
      <c r="N4" s="398"/>
      <c r="O4" s="399"/>
      <c r="P4" s="387" t="s">
        <v>107</v>
      </c>
    </row>
    <row r="5" spans="1:16" ht="18" customHeight="1" x14ac:dyDescent="0.15">
      <c r="B5" s="396"/>
      <c r="C5" s="395"/>
      <c r="D5" s="394"/>
      <c r="E5" s="394"/>
      <c r="F5" s="390" t="s">
        <v>35</v>
      </c>
      <c r="G5" s="390"/>
      <c r="H5" s="390"/>
      <c r="I5" s="390"/>
      <c r="J5" s="390"/>
      <c r="K5" s="390" t="s">
        <v>36</v>
      </c>
      <c r="L5" s="390"/>
      <c r="M5" s="390"/>
      <c r="N5" s="390"/>
      <c r="O5" s="390"/>
      <c r="P5" s="388"/>
    </row>
    <row r="6" spans="1:16" ht="27.75" customHeight="1" x14ac:dyDescent="0.15">
      <c r="B6" s="396"/>
      <c r="C6" s="395"/>
      <c r="D6" s="394"/>
      <c r="E6" s="394"/>
      <c r="F6" s="125" t="s">
        <v>30</v>
      </c>
      <c r="G6" s="125" t="s">
        <v>81</v>
      </c>
      <c r="H6" s="125" t="s">
        <v>82</v>
      </c>
      <c r="I6" s="125" t="s">
        <v>23</v>
      </c>
      <c r="J6" s="125" t="s">
        <v>4</v>
      </c>
      <c r="K6" s="125" t="s">
        <v>30</v>
      </c>
      <c r="L6" s="125" t="s">
        <v>81</v>
      </c>
      <c r="M6" s="125" t="s">
        <v>82</v>
      </c>
      <c r="N6" s="125" t="s">
        <v>23</v>
      </c>
      <c r="O6" s="125" t="s">
        <v>4</v>
      </c>
      <c r="P6" s="389"/>
    </row>
    <row r="7" spans="1:16" ht="22.5" customHeight="1" x14ac:dyDescent="0.15">
      <c r="B7" s="126">
        <v>1</v>
      </c>
      <c r="C7" s="127">
        <f t="shared" ref="C7:C20" ca="1" si="0">IFERROR(INDIRECT("R④個票"&amp;$B7&amp;"！$AG$4"),"")</f>
        <v>0</v>
      </c>
      <c r="D7" s="127">
        <f t="shared" ref="D7:D21" ca="1" si="1">IFERROR(INDIRECT("R④個票"&amp;$B7&amp;"！$L$4"),"")</f>
        <v>0</v>
      </c>
      <c r="E7" s="126">
        <f t="shared" ref="E7:E21" ca="1" si="2">IFERROR(INDIRECT("R④個票"&amp;$B7&amp;"！$L$5"),"")</f>
        <v>0</v>
      </c>
      <c r="F7" s="128" t="str">
        <f ca="1">IF($I7&lt;&gt;0,IFERROR(INDIRECT("R④個票"&amp;$B7&amp;"！$O$12"),""),"")</f>
        <v/>
      </c>
      <c r="G7" s="128" t="str">
        <f ca="1">IF($I7&lt;&gt;0,IFERROR(INDIRECT("R④個票"&amp;$B7&amp;"！$Y$12"),""),"")</f>
        <v/>
      </c>
      <c r="H7" s="129" t="str">
        <f ca="1">IF($F7="","",IF($F7-$G7&lt;=0,0,$F7-$G7))</f>
        <v/>
      </c>
      <c r="I7" s="130">
        <f ca="1">IFERROR(INDIRECT("R④個票"&amp;$B7&amp;"！$AI$12"),"")</f>
        <v>0</v>
      </c>
      <c r="J7" s="131">
        <f ca="1">IF($F7&lt;&gt;"",MIN($H7:$I7),0)</f>
        <v>0</v>
      </c>
      <c r="K7" s="128" t="str">
        <f ca="1">IF($N7&lt;&gt;0,IFERROR(INDIRECT("R④個票"&amp;$B7&amp;"！$O$29"),""),"")</f>
        <v/>
      </c>
      <c r="L7" s="128" t="str">
        <f ca="1">IF($N7&lt;&gt;0,IFERROR(INDIRECT("R④個票"&amp;$B7&amp;"！$Y$29"),""),"")</f>
        <v/>
      </c>
      <c r="M7" s="128" t="str">
        <f ca="1">IF($K7="","",IF($K7-$L7&lt;=0,0,$K7-$L7))</f>
        <v/>
      </c>
      <c r="N7" s="130">
        <f ca="1">IFERROR(INDIRECT("R④個票"&amp;$B7&amp;"！$AI$29"),"")</f>
        <v>0</v>
      </c>
      <c r="O7" s="131">
        <f ca="1">IF($K7&lt;&gt;"",MIN($M7:$N7),0)</f>
        <v>0</v>
      </c>
      <c r="P7" s="131">
        <f ca="1">SUM(J7,O7)</f>
        <v>0</v>
      </c>
    </row>
    <row r="8" spans="1:16" ht="22.5" customHeight="1" x14ac:dyDescent="0.15">
      <c r="B8" s="126">
        <v>2</v>
      </c>
      <c r="C8" s="127">
        <f t="shared" ca="1" si="0"/>
        <v>0</v>
      </c>
      <c r="D8" s="127">
        <f t="shared" ca="1" si="1"/>
        <v>0</v>
      </c>
      <c r="E8" s="126">
        <f t="shared" ca="1" si="2"/>
        <v>0</v>
      </c>
      <c r="F8" s="128" t="str">
        <f t="shared" ref="F8:F21" ca="1" si="3">IF($I8&lt;&gt;0,IFERROR(INDIRECT("R④個票"&amp;$B8&amp;"！$O$12"),""),"")</f>
        <v/>
      </c>
      <c r="G8" s="128" t="str">
        <f t="shared" ref="G8:G21" ca="1" si="4">IF($I8&lt;&gt;0,IFERROR(INDIRECT("R④個票"&amp;$B8&amp;"！$Y$12"),""),"")</f>
        <v/>
      </c>
      <c r="H8" s="129" t="str">
        <f t="shared" ref="H8:H21" ca="1" si="5">IF($F8="","",IF($F8-$G8&lt;=0,0,$F8-$G8))</f>
        <v/>
      </c>
      <c r="I8" s="130">
        <f t="shared" ref="I8:I21" ca="1" si="6">IFERROR(INDIRECT("R④個票"&amp;$B8&amp;"！$AI$12"),"")</f>
        <v>0</v>
      </c>
      <c r="J8" s="131">
        <f t="shared" ref="J8:J21" ca="1" si="7">IF($F8&lt;&gt;"",MIN($H8:$I8),0)</f>
        <v>0</v>
      </c>
      <c r="K8" s="128" t="str">
        <f t="shared" ref="K8:K21" ca="1" si="8">IF($N8&lt;&gt;0,IFERROR(INDIRECT("R④個票"&amp;$B8&amp;"！$O$29"),""),"")</f>
        <v/>
      </c>
      <c r="L8" s="128" t="str">
        <f t="shared" ref="L8:L21" ca="1" si="9">IF($N8&lt;&gt;0,IFERROR(INDIRECT("R④個票"&amp;$B8&amp;"！$Y$29"),""),"")</f>
        <v/>
      </c>
      <c r="M8" s="128" t="str">
        <f ca="1">IF($K8="","",IF($K8-$L8&lt;=0,0,$K8-$L8))</f>
        <v/>
      </c>
      <c r="N8" s="130">
        <f t="shared" ref="N8:N21" ca="1" si="10">IFERROR(INDIRECT("R④個票"&amp;$B8&amp;"！$AI$29"),"")</f>
        <v>0</v>
      </c>
      <c r="O8" s="131">
        <f t="shared" ref="O8:O21" ca="1" si="11">IF($K8&lt;&gt;"",MIN($M8:$N8),0)</f>
        <v>0</v>
      </c>
      <c r="P8" s="131">
        <f t="shared" ref="P8:P21" ca="1" si="12">SUM(J8,O8)</f>
        <v>0</v>
      </c>
    </row>
    <row r="9" spans="1:16" ht="22.5" customHeight="1" x14ac:dyDescent="0.15">
      <c r="B9" s="126">
        <v>3</v>
      </c>
      <c r="C9" s="127">
        <f t="shared" ca="1" si="0"/>
        <v>0</v>
      </c>
      <c r="D9" s="127">
        <f t="shared" ca="1" si="1"/>
        <v>0</v>
      </c>
      <c r="E9" s="126">
        <f t="shared" ca="1" si="2"/>
        <v>0</v>
      </c>
      <c r="F9" s="128" t="str">
        <f t="shared" ca="1" si="3"/>
        <v/>
      </c>
      <c r="G9" s="128" t="str">
        <f t="shared" ca="1" si="4"/>
        <v/>
      </c>
      <c r="H9" s="129" t="str">
        <f t="shared" ca="1" si="5"/>
        <v/>
      </c>
      <c r="I9" s="130">
        <f t="shared" ca="1" si="6"/>
        <v>0</v>
      </c>
      <c r="J9" s="131">
        <f t="shared" ca="1" si="7"/>
        <v>0</v>
      </c>
      <c r="K9" s="128" t="str">
        <f t="shared" ca="1" si="8"/>
        <v/>
      </c>
      <c r="L9" s="128" t="str">
        <f t="shared" ca="1" si="9"/>
        <v/>
      </c>
      <c r="M9" s="128" t="str">
        <f t="shared" ref="M9:M21" ca="1" si="13">IF($K9="","",IF($K9-$L9&lt;=0,0,$K9-$L9))</f>
        <v/>
      </c>
      <c r="N9" s="130">
        <f t="shared" ca="1" si="10"/>
        <v>0</v>
      </c>
      <c r="O9" s="131">
        <f t="shared" ca="1" si="11"/>
        <v>0</v>
      </c>
      <c r="P9" s="131">
        <f t="shared" ca="1" si="12"/>
        <v>0</v>
      </c>
    </row>
    <row r="10" spans="1:16" ht="22.5" customHeight="1" x14ac:dyDescent="0.15">
      <c r="B10" s="126">
        <v>4</v>
      </c>
      <c r="C10" s="127" t="str">
        <f t="shared" ca="1" si="0"/>
        <v/>
      </c>
      <c r="D10" s="127" t="str">
        <f t="shared" ca="1" si="1"/>
        <v/>
      </c>
      <c r="E10" s="126" t="str">
        <f t="shared" ca="1" si="2"/>
        <v/>
      </c>
      <c r="F10" s="128" t="str">
        <f t="shared" ca="1" si="3"/>
        <v/>
      </c>
      <c r="G10" s="128" t="str">
        <f t="shared" ca="1" si="4"/>
        <v/>
      </c>
      <c r="H10" s="129" t="str">
        <f t="shared" ca="1" si="5"/>
        <v/>
      </c>
      <c r="I10" s="130" t="str">
        <f t="shared" ca="1" si="6"/>
        <v/>
      </c>
      <c r="J10" s="131">
        <f t="shared" ca="1" si="7"/>
        <v>0</v>
      </c>
      <c r="K10" s="128" t="str">
        <f t="shared" ca="1" si="8"/>
        <v/>
      </c>
      <c r="L10" s="128" t="str">
        <f t="shared" ca="1" si="9"/>
        <v/>
      </c>
      <c r="M10" s="128" t="str">
        <f t="shared" ca="1" si="13"/>
        <v/>
      </c>
      <c r="N10" s="130" t="str">
        <f t="shared" ca="1" si="10"/>
        <v/>
      </c>
      <c r="O10" s="131">
        <f t="shared" ca="1" si="11"/>
        <v>0</v>
      </c>
      <c r="P10" s="131">
        <f t="shared" ca="1" si="12"/>
        <v>0</v>
      </c>
    </row>
    <row r="11" spans="1:16" ht="22.5" customHeight="1" x14ac:dyDescent="0.15">
      <c r="B11" s="126">
        <v>5</v>
      </c>
      <c r="C11" s="127" t="str">
        <f t="shared" ca="1" si="0"/>
        <v/>
      </c>
      <c r="D11" s="127" t="str">
        <f t="shared" ca="1" si="1"/>
        <v/>
      </c>
      <c r="E11" s="126" t="str">
        <f t="shared" ca="1" si="2"/>
        <v/>
      </c>
      <c r="F11" s="128" t="str">
        <f t="shared" ca="1" si="3"/>
        <v/>
      </c>
      <c r="G11" s="128" t="str">
        <f t="shared" ca="1" si="4"/>
        <v/>
      </c>
      <c r="H11" s="129" t="str">
        <f t="shared" ca="1" si="5"/>
        <v/>
      </c>
      <c r="I11" s="130" t="str">
        <f t="shared" ca="1" si="6"/>
        <v/>
      </c>
      <c r="J11" s="131">
        <f t="shared" ca="1" si="7"/>
        <v>0</v>
      </c>
      <c r="K11" s="128" t="str">
        <f t="shared" ca="1" si="8"/>
        <v/>
      </c>
      <c r="L11" s="128" t="str">
        <f t="shared" ca="1" si="9"/>
        <v/>
      </c>
      <c r="M11" s="128" t="str">
        <f t="shared" ca="1" si="13"/>
        <v/>
      </c>
      <c r="N11" s="130" t="str">
        <f t="shared" ca="1" si="10"/>
        <v/>
      </c>
      <c r="O11" s="131">
        <f t="shared" ca="1" si="11"/>
        <v>0</v>
      </c>
      <c r="P11" s="131">
        <f t="shared" ca="1" si="12"/>
        <v>0</v>
      </c>
    </row>
    <row r="12" spans="1:16" ht="22.5" customHeight="1" x14ac:dyDescent="0.15">
      <c r="B12" s="126">
        <v>6</v>
      </c>
      <c r="C12" s="127" t="str">
        <f t="shared" ca="1" si="0"/>
        <v/>
      </c>
      <c r="D12" s="127" t="str">
        <f t="shared" ca="1" si="1"/>
        <v/>
      </c>
      <c r="E12" s="126" t="str">
        <f t="shared" ca="1" si="2"/>
        <v/>
      </c>
      <c r="F12" s="128" t="str">
        <f t="shared" ca="1" si="3"/>
        <v/>
      </c>
      <c r="G12" s="128" t="str">
        <f t="shared" ca="1" si="4"/>
        <v/>
      </c>
      <c r="H12" s="129" t="str">
        <f t="shared" ca="1" si="5"/>
        <v/>
      </c>
      <c r="I12" s="130" t="str">
        <f t="shared" ca="1" si="6"/>
        <v/>
      </c>
      <c r="J12" s="131">
        <f t="shared" ca="1" si="7"/>
        <v>0</v>
      </c>
      <c r="K12" s="128" t="str">
        <f t="shared" ca="1" si="8"/>
        <v/>
      </c>
      <c r="L12" s="128" t="str">
        <f t="shared" ca="1" si="9"/>
        <v/>
      </c>
      <c r="M12" s="128" t="str">
        <f t="shared" ca="1" si="13"/>
        <v/>
      </c>
      <c r="N12" s="130" t="str">
        <f t="shared" ca="1" si="10"/>
        <v/>
      </c>
      <c r="O12" s="131">
        <f t="shared" ca="1" si="11"/>
        <v>0</v>
      </c>
      <c r="P12" s="131">
        <f t="shared" ca="1" si="12"/>
        <v>0</v>
      </c>
    </row>
    <row r="13" spans="1:16" ht="22.5" customHeight="1" x14ac:dyDescent="0.15">
      <c r="B13" s="126">
        <v>7</v>
      </c>
      <c r="C13" s="127" t="str">
        <f t="shared" ca="1" si="0"/>
        <v/>
      </c>
      <c r="D13" s="127" t="str">
        <f t="shared" ca="1" si="1"/>
        <v/>
      </c>
      <c r="E13" s="126" t="str">
        <f t="shared" ca="1" si="2"/>
        <v/>
      </c>
      <c r="F13" s="128" t="str">
        <f t="shared" ca="1" si="3"/>
        <v/>
      </c>
      <c r="G13" s="128" t="str">
        <f t="shared" ca="1" si="4"/>
        <v/>
      </c>
      <c r="H13" s="129" t="str">
        <f t="shared" ca="1" si="5"/>
        <v/>
      </c>
      <c r="I13" s="130" t="str">
        <f t="shared" ca="1" si="6"/>
        <v/>
      </c>
      <c r="J13" s="131">
        <f t="shared" ca="1" si="7"/>
        <v>0</v>
      </c>
      <c r="K13" s="128" t="str">
        <f t="shared" ca="1" si="8"/>
        <v/>
      </c>
      <c r="L13" s="128" t="str">
        <f t="shared" ca="1" si="9"/>
        <v/>
      </c>
      <c r="M13" s="128" t="str">
        <f t="shared" ca="1" si="13"/>
        <v/>
      </c>
      <c r="N13" s="130" t="str">
        <f t="shared" ca="1" si="10"/>
        <v/>
      </c>
      <c r="O13" s="131">
        <f t="shared" ca="1" si="11"/>
        <v>0</v>
      </c>
      <c r="P13" s="131">
        <f t="shared" ca="1" si="12"/>
        <v>0</v>
      </c>
    </row>
    <row r="14" spans="1:16" ht="22.5" customHeight="1" x14ac:dyDescent="0.15">
      <c r="B14" s="126">
        <v>8</v>
      </c>
      <c r="C14" s="127" t="str">
        <f t="shared" ca="1" si="0"/>
        <v/>
      </c>
      <c r="D14" s="127" t="str">
        <f t="shared" ca="1" si="1"/>
        <v/>
      </c>
      <c r="E14" s="126" t="str">
        <f t="shared" ca="1" si="2"/>
        <v/>
      </c>
      <c r="F14" s="128" t="str">
        <f t="shared" ca="1" si="3"/>
        <v/>
      </c>
      <c r="G14" s="128" t="str">
        <f t="shared" ca="1" si="4"/>
        <v/>
      </c>
      <c r="H14" s="129" t="str">
        <f t="shared" ca="1" si="5"/>
        <v/>
      </c>
      <c r="I14" s="130" t="str">
        <f t="shared" ca="1" si="6"/>
        <v/>
      </c>
      <c r="J14" s="131">
        <f t="shared" ca="1" si="7"/>
        <v>0</v>
      </c>
      <c r="K14" s="128" t="str">
        <f t="shared" ca="1" si="8"/>
        <v/>
      </c>
      <c r="L14" s="128" t="str">
        <f t="shared" ca="1" si="9"/>
        <v/>
      </c>
      <c r="M14" s="128" t="str">
        <f t="shared" ca="1" si="13"/>
        <v/>
      </c>
      <c r="N14" s="130" t="str">
        <f t="shared" ca="1" si="10"/>
        <v/>
      </c>
      <c r="O14" s="131">
        <f t="shared" ca="1" si="11"/>
        <v>0</v>
      </c>
      <c r="P14" s="131">
        <f t="shared" ca="1" si="12"/>
        <v>0</v>
      </c>
    </row>
    <row r="15" spans="1:16" ht="22.5" customHeight="1" x14ac:dyDescent="0.15">
      <c r="B15" s="126">
        <v>9</v>
      </c>
      <c r="C15" s="127" t="str">
        <f t="shared" ca="1" si="0"/>
        <v/>
      </c>
      <c r="D15" s="127" t="str">
        <f t="shared" ca="1" si="1"/>
        <v/>
      </c>
      <c r="E15" s="126" t="str">
        <f t="shared" ca="1" si="2"/>
        <v/>
      </c>
      <c r="F15" s="128" t="str">
        <f t="shared" ca="1" si="3"/>
        <v/>
      </c>
      <c r="G15" s="128" t="str">
        <f t="shared" ca="1" si="4"/>
        <v/>
      </c>
      <c r="H15" s="129" t="str">
        <f t="shared" ca="1" si="5"/>
        <v/>
      </c>
      <c r="I15" s="130" t="str">
        <f t="shared" ca="1" si="6"/>
        <v/>
      </c>
      <c r="J15" s="131">
        <f t="shared" ca="1" si="7"/>
        <v>0</v>
      </c>
      <c r="K15" s="128" t="str">
        <f t="shared" ca="1" si="8"/>
        <v/>
      </c>
      <c r="L15" s="128" t="str">
        <f t="shared" ca="1" si="9"/>
        <v/>
      </c>
      <c r="M15" s="128" t="str">
        <f t="shared" ca="1" si="13"/>
        <v/>
      </c>
      <c r="N15" s="130" t="str">
        <f t="shared" ca="1" si="10"/>
        <v/>
      </c>
      <c r="O15" s="131">
        <f t="shared" ca="1" si="11"/>
        <v>0</v>
      </c>
      <c r="P15" s="131">
        <f t="shared" ca="1" si="12"/>
        <v>0</v>
      </c>
    </row>
    <row r="16" spans="1:16" ht="22.5" customHeight="1" x14ac:dyDescent="0.15">
      <c r="B16" s="126">
        <v>10</v>
      </c>
      <c r="C16" s="127" t="str">
        <f t="shared" ca="1" si="0"/>
        <v/>
      </c>
      <c r="D16" s="127" t="str">
        <f t="shared" ca="1" si="1"/>
        <v/>
      </c>
      <c r="E16" s="126" t="str">
        <f t="shared" ca="1" si="2"/>
        <v/>
      </c>
      <c r="F16" s="128" t="str">
        <f t="shared" ca="1" si="3"/>
        <v/>
      </c>
      <c r="G16" s="128" t="str">
        <f t="shared" ca="1" si="4"/>
        <v/>
      </c>
      <c r="H16" s="129" t="str">
        <f t="shared" ca="1" si="5"/>
        <v/>
      </c>
      <c r="I16" s="130" t="str">
        <f t="shared" ca="1" si="6"/>
        <v/>
      </c>
      <c r="J16" s="131">
        <f t="shared" ca="1" si="7"/>
        <v>0</v>
      </c>
      <c r="K16" s="128" t="str">
        <f t="shared" ca="1" si="8"/>
        <v/>
      </c>
      <c r="L16" s="128" t="str">
        <f t="shared" ca="1" si="9"/>
        <v/>
      </c>
      <c r="M16" s="128" t="str">
        <f t="shared" ca="1" si="13"/>
        <v/>
      </c>
      <c r="N16" s="130" t="str">
        <f t="shared" ca="1" si="10"/>
        <v/>
      </c>
      <c r="O16" s="131">
        <f t="shared" ca="1" si="11"/>
        <v>0</v>
      </c>
      <c r="P16" s="131">
        <f t="shared" ca="1" si="12"/>
        <v>0</v>
      </c>
    </row>
    <row r="17" spans="2:16" ht="22.5" customHeight="1" x14ac:dyDescent="0.15">
      <c r="B17" s="126">
        <v>11</v>
      </c>
      <c r="C17" s="127" t="str">
        <f t="shared" ca="1" si="0"/>
        <v/>
      </c>
      <c r="D17" s="127" t="str">
        <f t="shared" ca="1" si="1"/>
        <v/>
      </c>
      <c r="E17" s="126" t="str">
        <f t="shared" ca="1" si="2"/>
        <v/>
      </c>
      <c r="F17" s="128" t="str">
        <f t="shared" ca="1" si="3"/>
        <v/>
      </c>
      <c r="G17" s="128" t="str">
        <f t="shared" ca="1" si="4"/>
        <v/>
      </c>
      <c r="H17" s="129" t="str">
        <f t="shared" ca="1" si="5"/>
        <v/>
      </c>
      <c r="I17" s="130" t="str">
        <f t="shared" ca="1" si="6"/>
        <v/>
      </c>
      <c r="J17" s="131">
        <f t="shared" ca="1" si="7"/>
        <v>0</v>
      </c>
      <c r="K17" s="128" t="str">
        <f t="shared" ca="1" si="8"/>
        <v/>
      </c>
      <c r="L17" s="128" t="str">
        <f t="shared" ca="1" si="9"/>
        <v/>
      </c>
      <c r="M17" s="128" t="str">
        <f t="shared" ca="1" si="13"/>
        <v/>
      </c>
      <c r="N17" s="130" t="str">
        <f t="shared" ca="1" si="10"/>
        <v/>
      </c>
      <c r="O17" s="131">
        <f t="shared" ca="1" si="11"/>
        <v>0</v>
      </c>
      <c r="P17" s="131">
        <f t="shared" ca="1" si="12"/>
        <v>0</v>
      </c>
    </row>
    <row r="18" spans="2:16" ht="22.5" customHeight="1" x14ac:dyDescent="0.15">
      <c r="B18" s="126">
        <v>12</v>
      </c>
      <c r="C18" s="127" t="str">
        <f t="shared" ca="1" si="0"/>
        <v/>
      </c>
      <c r="D18" s="127" t="str">
        <f t="shared" ca="1" si="1"/>
        <v/>
      </c>
      <c r="E18" s="126" t="str">
        <f t="shared" ca="1" si="2"/>
        <v/>
      </c>
      <c r="F18" s="128" t="str">
        <f t="shared" ca="1" si="3"/>
        <v/>
      </c>
      <c r="G18" s="128" t="str">
        <f t="shared" ca="1" si="4"/>
        <v/>
      </c>
      <c r="H18" s="129" t="str">
        <f t="shared" ca="1" si="5"/>
        <v/>
      </c>
      <c r="I18" s="130" t="str">
        <f t="shared" ca="1" si="6"/>
        <v/>
      </c>
      <c r="J18" s="131">
        <f t="shared" ca="1" si="7"/>
        <v>0</v>
      </c>
      <c r="K18" s="128" t="str">
        <f t="shared" ca="1" si="8"/>
        <v/>
      </c>
      <c r="L18" s="128" t="str">
        <f t="shared" ca="1" si="9"/>
        <v/>
      </c>
      <c r="M18" s="128" t="str">
        <f t="shared" ca="1" si="13"/>
        <v/>
      </c>
      <c r="N18" s="130" t="str">
        <f t="shared" ca="1" si="10"/>
        <v/>
      </c>
      <c r="O18" s="131">
        <f t="shared" ca="1" si="11"/>
        <v>0</v>
      </c>
      <c r="P18" s="131">
        <f t="shared" ca="1" si="12"/>
        <v>0</v>
      </c>
    </row>
    <row r="19" spans="2:16" ht="22.5" customHeight="1" x14ac:dyDescent="0.15">
      <c r="B19" s="126">
        <v>13</v>
      </c>
      <c r="C19" s="127" t="str">
        <f t="shared" ca="1" si="0"/>
        <v/>
      </c>
      <c r="D19" s="127" t="str">
        <f t="shared" ca="1" si="1"/>
        <v/>
      </c>
      <c r="E19" s="126" t="str">
        <f t="shared" ca="1" si="2"/>
        <v/>
      </c>
      <c r="F19" s="128" t="str">
        <f t="shared" ca="1" si="3"/>
        <v/>
      </c>
      <c r="G19" s="128" t="str">
        <f t="shared" ca="1" si="4"/>
        <v/>
      </c>
      <c r="H19" s="129" t="str">
        <f t="shared" ca="1" si="5"/>
        <v/>
      </c>
      <c r="I19" s="130" t="str">
        <f t="shared" ca="1" si="6"/>
        <v/>
      </c>
      <c r="J19" s="131">
        <f t="shared" ca="1" si="7"/>
        <v>0</v>
      </c>
      <c r="K19" s="128" t="str">
        <f t="shared" ca="1" si="8"/>
        <v/>
      </c>
      <c r="L19" s="128" t="str">
        <f t="shared" ca="1" si="9"/>
        <v/>
      </c>
      <c r="M19" s="128" t="str">
        <f t="shared" ca="1" si="13"/>
        <v/>
      </c>
      <c r="N19" s="130" t="str">
        <f t="shared" ca="1" si="10"/>
        <v/>
      </c>
      <c r="O19" s="131">
        <f t="shared" ca="1" si="11"/>
        <v>0</v>
      </c>
      <c r="P19" s="131">
        <f t="shared" ca="1" si="12"/>
        <v>0</v>
      </c>
    </row>
    <row r="20" spans="2:16" ht="22.5" customHeight="1" x14ac:dyDescent="0.15">
      <c r="B20" s="126">
        <v>14</v>
      </c>
      <c r="C20" s="127" t="str">
        <f t="shared" ca="1" si="0"/>
        <v/>
      </c>
      <c r="D20" s="127" t="str">
        <f t="shared" ca="1" si="1"/>
        <v/>
      </c>
      <c r="E20" s="126" t="str">
        <f t="shared" ca="1" si="2"/>
        <v/>
      </c>
      <c r="F20" s="128" t="str">
        <f t="shared" ca="1" si="3"/>
        <v/>
      </c>
      <c r="G20" s="128" t="str">
        <f t="shared" ca="1" si="4"/>
        <v/>
      </c>
      <c r="H20" s="129" t="str">
        <f t="shared" ca="1" si="5"/>
        <v/>
      </c>
      <c r="I20" s="130" t="str">
        <f t="shared" ca="1" si="6"/>
        <v/>
      </c>
      <c r="J20" s="131">
        <f t="shared" ca="1" si="7"/>
        <v>0</v>
      </c>
      <c r="K20" s="128" t="str">
        <f t="shared" ca="1" si="8"/>
        <v/>
      </c>
      <c r="L20" s="128" t="str">
        <f t="shared" ca="1" si="9"/>
        <v/>
      </c>
      <c r="M20" s="128" t="str">
        <f t="shared" ca="1" si="13"/>
        <v/>
      </c>
      <c r="N20" s="130" t="str">
        <f t="shared" ca="1" si="10"/>
        <v/>
      </c>
      <c r="O20" s="131">
        <f t="shared" ca="1" si="11"/>
        <v>0</v>
      </c>
      <c r="P20" s="131">
        <f t="shared" ca="1" si="12"/>
        <v>0</v>
      </c>
    </row>
    <row r="21" spans="2:16" ht="22.5" customHeight="1" thickBot="1" x14ac:dyDescent="0.2">
      <c r="B21" s="132">
        <v>15</v>
      </c>
      <c r="C21" s="133" t="str">
        <f ca="1">IFERROR(INDIRECT("R⑥R④個票"&amp;$B21&amp;"！$AG$4"),"")</f>
        <v/>
      </c>
      <c r="D21" s="133" t="str">
        <f t="shared" ca="1" si="1"/>
        <v/>
      </c>
      <c r="E21" s="132" t="str">
        <f t="shared" ca="1" si="2"/>
        <v/>
      </c>
      <c r="F21" s="128" t="str">
        <f t="shared" ca="1" si="3"/>
        <v/>
      </c>
      <c r="G21" s="128" t="str">
        <f t="shared" ca="1" si="4"/>
        <v/>
      </c>
      <c r="H21" s="188" t="str">
        <f t="shared" ca="1" si="5"/>
        <v/>
      </c>
      <c r="I21" s="130" t="str">
        <f t="shared" ca="1" si="6"/>
        <v/>
      </c>
      <c r="J21" s="131">
        <f t="shared" ca="1" si="7"/>
        <v>0</v>
      </c>
      <c r="K21" s="128" t="str">
        <f t="shared" ca="1" si="8"/>
        <v/>
      </c>
      <c r="L21" s="128" t="str">
        <f t="shared" ca="1" si="9"/>
        <v/>
      </c>
      <c r="M21" s="191" t="str">
        <f t="shared" ca="1" si="13"/>
        <v/>
      </c>
      <c r="N21" s="130" t="str">
        <f t="shared" ca="1" si="10"/>
        <v/>
      </c>
      <c r="O21" s="131">
        <f t="shared" ca="1" si="11"/>
        <v>0</v>
      </c>
      <c r="P21" s="131">
        <f t="shared" ca="1" si="12"/>
        <v>0</v>
      </c>
    </row>
    <row r="22" spans="2:16" ht="22.5" customHeight="1" thickTop="1" thickBot="1" x14ac:dyDescent="0.2">
      <c r="B22" s="391" t="s">
        <v>34</v>
      </c>
      <c r="C22" s="392"/>
      <c r="D22" s="392"/>
      <c r="E22" s="392"/>
      <c r="F22" s="134"/>
      <c r="G22" s="134"/>
      <c r="H22" s="134"/>
      <c r="I22" s="135"/>
      <c r="J22" s="136">
        <f ca="1">SUM(J7:J21)</f>
        <v>0</v>
      </c>
      <c r="K22" s="137"/>
      <c r="L22" s="137"/>
      <c r="M22" s="137"/>
      <c r="N22" s="138"/>
      <c r="O22" s="136">
        <f ca="1">SUM(O7:O21)</f>
        <v>0</v>
      </c>
      <c r="P22" s="136">
        <f ca="1">SUM(J22,O22)</f>
        <v>0</v>
      </c>
    </row>
    <row r="23" spans="2:16" ht="19.5" customHeight="1" x14ac:dyDescent="0.15"/>
    <row r="24" spans="2:16" ht="18" customHeight="1" x14ac:dyDescent="0.15"/>
    <row r="25" spans="2:16" ht="16.5" customHeight="1" x14ac:dyDescent="0.15">
      <c r="B25" s="139"/>
      <c r="C25" s="140"/>
    </row>
    <row r="26" spans="2:16" s="63" customFormat="1" ht="16.5" customHeight="1" x14ac:dyDescent="0.15">
      <c r="B26" s="141"/>
      <c r="C26" s="69"/>
    </row>
    <row r="27" spans="2:16" s="63" customFormat="1" ht="16.5" customHeight="1" x14ac:dyDescent="0.15">
      <c r="B27" s="141"/>
      <c r="C27" s="69"/>
    </row>
    <row r="28" spans="2:16" s="63" customFormat="1" ht="16.5" customHeight="1" x14ac:dyDescent="0.15">
      <c r="B28" s="142"/>
      <c r="C28" s="143"/>
    </row>
    <row r="29" spans="2:16" s="63" customFormat="1" ht="16.5" customHeight="1" x14ac:dyDescent="0.15">
      <c r="B29" s="142"/>
      <c r="C29" s="143"/>
    </row>
    <row r="30" spans="2:16" ht="22.5" customHeight="1" x14ac:dyDescent="0.15"/>
    <row r="31" spans="2:16" ht="22.5" customHeight="1" x14ac:dyDescent="0.15"/>
    <row r="32" spans="2:16" ht="22.5" customHeight="1" x14ac:dyDescent="0.15"/>
    <row r="33" ht="22.5" customHeight="1" x14ac:dyDescent="0.15"/>
    <row r="34" ht="22.5" customHeight="1" x14ac:dyDescent="0.15"/>
    <row r="35" ht="22.5" customHeight="1" x14ac:dyDescent="0.15"/>
    <row r="36" ht="22.5" customHeight="1" x14ac:dyDescent="0.15"/>
    <row r="37" ht="22.5" customHeight="1" x14ac:dyDescent="0.15"/>
    <row r="38" ht="22.5" customHeight="1" x14ac:dyDescent="0.15"/>
    <row r="39" ht="22.5" customHeight="1" x14ac:dyDescent="0.15"/>
    <row r="40" ht="22.5" customHeight="1" x14ac:dyDescent="0.15"/>
  </sheetData>
  <sheetProtection password="D2DD" sheet="1" objects="1" scenarios="1" selectLockedCells="1"/>
  <mergeCells count="10">
    <mergeCell ref="P4:P6"/>
    <mergeCell ref="K5:O5"/>
    <mergeCell ref="B22:E22"/>
    <mergeCell ref="A1:I1"/>
    <mergeCell ref="F5:J5"/>
    <mergeCell ref="E4:E6"/>
    <mergeCell ref="D4:D6"/>
    <mergeCell ref="C4:C6"/>
    <mergeCell ref="B4:B6"/>
    <mergeCell ref="F4:O4"/>
  </mergeCells>
  <phoneticPr fontId="3"/>
  <dataValidations count="1">
    <dataValidation type="list" errorStyle="warning" allowBlank="1" showDropDown="1" showInputMessage="1" showErrorMessage="1" sqref="E7:E21">
      <formula1>#REF!</formula1>
    </dataValidation>
  </dataValidations>
  <pageMargins left="0.19685039370078741" right="0.19685039370078741" top="0.39370078740157483" bottom="0.39370078740157483" header="0" footer="0"/>
  <pageSetup paperSize="9"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BP115"/>
  <sheetViews>
    <sheetView showGridLines="0" view="pageBreakPreview" zoomScaleNormal="120" zoomScaleSheetLayoutView="100" workbookViewId="0">
      <selection activeCell="L4" sqref="L4:AF4"/>
    </sheetView>
  </sheetViews>
  <sheetFormatPr defaultColWidth="2.25" defaultRowHeight="18.75" x14ac:dyDescent="0.15"/>
  <cols>
    <col min="1" max="1" width="2.25" style="62" customWidth="1"/>
    <col min="2" max="5" width="2.375" style="62" customWidth="1"/>
    <col min="6" max="7" width="2.375" style="62" bestFit="1" customWidth="1"/>
    <col min="8" max="8" width="2.375" style="62" customWidth="1"/>
    <col min="9" max="40" width="2.25" style="62"/>
    <col min="41" max="47" width="2.25" style="63" customWidth="1"/>
    <col min="48" max="68" width="2.25" style="63"/>
    <col min="69" max="16384" width="2.25" style="1"/>
  </cols>
  <sheetData>
    <row r="1" spans="1:68" x14ac:dyDescent="0.15">
      <c r="A1" s="61" t="s">
        <v>210</v>
      </c>
    </row>
    <row r="3" spans="1:68" s="2" customFormat="1" ht="12" customHeight="1" x14ac:dyDescent="0.15">
      <c r="A3" s="372" t="s">
        <v>74</v>
      </c>
      <c r="B3" s="64" t="s">
        <v>0</v>
      </c>
      <c r="C3" s="65"/>
      <c r="D3" s="65"/>
      <c r="E3" s="66"/>
      <c r="F3" s="66"/>
      <c r="G3" s="66"/>
      <c r="H3" s="66"/>
      <c r="I3" s="66"/>
      <c r="J3" s="66"/>
      <c r="K3" s="67"/>
      <c r="L3" s="374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6"/>
      <c r="AG3" s="326" t="s">
        <v>26</v>
      </c>
      <c r="AH3" s="324"/>
      <c r="AI3" s="324"/>
      <c r="AJ3" s="324"/>
      <c r="AK3" s="324"/>
      <c r="AL3" s="324"/>
      <c r="AM3" s="325"/>
      <c r="AN3" s="68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</row>
    <row r="4" spans="1:68" s="2" customFormat="1" ht="20.25" customHeight="1" x14ac:dyDescent="0.15">
      <c r="A4" s="373"/>
      <c r="B4" s="70" t="s">
        <v>75</v>
      </c>
      <c r="C4" s="71"/>
      <c r="D4" s="71"/>
      <c r="E4" s="72"/>
      <c r="F4" s="72"/>
      <c r="G4" s="72"/>
      <c r="H4" s="72"/>
      <c r="I4" s="72"/>
      <c r="J4" s="72"/>
      <c r="K4" s="73"/>
      <c r="L4" s="369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1"/>
      <c r="AG4" s="377"/>
      <c r="AH4" s="378"/>
      <c r="AI4" s="378"/>
      <c r="AJ4" s="378"/>
      <c r="AK4" s="378"/>
      <c r="AL4" s="378"/>
      <c r="AM4" s="379"/>
      <c r="AN4" s="68"/>
      <c r="AO4" s="69"/>
      <c r="AP4" s="360"/>
      <c r="AQ4" s="360"/>
      <c r="AR4" s="360"/>
      <c r="AS4" s="360"/>
      <c r="AT4" s="360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</row>
    <row r="5" spans="1:68" s="2" customFormat="1" ht="20.25" customHeight="1" x14ac:dyDescent="0.15">
      <c r="A5" s="373"/>
      <c r="B5" s="74" t="s">
        <v>32</v>
      </c>
      <c r="C5" s="75"/>
      <c r="D5" s="75"/>
      <c r="E5" s="76"/>
      <c r="F5" s="76"/>
      <c r="G5" s="76"/>
      <c r="H5" s="76"/>
      <c r="I5" s="76"/>
      <c r="J5" s="76"/>
      <c r="K5" s="77"/>
      <c r="L5" s="380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2"/>
      <c r="AC5" s="383" t="s">
        <v>27</v>
      </c>
      <c r="AD5" s="384"/>
      <c r="AE5" s="384"/>
      <c r="AF5" s="385"/>
      <c r="AG5" s="386"/>
      <c r="AH5" s="386"/>
      <c r="AI5" s="386"/>
      <c r="AJ5" s="386"/>
      <c r="AK5" s="386"/>
      <c r="AL5" s="310" t="s">
        <v>28</v>
      </c>
      <c r="AM5" s="311"/>
      <c r="AN5" s="68"/>
      <c r="AO5" s="69"/>
      <c r="AP5" s="360"/>
      <c r="AQ5" s="360"/>
      <c r="AR5" s="360"/>
      <c r="AS5" s="360"/>
      <c r="AT5" s="360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</row>
    <row r="6" spans="1:68" s="2" customFormat="1" ht="13.5" customHeight="1" x14ac:dyDescent="0.15">
      <c r="A6" s="373"/>
      <c r="B6" s="361" t="s">
        <v>76</v>
      </c>
      <c r="C6" s="362"/>
      <c r="D6" s="362"/>
      <c r="E6" s="362"/>
      <c r="F6" s="362"/>
      <c r="G6" s="362"/>
      <c r="H6" s="362"/>
      <c r="I6" s="362"/>
      <c r="J6" s="362"/>
      <c r="K6" s="363"/>
      <c r="L6" s="78" t="s">
        <v>1</v>
      </c>
      <c r="M6" s="78"/>
      <c r="N6" s="78"/>
      <c r="O6" s="78"/>
      <c r="P6" s="78"/>
      <c r="Q6" s="367"/>
      <c r="R6" s="367"/>
      <c r="S6" s="78" t="s">
        <v>2</v>
      </c>
      <c r="T6" s="367"/>
      <c r="U6" s="367"/>
      <c r="V6" s="367"/>
      <c r="W6" s="78" t="s">
        <v>3</v>
      </c>
      <c r="X6" s="78"/>
      <c r="Y6" s="78"/>
      <c r="Z6" s="78"/>
      <c r="AA6" s="78"/>
      <c r="AB6" s="78"/>
      <c r="AC6" s="79" t="s">
        <v>29</v>
      </c>
      <c r="AD6" s="78"/>
      <c r="AE6" s="78"/>
      <c r="AF6" s="78"/>
      <c r="AG6" s="78"/>
      <c r="AH6" s="78"/>
      <c r="AI6" s="78"/>
      <c r="AJ6" s="78"/>
      <c r="AK6" s="78"/>
      <c r="AL6" s="78"/>
      <c r="AM6" s="80"/>
      <c r="AN6" s="68"/>
      <c r="AO6" s="69"/>
      <c r="AP6" s="81"/>
      <c r="AQ6" s="82"/>
      <c r="AR6" s="82"/>
      <c r="AS6" s="82"/>
      <c r="AT6" s="368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</row>
    <row r="7" spans="1:68" s="2" customFormat="1" ht="20.25" customHeight="1" x14ac:dyDescent="0.15">
      <c r="A7" s="373"/>
      <c r="B7" s="364"/>
      <c r="C7" s="365"/>
      <c r="D7" s="365"/>
      <c r="E7" s="365"/>
      <c r="F7" s="365"/>
      <c r="G7" s="365"/>
      <c r="H7" s="365"/>
      <c r="I7" s="365"/>
      <c r="J7" s="365"/>
      <c r="K7" s="366"/>
      <c r="L7" s="369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70"/>
      <c r="AG7" s="370"/>
      <c r="AH7" s="370"/>
      <c r="AI7" s="370"/>
      <c r="AJ7" s="370"/>
      <c r="AK7" s="370"/>
      <c r="AL7" s="370"/>
      <c r="AM7" s="371"/>
      <c r="AN7" s="68"/>
      <c r="AO7" s="69"/>
      <c r="AP7" s="82"/>
      <c r="AQ7" s="82"/>
      <c r="AR7" s="82"/>
      <c r="AS7" s="82"/>
      <c r="AT7" s="368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</row>
    <row r="8" spans="1:68" s="2" customFormat="1" ht="18" customHeight="1" x14ac:dyDescent="0.15">
      <c r="A8" s="337" t="s">
        <v>38</v>
      </c>
      <c r="B8" s="338"/>
      <c r="C8" s="338"/>
      <c r="D8" s="338"/>
      <c r="E8" s="338"/>
      <c r="F8" s="338"/>
      <c r="G8" s="338"/>
      <c r="H8" s="339"/>
      <c r="I8" s="83"/>
      <c r="J8" s="84" t="s">
        <v>37</v>
      </c>
      <c r="K8" s="78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6"/>
      <c r="AN8" s="68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</row>
    <row r="9" spans="1:68" s="2" customFormat="1" ht="18" customHeight="1" x14ac:dyDescent="0.15">
      <c r="A9" s="340"/>
      <c r="B9" s="341"/>
      <c r="C9" s="341"/>
      <c r="D9" s="341"/>
      <c r="E9" s="341"/>
      <c r="F9" s="341"/>
      <c r="G9" s="341"/>
      <c r="H9" s="342"/>
      <c r="I9" s="88"/>
      <c r="J9" s="89" t="s">
        <v>39</v>
      </c>
      <c r="K9" s="72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90"/>
      <c r="AN9" s="68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</row>
    <row r="10" spans="1:68" s="2" customFormat="1" ht="18" customHeight="1" x14ac:dyDescent="0.15">
      <c r="A10" s="85"/>
      <c r="B10" s="85"/>
      <c r="C10" s="85"/>
      <c r="D10" s="85"/>
      <c r="E10" s="85"/>
      <c r="F10" s="85"/>
      <c r="G10" s="85"/>
      <c r="H10" s="85"/>
      <c r="I10" s="84"/>
      <c r="J10" s="84"/>
      <c r="K10" s="78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68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</row>
    <row r="11" spans="1:68" s="2" customFormat="1" ht="20.25" customHeight="1" x14ac:dyDescent="0.15">
      <c r="A11" s="91" t="s">
        <v>190</v>
      </c>
      <c r="B11" s="92"/>
      <c r="C11" s="92"/>
      <c r="D11" s="92"/>
      <c r="E11" s="92"/>
      <c r="F11" s="92"/>
      <c r="G11" s="92"/>
      <c r="H11" s="92"/>
      <c r="I11" s="93"/>
      <c r="J11" s="92"/>
      <c r="K11" s="72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68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</row>
    <row r="12" spans="1:68" s="2" customFormat="1" ht="20.25" customHeight="1" x14ac:dyDescent="0.15">
      <c r="A12" s="94" t="s">
        <v>37</v>
      </c>
      <c r="B12" s="72"/>
      <c r="C12" s="95"/>
      <c r="D12" s="95"/>
      <c r="E12" s="95"/>
      <c r="F12" s="95"/>
      <c r="G12" s="95"/>
      <c r="H12" s="95"/>
      <c r="I12" s="89"/>
      <c r="J12" s="95"/>
      <c r="K12" s="326" t="s">
        <v>30</v>
      </c>
      <c r="L12" s="324"/>
      <c r="M12" s="324"/>
      <c r="N12" s="325"/>
      <c r="O12" s="327" t="str">
        <f>IF($L$5="","",VLOOKUP($L$5,$A$45:$B$79,2,0))</f>
        <v/>
      </c>
      <c r="P12" s="328"/>
      <c r="Q12" s="328"/>
      <c r="R12" s="324" t="s">
        <v>25</v>
      </c>
      <c r="S12" s="325"/>
      <c r="T12" s="343" t="s">
        <v>79</v>
      </c>
      <c r="U12" s="344"/>
      <c r="V12" s="344"/>
      <c r="W12" s="344"/>
      <c r="X12" s="345"/>
      <c r="Y12" s="346"/>
      <c r="Z12" s="347"/>
      <c r="AA12" s="347"/>
      <c r="AB12" s="348" t="s">
        <v>25</v>
      </c>
      <c r="AC12" s="349"/>
      <c r="AD12" s="343" t="s">
        <v>23</v>
      </c>
      <c r="AE12" s="344"/>
      <c r="AF12" s="344"/>
      <c r="AG12" s="344"/>
      <c r="AH12" s="345"/>
      <c r="AI12" s="350">
        <f>ROUNDDOWN($F$27/1000,0)</f>
        <v>0</v>
      </c>
      <c r="AJ12" s="351"/>
      <c r="AK12" s="351"/>
      <c r="AL12" s="348" t="s">
        <v>25</v>
      </c>
      <c r="AM12" s="349"/>
      <c r="AN12" s="68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</row>
    <row r="13" spans="1:68" s="2" customFormat="1" ht="21" customHeight="1" x14ac:dyDescent="0.15">
      <c r="A13" s="96"/>
      <c r="B13" s="76"/>
      <c r="C13" s="356" t="s">
        <v>78</v>
      </c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7"/>
      <c r="AN13" s="68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</row>
    <row r="14" spans="1:68" s="2" customFormat="1" ht="21" customHeight="1" x14ac:dyDescent="0.15">
      <c r="A14" s="97"/>
      <c r="B14" s="9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9"/>
      <c r="AN14" s="68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</row>
    <row r="15" spans="1:68" s="2" customFormat="1" ht="18.75" customHeight="1" x14ac:dyDescent="0.15">
      <c r="A15" s="99" t="s">
        <v>71</v>
      </c>
      <c r="B15" s="100"/>
      <c r="C15" s="100"/>
      <c r="D15" s="100"/>
      <c r="E15" s="100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2"/>
      <c r="AN15" s="68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</row>
    <row r="16" spans="1:68" ht="18" customHeight="1" x14ac:dyDescent="0.15">
      <c r="A16" s="309" t="s">
        <v>22</v>
      </c>
      <c r="B16" s="310"/>
      <c r="C16" s="310"/>
      <c r="D16" s="310"/>
      <c r="E16" s="311"/>
      <c r="F16" s="309" t="s">
        <v>24</v>
      </c>
      <c r="G16" s="310"/>
      <c r="H16" s="310"/>
      <c r="I16" s="310"/>
      <c r="J16" s="310"/>
      <c r="K16" s="312" t="s">
        <v>209</v>
      </c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2"/>
      <c r="AM16" s="312"/>
    </row>
    <row r="17" spans="1:39" ht="15" customHeight="1" x14ac:dyDescent="0.15">
      <c r="A17" s="304"/>
      <c r="B17" s="304"/>
      <c r="C17" s="304"/>
      <c r="D17" s="304"/>
      <c r="E17" s="304"/>
      <c r="F17" s="305"/>
      <c r="G17" s="305"/>
      <c r="H17" s="305"/>
      <c r="I17" s="305"/>
      <c r="J17" s="305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6"/>
    </row>
    <row r="18" spans="1:39" ht="15" customHeight="1" x14ac:dyDescent="0.15">
      <c r="A18" s="304"/>
      <c r="B18" s="304"/>
      <c r="C18" s="304"/>
      <c r="D18" s="304"/>
      <c r="E18" s="304"/>
      <c r="F18" s="305"/>
      <c r="G18" s="305"/>
      <c r="H18" s="305"/>
      <c r="I18" s="305"/>
      <c r="J18" s="305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</row>
    <row r="19" spans="1:39" ht="15" customHeight="1" x14ac:dyDescent="0.15">
      <c r="A19" s="304"/>
      <c r="B19" s="304"/>
      <c r="C19" s="304"/>
      <c r="D19" s="304"/>
      <c r="E19" s="304"/>
      <c r="F19" s="305"/>
      <c r="G19" s="305"/>
      <c r="H19" s="305"/>
      <c r="I19" s="305"/>
      <c r="J19" s="305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  <c r="AG19" s="306"/>
      <c r="AH19" s="306"/>
      <c r="AI19" s="306"/>
      <c r="AJ19" s="306"/>
      <c r="AK19" s="306"/>
      <c r="AL19" s="306"/>
      <c r="AM19" s="306"/>
    </row>
    <row r="20" spans="1:39" ht="15" customHeight="1" x14ac:dyDescent="0.15">
      <c r="A20" s="304"/>
      <c r="B20" s="304"/>
      <c r="C20" s="304"/>
      <c r="D20" s="304"/>
      <c r="E20" s="304"/>
      <c r="F20" s="305"/>
      <c r="G20" s="305"/>
      <c r="H20" s="305"/>
      <c r="I20" s="305"/>
      <c r="J20" s="305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</row>
    <row r="21" spans="1:39" ht="15" customHeight="1" x14ac:dyDescent="0.15">
      <c r="A21" s="304"/>
      <c r="B21" s="304"/>
      <c r="C21" s="304"/>
      <c r="D21" s="304"/>
      <c r="E21" s="304"/>
      <c r="F21" s="305"/>
      <c r="G21" s="305"/>
      <c r="H21" s="305"/>
      <c r="I21" s="305"/>
      <c r="J21" s="305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</row>
    <row r="22" spans="1:39" ht="15" customHeight="1" x14ac:dyDescent="0.15">
      <c r="A22" s="304"/>
      <c r="B22" s="304"/>
      <c r="C22" s="304"/>
      <c r="D22" s="304"/>
      <c r="E22" s="304"/>
      <c r="F22" s="305"/>
      <c r="G22" s="305"/>
      <c r="H22" s="305"/>
      <c r="I22" s="305"/>
      <c r="J22" s="305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</row>
    <row r="23" spans="1:39" ht="15" customHeight="1" x14ac:dyDescent="0.15">
      <c r="A23" s="304"/>
      <c r="B23" s="304"/>
      <c r="C23" s="304"/>
      <c r="D23" s="304"/>
      <c r="E23" s="304"/>
      <c r="F23" s="305"/>
      <c r="G23" s="305"/>
      <c r="H23" s="305"/>
      <c r="I23" s="305"/>
      <c r="J23" s="305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</row>
    <row r="24" spans="1:39" ht="15" customHeight="1" x14ac:dyDescent="0.15">
      <c r="A24" s="304"/>
      <c r="B24" s="304"/>
      <c r="C24" s="304"/>
      <c r="D24" s="304"/>
      <c r="E24" s="304"/>
      <c r="F24" s="305"/>
      <c r="G24" s="305"/>
      <c r="H24" s="305"/>
      <c r="I24" s="305"/>
      <c r="J24" s="305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</row>
    <row r="25" spans="1:39" ht="15" customHeight="1" x14ac:dyDescent="0.15">
      <c r="A25" s="304"/>
      <c r="B25" s="304"/>
      <c r="C25" s="304"/>
      <c r="D25" s="304"/>
      <c r="E25" s="304"/>
      <c r="F25" s="305"/>
      <c r="G25" s="305"/>
      <c r="H25" s="305"/>
      <c r="I25" s="305"/>
      <c r="J25" s="305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</row>
    <row r="26" spans="1:39" ht="15" customHeight="1" thickBot="1" x14ac:dyDescent="0.2">
      <c r="A26" s="304"/>
      <c r="B26" s="304"/>
      <c r="C26" s="304"/>
      <c r="D26" s="304"/>
      <c r="E26" s="304"/>
      <c r="F26" s="305"/>
      <c r="G26" s="305"/>
      <c r="H26" s="305"/>
      <c r="I26" s="305"/>
      <c r="J26" s="305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</row>
    <row r="27" spans="1:39" ht="18.75" customHeight="1" thickTop="1" x14ac:dyDescent="0.15">
      <c r="A27" s="313" t="s">
        <v>34</v>
      </c>
      <c r="B27" s="314"/>
      <c r="C27" s="314"/>
      <c r="D27" s="314"/>
      <c r="E27" s="314"/>
      <c r="F27" s="334">
        <f>SUM(F17:J26)</f>
        <v>0</v>
      </c>
      <c r="G27" s="335"/>
      <c r="H27" s="335"/>
      <c r="I27" s="335"/>
      <c r="J27" s="336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18"/>
      <c r="AC27" s="318"/>
      <c r="AD27" s="318"/>
      <c r="AE27" s="318"/>
      <c r="AF27" s="318"/>
      <c r="AG27" s="318"/>
      <c r="AH27" s="318"/>
      <c r="AI27" s="318"/>
      <c r="AJ27" s="318"/>
      <c r="AK27" s="318"/>
      <c r="AL27" s="318"/>
      <c r="AM27" s="318"/>
    </row>
    <row r="28" spans="1:39" ht="22.5" customHeight="1" x14ac:dyDescent="0.15">
      <c r="A28" s="103"/>
      <c r="B28" s="103"/>
      <c r="C28" s="103"/>
      <c r="D28" s="103"/>
      <c r="E28" s="103"/>
      <c r="F28" s="104"/>
      <c r="G28" s="104"/>
      <c r="H28" s="104"/>
      <c r="I28" s="104"/>
      <c r="J28" s="104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6"/>
    </row>
    <row r="29" spans="1:39" ht="18.75" customHeight="1" x14ac:dyDescent="0.15">
      <c r="A29" s="107" t="s">
        <v>36</v>
      </c>
      <c r="B29" s="95"/>
      <c r="C29" s="108"/>
      <c r="D29" s="95"/>
      <c r="E29" s="109"/>
      <c r="F29" s="95"/>
      <c r="G29" s="95"/>
      <c r="H29" s="95"/>
      <c r="I29" s="95"/>
      <c r="J29" s="110"/>
      <c r="K29" s="326" t="s">
        <v>30</v>
      </c>
      <c r="L29" s="324"/>
      <c r="M29" s="324"/>
      <c r="N29" s="325"/>
      <c r="O29" s="327" t="str">
        <f>IF($L$5="","",VLOOKUP($L$5,$A$45:$C$79,3,FALSE))</f>
        <v/>
      </c>
      <c r="P29" s="328"/>
      <c r="Q29" s="328"/>
      <c r="R29" s="324" t="s">
        <v>25</v>
      </c>
      <c r="S29" s="325"/>
      <c r="T29" s="329" t="s">
        <v>79</v>
      </c>
      <c r="U29" s="330"/>
      <c r="V29" s="330"/>
      <c r="W29" s="330"/>
      <c r="X29" s="331"/>
      <c r="Y29" s="332"/>
      <c r="Z29" s="333"/>
      <c r="AA29" s="333"/>
      <c r="AB29" s="324" t="s">
        <v>25</v>
      </c>
      <c r="AC29" s="325"/>
      <c r="AD29" s="326" t="s">
        <v>23</v>
      </c>
      <c r="AE29" s="324"/>
      <c r="AF29" s="324"/>
      <c r="AG29" s="324"/>
      <c r="AH29" s="325"/>
      <c r="AI29" s="322">
        <f>ROUNDDOWN($F$38/1000,0)</f>
        <v>0</v>
      </c>
      <c r="AJ29" s="323"/>
      <c r="AK29" s="323"/>
      <c r="AL29" s="324" t="s">
        <v>25</v>
      </c>
      <c r="AM29" s="325"/>
    </row>
    <row r="30" spans="1:39" ht="25.5" customHeight="1" x14ac:dyDescent="0.15">
      <c r="A30" s="96"/>
      <c r="B30" s="76"/>
      <c r="C30" s="307" t="s">
        <v>80</v>
      </c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/>
      <c r="AK30" s="307"/>
      <c r="AL30" s="307"/>
      <c r="AM30" s="308"/>
    </row>
    <row r="31" spans="1:39" ht="18.75" customHeight="1" x14ac:dyDescent="0.15">
      <c r="A31" s="309" t="s">
        <v>71</v>
      </c>
      <c r="B31" s="310"/>
      <c r="C31" s="310"/>
      <c r="D31" s="310"/>
      <c r="E31" s="310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2"/>
    </row>
    <row r="32" spans="1:39" ht="18" customHeight="1" x14ac:dyDescent="0.15">
      <c r="A32" s="309" t="s">
        <v>22</v>
      </c>
      <c r="B32" s="310"/>
      <c r="C32" s="310"/>
      <c r="D32" s="310"/>
      <c r="E32" s="311"/>
      <c r="F32" s="309" t="s">
        <v>24</v>
      </c>
      <c r="G32" s="310"/>
      <c r="H32" s="310"/>
      <c r="I32" s="310"/>
      <c r="J32" s="310"/>
      <c r="K32" s="312" t="s">
        <v>209</v>
      </c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  <c r="AH32" s="312"/>
      <c r="AI32" s="312"/>
      <c r="AJ32" s="312"/>
      <c r="AK32" s="312"/>
      <c r="AL32" s="312"/>
      <c r="AM32" s="312"/>
    </row>
    <row r="33" spans="1:68" ht="15" customHeight="1" x14ac:dyDescent="0.15">
      <c r="A33" s="304"/>
      <c r="B33" s="304"/>
      <c r="C33" s="304"/>
      <c r="D33" s="304"/>
      <c r="E33" s="304"/>
      <c r="F33" s="305"/>
      <c r="G33" s="305"/>
      <c r="H33" s="305"/>
      <c r="I33" s="305"/>
      <c r="J33" s="305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6"/>
      <c r="AD33" s="306"/>
      <c r="AE33" s="306"/>
      <c r="AF33" s="306"/>
      <c r="AG33" s="306"/>
      <c r="AH33" s="306"/>
      <c r="AI33" s="306"/>
      <c r="AJ33" s="306"/>
      <c r="AK33" s="306"/>
      <c r="AL33" s="306"/>
      <c r="AM33" s="306"/>
    </row>
    <row r="34" spans="1:68" ht="15" customHeight="1" x14ac:dyDescent="0.15">
      <c r="A34" s="304"/>
      <c r="B34" s="304"/>
      <c r="C34" s="304"/>
      <c r="D34" s="304"/>
      <c r="E34" s="304"/>
      <c r="F34" s="305"/>
      <c r="G34" s="305"/>
      <c r="H34" s="305"/>
      <c r="I34" s="305"/>
      <c r="J34" s="305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</row>
    <row r="35" spans="1:68" ht="15" customHeight="1" x14ac:dyDescent="0.15">
      <c r="A35" s="304"/>
      <c r="B35" s="304"/>
      <c r="C35" s="304"/>
      <c r="D35" s="304"/>
      <c r="E35" s="304"/>
      <c r="F35" s="305"/>
      <c r="G35" s="305"/>
      <c r="H35" s="305"/>
      <c r="I35" s="305"/>
      <c r="J35" s="305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306"/>
      <c r="AJ35" s="306"/>
      <c r="AK35" s="306"/>
      <c r="AL35" s="306"/>
      <c r="AM35" s="306"/>
    </row>
    <row r="36" spans="1:68" ht="15" customHeight="1" x14ac:dyDescent="0.15">
      <c r="A36" s="304"/>
      <c r="B36" s="304"/>
      <c r="C36" s="304"/>
      <c r="D36" s="304"/>
      <c r="E36" s="304"/>
      <c r="F36" s="305"/>
      <c r="G36" s="305"/>
      <c r="H36" s="305"/>
      <c r="I36" s="305"/>
      <c r="J36" s="305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</row>
    <row r="37" spans="1:68" ht="15" customHeight="1" thickBot="1" x14ac:dyDescent="0.2">
      <c r="A37" s="319"/>
      <c r="B37" s="319"/>
      <c r="C37" s="319"/>
      <c r="D37" s="319"/>
      <c r="E37" s="319"/>
      <c r="F37" s="320"/>
      <c r="G37" s="320"/>
      <c r="H37" s="320"/>
      <c r="I37" s="320"/>
      <c r="J37" s="320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  <c r="AB37" s="321"/>
      <c r="AC37" s="321"/>
      <c r="AD37" s="321"/>
      <c r="AE37" s="321"/>
      <c r="AF37" s="321"/>
      <c r="AG37" s="321"/>
      <c r="AH37" s="321"/>
      <c r="AI37" s="321"/>
      <c r="AJ37" s="321"/>
      <c r="AK37" s="321"/>
      <c r="AL37" s="321"/>
      <c r="AM37" s="321"/>
    </row>
    <row r="38" spans="1:68" ht="18.75" customHeight="1" thickTop="1" x14ac:dyDescent="0.15">
      <c r="A38" s="313" t="s">
        <v>77</v>
      </c>
      <c r="B38" s="314"/>
      <c r="C38" s="314"/>
      <c r="D38" s="314"/>
      <c r="E38" s="315"/>
      <c r="F38" s="316">
        <f>SUM(F33:J37)</f>
        <v>0</v>
      </c>
      <c r="G38" s="317"/>
      <c r="H38" s="317"/>
      <c r="I38" s="317"/>
      <c r="J38" s="317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8"/>
      <c r="AG38" s="318"/>
      <c r="AH38" s="318"/>
      <c r="AI38" s="318"/>
      <c r="AJ38" s="318"/>
      <c r="AK38" s="318"/>
      <c r="AL38" s="318"/>
      <c r="AM38" s="318"/>
    </row>
    <row r="39" spans="1:68" ht="4.5" customHeight="1" x14ac:dyDescent="0.1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4"/>
      <c r="AL39" s="114"/>
      <c r="AM39" s="114"/>
    </row>
    <row r="43" spans="1:68" hidden="1" x14ac:dyDescent="0.15"/>
    <row r="44" spans="1:68" s="5" customFormat="1" ht="9" hidden="1" x14ac:dyDescent="0.15">
      <c r="A44" s="115"/>
      <c r="B44" s="115" t="s">
        <v>40</v>
      </c>
      <c r="C44" s="115" t="s">
        <v>41</v>
      </c>
      <c r="D44" s="115" t="s">
        <v>50</v>
      </c>
      <c r="E44" s="115" t="s">
        <v>51</v>
      </c>
      <c r="F44" s="115"/>
      <c r="G44" s="115"/>
      <c r="H44" s="115" t="s">
        <v>110</v>
      </c>
      <c r="I44" s="115" t="s">
        <v>111</v>
      </c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</row>
    <row r="45" spans="1:68" s="5" customFormat="1" ht="9" hidden="1" x14ac:dyDescent="0.15">
      <c r="A45" s="115" t="s">
        <v>52</v>
      </c>
      <c r="B45" s="117">
        <v>537</v>
      </c>
      <c r="C45" s="117">
        <v>268</v>
      </c>
      <c r="D45" s="117">
        <v>537</v>
      </c>
      <c r="E45" s="117">
        <v>268</v>
      </c>
      <c r="F45" s="115" t="s">
        <v>53</v>
      </c>
      <c r="G45" s="117"/>
      <c r="H45" s="115">
        <f>$AG$5*$I45</f>
        <v>0</v>
      </c>
      <c r="I45" s="115">
        <v>0</v>
      </c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</row>
    <row r="46" spans="1:68" s="5" customFormat="1" ht="9" hidden="1" x14ac:dyDescent="0.15">
      <c r="A46" s="115" t="s">
        <v>54</v>
      </c>
      <c r="B46" s="117">
        <v>684</v>
      </c>
      <c r="C46" s="117">
        <v>342</v>
      </c>
      <c r="D46" s="117">
        <v>684</v>
      </c>
      <c r="E46" s="117">
        <v>342</v>
      </c>
      <c r="F46" s="115" t="s">
        <v>53</v>
      </c>
      <c r="G46" s="117"/>
      <c r="H46" s="115">
        <f t="shared" ref="H46:H79" si="0">$AG$5*$I46</f>
        <v>0</v>
      </c>
      <c r="I46" s="115">
        <v>0</v>
      </c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</row>
    <row r="47" spans="1:68" s="5" customFormat="1" ht="9" hidden="1" x14ac:dyDescent="0.15">
      <c r="A47" s="115" t="s">
        <v>55</v>
      </c>
      <c r="B47" s="117">
        <v>889</v>
      </c>
      <c r="C47" s="117">
        <v>445</v>
      </c>
      <c r="D47" s="117">
        <v>889</v>
      </c>
      <c r="E47" s="117">
        <v>445</v>
      </c>
      <c r="F47" s="115" t="s">
        <v>53</v>
      </c>
      <c r="G47" s="117"/>
      <c r="H47" s="115">
        <f t="shared" si="0"/>
        <v>0</v>
      </c>
      <c r="I47" s="115">
        <v>0</v>
      </c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</row>
    <row r="48" spans="1:68" s="5" customFormat="1" ht="9" hidden="1" x14ac:dyDescent="0.15">
      <c r="A48" s="115" t="s">
        <v>56</v>
      </c>
      <c r="B48" s="117">
        <v>231</v>
      </c>
      <c r="C48" s="117">
        <v>115</v>
      </c>
      <c r="D48" s="117">
        <v>231</v>
      </c>
      <c r="E48" s="117">
        <v>115</v>
      </c>
      <c r="F48" s="115" t="s">
        <v>53</v>
      </c>
      <c r="G48" s="117"/>
      <c r="H48" s="115">
        <f t="shared" si="0"/>
        <v>0</v>
      </c>
      <c r="I48" s="115">
        <v>0</v>
      </c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</row>
    <row r="49" spans="1:68" s="5" customFormat="1" ht="9" hidden="1" x14ac:dyDescent="0.15">
      <c r="A49" s="115" t="s">
        <v>5</v>
      </c>
      <c r="B49" s="117">
        <v>226</v>
      </c>
      <c r="C49" s="117">
        <v>113</v>
      </c>
      <c r="D49" s="117">
        <v>226</v>
      </c>
      <c r="E49" s="117">
        <v>113</v>
      </c>
      <c r="F49" s="115" t="s">
        <v>53</v>
      </c>
      <c r="G49" s="117"/>
      <c r="H49" s="115">
        <f t="shared" si="0"/>
        <v>0</v>
      </c>
      <c r="I49" s="115">
        <v>0</v>
      </c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</row>
    <row r="50" spans="1:68" s="5" customFormat="1" ht="9" hidden="1" x14ac:dyDescent="0.15">
      <c r="A50" s="115" t="s">
        <v>57</v>
      </c>
      <c r="B50" s="117">
        <v>564</v>
      </c>
      <c r="C50" s="117">
        <v>113</v>
      </c>
      <c r="D50" s="117">
        <v>564</v>
      </c>
      <c r="E50" s="117">
        <v>282</v>
      </c>
      <c r="F50" s="115" t="s">
        <v>53</v>
      </c>
      <c r="G50" s="117"/>
      <c r="H50" s="115">
        <f t="shared" si="0"/>
        <v>0</v>
      </c>
      <c r="I50" s="115">
        <v>0</v>
      </c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</row>
    <row r="51" spans="1:68" s="5" customFormat="1" ht="9" hidden="1" x14ac:dyDescent="0.15">
      <c r="A51" s="115" t="s">
        <v>58</v>
      </c>
      <c r="B51" s="117">
        <v>710</v>
      </c>
      <c r="C51" s="117">
        <v>355</v>
      </c>
      <c r="D51" s="117">
        <v>710</v>
      </c>
      <c r="E51" s="117">
        <v>355</v>
      </c>
      <c r="F51" s="115" t="s">
        <v>53</v>
      </c>
      <c r="G51" s="117"/>
      <c r="H51" s="115">
        <f t="shared" si="0"/>
        <v>0</v>
      </c>
      <c r="I51" s="115">
        <v>0</v>
      </c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</row>
    <row r="52" spans="1:68" s="5" customFormat="1" ht="9" hidden="1" x14ac:dyDescent="0.15">
      <c r="A52" s="115" t="s">
        <v>59</v>
      </c>
      <c r="B52" s="117">
        <v>1133</v>
      </c>
      <c r="C52" s="117">
        <v>567</v>
      </c>
      <c r="D52" s="117">
        <v>1133</v>
      </c>
      <c r="E52" s="117">
        <v>567</v>
      </c>
      <c r="F52" s="115" t="s">
        <v>53</v>
      </c>
      <c r="G52" s="117"/>
      <c r="H52" s="115">
        <f t="shared" si="0"/>
        <v>0</v>
      </c>
      <c r="I52" s="115">
        <v>0</v>
      </c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</row>
    <row r="53" spans="1:68" s="5" customFormat="1" ht="9" hidden="1" x14ac:dyDescent="0.15">
      <c r="A53" s="115" t="s">
        <v>105</v>
      </c>
      <c r="B53" s="118">
        <f t="shared" ref="B53:C54" si="1">D53*$AG$5</f>
        <v>0</v>
      </c>
      <c r="C53" s="118">
        <f t="shared" si="1"/>
        <v>0</v>
      </c>
      <c r="D53" s="117">
        <v>27</v>
      </c>
      <c r="E53" s="117">
        <v>13</v>
      </c>
      <c r="F53" s="115" t="s">
        <v>60</v>
      </c>
      <c r="G53" s="117"/>
      <c r="H53" s="115">
        <f t="shared" si="0"/>
        <v>0</v>
      </c>
      <c r="I53" s="115">
        <v>50</v>
      </c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</row>
    <row r="54" spans="1:68" s="5" customFormat="1" ht="9" hidden="1" x14ac:dyDescent="0.15">
      <c r="A54" s="115" t="s">
        <v>106</v>
      </c>
      <c r="B54" s="118">
        <f t="shared" si="1"/>
        <v>0</v>
      </c>
      <c r="C54" s="118">
        <f t="shared" si="1"/>
        <v>0</v>
      </c>
      <c r="D54" s="117">
        <v>27</v>
      </c>
      <c r="E54" s="117">
        <v>13</v>
      </c>
      <c r="F54" s="115" t="s">
        <v>60</v>
      </c>
      <c r="G54" s="117"/>
      <c r="H54" s="115">
        <f t="shared" si="0"/>
        <v>0</v>
      </c>
      <c r="I54" s="115">
        <v>50</v>
      </c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</row>
    <row r="55" spans="1:68" s="5" customFormat="1" ht="9" hidden="1" x14ac:dyDescent="0.15">
      <c r="A55" s="115" t="s">
        <v>6</v>
      </c>
      <c r="B55" s="118">
        <v>320</v>
      </c>
      <c r="C55" s="118">
        <v>160</v>
      </c>
      <c r="D55" s="117">
        <v>320</v>
      </c>
      <c r="E55" s="117">
        <v>160</v>
      </c>
      <c r="F55" s="115" t="s">
        <v>53</v>
      </c>
      <c r="G55" s="117"/>
      <c r="H55" s="115">
        <f t="shared" si="0"/>
        <v>0</v>
      </c>
      <c r="I55" s="115">
        <v>0</v>
      </c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</row>
    <row r="56" spans="1:68" s="5" customFormat="1" ht="9" hidden="1" x14ac:dyDescent="0.15">
      <c r="A56" s="115" t="s">
        <v>7</v>
      </c>
      <c r="B56" s="117">
        <v>339</v>
      </c>
      <c r="C56" s="117">
        <v>169</v>
      </c>
      <c r="D56" s="117">
        <v>339</v>
      </c>
      <c r="E56" s="117">
        <v>169</v>
      </c>
      <c r="F56" s="115" t="s">
        <v>53</v>
      </c>
      <c r="G56" s="117"/>
      <c r="H56" s="115">
        <f t="shared" si="0"/>
        <v>0</v>
      </c>
      <c r="I56" s="115">
        <v>0</v>
      </c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</row>
    <row r="57" spans="1:68" s="5" customFormat="1" ht="9" hidden="1" x14ac:dyDescent="0.15">
      <c r="A57" s="115" t="s">
        <v>8</v>
      </c>
      <c r="B57" s="117">
        <v>311</v>
      </c>
      <c r="C57" s="117">
        <v>156</v>
      </c>
      <c r="D57" s="117">
        <v>311</v>
      </c>
      <c r="E57" s="117">
        <v>156</v>
      </c>
      <c r="F57" s="115" t="s">
        <v>53</v>
      </c>
      <c r="G57" s="117"/>
      <c r="H57" s="115">
        <f t="shared" si="0"/>
        <v>0</v>
      </c>
      <c r="I57" s="115">
        <v>0</v>
      </c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</row>
    <row r="58" spans="1:68" s="5" customFormat="1" ht="9" hidden="1" x14ac:dyDescent="0.15">
      <c r="A58" s="115" t="s">
        <v>9</v>
      </c>
      <c r="B58" s="117">
        <v>137</v>
      </c>
      <c r="C58" s="117">
        <v>68</v>
      </c>
      <c r="D58" s="117">
        <v>137</v>
      </c>
      <c r="E58" s="117">
        <v>68</v>
      </c>
      <c r="F58" s="115" t="s">
        <v>53</v>
      </c>
      <c r="G58" s="117"/>
      <c r="H58" s="115">
        <f t="shared" si="0"/>
        <v>0</v>
      </c>
      <c r="I58" s="115">
        <v>0</v>
      </c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</row>
    <row r="59" spans="1:68" s="5" customFormat="1" ht="9" hidden="1" x14ac:dyDescent="0.15">
      <c r="A59" s="115" t="s">
        <v>10</v>
      </c>
      <c r="B59" s="117">
        <v>508</v>
      </c>
      <c r="C59" s="117">
        <v>254</v>
      </c>
      <c r="D59" s="117">
        <v>508</v>
      </c>
      <c r="E59" s="117">
        <v>254</v>
      </c>
      <c r="F59" s="115" t="s">
        <v>53</v>
      </c>
      <c r="G59" s="117"/>
      <c r="H59" s="115">
        <f t="shared" si="0"/>
        <v>0</v>
      </c>
      <c r="I59" s="115">
        <v>0</v>
      </c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</row>
    <row r="60" spans="1:68" s="5" customFormat="1" ht="9" hidden="1" x14ac:dyDescent="0.15">
      <c r="A60" s="115" t="s">
        <v>11</v>
      </c>
      <c r="B60" s="117">
        <v>204</v>
      </c>
      <c r="C60" s="117">
        <v>102</v>
      </c>
      <c r="D60" s="117">
        <v>204</v>
      </c>
      <c r="E60" s="117">
        <v>102</v>
      </c>
      <c r="F60" s="115" t="s">
        <v>53</v>
      </c>
      <c r="G60" s="117"/>
      <c r="H60" s="115">
        <f t="shared" si="0"/>
        <v>0</v>
      </c>
      <c r="I60" s="115">
        <v>0</v>
      </c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</row>
    <row r="61" spans="1:68" s="5" customFormat="1" ht="9" hidden="1" x14ac:dyDescent="0.15">
      <c r="A61" s="115" t="s">
        <v>12</v>
      </c>
      <c r="B61" s="117">
        <v>148</v>
      </c>
      <c r="C61" s="117">
        <v>74</v>
      </c>
      <c r="D61" s="117">
        <v>148</v>
      </c>
      <c r="E61" s="117">
        <v>74</v>
      </c>
      <c r="F61" s="115" t="s">
        <v>53</v>
      </c>
      <c r="G61" s="117"/>
      <c r="H61" s="115">
        <f t="shared" si="0"/>
        <v>0</v>
      </c>
      <c r="I61" s="115">
        <v>0</v>
      </c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</row>
    <row r="62" spans="1:68" s="5" customFormat="1" ht="9" hidden="1" x14ac:dyDescent="0.15">
      <c r="A62" s="115" t="s">
        <v>13</v>
      </c>
      <c r="B62" s="117"/>
      <c r="C62" s="117">
        <v>282</v>
      </c>
      <c r="D62" s="117"/>
      <c r="E62" s="117">
        <v>282</v>
      </c>
      <c r="F62" s="115" t="s">
        <v>53</v>
      </c>
      <c r="G62" s="117"/>
      <c r="H62" s="115">
        <f t="shared" si="0"/>
        <v>0</v>
      </c>
      <c r="I62" s="115">
        <v>0</v>
      </c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</row>
    <row r="63" spans="1:68" s="5" customFormat="1" ht="9" hidden="1" x14ac:dyDescent="0.15">
      <c r="A63" s="115" t="s">
        <v>61</v>
      </c>
      <c r="B63" s="117">
        <v>33</v>
      </c>
      <c r="C63" s="117">
        <v>16</v>
      </c>
      <c r="D63" s="117">
        <v>33</v>
      </c>
      <c r="E63" s="117">
        <v>16</v>
      </c>
      <c r="F63" s="115" t="s">
        <v>53</v>
      </c>
      <c r="G63" s="117"/>
      <c r="H63" s="115">
        <f t="shared" si="0"/>
        <v>0</v>
      </c>
      <c r="I63" s="115">
        <v>0</v>
      </c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</row>
    <row r="64" spans="1:68" s="5" customFormat="1" ht="9" hidden="1" x14ac:dyDescent="0.15">
      <c r="A64" s="115" t="s">
        <v>14</v>
      </c>
      <c r="B64" s="117">
        <v>475</v>
      </c>
      <c r="C64" s="117">
        <v>237</v>
      </c>
      <c r="D64" s="117">
        <v>475</v>
      </c>
      <c r="E64" s="117">
        <v>237</v>
      </c>
      <c r="F64" s="115" t="s">
        <v>53</v>
      </c>
      <c r="G64" s="117"/>
      <c r="H64" s="115">
        <f t="shared" si="0"/>
        <v>0</v>
      </c>
      <c r="I64" s="115">
        <v>0</v>
      </c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</row>
    <row r="65" spans="1:68" s="5" customFormat="1" ht="9" hidden="1" x14ac:dyDescent="0.15">
      <c r="A65" s="115" t="s">
        <v>15</v>
      </c>
      <c r="B65" s="117">
        <v>638</v>
      </c>
      <c r="C65" s="117">
        <v>319</v>
      </c>
      <c r="D65" s="117">
        <v>638</v>
      </c>
      <c r="E65" s="117">
        <v>319</v>
      </c>
      <c r="F65" s="115" t="s">
        <v>53</v>
      </c>
      <c r="G65" s="117"/>
      <c r="H65" s="115">
        <f t="shared" si="0"/>
        <v>0</v>
      </c>
      <c r="I65" s="115">
        <v>0</v>
      </c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</row>
    <row r="66" spans="1:68" s="5" customFormat="1" ht="9" hidden="1" x14ac:dyDescent="0.15">
      <c r="A66" s="115" t="s">
        <v>16</v>
      </c>
      <c r="B66" s="117">
        <f>D66*$AG$5</f>
        <v>0</v>
      </c>
      <c r="C66" s="117">
        <f>E66*$AG$5</f>
        <v>0</v>
      </c>
      <c r="D66" s="117">
        <v>38</v>
      </c>
      <c r="E66" s="117">
        <v>19</v>
      </c>
      <c r="F66" s="115" t="s">
        <v>60</v>
      </c>
      <c r="G66" s="117"/>
      <c r="H66" s="115">
        <f t="shared" si="0"/>
        <v>0</v>
      </c>
      <c r="I66" s="115">
        <v>50</v>
      </c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</row>
    <row r="67" spans="1:68" s="5" customFormat="1" ht="9" hidden="1" x14ac:dyDescent="0.15">
      <c r="A67" s="115" t="s">
        <v>17</v>
      </c>
      <c r="B67" s="117">
        <f>D67*$AG$5</f>
        <v>0</v>
      </c>
      <c r="C67" s="117">
        <f t="shared" ref="C67:C79" si="2">E67*$AG$5</f>
        <v>0</v>
      </c>
      <c r="D67" s="117">
        <v>40</v>
      </c>
      <c r="E67" s="117">
        <v>20</v>
      </c>
      <c r="F67" s="115" t="s">
        <v>60</v>
      </c>
      <c r="G67" s="117"/>
      <c r="H67" s="115">
        <f t="shared" si="0"/>
        <v>0</v>
      </c>
      <c r="I67" s="115">
        <v>50</v>
      </c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</row>
    <row r="68" spans="1:68" s="5" customFormat="1" ht="9" hidden="1" x14ac:dyDescent="0.15">
      <c r="A68" s="115" t="s">
        <v>18</v>
      </c>
      <c r="B68" s="117">
        <f t="shared" ref="B68:B79" si="3">D68*$AG$5</f>
        <v>0</v>
      </c>
      <c r="C68" s="117">
        <f t="shared" si="2"/>
        <v>0</v>
      </c>
      <c r="D68" s="117">
        <v>38</v>
      </c>
      <c r="E68" s="117">
        <v>19</v>
      </c>
      <c r="F68" s="115" t="s">
        <v>60</v>
      </c>
      <c r="G68" s="117"/>
      <c r="H68" s="115">
        <f t="shared" si="0"/>
        <v>0</v>
      </c>
      <c r="I68" s="115">
        <v>50</v>
      </c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</row>
    <row r="69" spans="1:68" s="5" customFormat="1" ht="9" hidden="1" x14ac:dyDescent="0.15">
      <c r="A69" s="115" t="s">
        <v>19</v>
      </c>
      <c r="B69" s="117">
        <f t="shared" si="3"/>
        <v>0</v>
      </c>
      <c r="C69" s="117">
        <f t="shared" si="2"/>
        <v>0</v>
      </c>
      <c r="D69" s="117">
        <v>48</v>
      </c>
      <c r="E69" s="117">
        <v>24</v>
      </c>
      <c r="F69" s="115" t="s">
        <v>60</v>
      </c>
      <c r="G69" s="117"/>
      <c r="H69" s="115">
        <f t="shared" si="0"/>
        <v>0</v>
      </c>
      <c r="I69" s="115">
        <v>50</v>
      </c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</row>
    <row r="70" spans="1:68" s="5" customFormat="1" ht="9" hidden="1" x14ac:dyDescent="0.15">
      <c r="A70" s="115" t="s">
        <v>20</v>
      </c>
      <c r="B70" s="117">
        <f t="shared" si="3"/>
        <v>0</v>
      </c>
      <c r="C70" s="117">
        <f t="shared" si="2"/>
        <v>0</v>
      </c>
      <c r="D70" s="117">
        <v>43</v>
      </c>
      <c r="E70" s="117">
        <v>21</v>
      </c>
      <c r="F70" s="115" t="s">
        <v>60</v>
      </c>
      <c r="G70" s="117"/>
      <c r="H70" s="115">
        <f t="shared" si="0"/>
        <v>0</v>
      </c>
      <c r="I70" s="115">
        <v>50</v>
      </c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</row>
    <row r="71" spans="1:68" s="5" customFormat="1" ht="9" hidden="1" x14ac:dyDescent="0.15">
      <c r="A71" s="115" t="s">
        <v>21</v>
      </c>
      <c r="B71" s="117">
        <f t="shared" si="3"/>
        <v>0</v>
      </c>
      <c r="C71" s="117">
        <f t="shared" si="2"/>
        <v>0</v>
      </c>
      <c r="D71" s="117">
        <v>36</v>
      </c>
      <c r="E71" s="117">
        <v>18</v>
      </c>
      <c r="F71" s="115" t="s">
        <v>60</v>
      </c>
      <c r="G71" s="117"/>
      <c r="H71" s="115">
        <f t="shared" si="0"/>
        <v>0</v>
      </c>
      <c r="I71" s="115">
        <v>50</v>
      </c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</row>
    <row r="72" spans="1:68" s="5" customFormat="1" ht="9" hidden="1" x14ac:dyDescent="0.15">
      <c r="A72" s="115" t="s">
        <v>62</v>
      </c>
      <c r="B72" s="117">
        <f t="shared" si="3"/>
        <v>0</v>
      </c>
      <c r="C72" s="117">
        <f t="shared" si="2"/>
        <v>0</v>
      </c>
      <c r="D72" s="117">
        <v>37</v>
      </c>
      <c r="E72" s="117">
        <v>19</v>
      </c>
      <c r="F72" s="115" t="s">
        <v>60</v>
      </c>
      <c r="G72" s="117"/>
      <c r="H72" s="115">
        <f t="shared" si="0"/>
        <v>0</v>
      </c>
      <c r="I72" s="115">
        <v>50</v>
      </c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</row>
    <row r="73" spans="1:68" s="5" customFormat="1" ht="9" hidden="1" x14ac:dyDescent="0.15">
      <c r="A73" s="115" t="s">
        <v>63</v>
      </c>
      <c r="B73" s="117">
        <f t="shared" si="3"/>
        <v>0</v>
      </c>
      <c r="C73" s="117">
        <f t="shared" si="2"/>
        <v>0</v>
      </c>
      <c r="D73" s="117">
        <v>35</v>
      </c>
      <c r="E73" s="117">
        <v>18</v>
      </c>
      <c r="F73" s="115" t="s">
        <v>60</v>
      </c>
      <c r="G73" s="117"/>
      <c r="H73" s="115">
        <f t="shared" si="0"/>
        <v>0</v>
      </c>
      <c r="I73" s="115">
        <v>50</v>
      </c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</row>
    <row r="74" spans="1:68" s="5" customFormat="1" ht="9" hidden="1" x14ac:dyDescent="0.15">
      <c r="A74" s="115" t="s">
        <v>64</v>
      </c>
      <c r="B74" s="117">
        <f t="shared" si="3"/>
        <v>0</v>
      </c>
      <c r="C74" s="117">
        <f t="shared" si="2"/>
        <v>0</v>
      </c>
      <c r="D74" s="117">
        <v>37</v>
      </c>
      <c r="E74" s="117">
        <v>19</v>
      </c>
      <c r="F74" s="115" t="s">
        <v>60</v>
      </c>
      <c r="G74" s="117"/>
      <c r="H74" s="115">
        <f t="shared" si="0"/>
        <v>0</v>
      </c>
      <c r="I74" s="115">
        <v>50</v>
      </c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</row>
    <row r="75" spans="1:68" s="5" customFormat="1" ht="9" hidden="1" x14ac:dyDescent="0.15">
      <c r="A75" s="115" t="s">
        <v>65</v>
      </c>
      <c r="B75" s="117">
        <f t="shared" si="3"/>
        <v>0</v>
      </c>
      <c r="C75" s="117">
        <f t="shared" si="2"/>
        <v>0</v>
      </c>
      <c r="D75" s="117">
        <v>35</v>
      </c>
      <c r="E75" s="117">
        <v>18</v>
      </c>
      <c r="F75" s="115" t="s">
        <v>60</v>
      </c>
      <c r="G75" s="117"/>
      <c r="H75" s="115">
        <f t="shared" si="0"/>
        <v>0</v>
      </c>
      <c r="I75" s="115">
        <v>50</v>
      </c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</row>
    <row r="76" spans="1:68" s="5" customFormat="1" ht="9" hidden="1" x14ac:dyDescent="0.15">
      <c r="A76" s="115" t="s">
        <v>66</v>
      </c>
      <c r="B76" s="117">
        <f t="shared" si="3"/>
        <v>0</v>
      </c>
      <c r="C76" s="117">
        <f t="shared" si="2"/>
        <v>0</v>
      </c>
      <c r="D76" s="117">
        <v>37</v>
      </c>
      <c r="E76" s="117">
        <v>19</v>
      </c>
      <c r="F76" s="115" t="s">
        <v>60</v>
      </c>
      <c r="G76" s="117"/>
      <c r="H76" s="115">
        <f t="shared" si="0"/>
        <v>0</v>
      </c>
      <c r="I76" s="115">
        <v>50</v>
      </c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</row>
    <row r="77" spans="1:68" s="5" customFormat="1" ht="9" hidden="1" x14ac:dyDescent="0.15">
      <c r="A77" s="115" t="s">
        <v>67</v>
      </c>
      <c r="B77" s="117">
        <f t="shared" si="3"/>
        <v>0</v>
      </c>
      <c r="C77" s="117">
        <f t="shared" si="2"/>
        <v>0</v>
      </c>
      <c r="D77" s="117">
        <v>35</v>
      </c>
      <c r="E77" s="117">
        <v>18</v>
      </c>
      <c r="F77" s="115" t="s">
        <v>60</v>
      </c>
      <c r="G77" s="117"/>
      <c r="H77" s="115">
        <f t="shared" si="0"/>
        <v>0</v>
      </c>
      <c r="I77" s="115">
        <v>50</v>
      </c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</row>
    <row r="78" spans="1:68" s="5" customFormat="1" ht="9" hidden="1" x14ac:dyDescent="0.15">
      <c r="A78" s="115" t="s">
        <v>68</v>
      </c>
      <c r="B78" s="117">
        <f t="shared" si="3"/>
        <v>0</v>
      </c>
      <c r="C78" s="117">
        <f t="shared" si="2"/>
        <v>0</v>
      </c>
      <c r="D78" s="117">
        <v>37</v>
      </c>
      <c r="E78" s="117">
        <v>19</v>
      </c>
      <c r="F78" s="115" t="s">
        <v>60</v>
      </c>
      <c r="G78" s="117"/>
      <c r="H78" s="115">
        <f t="shared" si="0"/>
        <v>0</v>
      </c>
      <c r="I78" s="115">
        <v>50</v>
      </c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</row>
    <row r="79" spans="1:68" s="5" customFormat="1" ht="9" hidden="1" x14ac:dyDescent="0.15">
      <c r="A79" s="115" t="s">
        <v>69</v>
      </c>
      <c r="B79" s="117">
        <f t="shared" si="3"/>
        <v>0</v>
      </c>
      <c r="C79" s="117">
        <f t="shared" si="2"/>
        <v>0</v>
      </c>
      <c r="D79" s="117">
        <v>35</v>
      </c>
      <c r="E79" s="117">
        <v>18</v>
      </c>
      <c r="F79" s="115" t="s">
        <v>60</v>
      </c>
      <c r="G79" s="117"/>
      <c r="H79" s="115">
        <f t="shared" si="0"/>
        <v>0</v>
      </c>
      <c r="I79" s="115">
        <v>50</v>
      </c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</row>
    <row r="80" spans="1:68" s="5" customFormat="1" ht="9" hidden="1" x14ac:dyDescent="0.15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</row>
    <row r="81" spans="1:68" s="5" customFormat="1" ht="9" hidden="1" x14ac:dyDescent="0.15">
      <c r="A81" s="119" t="s">
        <v>42</v>
      </c>
      <c r="B81" s="115" t="s">
        <v>70</v>
      </c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</row>
    <row r="82" spans="1:68" s="5" customFormat="1" ht="9" hidden="1" x14ac:dyDescent="0.15">
      <c r="A82" s="119" t="s">
        <v>43</v>
      </c>
      <c r="B82" s="115">
        <v>0</v>
      </c>
      <c r="C82" s="115" t="b">
        <v>0</v>
      </c>
      <c r="D82" s="115" t="b">
        <v>0</v>
      </c>
      <c r="E82" s="115" t="b">
        <v>0</v>
      </c>
      <c r="F82" s="115">
        <v>0</v>
      </c>
      <c r="G82" s="115">
        <v>0</v>
      </c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</row>
    <row r="83" spans="1:68" s="5" customFormat="1" ht="9" hidden="1" x14ac:dyDescent="0.15">
      <c r="A83" s="119" t="s">
        <v>44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</row>
    <row r="84" spans="1:68" s="5" customFormat="1" ht="9" hidden="1" x14ac:dyDescent="0.15">
      <c r="A84" s="119" t="s">
        <v>45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</row>
    <row r="85" spans="1:68" s="5" customFormat="1" ht="9" hidden="1" x14ac:dyDescent="0.15">
      <c r="A85" s="119" t="s">
        <v>46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</row>
    <row r="86" spans="1:68" s="5" customFormat="1" ht="9" hidden="1" x14ac:dyDescent="0.15">
      <c r="A86" s="119" t="s">
        <v>47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</row>
    <row r="87" spans="1:68" s="5" customFormat="1" ht="9" hidden="1" x14ac:dyDescent="0.15">
      <c r="A87" s="119" t="s">
        <v>48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</row>
    <row r="88" spans="1:68" s="5" customFormat="1" ht="9" hidden="1" x14ac:dyDescent="0.15">
      <c r="A88" s="119" t="s">
        <v>49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</row>
    <row r="89" spans="1:68" s="5" customFormat="1" ht="9" hidden="1" x14ac:dyDescent="0.15">
      <c r="A89" s="115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</row>
    <row r="90" spans="1:68" s="5" customFormat="1" ht="9" hidden="1" x14ac:dyDescent="0.15">
      <c r="A90" s="120" t="s">
        <v>93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</row>
    <row r="91" spans="1:68" s="5" customFormat="1" ht="9" hidden="1" x14ac:dyDescent="0.15">
      <c r="A91" s="120" t="s">
        <v>91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</row>
    <row r="92" spans="1:68" s="5" customFormat="1" ht="9" hidden="1" x14ac:dyDescent="0.15">
      <c r="A92" s="120" t="s">
        <v>92</v>
      </c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</row>
    <row r="93" spans="1:68" s="5" customFormat="1" ht="9" hidden="1" x14ac:dyDescent="0.15">
      <c r="A93" s="120" t="s">
        <v>85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</row>
    <row r="94" spans="1:68" s="5" customFormat="1" ht="9" hidden="1" x14ac:dyDescent="0.15">
      <c r="A94" s="120" t="s">
        <v>84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</row>
    <row r="95" spans="1:68" s="5" customFormat="1" ht="9" hidden="1" x14ac:dyDescent="0.15">
      <c r="A95" s="120" t="s">
        <v>86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</row>
    <row r="96" spans="1:68" s="5" customFormat="1" ht="9" hidden="1" x14ac:dyDescent="0.15">
      <c r="A96" s="120" t="s">
        <v>88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</row>
    <row r="97" spans="1:68" s="5" customFormat="1" ht="9" hidden="1" x14ac:dyDescent="0.15">
      <c r="A97" s="120" t="s">
        <v>90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</row>
    <row r="98" spans="1:68" s="5" customFormat="1" ht="9" hidden="1" x14ac:dyDescent="0.15">
      <c r="A98" s="120" t="s">
        <v>191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</row>
    <row r="99" spans="1:68" s="5" customFormat="1" ht="9" hidden="1" x14ac:dyDescent="0.15">
      <c r="A99" s="120" t="s">
        <v>192</v>
      </c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</row>
    <row r="100" spans="1:68" s="5" customFormat="1" ht="9" hidden="1" x14ac:dyDescent="0.15">
      <c r="A100" s="120" t="s">
        <v>104</v>
      </c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</row>
    <row r="101" spans="1:68" s="5" customFormat="1" ht="9" hidden="1" x14ac:dyDescent="0.15">
      <c r="A101" s="121" t="s">
        <v>87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</row>
    <row r="102" spans="1:68" s="5" customFormat="1" ht="9" hidden="1" x14ac:dyDescent="0.15">
      <c r="A102" s="121" t="s">
        <v>89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</row>
    <row r="103" spans="1:68" s="5" customFormat="1" ht="9" hidden="1" x14ac:dyDescent="0.15">
      <c r="A103" s="121" t="s">
        <v>94</v>
      </c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</row>
    <row r="104" spans="1:68" s="5" customFormat="1" ht="9" hidden="1" x14ac:dyDescent="0.15">
      <c r="A104" s="121" t="s">
        <v>95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</row>
    <row r="105" spans="1:68" s="5" customFormat="1" ht="9" hidden="1" x14ac:dyDescent="0.15">
      <c r="A105" s="121" t="s">
        <v>96</v>
      </c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</row>
    <row r="106" spans="1:68" s="5" customFormat="1" ht="9" hidden="1" x14ac:dyDescent="0.15">
      <c r="A106" s="121" t="s">
        <v>97</v>
      </c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</row>
    <row r="107" spans="1:68" s="5" customFormat="1" ht="9" hidden="1" x14ac:dyDescent="0.15">
      <c r="A107" s="121" t="s">
        <v>98</v>
      </c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</row>
    <row r="108" spans="1:68" s="5" customFormat="1" ht="9" hidden="1" x14ac:dyDescent="0.15">
      <c r="A108" s="120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</row>
    <row r="109" spans="1:68" s="5" customFormat="1" ht="9" hidden="1" x14ac:dyDescent="0.15">
      <c r="A109" s="120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</row>
    <row r="110" spans="1:68" s="5" customFormat="1" ht="9" hidden="1" x14ac:dyDescent="0.15">
      <c r="A110" s="120" t="s">
        <v>100</v>
      </c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</row>
    <row r="111" spans="1:68" s="5" customFormat="1" ht="9" hidden="1" x14ac:dyDescent="0.15">
      <c r="A111" s="120" t="s">
        <v>103</v>
      </c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</row>
    <row r="112" spans="1:68" s="5" customFormat="1" ht="9" hidden="1" x14ac:dyDescent="0.15">
      <c r="A112" s="120" t="s">
        <v>104</v>
      </c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</row>
    <row r="113" spans="1:68" s="5" customFormat="1" ht="9" hidden="1" x14ac:dyDescent="0.15">
      <c r="A113" s="121" t="s">
        <v>99</v>
      </c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</row>
    <row r="114" spans="1:68" s="5" customFormat="1" ht="9" hidden="1" x14ac:dyDescent="0.15">
      <c r="A114" s="121" t="s">
        <v>101</v>
      </c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</row>
    <row r="115" spans="1:68" s="5" customFormat="1" ht="9" hidden="1" x14ac:dyDescent="0.15">
      <c r="A115" s="121" t="s">
        <v>102</v>
      </c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</row>
  </sheetData>
  <sheetProtection password="D2DD" sheet="1" objects="1" scenarios="1" selectLockedCells="1"/>
  <mergeCells count="95">
    <mergeCell ref="A37:E37"/>
    <mergeCell ref="F37:J37"/>
    <mergeCell ref="K37:AM37"/>
    <mergeCell ref="A38:E38"/>
    <mergeCell ref="F38:J38"/>
    <mergeCell ref="K38:AM38"/>
    <mergeCell ref="A35:E35"/>
    <mergeCell ref="F35:J35"/>
    <mergeCell ref="K35:AM35"/>
    <mergeCell ref="A36:E36"/>
    <mergeCell ref="F36:J36"/>
    <mergeCell ref="K36:AM36"/>
    <mergeCell ref="A33:E33"/>
    <mergeCell ref="F33:J33"/>
    <mergeCell ref="K33:AM33"/>
    <mergeCell ref="A34:E34"/>
    <mergeCell ref="F34:J34"/>
    <mergeCell ref="K34:AM34"/>
    <mergeCell ref="C30:AM30"/>
    <mergeCell ref="A31:E31"/>
    <mergeCell ref="A32:E32"/>
    <mergeCell ref="F32:J32"/>
    <mergeCell ref="K32:AM32"/>
    <mergeCell ref="A27:E27"/>
    <mergeCell ref="F27:J27"/>
    <mergeCell ref="K27:AM27"/>
    <mergeCell ref="K29:N29"/>
    <mergeCell ref="O29:Q29"/>
    <mergeCell ref="R29:S29"/>
    <mergeCell ref="T29:X29"/>
    <mergeCell ref="Y29:AA29"/>
    <mergeCell ref="AB29:AC29"/>
    <mergeCell ref="AD29:AH29"/>
    <mergeCell ref="AI29:AK29"/>
    <mergeCell ref="AL29:AM29"/>
    <mergeCell ref="A25:E25"/>
    <mergeCell ref="F25:J25"/>
    <mergeCell ref="K25:AM25"/>
    <mergeCell ref="A26:E26"/>
    <mergeCell ref="F26:J26"/>
    <mergeCell ref="K26:AM26"/>
    <mergeCell ref="A23:E23"/>
    <mergeCell ref="F23:J23"/>
    <mergeCell ref="K23:AM23"/>
    <mergeCell ref="A24:E24"/>
    <mergeCell ref="F24:J24"/>
    <mergeCell ref="K24:AM24"/>
    <mergeCell ref="A21:E21"/>
    <mergeCell ref="F21:J21"/>
    <mergeCell ref="K21:AM21"/>
    <mergeCell ref="A22:E22"/>
    <mergeCell ref="F22:J22"/>
    <mergeCell ref="K22:AM22"/>
    <mergeCell ref="A19:E19"/>
    <mergeCell ref="F19:J19"/>
    <mergeCell ref="K19:AM19"/>
    <mergeCell ref="A20:E20"/>
    <mergeCell ref="F20:J20"/>
    <mergeCell ref="K20:AM20"/>
    <mergeCell ref="A8:H9"/>
    <mergeCell ref="A17:E17"/>
    <mergeCell ref="F17:J17"/>
    <mergeCell ref="K17:AM17"/>
    <mergeCell ref="A18:E18"/>
    <mergeCell ref="F18:J18"/>
    <mergeCell ref="K18:AM18"/>
    <mergeCell ref="AI12:AK12"/>
    <mergeCell ref="AL12:AM12"/>
    <mergeCell ref="C13:AM14"/>
    <mergeCell ref="A16:E16"/>
    <mergeCell ref="F16:J16"/>
    <mergeCell ref="K16:AM16"/>
    <mergeCell ref="K12:N12"/>
    <mergeCell ref="O12:Q12"/>
    <mergeCell ref="R12:S12"/>
    <mergeCell ref="T12:X12"/>
    <mergeCell ref="Y12:AA12"/>
    <mergeCell ref="AB12:AC12"/>
    <mergeCell ref="AD12:AH12"/>
    <mergeCell ref="AP4:AT4"/>
    <mergeCell ref="L5:AB5"/>
    <mergeCell ref="AC5:AF5"/>
    <mergeCell ref="AP5:AT5"/>
    <mergeCell ref="AT6:AT7"/>
    <mergeCell ref="A3:A7"/>
    <mergeCell ref="L3:AF3"/>
    <mergeCell ref="AG3:AM3"/>
    <mergeCell ref="L4:AF4"/>
    <mergeCell ref="AG4:AM4"/>
    <mergeCell ref="B6:K7"/>
    <mergeCell ref="Q6:R6"/>
    <mergeCell ref="T6:V6"/>
    <mergeCell ref="L7:AM7"/>
    <mergeCell ref="AG5:AK5"/>
    <mergeCell ref="AL5:AM5"/>
  </mergeCells>
  <phoneticPr fontId="3"/>
  <dataValidations count="4">
    <dataValidation type="list" allowBlank="1" showInputMessage="1" showErrorMessage="1" sqref="A17:E26">
      <formula1>$A$90:$A$100</formula1>
    </dataValidation>
    <dataValidation type="list" allowBlank="1" showInputMessage="1" showErrorMessage="1" sqref="A33:E37">
      <formula1>$A$110:$A$112</formula1>
    </dataValidation>
    <dataValidation imeMode="halfAlpha" allowBlank="1" showInputMessage="1" showErrorMessage="1" sqref="J29"/>
    <dataValidation type="list" allowBlank="1" showInputMessage="1" showErrorMessage="1" sqref="L5:AB5">
      <formula1>$A$45:$A$79</formula1>
    </dataValidation>
  </dataValidations>
  <printOptions horizontalCentered="1"/>
  <pageMargins left="0.55118110236220474" right="0.55118110236220474" top="0.82677165354330717" bottom="0.23622047244094491" header="0.51181102362204722" footer="0.35433070866141736"/>
  <pageSetup paperSize="9" scale="9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4689" r:id="rId4" name="Check Box 1">
              <controlPr defaultSize="0" autoFill="0" autoLine="0" autoPict="0">
                <anchor moveWithCells="1">
                  <from>
                    <xdr:col>7</xdr:col>
                    <xdr:colOff>95250</xdr:colOff>
                    <xdr:row>7</xdr:row>
                    <xdr:rowOff>28575</xdr:rowOff>
                  </from>
                  <to>
                    <xdr:col>9</xdr:col>
                    <xdr:colOff>9525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0" r:id="rId5" name="Check Box 2">
              <controlPr defaultSize="0" autoFill="0" autoLine="0" autoPict="0">
                <anchor moveWithCells="1">
                  <from>
                    <xdr:col>7</xdr:col>
                    <xdr:colOff>95250</xdr:colOff>
                    <xdr:row>8</xdr:row>
                    <xdr:rowOff>19050</xdr:rowOff>
                  </from>
                  <to>
                    <xdr:col>9</xdr:col>
                    <xdr:colOff>9525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BP143"/>
  <sheetViews>
    <sheetView showGridLines="0" view="pageBreakPreview" zoomScaleNormal="120" zoomScaleSheetLayoutView="100" workbookViewId="0">
      <selection activeCell="L4" sqref="L4:AF4"/>
    </sheetView>
  </sheetViews>
  <sheetFormatPr defaultColWidth="2.25" defaultRowHeight="18.75" x14ac:dyDescent="0.15"/>
  <cols>
    <col min="1" max="1" width="2.25" style="62" customWidth="1"/>
    <col min="2" max="5" width="2.375" style="62" customWidth="1"/>
    <col min="6" max="7" width="2.375" style="62" bestFit="1" customWidth="1"/>
    <col min="8" max="8" width="2.375" style="62" customWidth="1"/>
    <col min="9" max="40" width="2.25" style="62"/>
    <col min="41" max="47" width="2.25" style="63" customWidth="1"/>
    <col min="48" max="68" width="2.25" style="63"/>
    <col min="69" max="16384" width="2.25" style="1"/>
  </cols>
  <sheetData>
    <row r="1" spans="1:68" x14ac:dyDescent="0.15">
      <c r="A1" s="61" t="s">
        <v>210</v>
      </c>
    </row>
    <row r="3" spans="1:68" s="2" customFormat="1" ht="12" customHeight="1" x14ac:dyDescent="0.15">
      <c r="A3" s="372" t="s">
        <v>74</v>
      </c>
      <c r="B3" s="64" t="s">
        <v>0</v>
      </c>
      <c r="C3" s="65"/>
      <c r="D3" s="65"/>
      <c r="E3" s="66"/>
      <c r="F3" s="66"/>
      <c r="G3" s="66"/>
      <c r="H3" s="66"/>
      <c r="I3" s="66"/>
      <c r="J3" s="66"/>
      <c r="K3" s="67"/>
      <c r="L3" s="374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6"/>
      <c r="AG3" s="326" t="s">
        <v>26</v>
      </c>
      <c r="AH3" s="324"/>
      <c r="AI3" s="324"/>
      <c r="AJ3" s="324"/>
      <c r="AK3" s="324"/>
      <c r="AL3" s="324"/>
      <c r="AM3" s="325"/>
      <c r="AN3" s="68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</row>
    <row r="4" spans="1:68" s="2" customFormat="1" ht="20.25" customHeight="1" x14ac:dyDescent="0.15">
      <c r="A4" s="373"/>
      <c r="B4" s="70" t="s">
        <v>75</v>
      </c>
      <c r="C4" s="71"/>
      <c r="D4" s="71"/>
      <c r="E4" s="72"/>
      <c r="F4" s="72"/>
      <c r="G4" s="72"/>
      <c r="H4" s="72"/>
      <c r="I4" s="72"/>
      <c r="J4" s="72"/>
      <c r="K4" s="73"/>
      <c r="L4" s="369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1"/>
      <c r="AG4" s="377"/>
      <c r="AH4" s="378"/>
      <c r="AI4" s="378"/>
      <c r="AJ4" s="378"/>
      <c r="AK4" s="378"/>
      <c r="AL4" s="378"/>
      <c r="AM4" s="379"/>
      <c r="AN4" s="68"/>
      <c r="AO4" s="69"/>
      <c r="AP4" s="360"/>
      <c r="AQ4" s="360"/>
      <c r="AR4" s="360"/>
      <c r="AS4" s="360"/>
      <c r="AT4" s="360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</row>
    <row r="5" spans="1:68" s="2" customFormat="1" ht="20.25" customHeight="1" x14ac:dyDescent="0.15">
      <c r="A5" s="373"/>
      <c r="B5" s="74" t="s">
        <v>32</v>
      </c>
      <c r="C5" s="75"/>
      <c r="D5" s="75"/>
      <c r="E5" s="76"/>
      <c r="F5" s="76"/>
      <c r="G5" s="76"/>
      <c r="H5" s="76"/>
      <c r="I5" s="76"/>
      <c r="J5" s="76"/>
      <c r="K5" s="77"/>
      <c r="L5" s="380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2"/>
      <c r="AC5" s="383" t="s">
        <v>27</v>
      </c>
      <c r="AD5" s="384"/>
      <c r="AE5" s="384"/>
      <c r="AF5" s="385"/>
      <c r="AG5" s="386"/>
      <c r="AH5" s="386"/>
      <c r="AI5" s="386"/>
      <c r="AJ5" s="386"/>
      <c r="AK5" s="386"/>
      <c r="AL5" s="310" t="s">
        <v>28</v>
      </c>
      <c r="AM5" s="311"/>
      <c r="AN5" s="68"/>
      <c r="AO5" s="69"/>
      <c r="AP5" s="360"/>
      <c r="AQ5" s="360"/>
      <c r="AR5" s="360"/>
      <c r="AS5" s="360"/>
      <c r="AT5" s="360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</row>
    <row r="6" spans="1:68" s="2" customFormat="1" ht="13.5" customHeight="1" x14ac:dyDescent="0.15">
      <c r="A6" s="373"/>
      <c r="B6" s="361" t="s">
        <v>76</v>
      </c>
      <c r="C6" s="362"/>
      <c r="D6" s="362"/>
      <c r="E6" s="362"/>
      <c r="F6" s="362"/>
      <c r="G6" s="362"/>
      <c r="H6" s="362"/>
      <c r="I6" s="362"/>
      <c r="J6" s="362"/>
      <c r="K6" s="363"/>
      <c r="L6" s="78" t="s">
        <v>1</v>
      </c>
      <c r="M6" s="78"/>
      <c r="N6" s="78"/>
      <c r="O6" s="78"/>
      <c r="P6" s="78"/>
      <c r="Q6" s="367"/>
      <c r="R6" s="367"/>
      <c r="S6" s="78" t="s">
        <v>2</v>
      </c>
      <c r="T6" s="367"/>
      <c r="U6" s="367"/>
      <c r="V6" s="367"/>
      <c r="W6" s="78" t="s">
        <v>3</v>
      </c>
      <c r="X6" s="78"/>
      <c r="Y6" s="78"/>
      <c r="Z6" s="78"/>
      <c r="AA6" s="78"/>
      <c r="AB6" s="78"/>
      <c r="AC6" s="79" t="s">
        <v>29</v>
      </c>
      <c r="AD6" s="78"/>
      <c r="AE6" s="78"/>
      <c r="AF6" s="78"/>
      <c r="AG6" s="78"/>
      <c r="AH6" s="78"/>
      <c r="AI6" s="78"/>
      <c r="AJ6" s="78"/>
      <c r="AK6" s="78"/>
      <c r="AL6" s="78"/>
      <c r="AM6" s="80"/>
      <c r="AN6" s="68"/>
      <c r="AO6" s="69"/>
      <c r="AP6" s="81"/>
      <c r="AQ6" s="82"/>
      <c r="AR6" s="82"/>
      <c r="AS6" s="82"/>
      <c r="AT6" s="368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</row>
    <row r="7" spans="1:68" s="2" customFormat="1" ht="20.25" customHeight="1" x14ac:dyDescent="0.15">
      <c r="A7" s="373"/>
      <c r="B7" s="364"/>
      <c r="C7" s="365"/>
      <c r="D7" s="365"/>
      <c r="E7" s="365"/>
      <c r="F7" s="365"/>
      <c r="G7" s="365"/>
      <c r="H7" s="365"/>
      <c r="I7" s="365"/>
      <c r="J7" s="365"/>
      <c r="K7" s="366"/>
      <c r="L7" s="369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70"/>
      <c r="AG7" s="370"/>
      <c r="AH7" s="370"/>
      <c r="AI7" s="370"/>
      <c r="AJ7" s="370"/>
      <c r="AK7" s="370"/>
      <c r="AL7" s="370"/>
      <c r="AM7" s="371"/>
      <c r="AN7" s="68"/>
      <c r="AO7" s="69"/>
      <c r="AP7" s="82"/>
      <c r="AQ7" s="82"/>
      <c r="AR7" s="82"/>
      <c r="AS7" s="82"/>
      <c r="AT7" s="368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</row>
    <row r="8" spans="1:68" s="2" customFormat="1" ht="18" customHeight="1" x14ac:dyDescent="0.15">
      <c r="A8" s="337" t="s">
        <v>38</v>
      </c>
      <c r="B8" s="338"/>
      <c r="C8" s="338"/>
      <c r="D8" s="338"/>
      <c r="E8" s="338"/>
      <c r="F8" s="338"/>
      <c r="G8" s="338"/>
      <c r="H8" s="339"/>
      <c r="I8" s="83"/>
      <c r="J8" s="84" t="s">
        <v>37</v>
      </c>
      <c r="K8" s="78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6"/>
      <c r="AN8" s="68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</row>
    <row r="9" spans="1:68" s="2" customFormat="1" ht="18" customHeight="1" x14ac:dyDescent="0.15">
      <c r="A9" s="340"/>
      <c r="B9" s="341"/>
      <c r="C9" s="341"/>
      <c r="D9" s="341"/>
      <c r="E9" s="341"/>
      <c r="F9" s="341"/>
      <c r="G9" s="341"/>
      <c r="H9" s="342"/>
      <c r="I9" s="88"/>
      <c r="J9" s="89" t="s">
        <v>39</v>
      </c>
      <c r="K9" s="72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90"/>
      <c r="AN9" s="68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</row>
    <row r="10" spans="1:68" s="2" customFormat="1" ht="18" customHeight="1" x14ac:dyDescent="0.15">
      <c r="A10" s="85"/>
      <c r="B10" s="85"/>
      <c r="C10" s="85"/>
      <c r="D10" s="85"/>
      <c r="E10" s="85"/>
      <c r="F10" s="85"/>
      <c r="G10" s="85"/>
      <c r="H10" s="85"/>
      <c r="I10" s="84"/>
      <c r="J10" s="84"/>
      <c r="K10" s="78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68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</row>
    <row r="11" spans="1:68" s="2" customFormat="1" ht="20.25" customHeight="1" x14ac:dyDescent="0.15">
      <c r="A11" s="91" t="s">
        <v>190</v>
      </c>
      <c r="B11" s="92"/>
      <c r="C11" s="92"/>
      <c r="D11" s="92"/>
      <c r="E11" s="92"/>
      <c r="F11" s="92"/>
      <c r="G11" s="92"/>
      <c r="H11" s="92"/>
      <c r="I11" s="93"/>
      <c r="J11" s="92"/>
      <c r="K11" s="72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68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</row>
    <row r="12" spans="1:68" s="2" customFormat="1" ht="20.25" customHeight="1" x14ac:dyDescent="0.15">
      <c r="A12" s="94" t="s">
        <v>37</v>
      </c>
      <c r="B12" s="72"/>
      <c r="C12" s="95"/>
      <c r="D12" s="95"/>
      <c r="E12" s="95"/>
      <c r="F12" s="95"/>
      <c r="G12" s="95"/>
      <c r="H12" s="95"/>
      <c r="I12" s="89"/>
      <c r="J12" s="95"/>
      <c r="K12" s="326" t="s">
        <v>30</v>
      </c>
      <c r="L12" s="324"/>
      <c r="M12" s="324"/>
      <c r="N12" s="325"/>
      <c r="O12" s="327" t="str">
        <f>IF($L$5="","",VLOOKUP($L$5,$A$45:$B$79,2,0))</f>
        <v/>
      </c>
      <c r="P12" s="328"/>
      <c r="Q12" s="328"/>
      <c r="R12" s="324" t="s">
        <v>25</v>
      </c>
      <c r="S12" s="325"/>
      <c r="T12" s="343" t="s">
        <v>79</v>
      </c>
      <c r="U12" s="344"/>
      <c r="V12" s="344"/>
      <c r="W12" s="344"/>
      <c r="X12" s="345"/>
      <c r="Y12" s="346"/>
      <c r="Z12" s="347"/>
      <c r="AA12" s="347"/>
      <c r="AB12" s="348" t="s">
        <v>25</v>
      </c>
      <c r="AC12" s="349"/>
      <c r="AD12" s="343" t="s">
        <v>23</v>
      </c>
      <c r="AE12" s="344"/>
      <c r="AF12" s="344"/>
      <c r="AG12" s="344"/>
      <c r="AH12" s="345"/>
      <c r="AI12" s="350">
        <f>ROUNDDOWN($F$27/1000,0)</f>
        <v>0</v>
      </c>
      <c r="AJ12" s="351"/>
      <c r="AK12" s="351"/>
      <c r="AL12" s="348" t="s">
        <v>25</v>
      </c>
      <c r="AM12" s="349"/>
      <c r="AN12" s="68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</row>
    <row r="13" spans="1:68" s="2" customFormat="1" ht="21" customHeight="1" x14ac:dyDescent="0.15">
      <c r="A13" s="96"/>
      <c r="B13" s="76"/>
      <c r="C13" s="356" t="s">
        <v>78</v>
      </c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7"/>
      <c r="AN13" s="68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</row>
    <row r="14" spans="1:68" s="2" customFormat="1" ht="21" customHeight="1" x14ac:dyDescent="0.15">
      <c r="A14" s="97"/>
      <c r="B14" s="9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9"/>
      <c r="AN14" s="68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</row>
    <row r="15" spans="1:68" s="2" customFormat="1" ht="18.75" customHeight="1" x14ac:dyDescent="0.15">
      <c r="A15" s="99" t="s">
        <v>71</v>
      </c>
      <c r="B15" s="100"/>
      <c r="C15" s="100"/>
      <c r="D15" s="100"/>
      <c r="E15" s="100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2"/>
      <c r="AN15" s="68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</row>
    <row r="16" spans="1:68" ht="18" customHeight="1" x14ac:dyDescent="0.15">
      <c r="A16" s="309" t="s">
        <v>22</v>
      </c>
      <c r="B16" s="310"/>
      <c r="C16" s="310"/>
      <c r="D16" s="310"/>
      <c r="E16" s="311"/>
      <c r="F16" s="309" t="s">
        <v>24</v>
      </c>
      <c r="G16" s="310"/>
      <c r="H16" s="310"/>
      <c r="I16" s="310"/>
      <c r="J16" s="310"/>
      <c r="K16" s="312" t="s">
        <v>209</v>
      </c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2"/>
      <c r="AM16" s="312"/>
    </row>
    <row r="17" spans="1:39" ht="15" customHeight="1" x14ac:dyDescent="0.15">
      <c r="A17" s="304"/>
      <c r="B17" s="304"/>
      <c r="C17" s="304"/>
      <c r="D17" s="304"/>
      <c r="E17" s="304"/>
      <c r="F17" s="305"/>
      <c r="G17" s="305"/>
      <c r="H17" s="305"/>
      <c r="I17" s="305"/>
      <c r="J17" s="305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6"/>
    </row>
    <row r="18" spans="1:39" ht="15" customHeight="1" x14ac:dyDescent="0.15">
      <c r="A18" s="304"/>
      <c r="B18" s="304"/>
      <c r="C18" s="304"/>
      <c r="D18" s="304"/>
      <c r="E18" s="304"/>
      <c r="F18" s="305"/>
      <c r="G18" s="305"/>
      <c r="H18" s="305"/>
      <c r="I18" s="305"/>
      <c r="J18" s="305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</row>
    <row r="19" spans="1:39" ht="15" customHeight="1" x14ac:dyDescent="0.15">
      <c r="A19" s="304"/>
      <c r="B19" s="304"/>
      <c r="C19" s="304"/>
      <c r="D19" s="304"/>
      <c r="E19" s="304"/>
      <c r="F19" s="305"/>
      <c r="G19" s="305"/>
      <c r="H19" s="305"/>
      <c r="I19" s="305"/>
      <c r="J19" s="305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  <c r="AG19" s="306"/>
      <c r="AH19" s="306"/>
      <c r="AI19" s="306"/>
      <c r="AJ19" s="306"/>
      <c r="AK19" s="306"/>
      <c r="AL19" s="306"/>
      <c r="AM19" s="306"/>
    </row>
    <row r="20" spans="1:39" ht="15" customHeight="1" x14ac:dyDescent="0.15">
      <c r="A20" s="304"/>
      <c r="B20" s="304"/>
      <c r="C20" s="304"/>
      <c r="D20" s="304"/>
      <c r="E20" s="304"/>
      <c r="F20" s="305"/>
      <c r="G20" s="305"/>
      <c r="H20" s="305"/>
      <c r="I20" s="305"/>
      <c r="J20" s="305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</row>
    <row r="21" spans="1:39" ht="15" customHeight="1" x14ac:dyDescent="0.15">
      <c r="A21" s="304"/>
      <c r="B21" s="304"/>
      <c r="C21" s="304"/>
      <c r="D21" s="304"/>
      <c r="E21" s="304"/>
      <c r="F21" s="305"/>
      <c r="G21" s="305"/>
      <c r="H21" s="305"/>
      <c r="I21" s="305"/>
      <c r="J21" s="305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</row>
    <row r="22" spans="1:39" ht="15" customHeight="1" x14ac:dyDescent="0.15">
      <c r="A22" s="304"/>
      <c r="B22" s="304"/>
      <c r="C22" s="304"/>
      <c r="D22" s="304"/>
      <c r="E22" s="304"/>
      <c r="F22" s="305"/>
      <c r="G22" s="305"/>
      <c r="H22" s="305"/>
      <c r="I22" s="305"/>
      <c r="J22" s="305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</row>
    <row r="23" spans="1:39" ht="15" customHeight="1" x14ac:dyDescent="0.15">
      <c r="A23" s="304"/>
      <c r="B23" s="304"/>
      <c r="C23" s="304"/>
      <c r="D23" s="304"/>
      <c r="E23" s="304"/>
      <c r="F23" s="305"/>
      <c r="G23" s="305"/>
      <c r="H23" s="305"/>
      <c r="I23" s="305"/>
      <c r="J23" s="305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</row>
    <row r="24" spans="1:39" ht="15" customHeight="1" x14ac:dyDescent="0.15">
      <c r="A24" s="304"/>
      <c r="B24" s="304"/>
      <c r="C24" s="304"/>
      <c r="D24" s="304"/>
      <c r="E24" s="304"/>
      <c r="F24" s="305"/>
      <c r="G24" s="305"/>
      <c r="H24" s="305"/>
      <c r="I24" s="305"/>
      <c r="J24" s="305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</row>
    <row r="25" spans="1:39" ht="15" customHeight="1" x14ac:dyDescent="0.15">
      <c r="A25" s="304"/>
      <c r="B25" s="304"/>
      <c r="C25" s="304"/>
      <c r="D25" s="304"/>
      <c r="E25" s="304"/>
      <c r="F25" s="305"/>
      <c r="G25" s="305"/>
      <c r="H25" s="305"/>
      <c r="I25" s="305"/>
      <c r="J25" s="305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</row>
    <row r="26" spans="1:39" ht="15" customHeight="1" thickBot="1" x14ac:dyDescent="0.2">
      <c r="A26" s="304"/>
      <c r="B26" s="304"/>
      <c r="C26" s="304"/>
      <c r="D26" s="304"/>
      <c r="E26" s="304"/>
      <c r="F26" s="305"/>
      <c r="G26" s="305"/>
      <c r="H26" s="305"/>
      <c r="I26" s="305"/>
      <c r="J26" s="305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</row>
    <row r="27" spans="1:39" ht="18.75" customHeight="1" thickTop="1" x14ac:dyDescent="0.15">
      <c r="A27" s="313" t="s">
        <v>34</v>
      </c>
      <c r="B27" s="314"/>
      <c r="C27" s="314"/>
      <c r="D27" s="314"/>
      <c r="E27" s="314"/>
      <c r="F27" s="334">
        <f>SUM(F17:J26)</f>
        <v>0</v>
      </c>
      <c r="G27" s="335"/>
      <c r="H27" s="335"/>
      <c r="I27" s="335"/>
      <c r="J27" s="336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18"/>
      <c r="AC27" s="318"/>
      <c r="AD27" s="318"/>
      <c r="AE27" s="318"/>
      <c r="AF27" s="318"/>
      <c r="AG27" s="318"/>
      <c r="AH27" s="318"/>
      <c r="AI27" s="318"/>
      <c r="AJ27" s="318"/>
      <c r="AK27" s="318"/>
      <c r="AL27" s="318"/>
      <c r="AM27" s="318"/>
    </row>
    <row r="28" spans="1:39" ht="22.5" customHeight="1" x14ac:dyDescent="0.15">
      <c r="A28" s="103"/>
      <c r="B28" s="103"/>
      <c r="C28" s="103"/>
      <c r="D28" s="103"/>
      <c r="E28" s="103"/>
      <c r="F28" s="104"/>
      <c r="G28" s="104"/>
      <c r="H28" s="104"/>
      <c r="I28" s="104"/>
      <c r="J28" s="104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6"/>
    </row>
    <row r="29" spans="1:39" ht="18.75" customHeight="1" x14ac:dyDescent="0.15">
      <c r="A29" s="107" t="s">
        <v>36</v>
      </c>
      <c r="B29" s="95"/>
      <c r="C29" s="108"/>
      <c r="D29" s="95"/>
      <c r="E29" s="109"/>
      <c r="F29" s="95"/>
      <c r="G29" s="95"/>
      <c r="H29" s="95"/>
      <c r="I29" s="95"/>
      <c r="J29" s="110"/>
      <c r="K29" s="326" t="s">
        <v>30</v>
      </c>
      <c r="L29" s="324"/>
      <c r="M29" s="324"/>
      <c r="N29" s="325"/>
      <c r="O29" s="327" t="str">
        <f>IF($L$5="","",VLOOKUP($L$5,$A$45:$C$79,3,FALSE))</f>
        <v/>
      </c>
      <c r="P29" s="328"/>
      <c r="Q29" s="328"/>
      <c r="R29" s="324" t="s">
        <v>25</v>
      </c>
      <c r="S29" s="325"/>
      <c r="T29" s="329" t="s">
        <v>79</v>
      </c>
      <c r="U29" s="330"/>
      <c r="V29" s="330"/>
      <c r="W29" s="330"/>
      <c r="X29" s="331"/>
      <c r="Y29" s="332"/>
      <c r="Z29" s="333"/>
      <c r="AA29" s="333"/>
      <c r="AB29" s="324" t="s">
        <v>25</v>
      </c>
      <c r="AC29" s="325"/>
      <c r="AD29" s="326" t="s">
        <v>23</v>
      </c>
      <c r="AE29" s="324"/>
      <c r="AF29" s="324"/>
      <c r="AG29" s="324"/>
      <c r="AH29" s="325"/>
      <c r="AI29" s="322">
        <f>ROUNDDOWN($F$38/1000,0)</f>
        <v>0</v>
      </c>
      <c r="AJ29" s="323"/>
      <c r="AK29" s="323"/>
      <c r="AL29" s="324" t="s">
        <v>25</v>
      </c>
      <c r="AM29" s="325"/>
    </row>
    <row r="30" spans="1:39" ht="25.5" customHeight="1" x14ac:dyDescent="0.15">
      <c r="A30" s="96"/>
      <c r="B30" s="76"/>
      <c r="C30" s="307" t="s">
        <v>80</v>
      </c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/>
      <c r="AK30" s="307"/>
      <c r="AL30" s="307"/>
      <c r="AM30" s="308"/>
    </row>
    <row r="31" spans="1:39" ht="18.75" customHeight="1" x14ac:dyDescent="0.15">
      <c r="A31" s="309" t="s">
        <v>71</v>
      </c>
      <c r="B31" s="310"/>
      <c r="C31" s="310"/>
      <c r="D31" s="310"/>
      <c r="E31" s="310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2"/>
    </row>
    <row r="32" spans="1:39" ht="18" customHeight="1" x14ac:dyDescent="0.15">
      <c r="A32" s="309" t="s">
        <v>22</v>
      </c>
      <c r="B32" s="310"/>
      <c r="C32" s="310"/>
      <c r="D32" s="310"/>
      <c r="E32" s="311"/>
      <c r="F32" s="309" t="s">
        <v>24</v>
      </c>
      <c r="G32" s="310"/>
      <c r="H32" s="310"/>
      <c r="I32" s="310"/>
      <c r="J32" s="310"/>
      <c r="K32" s="312" t="s">
        <v>209</v>
      </c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  <c r="AH32" s="312"/>
      <c r="AI32" s="312"/>
      <c r="AJ32" s="312"/>
      <c r="AK32" s="312"/>
      <c r="AL32" s="312"/>
      <c r="AM32" s="312"/>
    </row>
    <row r="33" spans="1:68" ht="15" customHeight="1" x14ac:dyDescent="0.15">
      <c r="A33" s="304"/>
      <c r="B33" s="304"/>
      <c r="C33" s="304"/>
      <c r="D33" s="304"/>
      <c r="E33" s="304"/>
      <c r="F33" s="305"/>
      <c r="G33" s="305"/>
      <c r="H33" s="305"/>
      <c r="I33" s="305"/>
      <c r="J33" s="305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6"/>
      <c r="AD33" s="306"/>
      <c r="AE33" s="306"/>
      <c r="AF33" s="306"/>
      <c r="AG33" s="306"/>
      <c r="AH33" s="306"/>
      <c r="AI33" s="306"/>
      <c r="AJ33" s="306"/>
      <c r="AK33" s="306"/>
      <c r="AL33" s="306"/>
      <c r="AM33" s="306"/>
    </row>
    <row r="34" spans="1:68" ht="15" customHeight="1" x14ac:dyDescent="0.15">
      <c r="A34" s="304"/>
      <c r="B34" s="304"/>
      <c r="C34" s="304"/>
      <c r="D34" s="304"/>
      <c r="E34" s="304"/>
      <c r="F34" s="305"/>
      <c r="G34" s="305"/>
      <c r="H34" s="305"/>
      <c r="I34" s="305"/>
      <c r="J34" s="305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</row>
    <row r="35" spans="1:68" ht="15" customHeight="1" x14ac:dyDescent="0.15">
      <c r="A35" s="304"/>
      <c r="B35" s="304"/>
      <c r="C35" s="304"/>
      <c r="D35" s="304"/>
      <c r="E35" s="304"/>
      <c r="F35" s="305"/>
      <c r="G35" s="305"/>
      <c r="H35" s="305"/>
      <c r="I35" s="305"/>
      <c r="J35" s="305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306"/>
      <c r="AJ35" s="306"/>
      <c r="AK35" s="306"/>
      <c r="AL35" s="306"/>
      <c r="AM35" s="306"/>
    </row>
    <row r="36" spans="1:68" ht="15" customHeight="1" x14ac:dyDescent="0.15">
      <c r="A36" s="304"/>
      <c r="B36" s="304"/>
      <c r="C36" s="304"/>
      <c r="D36" s="304"/>
      <c r="E36" s="304"/>
      <c r="F36" s="305"/>
      <c r="G36" s="305"/>
      <c r="H36" s="305"/>
      <c r="I36" s="305"/>
      <c r="J36" s="305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</row>
    <row r="37" spans="1:68" ht="15" customHeight="1" thickBot="1" x14ac:dyDescent="0.2">
      <c r="A37" s="319"/>
      <c r="B37" s="319"/>
      <c r="C37" s="319"/>
      <c r="D37" s="319"/>
      <c r="E37" s="319"/>
      <c r="F37" s="320"/>
      <c r="G37" s="320"/>
      <c r="H37" s="320"/>
      <c r="I37" s="320"/>
      <c r="J37" s="320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  <c r="AB37" s="321"/>
      <c r="AC37" s="321"/>
      <c r="AD37" s="321"/>
      <c r="AE37" s="321"/>
      <c r="AF37" s="321"/>
      <c r="AG37" s="321"/>
      <c r="AH37" s="321"/>
      <c r="AI37" s="321"/>
      <c r="AJ37" s="321"/>
      <c r="AK37" s="321"/>
      <c r="AL37" s="321"/>
      <c r="AM37" s="321"/>
    </row>
    <row r="38" spans="1:68" ht="18.75" customHeight="1" thickTop="1" x14ac:dyDescent="0.15">
      <c r="A38" s="313" t="s">
        <v>77</v>
      </c>
      <c r="B38" s="314"/>
      <c r="C38" s="314"/>
      <c r="D38" s="314"/>
      <c r="E38" s="315"/>
      <c r="F38" s="316">
        <f>SUM(F33:J37)</f>
        <v>0</v>
      </c>
      <c r="G38" s="317"/>
      <c r="H38" s="317"/>
      <c r="I38" s="317"/>
      <c r="J38" s="317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8"/>
      <c r="AG38" s="318"/>
      <c r="AH38" s="318"/>
      <c r="AI38" s="318"/>
      <c r="AJ38" s="318"/>
      <c r="AK38" s="318"/>
      <c r="AL38" s="318"/>
      <c r="AM38" s="318"/>
    </row>
    <row r="39" spans="1:68" ht="4.5" customHeight="1" x14ac:dyDescent="0.1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4"/>
      <c r="AL39" s="114"/>
      <c r="AM39" s="114"/>
    </row>
    <row r="43" spans="1:68" ht="9.75" hidden="1" customHeight="1" x14ac:dyDescent="0.15"/>
    <row r="44" spans="1:68" s="5" customFormat="1" ht="9.75" hidden="1" customHeight="1" x14ac:dyDescent="0.15">
      <c r="A44" s="115"/>
      <c r="B44" s="115" t="s">
        <v>40</v>
      </c>
      <c r="C44" s="115" t="s">
        <v>41</v>
      </c>
      <c r="D44" s="115" t="s">
        <v>50</v>
      </c>
      <c r="E44" s="115" t="s">
        <v>51</v>
      </c>
      <c r="F44" s="115"/>
      <c r="G44" s="115"/>
      <c r="H44" s="115" t="s">
        <v>110</v>
      </c>
      <c r="I44" s="115" t="s">
        <v>111</v>
      </c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</row>
    <row r="45" spans="1:68" s="5" customFormat="1" ht="9.75" hidden="1" customHeight="1" x14ac:dyDescent="0.15">
      <c r="A45" s="115" t="s">
        <v>52</v>
      </c>
      <c r="B45" s="117">
        <v>537</v>
      </c>
      <c r="C45" s="117">
        <v>268</v>
      </c>
      <c r="D45" s="117">
        <v>537</v>
      </c>
      <c r="E45" s="117">
        <v>268</v>
      </c>
      <c r="F45" s="115" t="s">
        <v>53</v>
      </c>
      <c r="G45" s="117"/>
      <c r="H45" s="115">
        <f>$AG$5*$I45</f>
        <v>0</v>
      </c>
      <c r="I45" s="115">
        <v>0</v>
      </c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</row>
    <row r="46" spans="1:68" s="5" customFormat="1" ht="9.75" hidden="1" customHeight="1" x14ac:dyDescent="0.15">
      <c r="A46" s="115" t="s">
        <v>54</v>
      </c>
      <c r="B46" s="117">
        <v>684</v>
      </c>
      <c r="C46" s="117">
        <v>342</v>
      </c>
      <c r="D46" s="117">
        <v>684</v>
      </c>
      <c r="E46" s="117">
        <v>342</v>
      </c>
      <c r="F46" s="115" t="s">
        <v>53</v>
      </c>
      <c r="G46" s="117"/>
      <c r="H46" s="115">
        <f t="shared" ref="H46:H79" si="0">$AG$5*$I46</f>
        <v>0</v>
      </c>
      <c r="I46" s="115">
        <v>0</v>
      </c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</row>
    <row r="47" spans="1:68" s="5" customFormat="1" ht="9.75" hidden="1" customHeight="1" x14ac:dyDescent="0.15">
      <c r="A47" s="115" t="s">
        <v>55</v>
      </c>
      <c r="B47" s="117">
        <v>889</v>
      </c>
      <c r="C47" s="117">
        <v>445</v>
      </c>
      <c r="D47" s="117">
        <v>889</v>
      </c>
      <c r="E47" s="117">
        <v>445</v>
      </c>
      <c r="F47" s="115" t="s">
        <v>53</v>
      </c>
      <c r="G47" s="117"/>
      <c r="H47" s="115">
        <f t="shared" si="0"/>
        <v>0</v>
      </c>
      <c r="I47" s="115">
        <v>0</v>
      </c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</row>
    <row r="48" spans="1:68" s="5" customFormat="1" ht="9.75" hidden="1" customHeight="1" x14ac:dyDescent="0.15">
      <c r="A48" s="115" t="s">
        <v>56</v>
      </c>
      <c r="B48" s="117">
        <v>231</v>
      </c>
      <c r="C48" s="117">
        <v>115</v>
      </c>
      <c r="D48" s="117">
        <v>231</v>
      </c>
      <c r="E48" s="117">
        <v>115</v>
      </c>
      <c r="F48" s="115" t="s">
        <v>53</v>
      </c>
      <c r="G48" s="117"/>
      <c r="H48" s="115">
        <f t="shared" si="0"/>
        <v>0</v>
      </c>
      <c r="I48" s="115">
        <v>0</v>
      </c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</row>
    <row r="49" spans="1:68" s="5" customFormat="1" ht="9.75" hidden="1" customHeight="1" x14ac:dyDescent="0.15">
      <c r="A49" s="115" t="s">
        <v>5</v>
      </c>
      <c r="B49" s="117">
        <v>226</v>
      </c>
      <c r="C49" s="117">
        <v>113</v>
      </c>
      <c r="D49" s="117">
        <v>226</v>
      </c>
      <c r="E49" s="117">
        <v>113</v>
      </c>
      <c r="F49" s="115" t="s">
        <v>53</v>
      </c>
      <c r="G49" s="117"/>
      <c r="H49" s="115">
        <f t="shared" si="0"/>
        <v>0</v>
      </c>
      <c r="I49" s="115">
        <v>0</v>
      </c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</row>
    <row r="50" spans="1:68" s="5" customFormat="1" ht="9.75" hidden="1" customHeight="1" x14ac:dyDescent="0.15">
      <c r="A50" s="115" t="s">
        <v>57</v>
      </c>
      <c r="B50" s="117">
        <v>564</v>
      </c>
      <c r="C50" s="117">
        <v>113</v>
      </c>
      <c r="D50" s="117">
        <v>564</v>
      </c>
      <c r="E50" s="117">
        <v>282</v>
      </c>
      <c r="F50" s="115" t="s">
        <v>53</v>
      </c>
      <c r="G50" s="117"/>
      <c r="H50" s="115">
        <f t="shared" si="0"/>
        <v>0</v>
      </c>
      <c r="I50" s="115">
        <v>0</v>
      </c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</row>
    <row r="51" spans="1:68" s="5" customFormat="1" ht="9.75" hidden="1" customHeight="1" x14ac:dyDescent="0.15">
      <c r="A51" s="115" t="s">
        <v>58</v>
      </c>
      <c r="B51" s="117">
        <v>710</v>
      </c>
      <c r="C51" s="117">
        <v>355</v>
      </c>
      <c r="D51" s="117">
        <v>710</v>
      </c>
      <c r="E51" s="117">
        <v>355</v>
      </c>
      <c r="F51" s="115" t="s">
        <v>53</v>
      </c>
      <c r="G51" s="117"/>
      <c r="H51" s="115">
        <f t="shared" si="0"/>
        <v>0</v>
      </c>
      <c r="I51" s="115">
        <v>0</v>
      </c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</row>
    <row r="52" spans="1:68" s="5" customFormat="1" ht="9.75" hidden="1" customHeight="1" x14ac:dyDescent="0.15">
      <c r="A52" s="115" t="s">
        <v>59</v>
      </c>
      <c r="B52" s="117">
        <v>1133</v>
      </c>
      <c r="C52" s="117">
        <v>567</v>
      </c>
      <c r="D52" s="117">
        <v>1133</v>
      </c>
      <c r="E52" s="117">
        <v>567</v>
      </c>
      <c r="F52" s="115" t="s">
        <v>53</v>
      </c>
      <c r="G52" s="117"/>
      <c r="H52" s="115">
        <f t="shared" si="0"/>
        <v>0</v>
      </c>
      <c r="I52" s="115">
        <v>0</v>
      </c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</row>
    <row r="53" spans="1:68" s="5" customFormat="1" ht="9.75" hidden="1" customHeight="1" x14ac:dyDescent="0.15">
      <c r="A53" s="115" t="s">
        <v>105</v>
      </c>
      <c r="B53" s="118">
        <f t="shared" ref="B53:C54" si="1">D53*$AG$5</f>
        <v>0</v>
      </c>
      <c r="C53" s="118">
        <f t="shared" si="1"/>
        <v>0</v>
      </c>
      <c r="D53" s="117">
        <v>27</v>
      </c>
      <c r="E53" s="117">
        <v>13</v>
      </c>
      <c r="F53" s="115" t="s">
        <v>60</v>
      </c>
      <c r="G53" s="117"/>
      <c r="H53" s="115">
        <f t="shared" si="0"/>
        <v>0</v>
      </c>
      <c r="I53" s="115">
        <v>50</v>
      </c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</row>
    <row r="54" spans="1:68" s="5" customFormat="1" ht="9.75" hidden="1" customHeight="1" x14ac:dyDescent="0.15">
      <c r="A54" s="115" t="s">
        <v>106</v>
      </c>
      <c r="B54" s="118">
        <f t="shared" si="1"/>
        <v>0</v>
      </c>
      <c r="C54" s="118">
        <f t="shared" si="1"/>
        <v>0</v>
      </c>
      <c r="D54" s="117">
        <v>27</v>
      </c>
      <c r="E54" s="117">
        <v>13</v>
      </c>
      <c r="F54" s="115" t="s">
        <v>60</v>
      </c>
      <c r="G54" s="117"/>
      <c r="H54" s="115">
        <f t="shared" si="0"/>
        <v>0</v>
      </c>
      <c r="I54" s="115">
        <v>50</v>
      </c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</row>
    <row r="55" spans="1:68" s="5" customFormat="1" ht="9.75" hidden="1" customHeight="1" x14ac:dyDescent="0.15">
      <c r="A55" s="115" t="s">
        <v>6</v>
      </c>
      <c r="B55" s="118">
        <v>320</v>
      </c>
      <c r="C55" s="118">
        <v>160</v>
      </c>
      <c r="D55" s="117">
        <v>320</v>
      </c>
      <c r="E55" s="117">
        <v>160</v>
      </c>
      <c r="F55" s="115" t="s">
        <v>53</v>
      </c>
      <c r="G55" s="117"/>
      <c r="H55" s="115">
        <f t="shared" si="0"/>
        <v>0</v>
      </c>
      <c r="I55" s="115">
        <v>0</v>
      </c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</row>
    <row r="56" spans="1:68" s="5" customFormat="1" ht="9.75" hidden="1" customHeight="1" x14ac:dyDescent="0.15">
      <c r="A56" s="115" t="s">
        <v>7</v>
      </c>
      <c r="B56" s="117">
        <v>339</v>
      </c>
      <c r="C56" s="117">
        <v>169</v>
      </c>
      <c r="D56" s="117">
        <v>339</v>
      </c>
      <c r="E56" s="117">
        <v>169</v>
      </c>
      <c r="F56" s="115" t="s">
        <v>53</v>
      </c>
      <c r="G56" s="117"/>
      <c r="H56" s="115">
        <f t="shared" si="0"/>
        <v>0</v>
      </c>
      <c r="I56" s="115">
        <v>0</v>
      </c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</row>
    <row r="57" spans="1:68" s="5" customFormat="1" ht="9.75" hidden="1" customHeight="1" x14ac:dyDescent="0.15">
      <c r="A57" s="115" t="s">
        <v>8</v>
      </c>
      <c r="B57" s="117">
        <v>311</v>
      </c>
      <c r="C57" s="117">
        <v>156</v>
      </c>
      <c r="D57" s="117">
        <v>311</v>
      </c>
      <c r="E57" s="117">
        <v>156</v>
      </c>
      <c r="F57" s="115" t="s">
        <v>53</v>
      </c>
      <c r="G57" s="117"/>
      <c r="H57" s="115">
        <f t="shared" si="0"/>
        <v>0</v>
      </c>
      <c r="I57" s="115">
        <v>0</v>
      </c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</row>
    <row r="58" spans="1:68" s="5" customFormat="1" ht="9.75" hidden="1" customHeight="1" x14ac:dyDescent="0.15">
      <c r="A58" s="115" t="s">
        <v>9</v>
      </c>
      <c r="B58" s="117">
        <v>137</v>
      </c>
      <c r="C58" s="117">
        <v>68</v>
      </c>
      <c r="D58" s="117">
        <v>137</v>
      </c>
      <c r="E58" s="117">
        <v>68</v>
      </c>
      <c r="F58" s="115" t="s">
        <v>53</v>
      </c>
      <c r="G58" s="117"/>
      <c r="H58" s="115">
        <f t="shared" si="0"/>
        <v>0</v>
      </c>
      <c r="I58" s="115">
        <v>0</v>
      </c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</row>
    <row r="59" spans="1:68" s="5" customFormat="1" ht="9.75" hidden="1" customHeight="1" x14ac:dyDescent="0.15">
      <c r="A59" s="115" t="s">
        <v>10</v>
      </c>
      <c r="B59" s="117">
        <v>508</v>
      </c>
      <c r="C59" s="117">
        <v>254</v>
      </c>
      <c r="D59" s="117">
        <v>508</v>
      </c>
      <c r="E59" s="117">
        <v>254</v>
      </c>
      <c r="F59" s="115" t="s">
        <v>53</v>
      </c>
      <c r="G59" s="117"/>
      <c r="H59" s="115">
        <f t="shared" si="0"/>
        <v>0</v>
      </c>
      <c r="I59" s="115">
        <v>0</v>
      </c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</row>
    <row r="60" spans="1:68" s="5" customFormat="1" ht="9.75" hidden="1" customHeight="1" x14ac:dyDescent="0.15">
      <c r="A60" s="115" t="s">
        <v>11</v>
      </c>
      <c r="B60" s="117">
        <v>204</v>
      </c>
      <c r="C60" s="117">
        <v>102</v>
      </c>
      <c r="D60" s="117">
        <v>204</v>
      </c>
      <c r="E60" s="117">
        <v>102</v>
      </c>
      <c r="F60" s="115" t="s">
        <v>53</v>
      </c>
      <c r="G60" s="117"/>
      <c r="H60" s="115">
        <f t="shared" si="0"/>
        <v>0</v>
      </c>
      <c r="I60" s="115">
        <v>0</v>
      </c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</row>
    <row r="61" spans="1:68" s="5" customFormat="1" ht="9.75" hidden="1" customHeight="1" x14ac:dyDescent="0.15">
      <c r="A61" s="115" t="s">
        <v>12</v>
      </c>
      <c r="B61" s="117">
        <v>148</v>
      </c>
      <c r="C61" s="117">
        <v>74</v>
      </c>
      <c r="D61" s="117">
        <v>148</v>
      </c>
      <c r="E61" s="117">
        <v>74</v>
      </c>
      <c r="F61" s="115" t="s">
        <v>53</v>
      </c>
      <c r="G61" s="117"/>
      <c r="H61" s="115">
        <f t="shared" si="0"/>
        <v>0</v>
      </c>
      <c r="I61" s="115">
        <v>0</v>
      </c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</row>
    <row r="62" spans="1:68" s="5" customFormat="1" ht="9.75" hidden="1" customHeight="1" x14ac:dyDescent="0.15">
      <c r="A62" s="115" t="s">
        <v>13</v>
      </c>
      <c r="B62" s="117"/>
      <c r="C62" s="117">
        <v>282</v>
      </c>
      <c r="D62" s="117"/>
      <c r="E62" s="117">
        <v>282</v>
      </c>
      <c r="F62" s="115" t="s">
        <v>53</v>
      </c>
      <c r="G62" s="117"/>
      <c r="H62" s="115">
        <f t="shared" si="0"/>
        <v>0</v>
      </c>
      <c r="I62" s="115">
        <v>0</v>
      </c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</row>
    <row r="63" spans="1:68" s="5" customFormat="1" ht="9.75" hidden="1" customHeight="1" x14ac:dyDescent="0.15">
      <c r="A63" s="115" t="s">
        <v>61</v>
      </c>
      <c r="B63" s="117">
        <v>33</v>
      </c>
      <c r="C63" s="117">
        <v>16</v>
      </c>
      <c r="D63" s="117">
        <v>33</v>
      </c>
      <c r="E63" s="117">
        <v>16</v>
      </c>
      <c r="F63" s="115" t="s">
        <v>53</v>
      </c>
      <c r="G63" s="117"/>
      <c r="H63" s="115">
        <f t="shared" si="0"/>
        <v>0</v>
      </c>
      <c r="I63" s="115">
        <v>0</v>
      </c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</row>
    <row r="64" spans="1:68" s="5" customFormat="1" ht="9.75" hidden="1" customHeight="1" x14ac:dyDescent="0.15">
      <c r="A64" s="115" t="s">
        <v>14</v>
      </c>
      <c r="B64" s="117">
        <v>475</v>
      </c>
      <c r="C64" s="117">
        <v>237</v>
      </c>
      <c r="D64" s="117">
        <v>475</v>
      </c>
      <c r="E64" s="117">
        <v>237</v>
      </c>
      <c r="F64" s="115" t="s">
        <v>53</v>
      </c>
      <c r="G64" s="117"/>
      <c r="H64" s="115">
        <f t="shared" si="0"/>
        <v>0</v>
      </c>
      <c r="I64" s="115">
        <v>0</v>
      </c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</row>
    <row r="65" spans="1:68" s="5" customFormat="1" ht="9.75" hidden="1" customHeight="1" x14ac:dyDescent="0.15">
      <c r="A65" s="115" t="s">
        <v>15</v>
      </c>
      <c r="B65" s="117">
        <v>638</v>
      </c>
      <c r="C65" s="117">
        <v>319</v>
      </c>
      <c r="D65" s="117">
        <v>638</v>
      </c>
      <c r="E65" s="117">
        <v>319</v>
      </c>
      <c r="F65" s="115" t="s">
        <v>53</v>
      </c>
      <c r="G65" s="117"/>
      <c r="H65" s="115">
        <f t="shared" si="0"/>
        <v>0</v>
      </c>
      <c r="I65" s="115">
        <v>0</v>
      </c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</row>
    <row r="66" spans="1:68" s="5" customFormat="1" ht="9.75" hidden="1" customHeight="1" x14ac:dyDescent="0.15">
      <c r="A66" s="115" t="s">
        <v>16</v>
      </c>
      <c r="B66" s="117">
        <f>D66*$AG$5</f>
        <v>0</v>
      </c>
      <c r="C66" s="117">
        <f>E66*$AG$5</f>
        <v>0</v>
      </c>
      <c r="D66" s="117">
        <v>38</v>
      </c>
      <c r="E66" s="117">
        <v>19</v>
      </c>
      <c r="F66" s="115" t="s">
        <v>60</v>
      </c>
      <c r="G66" s="117"/>
      <c r="H66" s="115">
        <f t="shared" si="0"/>
        <v>0</v>
      </c>
      <c r="I66" s="115">
        <v>50</v>
      </c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</row>
    <row r="67" spans="1:68" s="5" customFormat="1" ht="9.75" hidden="1" customHeight="1" x14ac:dyDescent="0.15">
      <c r="A67" s="115" t="s">
        <v>17</v>
      </c>
      <c r="B67" s="117">
        <f>D67*$AG$5</f>
        <v>0</v>
      </c>
      <c r="C67" s="117">
        <f t="shared" ref="C67:C79" si="2">E67*$AG$5</f>
        <v>0</v>
      </c>
      <c r="D67" s="117">
        <v>40</v>
      </c>
      <c r="E67" s="117">
        <v>20</v>
      </c>
      <c r="F67" s="115" t="s">
        <v>60</v>
      </c>
      <c r="G67" s="117"/>
      <c r="H67" s="115">
        <f t="shared" si="0"/>
        <v>0</v>
      </c>
      <c r="I67" s="115">
        <v>50</v>
      </c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</row>
    <row r="68" spans="1:68" s="5" customFormat="1" ht="9.75" hidden="1" customHeight="1" x14ac:dyDescent="0.15">
      <c r="A68" s="115" t="s">
        <v>18</v>
      </c>
      <c r="B68" s="117">
        <f t="shared" ref="B68:B79" si="3">D68*$AG$5</f>
        <v>0</v>
      </c>
      <c r="C68" s="117">
        <f t="shared" si="2"/>
        <v>0</v>
      </c>
      <c r="D68" s="117">
        <v>38</v>
      </c>
      <c r="E68" s="117">
        <v>19</v>
      </c>
      <c r="F68" s="115" t="s">
        <v>60</v>
      </c>
      <c r="G68" s="117"/>
      <c r="H68" s="115">
        <f t="shared" si="0"/>
        <v>0</v>
      </c>
      <c r="I68" s="115">
        <v>50</v>
      </c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</row>
    <row r="69" spans="1:68" s="5" customFormat="1" ht="9.75" hidden="1" customHeight="1" x14ac:dyDescent="0.15">
      <c r="A69" s="115" t="s">
        <v>19</v>
      </c>
      <c r="B69" s="117">
        <f t="shared" si="3"/>
        <v>0</v>
      </c>
      <c r="C69" s="117">
        <f t="shared" si="2"/>
        <v>0</v>
      </c>
      <c r="D69" s="117">
        <v>48</v>
      </c>
      <c r="E69" s="117">
        <v>24</v>
      </c>
      <c r="F69" s="115" t="s">
        <v>60</v>
      </c>
      <c r="G69" s="117"/>
      <c r="H69" s="115">
        <f t="shared" si="0"/>
        <v>0</v>
      </c>
      <c r="I69" s="115">
        <v>50</v>
      </c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</row>
    <row r="70" spans="1:68" s="5" customFormat="1" ht="9.75" hidden="1" customHeight="1" x14ac:dyDescent="0.15">
      <c r="A70" s="115" t="s">
        <v>20</v>
      </c>
      <c r="B70" s="117">
        <f t="shared" si="3"/>
        <v>0</v>
      </c>
      <c r="C70" s="117">
        <f t="shared" si="2"/>
        <v>0</v>
      </c>
      <c r="D70" s="117">
        <v>43</v>
      </c>
      <c r="E70" s="117">
        <v>21</v>
      </c>
      <c r="F70" s="115" t="s">
        <v>60</v>
      </c>
      <c r="G70" s="117"/>
      <c r="H70" s="115">
        <f t="shared" si="0"/>
        <v>0</v>
      </c>
      <c r="I70" s="115">
        <v>50</v>
      </c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</row>
    <row r="71" spans="1:68" s="5" customFormat="1" ht="9.75" hidden="1" customHeight="1" x14ac:dyDescent="0.15">
      <c r="A71" s="115" t="s">
        <v>21</v>
      </c>
      <c r="B71" s="117">
        <f t="shared" si="3"/>
        <v>0</v>
      </c>
      <c r="C71" s="117">
        <f t="shared" si="2"/>
        <v>0</v>
      </c>
      <c r="D71" s="117">
        <v>36</v>
      </c>
      <c r="E71" s="117">
        <v>18</v>
      </c>
      <c r="F71" s="115" t="s">
        <v>60</v>
      </c>
      <c r="G71" s="117"/>
      <c r="H71" s="115">
        <f t="shared" si="0"/>
        <v>0</v>
      </c>
      <c r="I71" s="115">
        <v>50</v>
      </c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</row>
    <row r="72" spans="1:68" s="5" customFormat="1" ht="9.75" hidden="1" customHeight="1" x14ac:dyDescent="0.15">
      <c r="A72" s="115" t="s">
        <v>62</v>
      </c>
      <c r="B72" s="117">
        <f t="shared" si="3"/>
        <v>0</v>
      </c>
      <c r="C72" s="117">
        <f t="shared" si="2"/>
        <v>0</v>
      </c>
      <c r="D72" s="117">
        <v>37</v>
      </c>
      <c r="E72" s="117">
        <v>19</v>
      </c>
      <c r="F72" s="115" t="s">
        <v>60</v>
      </c>
      <c r="G72" s="117"/>
      <c r="H72" s="115">
        <f t="shared" si="0"/>
        <v>0</v>
      </c>
      <c r="I72" s="115">
        <v>50</v>
      </c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</row>
    <row r="73" spans="1:68" s="5" customFormat="1" ht="9.75" hidden="1" customHeight="1" x14ac:dyDescent="0.15">
      <c r="A73" s="115" t="s">
        <v>63</v>
      </c>
      <c r="B73" s="117">
        <f t="shared" si="3"/>
        <v>0</v>
      </c>
      <c r="C73" s="117">
        <f t="shared" si="2"/>
        <v>0</v>
      </c>
      <c r="D73" s="117">
        <v>35</v>
      </c>
      <c r="E73" s="117">
        <v>18</v>
      </c>
      <c r="F73" s="115" t="s">
        <v>60</v>
      </c>
      <c r="G73" s="117"/>
      <c r="H73" s="115">
        <f t="shared" si="0"/>
        <v>0</v>
      </c>
      <c r="I73" s="115">
        <v>50</v>
      </c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</row>
    <row r="74" spans="1:68" s="5" customFormat="1" ht="9.75" hidden="1" customHeight="1" x14ac:dyDescent="0.15">
      <c r="A74" s="115" t="s">
        <v>64</v>
      </c>
      <c r="B74" s="117">
        <f t="shared" si="3"/>
        <v>0</v>
      </c>
      <c r="C74" s="117">
        <f t="shared" si="2"/>
        <v>0</v>
      </c>
      <c r="D74" s="117">
        <v>37</v>
      </c>
      <c r="E74" s="117">
        <v>19</v>
      </c>
      <c r="F74" s="115" t="s">
        <v>60</v>
      </c>
      <c r="G74" s="117"/>
      <c r="H74" s="115">
        <f t="shared" si="0"/>
        <v>0</v>
      </c>
      <c r="I74" s="115">
        <v>50</v>
      </c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</row>
    <row r="75" spans="1:68" s="5" customFormat="1" ht="9.75" hidden="1" customHeight="1" x14ac:dyDescent="0.15">
      <c r="A75" s="115" t="s">
        <v>65</v>
      </c>
      <c r="B75" s="117">
        <f t="shared" si="3"/>
        <v>0</v>
      </c>
      <c r="C75" s="117">
        <f t="shared" si="2"/>
        <v>0</v>
      </c>
      <c r="D75" s="117">
        <v>35</v>
      </c>
      <c r="E75" s="117">
        <v>18</v>
      </c>
      <c r="F75" s="115" t="s">
        <v>60</v>
      </c>
      <c r="G75" s="117"/>
      <c r="H75" s="115">
        <f t="shared" si="0"/>
        <v>0</v>
      </c>
      <c r="I75" s="115">
        <v>50</v>
      </c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</row>
    <row r="76" spans="1:68" s="5" customFormat="1" ht="9.75" hidden="1" customHeight="1" x14ac:dyDescent="0.15">
      <c r="A76" s="115" t="s">
        <v>66</v>
      </c>
      <c r="B76" s="117">
        <f t="shared" si="3"/>
        <v>0</v>
      </c>
      <c r="C76" s="117">
        <f t="shared" si="2"/>
        <v>0</v>
      </c>
      <c r="D76" s="117">
        <v>37</v>
      </c>
      <c r="E76" s="117">
        <v>19</v>
      </c>
      <c r="F76" s="115" t="s">
        <v>60</v>
      </c>
      <c r="G76" s="117"/>
      <c r="H76" s="115">
        <f t="shared" si="0"/>
        <v>0</v>
      </c>
      <c r="I76" s="115">
        <v>50</v>
      </c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</row>
    <row r="77" spans="1:68" s="5" customFormat="1" ht="9.75" hidden="1" customHeight="1" x14ac:dyDescent="0.15">
      <c r="A77" s="115" t="s">
        <v>67</v>
      </c>
      <c r="B77" s="117">
        <f t="shared" si="3"/>
        <v>0</v>
      </c>
      <c r="C77" s="117">
        <f t="shared" si="2"/>
        <v>0</v>
      </c>
      <c r="D77" s="117">
        <v>35</v>
      </c>
      <c r="E77" s="117">
        <v>18</v>
      </c>
      <c r="F77" s="115" t="s">
        <v>60</v>
      </c>
      <c r="G77" s="117"/>
      <c r="H77" s="115">
        <f t="shared" si="0"/>
        <v>0</v>
      </c>
      <c r="I77" s="115">
        <v>50</v>
      </c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</row>
    <row r="78" spans="1:68" s="5" customFormat="1" ht="9.75" hidden="1" customHeight="1" x14ac:dyDescent="0.15">
      <c r="A78" s="115" t="s">
        <v>68</v>
      </c>
      <c r="B78" s="117">
        <f t="shared" si="3"/>
        <v>0</v>
      </c>
      <c r="C78" s="117">
        <f t="shared" si="2"/>
        <v>0</v>
      </c>
      <c r="D78" s="117">
        <v>37</v>
      </c>
      <c r="E78" s="117">
        <v>19</v>
      </c>
      <c r="F78" s="115" t="s">
        <v>60</v>
      </c>
      <c r="G78" s="117"/>
      <c r="H78" s="115">
        <f t="shared" si="0"/>
        <v>0</v>
      </c>
      <c r="I78" s="115">
        <v>50</v>
      </c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</row>
    <row r="79" spans="1:68" s="5" customFormat="1" ht="9.75" hidden="1" customHeight="1" x14ac:dyDescent="0.15">
      <c r="A79" s="115" t="s">
        <v>69</v>
      </c>
      <c r="B79" s="117">
        <f t="shared" si="3"/>
        <v>0</v>
      </c>
      <c r="C79" s="117">
        <f t="shared" si="2"/>
        <v>0</v>
      </c>
      <c r="D79" s="117">
        <v>35</v>
      </c>
      <c r="E79" s="117">
        <v>18</v>
      </c>
      <c r="F79" s="115" t="s">
        <v>60</v>
      </c>
      <c r="G79" s="117"/>
      <c r="H79" s="115">
        <f t="shared" si="0"/>
        <v>0</v>
      </c>
      <c r="I79" s="115">
        <v>50</v>
      </c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</row>
    <row r="80" spans="1:68" s="5" customFormat="1" ht="9.75" hidden="1" customHeight="1" x14ac:dyDescent="0.15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</row>
    <row r="81" spans="1:68" s="5" customFormat="1" ht="9.75" hidden="1" customHeight="1" x14ac:dyDescent="0.15">
      <c r="A81" s="119" t="s">
        <v>42</v>
      </c>
      <c r="B81" s="115" t="s">
        <v>70</v>
      </c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</row>
    <row r="82" spans="1:68" s="5" customFormat="1" ht="9.75" hidden="1" customHeight="1" x14ac:dyDescent="0.15">
      <c r="A82" s="119" t="s">
        <v>43</v>
      </c>
      <c r="B82" s="115">
        <v>0</v>
      </c>
      <c r="C82" s="115" t="b">
        <v>0</v>
      </c>
      <c r="D82" s="115" t="b">
        <v>0</v>
      </c>
      <c r="E82" s="115" t="b">
        <v>0</v>
      </c>
      <c r="F82" s="115">
        <v>0</v>
      </c>
      <c r="G82" s="115">
        <v>0</v>
      </c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</row>
    <row r="83" spans="1:68" s="5" customFormat="1" ht="9.75" hidden="1" customHeight="1" x14ac:dyDescent="0.15">
      <c r="A83" s="119" t="s">
        <v>44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</row>
    <row r="84" spans="1:68" s="5" customFormat="1" ht="9.75" hidden="1" customHeight="1" x14ac:dyDescent="0.15">
      <c r="A84" s="119" t="s">
        <v>45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</row>
    <row r="85" spans="1:68" s="5" customFormat="1" ht="9.75" hidden="1" customHeight="1" x14ac:dyDescent="0.15">
      <c r="A85" s="119" t="s">
        <v>46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</row>
    <row r="86" spans="1:68" s="5" customFormat="1" ht="9.75" hidden="1" customHeight="1" x14ac:dyDescent="0.15">
      <c r="A86" s="119" t="s">
        <v>47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</row>
    <row r="87" spans="1:68" s="5" customFormat="1" ht="9.75" hidden="1" customHeight="1" x14ac:dyDescent="0.15">
      <c r="A87" s="119" t="s">
        <v>48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</row>
    <row r="88" spans="1:68" s="5" customFormat="1" ht="9.75" hidden="1" customHeight="1" x14ac:dyDescent="0.15">
      <c r="A88" s="119" t="s">
        <v>49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</row>
    <row r="89" spans="1:68" s="5" customFormat="1" ht="9.75" hidden="1" customHeight="1" x14ac:dyDescent="0.15">
      <c r="A89" s="115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</row>
    <row r="90" spans="1:68" s="5" customFormat="1" ht="9.75" hidden="1" customHeight="1" x14ac:dyDescent="0.15">
      <c r="A90" s="120" t="s">
        <v>93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</row>
    <row r="91" spans="1:68" s="5" customFormat="1" ht="9.75" hidden="1" customHeight="1" x14ac:dyDescent="0.15">
      <c r="A91" s="120" t="s">
        <v>91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</row>
    <row r="92" spans="1:68" s="5" customFormat="1" ht="9.75" hidden="1" customHeight="1" x14ac:dyDescent="0.15">
      <c r="A92" s="120" t="s">
        <v>92</v>
      </c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</row>
    <row r="93" spans="1:68" s="5" customFormat="1" ht="9.75" hidden="1" customHeight="1" x14ac:dyDescent="0.15">
      <c r="A93" s="120" t="s">
        <v>85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</row>
    <row r="94" spans="1:68" s="5" customFormat="1" ht="9.75" hidden="1" customHeight="1" x14ac:dyDescent="0.15">
      <c r="A94" s="120" t="s">
        <v>84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</row>
    <row r="95" spans="1:68" s="5" customFormat="1" ht="9.75" hidden="1" customHeight="1" x14ac:dyDescent="0.15">
      <c r="A95" s="120" t="s">
        <v>86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</row>
    <row r="96" spans="1:68" s="5" customFormat="1" ht="9.75" hidden="1" customHeight="1" x14ac:dyDescent="0.15">
      <c r="A96" s="120" t="s">
        <v>88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</row>
    <row r="97" spans="1:68" s="5" customFormat="1" ht="9.75" hidden="1" customHeight="1" x14ac:dyDescent="0.15">
      <c r="A97" s="120" t="s">
        <v>90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</row>
    <row r="98" spans="1:68" s="5" customFormat="1" ht="9.75" hidden="1" customHeight="1" x14ac:dyDescent="0.15">
      <c r="A98" s="120" t="s">
        <v>191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</row>
    <row r="99" spans="1:68" s="5" customFormat="1" ht="9.75" hidden="1" customHeight="1" x14ac:dyDescent="0.15">
      <c r="A99" s="120" t="s">
        <v>192</v>
      </c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</row>
    <row r="100" spans="1:68" s="5" customFormat="1" ht="9.75" hidden="1" customHeight="1" x14ac:dyDescent="0.15">
      <c r="A100" s="120" t="s">
        <v>104</v>
      </c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</row>
    <row r="101" spans="1:68" s="5" customFormat="1" ht="9.75" hidden="1" customHeight="1" x14ac:dyDescent="0.15">
      <c r="A101" s="121" t="s">
        <v>87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</row>
    <row r="102" spans="1:68" s="5" customFormat="1" ht="9.75" hidden="1" customHeight="1" x14ac:dyDescent="0.15">
      <c r="A102" s="121" t="s">
        <v>89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</row>
    <row r="103" spans="1:68" s="5" customFormat="1" ht="9.75" hidden="1" customHeight="1" x14ac:dyDescent="0.15">
      <c r="A103" s="121" t="s">
        <v>94</v>
      </c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</row>
    <row r="104" spans="1:68" s="5" customFormat="1" ht="9.75" hidden="1" customHeight="1" x14ac:dyDescent="0.15">
      <c r="A104" s="121" t="s">
        <v>95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</row>
    <row r="105" spans="1:68" s="5" customFormat="1" ht="9.75" hidden="1" customHeight="1" x14ac:dyDescent="0.15">
      <c r="A105" s="121" t="s">
        <v>96</v>
      </c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</row>
    <row r="106" spans="1:68" s="5" customFormat="1" ht="9.75" hidden="1" customHeight="1" x14ac:dyDescent="0.15">
      <c r="A106" s="121" t="s">
        <v>97</v>
      </c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</row>
    <row r="107" spans="1:68" s="5" customFormat="1" ht="9.75" hidden="1" customHeight="1" x14ac:dyDescent="0.15">
      <c r="A107" s="121" t="s">
        <v>98</v>
      </c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</row>
    <row r="108" spans="1:68" s="5" customFormat="1" ht="9.75" hidden="1" customHeight="1" x14ac:dyDescent="0.15">
      <c r="A108" s="120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</row>
    <row r="109" spans="1:68" s="5" customFormat="1" ht="9.75" hidden="1" customHeight="1" x14ac:dyDescent="0.15">
      <c r="A109" s="120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</row>
    <row r="110" spans="1:68" s="5" customFormat="1" ht="9.75" hidden="1" customHeight="1" x14ac:dyDescent="0.15">
      <c r="A110" s="120" t="s">
        <v>100</v>
      </c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</row>
    <row r="111" spans="1:68" s="5" customFormat="1" ht="9.75" hidden="1" customHeight="1" x14ac:dyDescent="0.15">
      <c r="A111" s="120" t="s">
        <v>103</v>
      </c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</row>
    <row r="112" spans="1:68" s="5" customFormat="1" ht="9.75" hidden="1" customHeight="1" x14ac:dyDescent="0.15">
      <c r="A112" s="120" t="s">
        <v>104</v>
      </c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</row>
    <row r="113" spans="1:68" s="5" customFormat="1" ht="9.75" hidden="1" customHeight="1" x14ac:dyDescent="0.15">
      <c r="A113" s="121" t="s">
        <v>99</v>
      </c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</row>
    <row r="114" spans="1:68" s="5" customFormat="1" ht="9.75" hidden="1" customHeight="1" x14ac:dyDescent="0.15">
      <c r="A114" s="121" t="s">
        <v>101</v>
      </c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</row>
    <row r="115" spans="1:68" s="5" customFormat="1" ht="9.75" hidden="1" customHeight="1" x14ac:dyDescent="0.15">
      <c r="A115" s="121" t="s">
        <v>102</v>
      </c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</row>
    <row r="116" spans="1:68" ht="9.75" customHeight="1" x14ac:dyDescent="0.15"/>
    <row r="117" spans="1:68" ht="9.75" customHeight="1" x14ac:dyDescent="0.15"/>
    <row r="118" spans="1:68" ht="9.75" customHeight="1" x14ac:dyDescent="0.15"/>
    <row r="119" spans="1:68" ht="9.75" customHeight="1" x14ac:dyDescent="0.15"/>
    <row r="120" spans="1:68" ht="9.75" customHeight="1" x14ac:dyDescent="0.15"/>
    <row r="121" spans="1:68" ht="9.75" customHeight="1" x14ac:dyDescent="0.15"/>
    <row r="122" spans="1:68" ht="9.75" customHeight="1" x14ac:dyDescent="0.15"/>
    <row r="123" spans="1:68" ht="9.75" customHeight="1" x14ac:dyDescent="0.15"/>
    <row r="124" spans="1:68" ht="9.75" customHeight="1" x14ac:dyDescent="0.15"/>
    <row r="125" spans="1:68" ht="9.75" customHeight="1" x14ac:dyDescent="0.15"/>
    <row r="126" spans="1:68" ht="9.75" customHeight="1" x14ac:dyDescent="0.15"/>
    <row r="127" spans="1:68" ht="9.75" customHeight="1" x14ac:dyDescent="0.15"/>
    <row r="128" spans="1:68" ht="9.75" customHeight="1" x14ac:dyDescent="0.15"/>
    <row r="129" ht="9.75" customHeight="1" x14ac:dyDescent="0.15"/>
    <row r="130" ht="9.75" customHeight="1" x14ac:dyDescent="0.15"/>
    <row r="131" ht="9.75" customHeight="1" x14ac:dyDescent="0.15"/>
    <row r="132" ht="9.75" customHeight="1" x14ac:dyDescent="0.15"/>
    <row r="133" ht="9.75" customHeight="1" x14ac:dyDescent="0.15"/>
    <row r="134" ht="9.75" customHeight="1" x14ac:dyDescent="0.15"/>
    <row r="135" ht="9.75" customHeight="1" x14ac:dyDescent="0.15"/>
    <row r="136" ht="9.75" customHeight="1" x14ac:dyDescent="0.15"/>
    <row r="137" ht="9.75" customHeight="1" x14ac:dyDescent="0.15"/>
    <row r="138" ht="9.75" customHeight="1" x14ac:dyDescent="0.15"/>
    <row r="139" ht="9.75" customHeight="1" x14ac:dyDescent="0.15"/>
    <row r="140" ht="9.75" customHeight="1" x14ac:dyDescent="0.15"/>
    <row r="141" ht="9.75" customHeight="1" x14ac:dyDescent="0.15"/>
    <row r="142" ht="9.75" customHeight="1" x14ac:dyDescent="0.15"/>
    <row r="143" ht="9.75" customHeight="1" x14ac:dyDescent="0.15"/>
  </sheetData>
  <sheetProtection password="D2DD" sheet="1" objects="1" scenarios="1" selectLockedCells="1"/>
  <mergeCells count="95">
    <mergeCell ref="A37:E37"/>
    <mergeCell ref="F37:J37"/>
    <mergeCell ref="K37:AM37"/>
    <mergeCell ref="A38:E38"/>
    <mergeCell ref="F38:J38"/>
    <mergeCell ref="K38:AM38"/>
    <mergeCell ref="A35:E35"/>
    <mergeCell ref="F35:J35"/>
    <mergeCell ref="K35:AM35"/>
    <mergeCell ref="A36:E36"/>
    <mergeCell ref="F36:J36"/>
    <mergeCell ref="K36:AM36"/>
    <mergeCell ref="A33:E33"/>
    <mergeCell ref="F33:J33"/>
    <mergeCell ref="K33:AM33"/>
    <mergeCell ref="A34:E34"/>
    <mergeCell ref="F34:J34"/>
    <mergeCell ref="K34:AM34"/>
    <mergeCell ref="C30:AM30"/>
    <mergeCell ref="A31:E31"/>
    <mergeCell ref="A32:E32"/>
    <mergeCell ref="F32:J32"/>
    <mergeCell ref="K32:AM32"/>
    <mergeCell ref="A27:E27"/>
    <mergeCell ref="F27:J27"/>
    <mergeCell ref="K27:AM27"/>
    <mergeCell ref="K29:N29"/>
    <mergeCell ref="O29:Q29"/>
    <mergeCell ref="R29:S29"/>
    <mergeCell ref="T29:X29"/>
    <mergeCell ref="Y29:AA29"/>
    <mergeCell ref="AB29:AC29"/>
    <mergeCell ref="AD29:AH29"/>
    <mergeCell ref="AI29:AK29"/>
    <mergeCell ref="AL29:AM29"/>
    <mergeCell ref="A25:E25"/>
    <mergeCell ref="F25:J25"/>
    <mergeCell ref="K25:AM25"/>
    <mergeCell ref="A26:E26"/>
    <mergeCell ref="F26:J26"/>
    <mergeCell ref="K26:AM26"/>
    <mergeCell ref="A23:E23"/>
    <mergeCell ref="F23:J23"/>
    <mergeCell ref="K23:AM23"/>
    <mergeCell ref="A24:E24"/>
    <mergeCell ref="F24:J24"/>
    <mergeCell ref="K24:AM24"/>
    <mergeCell ref="A21:E21"/>
    <mergeCell ref="F21:J21"/>
    <mergeCell ref="K21:AM21"/>
    <mergeCell ref="A22:E22"/>
    <mergeCell ref="F22:J22"/>
    <mergeCell ref="K22:AM22"/>
    <mergeCell ref="A19:E19"/>
    <mergeCell ref="F19:J19"/>
    <mergeCell ref="K19:AM19"/>
    <mergeCell ref="A20:E20"/>
    <mergeCell ref="F20:J20"/>
    <mergeCell ref="K20:AM20"/>
    <mergeCell ref="A17:E17"/>
    <mergeCell ref="F17:J17"/>
    <mergeCell ref="K17:AM17"/>
    <mergeCell ref="A18:E18"/>
    <mergeCell ref="F18:J18"/>
    <mergeCell ref="K18:AM18"/>
    <mergeCell ref="AT6:AT7"/>
    <mergeCell ref="L7:AM7"/>
    <mergeCell ref="A16:E16"/>
    <mergeCell ref="F16:J16"/>
    <mergeCell ref="K16:AM16"/>
    <mergeCell ref="A8:H9"/>
    <mergeCell ref="K12:N12"/>
    <mergeCell ref="O12:Q12"/>
    <mergeCell ref="R12:S12"/>
    <mergeCell ref="T12:X12"/>
    <mergeCell ref="Y12:AA12"/>
    <mergeCell ref="AB12:AC12"/>
    <mergeCell ref="AD12:AH12"/>
    <mergeCell ref="AI12:AK12"/>
    <mergeCell ref="AL12:AM12"/>
    <mergeCell ref="C13:AM14"/>
    <mergeCell ref="A3:A7"/>
    <mergeCell ref="L3:AF3"/>
    <mergeCell ref="AG3:AM3"/>
    <mergeCell ref="L4:AF4"/>
    <mergeCell ref="AG4:AM4"/>
    <mergeCell ref="B6:K7"/>
    <mergeCell ref="Q6:R6"/>
    <mergeCell ref="T6:V6"/>
    <mergeCell ref="AP4:AT4"/>
    <mergeCell ref="L5:AB5"/>
    <mergeCell ref="AC5:AF5"/>
    <mergeCell ref="AG5:AK5"/>
    <mergeCell ref="AL5:AM5"/>
    <mergeCell ref="AP5:AT5"/>
  </mergeCells>
  <phoneticPr fontId="3"/>
  <dataValidations count="4">
    <dataValidation type="list" allowBlank="1" showInputMessage="1" showErrorMessage="1" sqref="L5:AB5">
      <formula1>$A$45:$A$79</formula1>
    </dataValidation>
    <dataValidation imeMode="halfAlpha" allowBlank="1" showInputMessage="1" showErrorMessage="1" sqref="J29"/>
    <dataValidation type="list" allowBlank="1" showInputMessage="1" showErrorMessage="1" sqref="A33:E37">
      <formula1>$A$110:$A$112</formula1>
    </dataValidation>
    <dataValidation type="list" allowBlank="1" showInputMessage="1" showErrorMessage="1" sqref="A17:E26">
      <formula1>$A$90:$A$100</formula1>
    </dataValidation>
  </dataValidations>
  <printOptions horizontalCentered="1"/>
  <pageMargins left="0.55118110236220474" right="0.55118110236220474" top="0.82677165354330717" bottom="0.23622047244094491" header="0.51181102362204722" footer="0.35433070866141736"/>
  <pageSetup paperSize="9" scale="9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4929" r:id="rId4" name="Check Box 1">
              <controlPr defaultSize="0" autoFill="0" autoLine="0" autoPict="0">
                <anchor moveWithCells="1">
                  <from>
                    <xdr:col>7</xdr:col>
                    <xdr:colOff>95250</xdr:colOff>
                    <xdr:row>7</xdr:row>
                    <xdr:rowOff>28575</xdr:rowOff>
                  </from>
                  <to>
                    <xdr:col>9</xdr:col>
                    <xdr:colOff>0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30" r:id="rId5" name="Check Box 2">
              <controlPr defaultSize="0" autoFill="0" autoLine="0" autoPict="0">
                <anchor moveWithCells="1">
                  <from>
                    <xdr:col>7</xdr:col>
                    <xdr:colOff>95250</xdr:colOff>
                    <xdr:row>8</xdr:row>
                    <xdr:rowOff>19050</xdr:rowOff>
                  </from>
                  <to>
                    <xdr:col>9</xdr:col>
                    <xdr:colOff>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【共通】交付申請書</vt:lpstr>
      <vt:lpstr>【共通】感染状況</vt:lpstr>
      <vt:lpstr>R5申請額一覧</vt:lpstr>
      <vt:lpstr>R5個票1</vt:lpstr>
      <vt:lpstr>R5個票2</vt:lpstr>
      <vt:lpstr>R5個票3</vt:lpstr>
      <vt:lpstr>R4申請額一覧</vt:lpstr>
      <vt:lpstr>R4個票1</vt:lpstr>
      <vt:lpstr>R4個票2</vt:lpstr>
      <vt:lpstr>R4個票3</vt:lpstr>
      <vt:lpstr>集計用【編集しないでください】</vt:lpstr>
      <vt:lpstr>【共通】感染状況!Print_Area</vt:lpstr>
      <vt:lpstr>【共通】交付申請書!Print_Area</vt:lpstr>
      <vt:lpstr>'R4個票1'!Print_Area</vt:lpstr>
      <vt:lpstr>'R4個票2'!Print_Area</vt:lpstr>
      <vt:lpstr>'R4個票3'!Print_Area</vt:lpstr>
      <vt:lpstr>'R4申請額一覧'!Print_Area</vt:lpstr>
      <vt:lpstr>'R5個票1'!Print_Area</vt:lpstr>
      <vt:lpstr>'R5個票2'!Print_Area</vt:lpstr>
      <vt:lpstr>'R5個票3'!Print_Area</vt:lpstr>
      <vt:lpstr>'R5申請額一覧'!Print_Area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R0202-1xxx</cp:lastModifiedBy>
  <cp:lastPrinted>2023-09-15T00:19:01Z</cp:lastPrinted>
  <dcterms:created xsi:type="dcterms:W3CDTF">2018-06-19T01:27:02Z</dcterms:created>
  <dcterms:modified xsi:type="dcterms:W3CDTF">2023-10-26T07:07:54Z</dcterms:modified>
</cp:coreProperties>
</file>