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共用\サービス継続支援事業補助金交付要項\R3\要綱案【作業中】\様式【作業中】\"/>
    </mc:Choice>
  </mc:AlternateContent>
  <bookViews>
    <workbookView xWindow="0" yWindow="0" windowWidth="20490" windowHeight="7650" tabRatio="822" activeTab="3"/>
  </bookViews>
  <sheets>
    <sheet name="（はじめにお読みください）本申請書の使い方" sheetId="25" r:id="rId1"/>
    <sheet name="総括表" sheetId="20" r:id="rId2"/>
    <sheet name="実績額一覧 " sheetId="24" r:id="rId3"/>
    <sheet name="個票１" sheetId="19" r:id="rId4"/>
  </sheets>
  <definedNames>
    <definedName name="_xlnm.Print_Area" localSheetId="3">個票１!$A$1:$AM$107</definedName>
    <definedName name="_xlnm.Print_Area" localSheetId="2">'実績額一覧 '!$A$1:$M$28</definedName>
    <definedName name="_xlnm.Print_Area" localSheetId="1">総括表!$A$1:$AM$63</definedName>
  </definedNames>
  <calcPr calcId="152511"/>
</workbook>
</file>

<file path=xl/calcChain.xml><?xml version="1.0" encoding="utf-8"?>
<calcChain xmlns="http://schemas.openxmlformats.org/spreadsheetml/2006/main">
  <c r="B121" i="19" l="1"/>
  <c r="C122" i="19"/>
  <c r="B122" i="19"/>
  <c r="C121" i="19"/>
  <c r="C145" i="19"/>
  <c r="B145" i="19"/>
  <c r="AI14" i="19" l="1"/>
  <c r="AI41" i="19"/>
  <c r="J83" i="19" l="1"/>
  <c r="J75" i="19"/>
  <c r="C135" i="19" l="1"/>
  <c r="C136" i="19"/>
  <c r="C137" i="19"/>
  <c r="C138" i="19"/>
  <c r="C139" i="19"/>
  <c r="C140" i="19"/>
  <c r="C141" i="19"/>
  <c r="C142" i="19"/>
  <c r="C143" i="19"/>
  <c r="C144" i="19"/>
  <c r="C146" i="19"/>
  <c r="C147" i="19"/>
  <c r="AA41" i="19" s="1"/>
  <c r="C134" i="19"/>
  <c r="B135" i="19"/>
  <c r="B136" i="19"/>
  <c r="B137" i="19"/>
  <c r="B138" i="19"/>
  <c r="B139" i="19"/>
  <c r="B140" i="19"/>
  <c r="B141" i="19"/>
  <c r="B142" i="19"/>
  <c r="B143" i="19"/>
  <c r="B144" i="19"/>
  <c r="B146" i="19"/>
  <c r="B147" i="19"/>
  <c r="AA14" i="19" s="1"/>
  <c r="B134" i="19"/>
  <c r="J10" i="24"/>
  <c r="J18" i="24"/>
  <c r="D17" i="24"/>
  <c r="J6" i="24"/>
  <c r="D10" i="24"/>
  <c r="C15" i="24"/>
  <c r="E14" i="24"/>
  <c r="D15" i="24"/>
  <c r="E9" i="24"/>
  <c r="J15" i="24"/>
  <c r="C16" i="24"/>
  <c r="C11" i="24"/>
  <c r="G13" i="24"/>
  <c r="G14" i="24"/>
  <c r="D20" i="24"/>
  <c r="E13" i="24"/>
  <c r="J14" i="24"/>
  <c r="J13" i="24"/>
  <c r="G9" i="24"/>
  <c r="D8" i="24"/>
  <c r="E18" i="24"/>
  <c r="C8" i="24"/>
  <c r="D7" i="24"/>
  <c r="C18" i="24"/>
  <c r="E19" i="24"/>
  <c r="J17" i="24"/>
  <c r="J11" i="24"/>
  <c r="D18" i="24"/>
  <c r="C7" i="24"/>
  <c r="D16" i="24"/>
  <c r="D14" i="24"/>
  <c r="E12" i="24"/>
  <c r="E15" i="24"/>
  <c r="J12" i="24"/>
  <c r="E16" i="24"/>
  <c r="D12" i="24"/>
  <c r="E11" i="24"/>
  <c r="G11" i="24"/>
  <c r="C9" i="24"/>
  <c r="G10" i="24"/>
  <c r="G18" i="24"/>
  <c r="J8" i="24"/>
  <c r="J7" i="24"/>
  <c r="C20" i="24"/>
  <c r="G12" i="24"/>
  <c r="C13" i="24"/>
  <c r="C14" i="24"/>
  <c r="D11" i="24"/>
  <c r="G15" i="24"/>
  <c r="J9" i="24"/>
  <c r="C6" i="24"/>
  <c r="G8" i="24"/>
  <c r="E17" i="24"/>
  <c r="C17" i="24"/>
  <c r="G7" i="24"/>
  <c r="G16" i="24"/>
  <c r="E10" i="24"/>
  <c r="J16" i="24"/>
  <c r="J20" i="24"/>
  <c r="C10" i="24"/>
  <c r="C12" i="24"/>
  <c r="D13" i="24"/>
  <c r="D9" i="24"/>
  <c r="E8" i="24"/>
  <c r="G17" i="24"/>
  <c r="G20" i="24"/>
  <c r="J19" i="24"/>
  <c r="E7" i="24"/>
  <c r="E6" i="24"/>
  <c r="E20" i="24"/>
  <c r="C19" i="24"/>
  <c r="D19" i="24"/>
  <c r="G19" i="24"/>
  <c r="AD53" i="20" l="1"/>
  <c r="AD52" i="20"/>
  <c r="AD51" i="20"/>
  <c r="AD50" i="20"/>
  <c r="AD49" i="20"/>
  <c r="AD48" i="20"/>
  <c r="AD47" i="20"/>
  <c r="AD45" i="20"/>
  <c r="AD44" i="20"/>
  <c r="AD43" i="20"/>
  <c r="AD41" i="20"/>
  <c r="AD40" i="20"/>
  <c r="AD39" i="20"/>
  <c r="AD38" i="20"/>
  <c r="AD37" i="20"/>
  <c r="AD35" i="20"/>
  <c r="AD34" i="20"/>
  <c r="AD30" i="20"/>
  <c r="AD27" i="20"/>
  <c r="T53" i="20"/>
  <c r="T52" i="20"/>
  <c r="T51" i="20"/>
  <c r="T50" i="20"/>
  <c r="T49" i="20"/>
  <c r="T48" i="20"/>
  <c r="T47" i="20"/>
  <c r="T45" i="20"/>
  <c r="T44" i="20"/>
  <c r="T43" i="20"/>
  <c r="T41" i="20"/>
  <c r="T39" i="20"/>
  <c r="T38" i="20"/>
  <c r="T37" i="20"/>
  <c r="T35" i="20"/>
  <c r="T34" i="20"/>
  <c r="T30" i="20"/>
  <c r="T27" i="20"/>
  <c r="I6" i="24"/>
  <c r="F19" i="24"/>
  <c r="F18" i="24"/>
  <c r="I12" i="24"/>
  <c r="I17" i="24"/>
  <c r="I15" i="24"/>
  <c r="D6" i="24"/>
  <c r="I18" i="24"/>
  <c r="F13" i="24"/>
  <c r="I19" i="24"/>
  <c r="I7" i="24"/>
  <c r="F15" i="24"/>
  <c r="I13" i="24"/>
  <c r="F9" i="24"/>
  <c r="I16" i="24"/>
  <c r="I14" i="24"/>
  <c r="I9" i="24"/>
  <c r="F12" i="24"/>
  <c r="I10" i="24"/>
  <c r="F20" i="24"/>
  <c r="F11" i="24"/>
  <c r="F16" i="24"/>
  <c r="I20" i="24"/>
  <c r="F10" i="24"/>
  <c r="F8" i="24"/>
  <c r="F14" i="24"/>
  <c r="F7" i="24"/>
  <c r="I11" i="24"/>
  <c r="I8" i="24"/>
  <c r="F17" i="24"/>
  <c r="H18" i="24" l="1"/>
  <c r="K17" i="24"/>
  <c r="K13" i="24"/>
  <c r="H19" i="24"/>
  <c r="H8" i="24"/>
  <c r="H16" i="24"/>
  <c r="K7" i="24"/>
  <c r="H20" i="24"/>
  <c r="K16" i="24"/>
  <c r="H11" i="24"/>
  <c r="K11" i="24"/>
  <c r="K12" i="24"/>
  <c r="K9" i="24"/>
  <c r="H13" i="24"/>
  <c r="H15" i="24"/>
  <c r="H9" i="24"/>
  <c r="H7" i="24"/>
  <c r="H10" i="24"/>
  <c r="H14" i="24"/>
  <c r="K14" i="24"/>
  <c r="K15" i="24"/>
  <c r="K10" i="24"/>
  <c r="H17" i="24"/>
  <c r="K19" i="24"/>
  <c r="H12" i="24"/>
  <c r="K18" i="24"/>
  <c r="K8" i="24"/>
  <c r="K20" i="24"/>
  <c r="X53" i="20"/>
  <c r="X52" i="20"/>
  <c r="X51" i="20"/>
  <c r="X50" i="20"/>
  <c r="X49" i="20"/>
  <c r="X48" i="20"/>
  <c r="X47" i="20"/>
  <c r="X45" i="20"/>
  <c r="X44" i="20"/>
  <c r="X43" i="20"/>
  <c r="X41" i="20"/>
  <c r="X39" i="20"/>
  <c r="X38" i="20"/>
  <c r="X37" i="20"/>
  <c r="X35" i="20"/>
  <c r="X34" i="20"/>
  <c r="X30" i="20"/>
  <c r="X27"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F6" i="24" l="1"/>
  <c r="AD25" i="20"/>
  <c r="AH25" i="20"/>
  <c r="K6" i="24" l="1"/>
  <c r="AD31" i="20"/>
  <c r="AH31" i="20"/>
  <c r="AH23" i="20"/>
  <c r="X25" i="20"/>
  <c r="T25" i="20"/>
  <c r="AH57" i="20" l="1"/>
  <c r="AD57" i="20"/>
  <c r="AD55" i="20"/>
  <c r="AH55"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X57" i="20" l="1"/>
  <c r="T57" i="20"/>
  <c r="T55" i="20"/>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authors>
    <author>厚生労働省ネットワークシステム</author>
    <author>企画部情報政策課</author>
  </authors>
  <commentList>
    <comment ref="AA14" authorId="0" shapeId="0">
      <text>
        <r>
          <rPr>
            <sz val="9"/>
            <color indexed="81"/>
            <rFont val="MS P ゴシック"/>
            <family val="3"/>
            <charset val="128"/>
          </rPr>
          <t>｢サービス種別｣を選択し、定員を入力(短期入所系と入所施設・居住系）することで、基準額が表示されます。</t>
        </r>
      </text>
    </comment>
    <comment ref="AI14" authorId="1" shapeId="0">
      <text>
        <r>
          <rPr>
            <b/>
            <sz val="9"/>
            <color indexed="81"/>
            <rFont val="ＭＳ Ｐゴシック"/>
            <family val="3"/>
            <charset val="128"/>
          </rPr>
          <t>別紙　積算内訳１の合計額が反映されます</t>
        </r>
      </text>
    </comment>
    <comment ref="AA41"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I41" authorId="1" shapeId="0">
      <text>
        <r>
          <rPr>
            <b/>
            <sz val="9"/>
            <color indexed="81"/>
            <rFont val="ＭＳ Ｐゴシック"/>
            <family val="3"/>
            <charset val="128"/>
          </rPr>
          <t>別紙　積算内訳２の合計欄が反映されます。</t>
        </r>
      </text>
    </comment>
  </commentList>
</comments>
</file>

<file path=xl/sharedStrings.xml><?xml version="1.0" encoding="utf-8"?>
<sst xmlns="http://schemas.openxmlformats.org/spreadsheetml/2006/main" count="457" uniqueCount="231">
  <si>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</si>
  <si>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</si>
  <si>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</si>
  <si>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</si>
  <si>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</si>
  <si>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</si>
  <si>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</si>
  <si>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</si>
  <si>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</si>
  <si>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</si>
  <si>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</si>
  <si>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</si>
  <si>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</si>
  <si>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</si>
  <si>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</si>
  <si>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</si>
  <si>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</si>
  <si>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</si>
  <si>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</si>
  <si>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</si>
  <si>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</si>
  <si>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</si>
  <si>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</si>
  <si>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</si>
  <si>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</si>
  <si>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</si>
  <si>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</si>
  <si>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</si>
  <si>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</si>
  <si>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</si>
  <si>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</si>
  <si>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</si>
  <si>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</si>
  <si>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</si>
  <si>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</si>
  <si>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</si>
  <si>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</si>
  <si>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</si>
  <si>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</si>
  <si>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</si>
  <si>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</si>
  <si>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</si>
  <si>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</si>
  <si>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</si>
  <si>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</si>
  <si>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</si>
  <si>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</si>
  <si>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</si>
  <si>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</si>
  <si>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</si>
  <si>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</si>
  <si>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</si>
  <si>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</si>
  <si>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</si>
  <si>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</si>
  <si>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</si>
  <si>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</si>
  <si>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</si>
  <si>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</si>
  <si>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</si>
  <si>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</si>
  <si>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</si>
  <si>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</si>
  <si>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</si>
  <si>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</si>
  <si>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</si>
  <si>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</si>
  <si>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</si>
  <si>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</si>
  <si>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</si>
  <si>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</si>
  <si>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</si>
  <si>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</si>
  <si>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</si>
  <si>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</si>
  <si>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</si>
  <si>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</si>
  <si>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</si>
  <si>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</si>
  <si>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</si>
  <si>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</si>
  <si>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</si>
  <si>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</si>
  <si>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</si>
  <si>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</si>
  <si>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</si>
  <si>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</si>
  <si>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</si>
  <si>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</si>
  <si>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</si>
  <si>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</si>
  <si>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</si>
  <si>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</si>
  <si>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</si>
  <si>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</si>
  <si>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</si>
  <si>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</si>
  <si>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</si>
  <si>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</si>
  <si>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</si>
  <si>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</si>
  <si>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</si>
  <si>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</si>
  <si>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</si>
  <si>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</si>
  <si>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</si>
  <si>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</si>
  <si>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</si>
  <si>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</si>
  <si>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</si>
  <si>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</si>
  <si>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</si>
  <si>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</si>
  <si>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</si>
  <si>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</si>
  <si>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</si>
  <si>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</si>
  <si>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</si>
  <si>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</si>
  <si>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</si>
  <si>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</si>
  <si>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</si>
  <si>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</si>
  <si>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</si>
  <si>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</si>
  <si>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</si>
  <si>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</si>
  <si>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</si>
  <si>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</si>
  <si>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</si>
  <si>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</si>
  <si>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</si>
  <si>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</si>
  <si>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</si>
  <si>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</si>
  <si>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</si>
  <si>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</si>
  <si>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</si>
  <si>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</si>
  <si>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</si>
  <si>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</si>
  <si>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</si>
  <si>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</si>
  <si>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</si>
  <si>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</si>
  <si>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</si>
  <si>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</si>
  <si>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</si>
  <si>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</si>
  <si>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</si>
  <si>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</si>
  <si>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</si>
  <si>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</si>
  <si>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</si>
  <si>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</si>
  <si>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</si>
  <si>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</si>
  <si>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</si>
  <si>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</si>
  <si>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</si>
  <si>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</si>
  <si>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</si>
  <si>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</si>
  <si>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</si>
  <si>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</si>
  <si>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</si>
  <si>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</si>
  <si>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</si>
  <si>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</si>
  <si>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</si>
  <si>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</si>
  <si>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（単位:千円）</t>
    <rPh sb="1" eb="3">
      <t>タンイ</t>
    </rPh>
    <rPh sb="4" eb="5">
      <t>セン</t>
    </rPh>
    <rPh sb="5" eb="6">
      <t>エン</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</si>
  <si>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</si>
  <si>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</si>
  <si>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</si>
  <si>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</si>
  <si>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茨城県知事　</t>
    <rPh sb="0" eb="5">
      <t>イバラキケンチジ</t>
    </rPh>
    <phoneticPr fontId="2"/>
  </si>
  <si>
    <t>事業区分</t>
    <rPh sb="0" eb="2">
      <t>ジギョウ</t>
    </rPh>
    <rPh sb="2" eb="4">
      <t>クブン</t>
    </rPh>
    <phoneticPr fontId="2"/>
  </si>
  <si>
    <t>（ア）新型コロナウイルス感染者が発生又は濃厚接触者に対応した介護サービス事業所・施設等（休業要請を受けた事業所・施設等を含む）</t>
  </si>
  <si>
    <r>
      <t>（イ）新型コロナウイルス感染症の流行に伴い居宅でサービスを提供する通所系サービス事業所　　　</t>
    </r>
    <r>
      <rPr>
        <b/>
        <sz val="6"/>
        <color theme="1"/>
        <rFont val="ＭＳ Ｐ明朝"/>
        <family val="1"/>
        <charset val="128"/>
      </rPr>
      <t>→　（ア）（イ）は下記１を記載</t>
    </r>
    <rPh sb="33" eb="35">
      <t>ツウショ</t>
    </rPh>
    <rPh sb="55" eb="57">
      <t>カキ</t>
    </rPh>
    <rPh sb="59" eb="61">
      <t>キサイ</t>
    </rPh>
    <phoneticPr fontId="2"/>
  </si>
  <si>
    <r>
      <t xml:space="preserve"> （ウ）感染者が発生した介護サービス事業所・施設等（以下のいずれかに該当）の利用者の受け入れや当該事業所・施設等に応援職員の派遣を行う事業所・施設等　　　　　　</t>
    </r>
    <r>
      <rPr>
        <b/>
        <sz val="6"/>
        <color theme="1"/>
        <rFont val="ＭＳ Ｐ明朝"/>
        <family val="1"/>
        <charset val="128"/>
      </rPr>
      <t>→（ウ）は下記２を記載</t>
    </r>
    <rPh sb="85" eb="87">
      <t>カキ</t>
    </rPh>
    <rPh sb="89" eb="91">
      <t>キサイ</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</si>
  <si>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2"/>
  </si>
  <si>
    <t>1（ア）（イ）</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</si>
  <si>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</si>
  <si>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（１）職員の感染等による人員不足に伴う介護人材の確保（助成対象区分（ア）①～③）</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</si>
  <si>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緊急雇用にかかる費用</t>
    <rPh sb="0" eb="2">
      <t>キンキュウ</t>
    </rPh>
    <rPh sb="2" eb="4">
      <t>コヨウ</t>
    </rPh>
    <rPh sb="8" eb="10">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</si>
  <si>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</si>
  <si>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</si>
  <si>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2">
      <t>ソンガイ</t>
    </rPh>
    <rPh sb="2" eb="4">
      <t>バイショウ</t>
    </rPh>
    <rPh sb="4" eb="6">
      <t>ホケン</t>
    </rPh>
    <rPh sb="7" eb="9">
      <t>カニュウ</t>
    </rPh>
    <rPh sb="9" eb="11">
      <t>ヒヨウ</t>
    </rPh>
    <phoneticPr fontId="2"/>
  </si>
  <si>
    <t>帰宅困難職員の宿泊費</t>
    <rPh sb="0" eb="2">
      <t>キタク</t>
    </rPh>
    <rPh sb="2" eb="4">
      <t>コンナン</t>
    </rPh>
    <rPh sb="4" eb="6">
      <t>ショクイン</t>
    </rPh>
    <rPh sb="7" eb="10">
      <t>シュクハクヒ</t>
    </rPh>
    <phoneticPr fontId="2"/>
  </si>
  <si>
    <t>連携機関との連携に係る旅費</t>
    <phoneticPr fontId="2"/>
  </si>
  <si>
    <t>（２）通所系サービスの代替サービス提供に伴う介護人材の確保（助成対象区分（ア）①、③、（イ））（代替サービス提供期間分に限る）</t>
    <rPh sb="3" eb="5">
      <t>ツウショ</t>
    </rPh>
    <rPh sb="5" eb="6">
      <t>ケイ</t>
    </rPh>
    <rPh sb="11" eb="13">
      <t>ダイタイ</t>
    </rPh>
    <rPh sb="17" eb="19">
      <t>テイキョウ</t>
    </rPh>
    <rPh sb="20" eb="21">
      <t>トモナ</t>
    </rPh>
    <rPh sb="22" eb="24">
      <t>カイゴ</t>
    </rPh>
    <rPh sb="24" eb="26">
      <t>ジンザイ</t>
    </rPh>
    <rPh sb="27" eb="29">
      <t>カクホ</t>
    </rPh>
    <rPh sb="30" eb="32">
      <t>ジョセイ</t>
    </rPh>
    <rPh sb="32" eb="34">
      <t>タイショウ</t>
    </rPh>
    <rPh sb="34" eb="36">
      <t>クブン</t>
    </rPh>
    <rPh sb="48" eb="50">
      <t>ダイタイ</t>
    </rPh>
    <rPh sb="54" eb="56">
      <t>テイキョウ</t>
    </rPh>
    <rPh sb="56" eb="58">
      <t>キカン</t>
    </rPh>
    <rPh sb="58" eb="59">
      <t>ブン</t>
    </rPh>
    <rPh sb="60" eb="61">
      <t>カギ</t>
    </rPh>
    <phoneticPr fontId="2"/>
  </si>
  <si>
    <t>（３）通所系サービスの代替サービス提供のための費用（助成対象区分（ア）①、③、（イ））（代替サービス提供期間分に限る）</t>
    <rPh sb="3" eb="5">
      <t>ツウショ</t>
    </rPh>
    <rPh sb="44" eb="46">
      <t>ダイタイ</t>
    </rPh>
    <rPh sb="50" eb="52">
      <t>テイキョウ</t>
    </rPh>
    <rPh sb="52" eb="54">
      <t>キカン</t>
    </rPh>
    <rPh sb="54" eb="55">
      <t>ブン</t>
    </rPh>
    <rPh sb="56" eb="57">
      <t>カギ</t>
    </rPh>
    <phoneticPr fontId="2"/>
  </si>
  <si>
    <t>代替場所の確保（使用料）</t>
    <rPh sb="0" eb="2">
      <t>ダイタイ</t>
    </rPh>
    <rPh sb="2" eb="4">
      <t>バショ</t>
    </rPh>
    <rPh sb="5" eb="7">
      <t>カクホ</t>
    </rPh>
    <rPh sb="8" eb="11">
      <t>シヨウリョウ</t>
    </rPh>
    <phoneticPr fontId="2"/>
  </si>
  <si>
    <t>ヘルパー同行指導への謝金</t>
    <rPh sb="4" eb="6">
      <t>ドウコウ</t>
    </rPh>
    <rPh sb="6" eb="8">
      <t>シドウ</t>
    </rPh>
    <rPh sb="10" eb="12">
      <t>シャキン</t>
    </rPh>
    <phoneticPr fontId="2"/>
  </si>
  <si>
    <t>代替場所や利用者宅への旅費</t>
    <rPh sb="0" eb="2">
      <t>ダイタイ</t>
    </rPh>
    <rPh sb="2" eb="4">
      <t>バショ</t>
    </rPh>
    <rPh sb="5" eb="8">
      <t>リヨウシャ</t>
    </rPh>
    <rPh sb="8" eb="9">
      <t>タク</t>
    </rPh>
    <rPh sb="11" eb="13">
      <t>リョヒ</t>
    </rPh>
    <phoneticPr fontId="2"/>
  </si>
  <si>
    <t>車や自転車のリース費用</t>
    <rPh sb="0" eb="1">
      <t>クルマ</t>
    </rPh>
    <rPh sb="2" eb="5">
      <t>ジテンシャ</t>
    </rPh>
    <rPh sb="9" eb="11">
      <t>ヒヨウ</t>
    </rPh>
    <phoneticPr fontId="2"/>
  </si>
  <si>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2"/>
  </si>
  <si>
    <t>）</t>
    <phoneticPr fontId="2"/>
  </si>
  <si>
    <t>（４）職員の感染等による人員不足に伴う介護人材の確保（助成対象区分（ア）④のみ）</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</si>
  <si>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　</t>
    <phoneticPr fontId="2"/>
  </si>
  <si>
    <t>一定の要件（要綱別表３）に該当する自費検査費用</t>
    <rPh sb="0" eb="2">
      <t>イッテイ</t>
    </rPh>
    <rPh sb="3" eb="5">
      <t>ヨウケン</t>
    </rPh>
    <rPh sb="6" eb="8">
      <t>ヨウコウ</t>
    </rPh>
    <rPh sb="8" eb="10">
      <t>ベッピョウ</t>
    </rPh>
    <rPh sb="13" eb="15">
      <t>ガイトウ</t>
    </rPh>
    <rPh sb="17" eb="19">
      <t>ジヒ</t>
    </rPh>
    <rPh sb="19" eb="21">
      <t>ケンサ</t>
    </rPh>
    <rPh sb="21" eb="23">
      <t>ヒヨウ</t>
    </rPh>
    <phoneticPr fontId="2"/>
  </si>
  <si>
    <t>（５）職場環境復旧・環境整備に係る費用（助成対象区分（ア）①～③）</t>
    <rPh sb="3" eb="5">
      <t>ショクバ</t>
    </rPh>
    <rPh sb="5" eb="7">
      <t>カンキョウ</t>
    </rPh>
    <rPh sb="7" eb="9">
      <t>フッキュウ</t>
    </rPh>
    <rPh sb="10" eb="12">
      <t>カンキョウ</t>
    </rPh>
    <rPh sb="12" eb="14">
      <t>セイビ</t>
    </rPh>
    <rPh sb="15" eb="16">
      <t>カカ</t>
    </rPh>
    <rPh sb="17" eb="19">
      <t>ヒヨウ</t>
    </rPh>
    <rPh sb="20" eb="22">
      <t>ジョセイ</t>
    </rPh>
    <rPh sb="22" eb="24">
      <t>タイショウ</t>
    </rPh>
    <rPh sb="24" eb="26">
      <t>クブン</t>
    </rPh>
    <phoneticPr fontId="2"/>
  </si>
  <si>
    <t>介護サービス事業所・施設等の消毒、清掃費用</t>
    <rPh sb="0" eb="2">
      <t>カイゴ</t>
    </rPh>
    <rPh sb="6" eb="9">
      <t>ジギョウショ</t>
    </rPh>
    <rPh sb="10" eb="12">
      <t>シセツ</t>
    </rPh>
    <rPh sb="12" eb="13">
      <t>トウ</t>
    </rPh>
    <rPh sb="14" eb="16">
      <t>ショウドク</t>
    </rPh>
    <rPh sb="17" eb="19">
      <t>セイソウ</t>
    </rPh>
    <rPh sb="19" eb="21">
      <t>ヒヨウ</t>
    </rPh>
    <phoneticPr fontId="2"/>
  </si>
  <si>
    <t>感染性廃棄物の処理費用</t>
    <rPh sb="0" eb="3">
      <t>カンセンセイ</t>
    </rPh>
    <rPh sb="3" eb="6">
      <t>ハイキブツ</t>
    </rPh>
    <rPh sb="7" eb="9">
      <t>ショリ</t>
    </rPh>
    <rPh sb="9" eb="11">
      <t>ヒヨウ</t>
    </rPh>
    <phoneticPr fontId="2"/>
  </si>
  <si>
    <t>感染者又は濃厚接触者が発生して在庫の不足が見込まれる衛生用品の購入費用</t>
    <rPh sb="0" eb="3">
      <t>カンセンシャ</t>
    </rPh>
    <rPh sb="3" eb="4">
      <t>マタ</t>
    </rPh>
    <rPh sb="5" eb="7">
      <t>ノウコウ</t>
    </rPh>
    <rPh sb="7" eb="9">
      <t>セッショク</t>
    </rPh>
    <rPh sb="9" eb="10">
      <t>シャ</t>
    </rPh>
    <rPh sb="11" eb="13">
      <t>ハッセイ</t>
    </rPh>
    <rPh sb="15" eb="17">
      <t>ザイコ</t>
    </rPh>
    <rPh sb="18" eb="20">
      <t>フソク</t>
    </rPh>
    <rPh sb="21" eb="23">
      <t>ミコ</t>
    </rPh>
    <rPh sb="26" eb="28">
      <t>エイセイ</t>
    </rPh>
    <rPh sb="28" eb="30">
      <t>ヨウヒン</t>
    </rPh>
    <rPh sb="31" eb="33">
      <t>コウニュウ</t>
    </rPh>
    <rPh sb="33" eb="35">
      <t>ヒヨウ</t>
    </rPh>
    <phoneticPr fontId="2"/>
  </si>
  <si>
    <t>（６）感染対策を行った上での施設内療養に要する費用（助成対象区分（ア）⑤）</t>
    <rPh sb="3" eb="5">
      <t>カンセン</t>
    </rPh>
    <rPh sb="5" eb="7">
      <t>タイサク</t>
    </rPh>
    <rPh sb="8" eb="9">
      <t>オコナ</t>
    </rPh>
    <rPh sb="11" eb="12">
      <t>ウエ</t>
    </rPh>
    <rPh sb="14" eb="16">
      <t>シセツ</t>
    </rPh>
    <rPh sb="16" eb="17">
      <t>ナイ</t>
    </rPh>
    <rPh sb="17" eb="19">
      <t>リョウヨウ</t>
    </rPh>
    <rPh sb="20" eb="21">
      <t>ヨウ</t>
    </rPh>
    <rPh sb="23" eb="25">
      <t>ヒヨウ</t>
    </rPh>
    <rPh sb="26" eb="28">
      <t>ジョセイ</t>
    </rPh>
    <rPh sb="28" eb="30">
      <t>タイショウ</t>
    </rPh>
    <rPh sb="30" eb="32">
      <t>クブン</t>
    </rPh>
    <phoneticPr fontId="2"/>
  </si>
  <si>
    <t>一定の要件（交付要項別表４）に該当する場合のかかり増し費用</t>
    <rPh sb="0" eb="2">
      <t>イッテイ</t>
    </rPh>
    <rPh sb="3" eb="5">
      <t>ヨウケン</t>
    </rPh>
    <rPh sb="6" eb="8">
      <t>コウフ</t>
    </rPh>
    <rPh sb="8" eb="10">
      <t>ヨウコウ</t>
    </rPh>
    <rPh sb="10" eb="12">
      <t>ベッピョウ</t>
    </rPh>
    <rPh sb="15" eb="17">
      <t>ガイトウ</t>
    </rPh>
    <rPh sb="19" eb="21">
      <t>バアイ</t>
    </rPh>
    <rPh sb="25" eb="26">
      <t>マ</t>
    </rPh>
    <rPh sb="27" eb="29">
      <t>ヒヨウ</t>
    </rPh>
    <phoneticPr fontId="2"/>
  </si>
  <si>
    <r>
      <t>連携により緊急時の人材確保支援を行うための費用</t>
    </r>
    <r>
      <rPr>
        <sz val="8"/>
        <rFont val="ＭＳ Ｐ明朝"/>
        <family val="1"/>
        <charset val="128"/>
      </rPr>
      <t>※該当する取組をチェックすること</t>
    </r>
    <rPh sb="0" eb="2">
      <t>レンケイ</t>
    </rPh>
    <rPh sb="5" eb="8">
      <t>キンキュウジ</t>
    </rPh>
    <rPh sb="9" eb="11">
      <t>ジンザイ</t>
    </rPh>
    <rPh sb="11" eb="13">
      <t>カクホ</t>
    </rPh>
    <rPh sb="13" eb="15">
      <t>シエン</t>
    </rPh>
    <rPh sb="16" eb="17">
      <t>オコナ</t>
    </rPh>
    <rPh sb="21" eb="23">
      <t>ヒヨウ</t>
    </rPh>
    <phoneticPr fontId="2"/>
  </si>
  <si>
    <t>職員派遣に係る旅費・宿泊費</t>
    <rPh sb="0" eb="2">
      <t>ショクイン</t>
    </rPh>
    <rPh sb="2" eb="4">
      <t>ハケン</t>
    </rPh>
    <rPh sb="5" eb="6">
      <t>カカ</t>
    </rPh>
    <rPh sb="7" eb="9">
      <t>リョヒ</t>
    </rPh>
    <rPh sb="10" eb="13">
      <t>シュクハクヒ</t>
    </rPh>
    <phoneticPr fontId="2"/>
  </si>
  <si>
    <t>　別紙　　積算内訳</t>
    <rPh sb="1" eb="3">
      <t>ベッシ</t>
    </rPh>
    <rPh sb="5" eb="7">
      <t>セキサン</t>
    </rPh>
    <rPh sb="7" eb="9">
      <t>ウチワケ</t>
    </rPh>
    <phoneticPr fontId="2"/>
  </si>
  <si>
    <t>1（ア）（イ）</t>
    <phoneticPr fontId="2"/>
  </si>
  <si>
    <t>取組内容</t>
    <rPh sb="0" eb="1">
      <t>ト</t>
    </rPh>
    <rPh sb="1" eb="2">
      <t>ク</t>
    </rPh>
    <rPh sb="2" eb="4">
      <t>ナイヨウ</t>
    </rPh>
    <phoneticPr fontId="2"/>
  </si>
  <si>
    <t>（１）</t>
    <phoneticPr fontId="2"/>
  </si>
  <si>
    <t>（２）</t>
    <phoneticPr fontId="2"/>
  </si>
  <si>
    <t>(3)</t>
    <phoneticPr fontId="2"/>
  </si>
  <si>
    <t>(4)</t>
    <phoneticPr fontId="2"/>
  </si>
  <si>
    <t>(5)</t>
    <phoneticPr fontId="2"/>
  </si>
  <si>
    <t>(6)</t>
    <phoneticPr fontId="2"/>
  </si>
  <si>
    <t>2（ウ）</t>
    <phoneticPr fontId="2"/>
  </si>
  <si>
    <t>※必要に応じて各項目の行を挿入してください</t>
    <rPh sb="1" eb="3">
      <t>ヒツヨウ</t>
    </rPh>
    <rPh sb="4" eb="5">
      <t>オウ</t>
    </rPh>
    <rPh sb="7" eb="8">
      <t>カク</t>
    </rPh>
    <rPh sb="8" eb="10">
      <t>コウモク</t>
    </rPh>
    <rPh sb="11" eb="12">
      <t>ギョウ</t>
    </rPh>
    <rPh sb="13" eb="15">
      <t>ソウニュウ</t>
    </rPh>
    <phoneticPr fontId="2"/>
  </si>
  <si>
    <t>補助金実績報告書総括表</t>
    <rPh sb="0" eb="3">
      <t>ホジョキン</t>
    </rPh>
    <rPh sb="3" eb="8">
      <t>ジッセキホウコクショ</t>
    </rPh>
    <rPh sb="8" eb="11">
      <t>ソウカツヒョウ</t>
    </rPh>
    <phoneticPr fontId="2"/>
  </si>
  <si>
    <t>実績額計(ｇ)</t>
    <rPh sb="3" eb="4">
      <t>ケイ</t>
    </rPh>
    <phoneticPr fontId="2"/>
  </si>
  <si>
    <t>実績額(c)</t>
    <phoneticPr fontId="2"/>
  </si>
  <si>
    <t>実績額(f)</t>
    <phoneticPr fontId="2"/>
  </si>
  <si>
    <t>　「実績額(c)」は、「基準単価(a)」と「所要額(b)」を比較して低い方の額を、「実績額(f)」は、「基準単価(d)」と「所要額(e)」を比較して低い方の額をぞれぞれ記入すること。</t>
    <rPh sb="12" eb="14">
      <t>キジュン</t>
    </rPh>
    <rPh sb="14" eb="16">
      <t>タンカ</t>
    </rPh>
    <rPh sb="22" eb="25">
      <t>ショヨウガク</t>
    </rPh>
    <rPh sb="30" eb="32">
      <t>ヒカク</t>
    </rPh>
    <rPh sb="34" eb="35">
      <t>ヒク</t>
    </rPh>
    <rPh sb="36" eb="37">
      <t>ホウ</t>
    </rPh>
    <rPh sb="38" eb="39">
      <t>ガク</t>
    </rPh>
    <rPh sb="84" eb="86">
      <t>キニュウ</t>
    </rPh>
    <phoneticPr fontId="2"/>
  </si>
  <si>
    <t>　「実績額計(g)」は、「実績額(c)」と「実績額(f)」の合計額を記入すること。（自動計算）</t>
    <rPh sb="5" eb="6">
      <t>ケイ</t>
    </rPh>
    <rPh sb="30" eb="33">
      <t>ゴウケイガク</t>
    </rPh>
    <rPh sb="34" eb="36">
      <t>キニュウ</t>
    </rPh>
    <rPh sb="42" eb="44">
      <t>ジドウ</t>
    </rPh>
    <rPh sb="44" eb="46">
      <t>ケイサン</t>
    </rPh>
    <phoneticPr fontId="2"/>
  </si>
  <si>
    <t>　「基準単価(a)」及び「基準単価(d)」は、「令和３年度茨城県新型コロナウイルス感染症流行下における介護サービス事業所等のサービス提供体制確保事業費補助金実施要項」別表５に記載された基準単価を記入すること。</t>
    <rPh sb="2" eb="4">
      <t>キジュン</t>
    </rPh>
    <rPh sb="4" eb="6">
      <t>タンカ</t>
    </rPh>
    <rPh sb="10" eb="11">
      <t>オヨ</t>
    </rPh>
    <rPh sb="13" eb="15">
      <t>キジュン</t>
    </rPh>
    <rPh sb="15" eb="17">
      <t>タンカ</t>
    </rPh>
    <rPh sb="24" eb="26">
      <t>レイワ</t>
    </rPh>
    <rPh sb="27" eb="29">
      <t>ネンド</t>
    </rPh>
    <rPh sb="29" eb="32">
      <t>イバラキケン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5">
      <t>ヒ</t>
    </rPh>
    <rPh sb="75" eb="78">
      <t>ホジョキン</t>
    </rPh>
    <rPh sb="78" eb="80">
      <t>ジッシ</t>
    </rPh>
    <rPh sb="80" eb="82">
      <t>ヨウコウ</t>
    </rPh>
    <rPh sb="83" eb="85">
      <t>ベツヒョウ</t>
    </rPh>
    <phoneticPr fontId="2"/>
  </si>
  <si>
    <t>（様式第8号－２）事業所・施設別実績額一覧</t>
    <rPh sb="1" eb="3">
      <t>ヨウシキ</t>
    </rPh>
    <rPh sb="3" eb="4">
      <t>ダイ</t>
    </rPh>
    <rPh sb="5" eb="6">
      <t>ゴウ</t>
    </rPh>
    <rPh sb="9" eb="12">
      <t>ジギョウショ</t>
    </rPh>
    <rPh sb="13" eb="15">
      <t>シセツ</t>
    </rPh>
    <rPh sb="15" eb="16">
      <t>ベツ</t>
    </rPh>
    <rPh sb="19" eb="21">
      <t>イチラン</t>
    </rPh>
    <phoneticPr fontId="2"/>
  </si>
  <si>
    <t>（様式第8号－１）総括表</t>
    <rPh sb="1" eb="3">
      <t>ヨウシキ</t>
    </rPh>
    <rPh sb="3" eb="4">
      <t>ダイ</t>
    </rPh>
    <rPh sb="5" eb="6">
      <t>ゴウ</t>
    </rPh>
    <rPh sb="9" eb="12">
      <t>ソウカツヒョウ</t>
    </rPh>
    <phoneticPr fontId="2"/>
  </si>
  <si>
    <t>(様式第8号－３）事業所・施設別個票</t>
    <rPh sb="1" eb="3">
      <t>ヨウシキ</t>
    </rPh>
    <rPh sb="3" eb="4">
      <t>ダイ</t>
    </rPh>
    <rPh sb="5" eb="6">
      <t>ゴウ</t>
    </rPh>
    <rPh sb="9" eb="12">
      <t>ジギョウショ</t>
    </rPh>
    <rPh sb="13" eb="15">
      <t>シセツ</t>
    </rPh>
    <rPh sb="15" eb="16">
      <t>ベツ</t>
    </rPh>
    <rPh sb="16" eb="18">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</si>
</sst>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6"/>
      <color theme="1"/>
      <name val="ＭＳ 明朝"/>
      <family val="1"/>
      <charset val="128"/>
    </font>
    <font>
      <b/>
      <sz val="6"/>
      <color theme="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11"/>
      <name val="ＭＳ Ｐ明朝"/>
      <family val="1"/>
      <charset val="128"/>
    </font>
    <font>
      <b/>
      <sz val="10"/>
      <name val="ＭＳ Ｐ明朝"/>
      <family val="1"/>
      <charset val="128"/>
    </font>
    <font>
      <b/>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2">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5" borderId="4" xfId="0" applyFont="1" applyFill="1" applyBorder="1">
      <alignment vertical="center"/>
    </xf>
    <xf numFmtId="0" fontId="13" fillId="0" borderId="5" xfId="0" applyFont="1" applyFill="1" applyBorder="1" applyAlignment="1">
      <alignment horizontal="left" vertical="center"/>
    </xf>
    <xf numFmtId="0" fontId="22" fillId="0" borderId="5" xfId="0" applyFont="1" applyFill="1" applyBorder="1">
      <alignment vertical="center"/>
    </xf>
    <xf numFmtId="0" fontId="22" fillId="0" borderId="5" xfId="0" applyFont="1" applyFill="1" applyBorder="1" applyAlignment="1">
      <alignment horizontal="center" vertical="center"/>
    </xf>
    <xf numFmtId="0" fontId="7" fillId="5" borderId="11" xfId="0" applyFont="1" applyFill="1" applyBorder="1">
      <alignment vertical="center"/>
    </xf>
    <xf numFmtId="0" fontId="13" fillId="0" borderId="8" xfId="0" applyFont="1" applyFill="1" applyBorder="1" applyAlignment="1">
      <alignment horizontal="left" vertical="center"/>
    </xf>
    <xf numFmtId="0" fontId="22" fillId="0" borderId="8" xfId="0" applyFont="1" applyFill="1" applyBorder="1">
      <alignment vertical="center"/>
    </xf>
    <xf numFmtId="0" fontId="22" fillId="0" borderId="8" xfId="0" applyFont="1" applyFill="1" applyBorder="1" applyAlignment="1">
      <alignment horizontal="center" vertical="center"/>
    </xf>
    <xf numFmtId="0" fontId="7" fillId="5" borderId="11" xfId="0" applyFont="1" applyFill="1" applyBorder="1" applyAlignment="1">
      <alignment horizontal="left" vertical="center"/>
    </xf>
    <xf numFmtId="0" fontId="24" fillId="0" borderId="1" xfId="0" applyFont="1" applyFill="1" applyBorder="1" applyAlignment="1">
      <alignment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4" fillId="0" borderId="0" xfId="0" applyFont="1" applyFill="1">
      <alignment vertical="center"/>
    </xf>
    <xf numFmtId="0" fontId="26" fillId="0" borderId="0" xfId="0" applyFont="1" applyFill="1">
      <alignment vertical="center"/>
    </xf>
    <xf numFmtId="0" fontId="27" fillId="0" borderId="4" xfId="0" applyFont="1" applyFill="1" applyBorder="1" applyAlignment="1">
      <alignment vertical="center"/>
    </xf>
    <xf numFmtId="0" fontId="27" fillId="0" borderId="5" xfId="0" applyFont="1" applyFill="1" applyBorder="1">
      <alignment vertical="center"/>
    </xf>
    <xf numFmtId="0" fontId="25" fillId="0" borderId="5" xfId="0" applyFont="1" applyFill="1" applyBorder="1" applyAlignment="1">
      <alignment vertical="center" wrapText="1"/>
    </xf>
    <xf numFmtId="0" fontId="25" fillId="0" borderId="6" xfId="0" applyFont="1" applyFill="1" applyBorder="1" applyAlignment="1">
      <alignment vertical="center" wrapText="1"/>
    </xf>
    <xf numFmtId="0" fontId="27" fillId="0" borderId="9" xfId="0" applyFont="1" applyFill="1" applyBorder="1" applyAlignment="1">
      <alignment vertical="center" wrapText="1"/>
    </xf>
    <xf numFmtId="0" fontId="25" fillId="0" borderId="4" xfId="0" applyFont="1" applyFill="1" applyBorder="1" applyAlignment="1">
      <alignment vertical="center" wrapText="1"/>
    </xf>
    <xf numFmtId="0" fontId="27" fillId="0" borderId="5" xfId="0" applyFont="1" applyFill="1" applyBorder="1" applyAlignment="1">
      <alignment vertical="center"/>
    </xf>
    <xf numFmtId="0" fontId="24" fillId="0" borderId="5" xfId="0" applyFont="1" applyFill="1" applyBorder="1">
      <alignment vertical="center"/>
    </xf>
    <xf numFmtId="0" fontId="27" fillId="0" borderId="5" xfId="0" applyFont="1" applyFill="1" applyBorder="1" applyAlignment="1" applyProtection="1">
      <alignment vertical="center"/>
      <protection locked="0"/>
    </xf>
    <xf numFmtId="0" fontId="24" fillId="0" borderId="5" xfId="0" applyFont="1" applyFill="1" applyBorder="1" applyAlignment="1" applyProtection="1">
      <alignment vertical="center" shrinkToFit="1"/>
      <protection locked="0"/>
    </xf>
    <xf numFmtId="0" fontId="27" fillId="0" borderId="5" xfId="0" applyFont="1" applyFill="1" applyBorder="1" applyAlignment="1">
      <alignment horizontal="left" vertical="center"/>
    </xf>
    <xf numFmtId="0" fontId="27" fillId="0" borderId="5" xfId="0" applyFont="1" applyFill="1" applyBorder="1" applyAlignment="1" applyProtection="1">
      <alignment horizontal="left" vertical="center"/>
      <protection locked="0"/>
    </xf>
    <xf numFmtId="0" fontId="27" fillId="0" borderId="5" xfId="0" applyFont="1" applyFill="1" applyBorder="1" applyAlignment="1" applyProtection="1">
      <alignment vertical="center" wrapText="1" shrinkToFit="1"/>
      <protection locked="0"/>
    </xf>
    <xf numFmtId="0" fontId="24" fillId="0" borderId="5" xfId="0" applyFont="1" applyFill="1" applyBorder="1" applyAlignment="1">
      <alignment horizontal="center" vertical="center"/>
    </xf>
    <xf numFmtId="0" fontId="24" fillId="0" borderId="5" xfId="0" applyFont="1" applyFill="1" applyBorder="1" applyAlignment="1" applyProtection="1">
      <alignment vertical="center"/>
      <protection locked="0"/>
    </xf>
    <xf numFmtId="0" fontId="25" fillId="0" borderId="11" xfId="0" applyFont="1" applyFill="1" applyBorder="1" applyAlignment="1">
      <alignment vertical="center" wrapText="1"/>
    </xf>
    <xf numFmtId="0" fontId="27" fillId="0" borderId="8" xfId="0" applyFont="1" applyFill="1" applyBorder="1" applyAlignment="1">
      <alignment vertical="center"/>
    </xf>
    <xf numFmtId="0" fontId="25" fillId="0" borderId="8" xfId="0" applyFont="1" applyFill="1" applyBorder="1" applyAlignment="1">
      <alignment vertical="center" wrapText="1"/>
    </xf>
    <xf numFmtId="0" fontId="25" fillId="0" borderId="8" xfId="0" applyFont="1" applyFill="1" applyBorder="1" applyAlignment="1">
      <alignment horizontal="left" vertical="center"/>
    </xf>
    <xf numFmtId="0" fontId="24" fillId="0" borderId="8" xfId="0" applyFont="1" applyFill="1" applyBorder="1">
      <alignment vertical="center"/>
    </xf>
    <xf numFmtId="0" fontId="25" fillId="0" borderId="12" xfId="0" applyFont="1" applyFill="1" applyBorder="1" applyAlignment="1">
      <alignment vertical="center" wrapText="1"/>
    </xf>
    <xf numFmtId="0" fontId="24" fillId="0" borderId="5" xfId="0" applyFont="1" applyFill="1" applyBorder="1" applyAlignment="1">
      <alignment vertical="center"/>
    </xf>
    <xf numFmtId="0" fontId="25" fillId="0" borderId="5" xfId="0" applyFont="1" applyFill="1" applyBorder="1" applyAlignment="1">
      <alignment vertical="center"/>
    </xf>
    <xf numFmtId="0" fontId="24" fillId="0" borderId="5" xfId="0" applyFont="1" applyFill="1" applyBorder="1" applyAlignment="1">
      <alignment horizontal="left" vertical="center"/>
    </xf>
    <xf numFmtId="176" fontId="24" fillId="0" borderId="5" xfId="0" applyNumberFormat="1" applyFont="1" applyFill="1" applyBorder="1" applyAlignment="1">
      <alignment vertical="center"/>
    </xf>
    <xf numFmtId="0" fontId="24" fillId="0" borderId="6" xfId="0" applyFont="1" applyFill="1" applyBorder="1" applyAlignment="1" applyProtection="1">
      <alignment vertical="center" shrinkToFit="1"/>
      <protection locked="0"/>
    </xf>
    <xf numFmtId="0" fontId="27" fillId="0" borderId="20" xfId="0" applyFont="1" applyFill="1" applyBorder="1" applyAlignment="1">
      <alignment vertical="center" wrapText="1"/>
    </xf>
    <xf numFmtId="0" fontId="25" fillId="0" borderId="1" xfId="0" applyFont="1" applyFill="1" applyBorder="1" applyAlignment="1">
      <alignment vertical="center" wrapText="1"/>
    </xf>
    <xf numFmtId="0" fontId="27" fillId="0" borderId="2" xfId="0" applyFont="1" applyFill="1" applyBorder="1" applyAlignment="1">
      <alignment vertical="center"/>
    </xf>
    <xf numFmtId="0" fontId="24" fillId="0" borderId="2" xfId="0" applyFont="1" applyFill="1" applyBorder="1">
      <alignment vertical="center"/>
    </xf>
    <xf numFmtId="0" fontId="27" fillId="0" borderId="2" xfId="0" applyFont="1" applyFill="1" applyBorder="1" applyAlignment="1" applyProtection="1">
      <alignment vertical="center"/>
      <protection locked="0"/>
    </xf>
    <xf numFmtId="0" fontId="24" fillId="0" borderId="2" xfId="0" applyFont="1" applyFill="1" applyBorder="1" applyAlignment="1" applyProtection="1">
      <alignment vertical="center" shrinkToFit="1"/>
      <protection locked="0"/>
    </xf>
    <xf numFmtId="0" fontId="27" fillId="0" borderId="2" xfId="0" applyFont="1" applyFill="1" applyBorder="1" applyAlignment="1">
      <alignment horizontal="left" vertical="center"/>
    </xf>
    <xf numFmtId="0" fontId="27" fillId="0" borderId="2" xfId="0" applyFont="1" applyFill="1" applyBorder="1" applyAlignment="1" applyProtection="1">
      <alignment horizontal="left" vertical="center"/>
      <protection locked="0"/>
    </xf>
    <xf numFmtId="0" fontId="27" fillId="0" borderId="2" xfId="0" applyFont="1" applyFill="1" applyBorder="1" applyAlignment="1" applyProtection="1">
      <alignment vertical="center" wrapText="1" shrinkToFit="1"/>
      <protection locked="0"/>
    </xf>
    <xf numFmtId="0" fontId="24" fillId="0" borderId="2" xfId="0" applyFont="1" applyFill="1" applyBorder="1" applyAlignment="1">
      <alignment horizontal="center" vertical="center"/>
    </xf>
    <xf numFmtId="0" fontId="24" fillId="0" borderId="2" xfId="0" applyFont="1" applyFill="1" applyBorder="1" applyAlignment="1" applyProtection="1">
      <alignment vertical="center"/>
      <protection locked="0"/>
    </xf>
    <xf numFmtId="0" fontId="27" fillId="0" borderId="9" xfId="0" applyFont="1" applyFill="1" applyBorder="1">
      <alignment vertical="center"/>
    </xf>
    <xf numFmtId="0" fontId="25" fillId="0" borderId="0" xfId="0" applyFont="1" applyFill="1" applyBorder="1" applyAlignment="1">
      <alignment vertical="center" wrapText="1"/>
    </xf>
    <xf numFmtId="0" fontId="27" fillId="0" borderId="0" xfId="0" applyFont="1" applyFill="1" applyBorder="1" applyAlignment="1">
      <alignment vertical="center"/>
    </xf>
    <xf numFmtId="0" fontId="24" fillId="0" borderId="0" xfId="0" applyFont="1" applyFill="1" applyBorder="1">
      <alignment vertical="center"/>
    </xf>
    <xf numFmtId="0" fontId="27" fillId="0" borderId="0"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xf>
    <xf numFmtId="0" fontId="27"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wrapText="1" shrinkToFit="1"/>
      <protection locked="0"/>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protection locked="0"/>
    </xf>
    <xf numFmtId="0" fontId="25" fillId="0" borderId="10" xfId="0" applyFont="1" applyFill="1" applyBorder="1" applyAlignment="1">
      <alignment vertical="center" wrapText="1"/>
    </xf>
    <xf numFmtId="0" fontId="24" fillId="0" borderId="9" xfId="0" applyFont="1" applyFill="1" applyBorder="1" applyAlignment="1">
      <alignment vertical="center"/>
    </xf>
    <xf numFmtId="0" fontId="24" fillId="0" borderId="4" xfId="0" applyFont="1" applyFill="1" applyBorder="1" applyAlignment="1">
      <alignment horizontal="center" vertical="center"/>
    </xf>
    <xf numFmtId="0" fontId="24" fillId="0" borderId="11" xfId="0" applyFont="1" applyFill="1" applyBorder="1">
      <alignment vertical="center"/>
    </xf>
    <xf numFmtId="0" fontId="27" fillId="0" borderId="11" xfId="0" applyFont="1" applyFill="1" applyBorder="1" applyAlignment="1">
      <alignment vertical="center"/>
    </xf>
    <xf numFmtId="0" fontId="27" fillId="0" borderId="8" xfId="0" applyFont="1" applyFill="1" applyBorder="1" applyAlignment="1">
      <alignment horizontal="left" vertical="center"/>
    </xf>
    <xf numFmtId="0" fontId="24" fillId="0" borderId="8" xfId="0" applyFont="1" applyFill="1" applyBorder="1" applyAlignment="1">
      <alignment horizontal="center" vertical="center"/>
    </xf>
    <xf numFmtId="0" fontId="24" fillId="0" borderId="8" xfId="0" applyFont="1" applyFill="1" applyBorder="1" applyAlignment="1" applyProtection="1">
      <alignment vertical="center" shrinkToFit="1"/>
      <protection locked="0"/>
    </xf>
    <xf numFmtId="0" fontId="27" fillId="0" borderId="8" xfId="0" applyFont="1" applyFill="1" applyBorder="1" applyAlignment="1" applyProtection="1">
      <alignment horizontal="left" vertical="center"/>
      <protection locked="0"/>
    </xf>
    <xf numFmtId="0" fontId="24" fillId="0" borderId="8" xfId="0" applyFont="1" applyFill="1" applyBorder="1" applyAlignment="1">
      <alignment vertical="center" textRotation="255"/>
    </xf>
    <xf numFmtId="0" fontId="27" fillId="0" borderId="12" xfId="0" applyFont="1" applyFill="1" applyBorder="1">
      <alignment vertical="center"/>
    </xf>
    <xf numFmtId="0" fontId="27" fillId="0" borderId="9" xfId="0" applyFont="1" applyFill="1" applyBorder="1" applyAlignment="1">
      <alignment vertical="center"/>
    </xf>
    <xf numFmtId="0" fontId="24" fillId="0" borderId="9" xfId="0" applyFont="1" applyFill="1" applyBorder="1">
      <alignment vertical="center"/>
    </xf>
    <xf numFmtId="0" fontId="24" fillId="0" borderId="4" xfId="0" applyFont="1" applyFill="1" applyBorder="1" applyAlignment="1">
      <alignment vertical="center"/>
    </xf>
    <xf numFmtId="0" fontId="24" fillId="0" borderId="5" xfId="0" applyFont="1" applyFill="1" applyBorder="1" applyAlignment="1">
      <alignment vertical="center" textRotation="255"/>
    </xf>
    <xf numFmtId="0" fontId="24" fillId="0" borderId="0" xfId="0" applyFont="1" applyFill="1" applyAlignment="1">
      <alignment vertical="center" shrinkToFit="1"/>
    </xf>
    <xf numFmtId="0" fontId="24" fillId="0" borderId="11" xfId="0" applyFont="1" applyFill="1" applyBorder="1" applyAlignment="1">
      <alignment vertical="center"/>
    </xf>
    <xf numFmtId="0" fontId="24" fillId="0" borderId="8" xfId="0" applyFont="1" applyFill="1" applyBorder="1" applyAlignment="1">
      <alignment vertical="center"/>
    </xf>
    <xf numFmtId="0" fontId="25" fillId="0" borderId="8" xfId="0" applyFont="1" applyFill="1" applyBorder="1" applyAlignment="1">
      <alignment vertical="center"/>
    </xf>
    <xf numFmtId="0" fontId="27" fillId="0" borderId="8" xfId="0" applyFont="1" applyFill="1" applyBorder="1">
      <alignment vertical="center"/>
    </xf>
    <xf numFmtId="0" fontId="24" fillId="0" borderId="8" xfId="0" applyFont="1" applyFill="1" applyBorder="1" applyAlignment="1" applyProtection="1">
      <alignment vertical="center"/>
      <protection locked="0"/>
    </xf>
    <xf numFmtId="176" fontId="24" fillId="0" borderId="8" xfId="0" applyNumberFormat="1" applyFont="1" applyFill="1" applyBorder="1" applyAlignment="1">
      <alignment vertical="center"/>
    </xf>
    <xf numFmtId="0" fontId="24" fillId="0" borderId="12" xfId="0" applyFont="1" applyFill="1" applyBorder="1" applyAlignment="1" applyProtection="1">
      <alignment vertical="center" shrinkToFit="1"/>
      <protection locked="0"/>
    </xf>
    <xf numFmtId="0" fontId="24" fillId="0" borderId="4" xfId="0" applyFont="1" applyFill="1" applyBorder="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4" fillId="0" borderId="0" xfId="0" applyFont="1" applyFill="1" applyBorder="1" applyAlignment="1">
      <alignment vertical="center" textRotation="255"/>
    </xf>
    <xf numFmtId="0" fontId="27" fillId="0" borderId="0" xfId="0" applyFont="1" applyFill="1" applyBorder="1">
      <alignment vertical="center"/>
    </xf>
    <xf numFmtId="176" fontId="24" fillId="0" borderId="0" xfId="0" applyNumberFormat="1" applyFont="1" applyFill="1" applyBorder="1" applyAlignment="1">
      <alignment vertical="center"/>
    </xf>
    <xf numFmtId="0" fontId="24" fillId="0" borderId="10" xfId="0" applyFont="1" applyFill="1" applyBorder="1" applyAlignment="1" applyProtection="1">
      <alignment vertical="center" shrinkToFit="1"/>
      <protection locked="0"/>
    </xf>
    <xf numFmtId="0" fontId="24" fillId="0" borderId="2" xfId="0" applyFont="1" applyFill="1" applyBorder="1" applyAlignment="1">
      <alignment vertical="center"/>
    </xf>
    <xf numFmtId="0" fontId="25" fillId="0" borderId="2" xfId="0" applyFont="1" applyFill="1" applyBorder="1" applyAlignment="1">
      <alignment vertical="center"/>
    </xf>
    <xf numFmtId="0" fontId="24" fillId="0" borderId="2" xfId="0" applyFont="1" applyFill="1" applyBorder="1" applyAlignment="1">
      <alignment vertical="center" textRotation="255"/>
    </xf>
    <xf numFmtId="0" fontId="27" fillId="0" borderId="2" xfId="0" applyFont="1" applyFill="1" applyBorder="1">
      <alignment vertical="center"/>
    </xf>
    <xf numFmtId="176" fontId="24" fillId="0" borderId="2" xfId="0" applyNumberFormat="1" applyFont="1" applyFill="1" applyBorder="1" applyAlignment="1">
      <alignment vertical="center"/>
    </xf>
    <xf numFmtId="0" fontId="24" fillId="0" borderId="3" xfId="0" applyFont="1" applyFill="1" applyBorder="1" applyAlignment="1" applyProtection="1">
      <alignment vertical="center" shrinkToFit="1"/>
      <protection locked="0"/>
    </xf>
    <xf numFmtId="0" fontId="28" fillId="0" borderId="0" xfId="0" applyFont="1" applyFill="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7" fillId="0" borderId="8" xfId="0" applyFont="1" applyFill="1" applyBorder="1" applyAlignment="1" applyProtection="1">
      <alignment vertical="center"/>
      <protection locked="0"/>
    </xf>
    <xf numFmtId="0" fontId="24" fillId="0" borderId="8" xfId="0" applyFont="1" applyFill="1" applyBorder="1" applyAlignment="1">
      <alignment horizontal="left" vertical="center"/>
    </xf>
    <xf numFmtId="0" fontId="0" fillId="0" borderId="8" xfId="0" applyBorder="1" applyAlignment="1">
      <alignment horizontal="left" vertical="center"/>
    </xf>
    <xf numFmtId="0" fontId="7" fillId="0" borderId="5" xfId="0" applyFont="1" applyFill="1" applyBorder="1" applyAlignment="1" applyProtection="1">
      <alignment vertical="center" shrinkToFit="1"/>
      <protection locked="0"/>
    </xf>
    <xf numFmtId="0" fontId="8" fillId="0" borderId="5" xfId="0" applyFont="1" applyFill="1" applyBorder="1" applyAlignment="1">
      <alignment vertical="center" wrapText="1"/>
    </xf>
    <xf numFmtId="0" fontId="9" fillId="0" borderId="5" xfId="0" applyFont="1" applyFill="1" applyBorder="1" applyAlignment="1">
      <alignment vertical="center"/>
    </xf>
    <xf numFmtId="176" fontId="7" fillId="0" borderId="5" xfId="0" applyNumberFormat="1" applyFont="1" applyFill="1" applyBorder="1" applyAlignment="1">
      <alignment vertical="center"/>
    </xf>
    <xf numFmtId="0" fontId="28" fillId="0" borderId="0" xfId="0" applyFont="1" applyFill="1" applyBorder="1" applyAlignment="1">
      <alignment vertical="center"/>
    </xf>
    <xf numFmtId="49" fontId="27" fillId="0" borderId="5"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6" fillId="2" borderId="63" xfId="0" applyFont="1" applyFill="1" applyBorder="1" applyAlignment="1">
      <alignment horizontal="left"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49" fontId="11" fillId="5" borderId="5" xfId="0" applyNumberFormat="1" applyFont="1" applyFill="1" applyBorder="1" applyAlignment="1">
      <alignment horizontal="left" vertical="center" shrinkToFit="1"/>
    </xf>
    <xf numFmtId="0" fontId="7" fillId="0" borderId="4" xfId="0" applyFont="1" applyFill="1"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13" fillId="0" borderId="8" xfId="0" applyFont="1" applyFill="1" applyBorder="1" applyAlignment="1" applyProtection="1">
      <alignment horizontal="left" vertical="center" wrapText="1"/>
      <protection locked="0"/>
    </xf>
    <xf numFmtId="0" fontId="2" fillId="0" borderId="8" xfId="0" applyFont="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7" fillId="0" borderId="0" xfId="0" applyFont="1" applyFill="1" applyBorder="1" applyAlignment="1">
      <alignment horizontal="left" vertical="center"/>
    </xf>
    <xf numFmtId="0" fontId="0" fillId="0" borderId="0" xfId="0" applyBorder="1" applyAlignment="1">
      <alignment horizontal="left"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49" fontId="27" fillId="0" borderId="4" xfId="0" applyNumberFormat="1"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5" fillId="0" borderId="68" xfId="0" applyFont="1" applyFill="1" applyBorder="1" applyAlignment="1">
      <alignment vertical="center" shrinkToFit="1"/>
    </xf>
    <xf numFmtId="0" fontId="25" fillId="0" borderId="69" xfId="0" applyFont="1" applyFill="1" applyBorder="1" applyAlignment="1">
      <alignment vertical="center" shrinkToFit="1"/>
    </xf>
    <xf numFmtId="0" fontId="25" fillId="0" borderId="70" xfId="0" applyFont="1" applyFill="1" applyBorder="1" applyAlignment="1">
      <alignment vertical="center" shrinkToFit="1"/>
    </xf>
    <xf numFmtId="177" fontId="25" fillId="0" borderId="68" xfId="4" applyNumberFormat="1" applyFont="1" applyFill="1" applyBorder="1" applyAlignment="1">
      <alignment vertical="center" shrinkToFit="1"/>
    </xf>
    <xf numFmtId="177" fontId="25" fillId="0" borderId="69" xfId="4" applyNumberFormat="1" applyFont="1" applyFill="1" applyBorder="1" applyAlignment="1">
      <alignment vertical="center" shrinkToFit="1"/>
    </xf>
    <xf numFmtId="177" fontId="25" fillId="0" borderId="70" xfId="4" applyNumberFormat="1" applyFont="1" applyFill="1" applyBorder="1" applyAlignment="1">
      <alignment vertical="center" shrinkToFit="1"/>
    </xf>
    <xf numFmtId="0" fontId="25" fillId="0" borderId="71" xfId="0" applyFont="1" applyFill="1" applyBorder="1" applyAlignment="1">
      <alignment vertical="center" shrinkToFit="1"/>
    </xf>
    <xf numFmtId="0" fontId="25" fillId="0" borderId="72" xfId="0" applyFont="1" applyFill="1" applyBorder="1" applyAlignment="1">
      <alignment vertical="center" shrinkToFit="1"/>
    </xf>
    <xf numFmtId="0" fontId="25" fillId="0" borderId="73" xfId="0" applyFont="1" applyFill="1" applyBorder="1" applyAlignment="1">
      <alignment vertical="center" shrinkToFit="1"/>
    </xf>
    <xf numFmtId="177" fontId="25" fillId="0" borderId="71" xfId="4" applyNumberFormat="1" applyFont="1" applyFill="1" applyBorder="1" applyAlignment="1">
      <alignment vertical="center" shrinkToFit="1"/>
    </xf>
    <xf numFmtId="177" fontId="25" fillId="0" borderId="72" xfId="4" applyNumberFormat="1" applyFont="1" applyFill="1" applyBorder="1" applyAlignment="1">
      <alignment vertical="center" shrinkToFit="1"/>
    </xf>
    <xf numFmtId="177" fontId="25" fillId="0" borderId="73" xfId="4" applyNumberFormat="1" applyFont="1" applyFill="1" applyBorder="1" applyAlignment="1">
      <alignment vertical="center" shrinkToFit="1"/>
    </xf>
    <xf numFmtId="0" fontId="25" fillId="0" borderId="74" xfId="0" applyFont="1" applyFill="1" applyBorder="1" applyAlignment="1">
      <alignment vertical="center" shrinkToFit="1"/>
    </xf>
    <xf numFmtId="0" fontId="25" fillId="0" borderId="75" xfId="0" applyFont="1" applyFill="1" applyBorder="1" applyAlignment="1">
      <alignment vertical="center" shrinkToFit="1"/>
    </xf>
    <xf numFmtId="0" fontId="25" fillId="0" borderId="76" xfId="0" applyFont="1" applyFill="1" applyBorder="1" applyAlignment="1">
      <alignment vertical="center" shrinkToFit="1"/>
    </xf>
    <xf numFmtId="177" fontId="25" fillId="0" borderId="74" xfId="4" applyNumberFormat="1" applyFont="1" applyFill="1" applyBorder="1" applyAlignment="1">
      <alignment vertical="center" shrinkToFit="1"/>
    </xf>
    <xf numFmtId="177" fontId="25" fillId="0" borderId="75" xfId="4" applyNumberFormat="1" applyFont="1" applyFill="1" applyBorder="1" applyAlignment="1">
      <alignment vertical="center" shrinkToFit="1"/>
    </xf>
    <xf numFmtId="177" fontId="25" fillId="0" borderId="76" xfId="4" applyNumberFormat="1" applyFont="1" applyFill="1" applyBorder="1" applyAlignment="1">
      <alignment vertical="center" shrinkToFit="1"/>
    </xf>
    <xf numFmtId="49" fontId="27" fillId="0" borderId="40" xfId="0" applyNumberFormat="1" applyFont="1" applyFill="1" applyBorder="1" applyAlignment="1">
      <alignment horizontal="center" vertical="center" wrapText="1"/>
    </xf>
    <xf numFmtId="49" fontId="27" fillId="0" borderId="41" xfId="0" applyNumberFormat="1" applyFont="1" applyFill="1" applyBorder="1" applyAlignment="1">
      <alignment horizontal="center" vertical="center" wrapText="1"/>
    </xf>
    <xf numFmtId="49" fontId="27" fillId="0" borderId="42" xfId="0" applyNumberFormat="1" applyFont="1" applyFill="1" applyBorder="1" applyAlignment="1">
      <alignment horizontal="center" vertical="center" wrapText="1"/>
    </xf>
    <xf numFmtId="0" fontId="25" fillId="0" borderId="77" xfId="0" applyFont="1" applyFill="1" applyBorder="1" applyAlignment="1">
      <alignment vertical="center" shrinkToFit="1"/>
    </xf>
    <xf numFmtId="0" fontId="25" fillId="0" borderId="78" xfId="0" applyFont="1" applyFill="1" applyBorder="1" applyAlignment="1">
      <alignment vertical="center" shrinkToFit="1"/>
    </xf>
    <xf numFmtId="0" fontId="25" fillId="0" borderId="79" xfId="0" applyFont="1" applyFill="1" applyBorder="1" applyAlignment="1">
      <alignment vertical="center" shrinkToFit="1"/>
    </xf>
    <xf numFmtId="177" fontId="25" fillId="0" borderId="77" xfId="4" applyNumberFormat="1" applyFont="1" applyFill="1" applyBorder="1" applyAlignment="1">
      <alignment vertical="center" shrinkToFit="1"/>
    </xf>
    <xf numFmtId="177" fontId="25" fillId="0" borderId="78" xfId="4" applyNumberFormat="1" applyFont="1" applyFill="1" applyBorder="1" applyAlignment="1">
      <alignment vertical="center" shrinkToFit="1"/>
    </xf>
    <xf numFmtId="177" fontId="25" fillId="0" borderId="79" xfId="4" applyNumberFormat="1" applyFont="1" applyFill="1" applyBorder="1" applyAlignment="1">
      <alignment vertical="center" shrinkToFi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49" fontId="27" fillId="0" borderId="59" xfId="0" applyNumberFormat="1" applyFont="1" applyFill="1" applyBorder="1" applyAlignment="1">
      <alignment horizontal="center" vertical="center" wrapText="1"/>
    </xf>
    <xf numFmtId="49" fontId="27" fillId="0" borderId="80" xfId="0" applyNumberFormat="1" applyFont="1" applyFill="1" applyBorder="1" applyAlignment="1">
      <alignment vertical="center" wrapText="1"/>
    </xf>
    <xf numFmtId="49" fontId="27" fillId="0" borderId="81" xfId="0" applyNumberFormat="1" applyFont="1" applyFill="1" applyBorder="1" applyAlignment="1">
      <alignment vertical="center" wrapText="1"/>
    </xf>
    <xf numFmtId="49" fontId="27" fillId="0" borderId="47" xfId="0" applyNumberFormat="1" applyFont="1" applyFill="1" applyBorder="1" applyAlignment="1">
      <alignment vertical="center" wrapText="1"/>
    </xf>
    <xf numFmtId="38" fontId="28" fillId="0" borderId="57" xfId="4" applyFont="1" applyFill="1" applyBorder="1" applyAlignment="1">
      <alignment vertical="center" shrinkToFit="1"/>
    </xf>
    <xf numFmtId="38" fontId="28" fillId="0" borderId="58" xfId="4" applyFont="1" applyFill="1" applyBorder="1" applyAlignment="1">
      <alignment vertical="center" shrinkToFit="1"/>
    </xf>
    <xf numFmtId="38" fontId="28" fillId="0" borderId="59" xfId="4" applyFont="1" applyFill="1" applyBorder="1" applyAlignment="1">
      <alignment vertical="center" shrinkToFit="1"/>
    </xf>
    <xf numFmtId="0" fontId="28" fillId="0" borderId="80" xfId="0" applyFont="1" applyFill="1" applyBorder="1" applyAlignment="1">
      <alignment vertical="center"/>
    </xf>
    <xf numFmtId="0" fontId="28" fillId="0" borderId="81" xfId="0" applyFont="1" applyFill="1" applyBorder="1" applyAlignment="1">
      <alignment vertical="center"/>
    </xf>
    <xf numFmtId="0" fontId="28" fillId="0" borderId="47" xfId="0" applyFont="1" applyFill="1" applyBorder="1" applyAlignment="1">
      <alignment vertical="center"/>
    </xf>
    <xf numFmtId="49" fontId="25" fillId="0" borderId="5" xfId="0" applyNumberFormat="1" applyFont="1" applyFill="1" applyBorder="1" applyAlignment="1">
      <alignment horizontal="left" vertical="center" wrapText="1"/>
    </xf>
    <xf numFmtId="0" fontId="25" fillId="0" borderId="5" xfId="0" applyFont="1" applyBorder="1" applyAlignment="1">
      <alignment horizontal="left" vertical="center"/>
    </xf>
    <xf numFmtId="49" fontId="27" fillId="0" borderId="82" xfId="0" applyNumberFormat="1" applyFont="1" applyFill="1" applyBorder="1" applyAlignment="1">
      <alignment horizontal="center" vertical="center" wrapText="1"/>
    </xf>
    <xf numFmtId="49" fontId="27" fillId="0" borderId="83" xfId="0" applyNumberFormat="1" applyFont="1" applyFill="1" applyBorder="1" applyAlignment="1">
      <alignment horizontal="center" vertical="center" wrapText="1"/>
    </xf>
    <xf numFmtId="49" fontId="27" fillId="0" borderId="84" xfId="0" applyNumberFormat="1" applyFont="1" applyFill="1" applyBorder="1" applyAlignment="1">
      <alignment horizontal="center" vertical="center" wrapText="1"/>
    </xf>
    <xf numFmtId="49" fontId="27" fillId="0" borderId="85" xfId="0" applyNumberFormat="1" applyFont="1" applyFill="1" applyBorder="1" applyAlignment="1">
      <alignment horizontal="center" vertical="center" wrapText="1"/>
    </xf>
    <xf numFmtId="49" fontId="27" fillId="0" borderId="86" xfId="0" applyNumberFormat="1" applyFont="1" applyFill="1" applyBorder="1" applyAlignment="1">
      <alignment horizontal="center" vertical="center" wrapText="1"/>
    </xf>
    <xf numFmtId="49" fontId="27" fillId="0" borderId="87" xfId="0" applyNumberFormat="1" applyFont="1" applyFill="1" applyBorder="1" applyAlignment="1">
      <alignment horizontal="center" vertical="center" wrapText="1"/>
    </xf>
    <xf numFmtId="49" fontId="27" fillId="0" borderId="88" xfId="0" applyNumberFormat="1" applyFont="1" applyFill="1" applyBorder="1" applyAlignment="1">
      <alignment horizontal="center" vertical="center" wrapText="1"/>
    </xf>
    <xf numFmtId="49" fontId="27" fillId="0" borderId="89" xfId="0" applyNumberFormat="1" applyFont="1" applyFill="1" applyBorder="1" applyAlignment="1">
      <alignment horizontal="center" vertical="center" wrapText="1"/>
    </xf>
    <xf numFmtId="49" fontId="27" fillId="0" borderId="90" xfId="0" applyNumberFormat="1" applyFont="1" applyFill="1" applyBorder="1" applyAlignment="1">
      <alignment horizontal="center" vertical="center" wrapText="1"/>
    </xf>
    <xf numFmtId="0" fontId="14" fillId="0" borderId="8" xfId="0" applyFont="1" applyFill="1" applyBorder="1" applyAlignment="1">
      <alignment horizontal="left" vertical="center"/>
    </xf>
    <xf numFmtId="0" fontId="10" fillId="0" borderId="5" xfId="0" applyFont="1" applyFill="1" applyBorder="1">
      <alignment vertical="center"/>
    </xf>
    <xf numFmtId="0" fontId="8" fillId="0" borderId="5" xfId="0" applyFont="1" applyFill="1" applyBorder="1" applyAlignment="1">
      <alignment vertical="center"/>
    </xf>
    <xf numFmtId="0" fontId="9" fillId="0" borderId="5" xfId="0" applyFont="1" applyFill="1" applyBorder="1">
      <alignment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42</xdr:row>
      <xdr:rowOff>63500</xdr:rowOff>
    </xdr:from>
    <xdr:to>
      <xdr:col>1</xdr:col>
      <xdr:colOff>140804</xdr:colOff>
      <xdr:row>43</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8</xdr:col>
          <xdr:colOff>161925</xdr:colOff>
          <xdr:row>10</xdr:row>
          <xdr:rowOff>0</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0</xdr:rowOff>
        </xdr:from>
        <xdr:to>
          <xdr:col>9</xdr:col>
          <xdr:colOff>47625</xdr:colOff>
          <xdr:row>11</xdr:row>
          <xdr:rowOff>171450</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257175</xdr:rowOff>
        </xdr:from>
        <xdr:to>
          <xdr:col>8</xdr:col>
          <xdr:colOff>0</xdr:colOff>
          <xdr:row>11</xdr:row>
          <xdr:rowOff>314325</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xmlns=""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238125</xdr:rowOff>
        </xdr:from>
        <xdr:to>
          <xdr:col>1</xdr:col>
          <xdr:colOff>0</xdr:colOff>
          <xdr:row>26</xdr:row>
          <xdr:rowOff>161925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9525</xdr:rowOff>
        </xdr:from>
        <xdr:to>
          <xdr:col>1</xdr:col>
          <xdr:colOff>0</xdr:colOff>
          <xdr:row>27</xdr:row>
          <xdr:rowOff>142875</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1</xdr:col>
          <xdr:colOff>0</xdr:colOff>
          <xdr:row>36</xdr:row>
          <xdr:rowOff>142875</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238125</xdr:rowOff>
        </xdr:from>
        <xdr:to>
          <xdr:col>28</xdr:col>
          <xdr:colOff>0</xdr:colOff>
          <xdr:row>26</xdr:row>
          <xdr:rowOff>161925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xmlns=""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19050</xdr:rowOff>
        </xdr:from>
        <xdr:to>
          <xdr:col>12</xdr:col>
          <xdr:colOff>0</xdr:colOff>
          <xdr:row>26</xdr:row>
          <xdr:rowOff>171450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xmlns=""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25</xdr:row>
          <xdr:rowOff>504825</xdr:rowOff>
        </xdr:from>
        <xdr:to>
          <xdr:col>20</xdr:col>
          <xdr:colOff>0</xdr:colOff>
          <xdr:row>26</xdr:row>
          <xdr:rowOff>114300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xmlns="" id="{00000000-0008-0000-02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27</xdr:row>
          <xdr:rowOff>238125</xdr:rowOff>
        </xdr:from>
        <xdr:to>
          <xdr:col>28</xdr:col>
          <xdr:colOff>0</xdr:colOff>
          <xdr:row>29</xdr:row>
          <xdr:rowOff>161925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xmlns=""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19050</xdr:rowOff>
        </xdr:from>
        <xdr:to>
          <xdr:col>12</xdr:col>
          <xdr:colOff>0</xdr:colOff>
          <xdr:row>29</xdr:row>
          <xdr:rowOff>171450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xmlns=""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0</xdr:rowOff>
        </xdr:from>
        <xdr:to>
          <xdr:col>20</xdr:col>
          <xdr:colOff>0</xdr:colOff>
          <xdr:row>29</xdr:row>
          <xdr:rowOff>142875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xmlns=""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219075</xdr:rowOff>
        </xdr:from>
        <xdr:to>
          <xdr:col>1</xdr:col>
          <xdr:colOff>0</xdr:colOff>
          <xdr:row>37</xdr:row>
          <xdr:rowOff>171450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xmlns=""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238125</xdr:rowOff>
        </xdr:from>
        <xdr:to>
          <xdr:col>1</xdr:col>
          <xdr:colOff>0</xdr:colOff>
          <xdr:row>34</xdr:row>
          <xdr:rowOff>161925</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xmlns=""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9525</xdr:rowOff>
        </xdr:from>
        <xdr:to>
          <xdr:col>12</xdr:col>
          <xdr:colOff>0</xdr:colOff>
          <xdr:row>27</xdr:row>
          <xdr:rowOff>142875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xmlns=""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34</xdr:row>
          <xdr:rowOff>228600</xdr:rowOff>
        </xdr:from>
        <xdr:to>
          <xdr:col>20</xdr:col>
          <xdr:colOff>9525</xdr:colOff>
          <xdr:row>36</xdr:row>
          <xdr:rowOff>161925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xmlns=""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1</xdr:col>
          <xdr:colOff>0</xdr:colOff>
          <xdr:row>32</xdr:row>
          <xdr:rowOff>171450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xmlns=""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228600</xdr:rowOff>
        </xdr:from>
        <xdr:to>
          <xdr:col>12</xdr:col>
          <xdr:colOff>0</xdr:colOff>
          <xdr:row>32</xdr:row>
          <xdr:rowOff>161925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xmlns=""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1</xdr:col>
          <xdr:colOff>0</xdr:colOff>
          <xdr:row>31</xdr:row>
          <xdr:rowOff>171450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xmlns=""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19050</xdr:rowOff>
        </xdr:from>
        <xdr:to>
          <xdr:col>12</xdr:col>
          <xdr:colOff>0</xdr:colOff>
          <xdr:row>31</xdr:row>
          <xdr:rowOff>171450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xmlns=""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30</xdr:row>
          <xdr:rowOff>0</xdr:rowOff>
        </xdr:from>
        <xdr:to>
          <xdr:col>26</xdr:col>
          <xdr:colOff>0</xdr:colOff>
          <xdr:row>31</xdr:row>
          <xdr:rowOff>142875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xmlns=""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0</xdr:rowOff>
        </xdr:from>
        <xdr:to>
          <xdr:col>2</xdr:col>
          <xdr:colOff>38100</xdr:colOff>
          <xdr:row>26</xdr:row>
          <xdr:rowOff>95250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9525</xdr:rowOff>
        </xdr:from>
        <xdr:to>
          <xdr:col>2</xdr:col>
          <xdr:colOff>38100</xdr:colOff>
          <xdr:row>27</xdr:row>
          <xdr:rowOff>85725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171450</xdr:rowOff>
        </xdr:from>
        <xdr:to>
          <xdr:col>2</xdr:col>
          <xdr:colOff>57150</xdr:colOff>
          <xdr:row>36</xdr:row>
          <xdr:rowOff>47625</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209550</xdr:rowOff>
        </xdr:from>
        <xdr:to>
          <xdr:col>29</xdr:col>
          <xdr:colOff>47625</xdr:colOff>
          <xdr:row>26</xdr:row>
          <xdr:rowOff>66675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xmlns=""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24</xdr:row>
          <xdr:rowOff>190500</xdr:rowOff>
        </xdr:from>
        <xdr:to>
          <xdr:col>13</xdr:col>
          <xdr:colOff>28575</xdr:colOff>
          <xdr:row>26</xdr:row>
          <xdr:rowOff>28575</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xmlns=""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190500</xdr:rowOff>
        </xdr:from>
        <xdr:to>
          <xdr:col>29</xdr:col>
          <xdr:colOff>28575</xdr:colOff>
          <xdr:row>29</xdr:row>
          <xdr:rowOff>47625</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xmlns=""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27</xdr:row>
          <xdr:rowOff>209550</xdr:rowOff>
        </xdr:from>
        <xdr:to>
          <xdr:col>13</xdr:col>
          <xdr:colOff>28575</xdr:colOff>
          <xdr:row>29</xdr:row>
          <xdr:rowOff>57150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xmlns=""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27</xdr:row>
          <xdr:rowOff>209550</xdr:rowOff>
        </xdr:from>
        <xdr:to>
          <xdr:col>21</xdr:col>
          <xdr:colOff>57150</xdr:colOff>
          <xdr:row>29</xdr:row>
          <xdr:rowOff>66675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xmlns=""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152400</xdr:rowOff>
        </xdr:from>
        <xdr:to>
          <xdr:col>2</xdr:col>
          <xdr:colOff>57150</xdr:colOff>
          <xdr:row>37</xdr:row>
          <xdr:rowOff>47625</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xmlns=""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180975</xdr:rowOff>
        </xdr:from>
        <xdr:to>
          <xdr:col>2</xdr:col>
          <xdr:colOff>38100</xdr:colOff>
          <xdr:row>34</xdr:row>
          <xdr:rowOff>66675</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xmlns=""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209550</xdr:rowOff>
        </xdr:from>
        <xdr:to>
          <xdr:col>13</xdr:col>
          <xdr:colOff>19050</xdr:colOff>
          <xdr:row>27</xdr:row>
          <xdr:rowOff>47625</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xmlns=""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34</xdr:row>
          <xdr:rowOff>209550</xdr:rowOff>
        </xdr:from>
        <xdr:to>
          <xdr:col>21</xdr:col>
          <xdr:colOff>47625</xdr:colOff>
          <xdr:row>36</xdr:row>
          <xdr:rowOff>66675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xmlns=""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47625</xdr:colOff>
          <xdr:row>32</xdr:row>
          <xdr:rowOff>76200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xmlns=""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180975</xdr:rowOff>
        </xdr:from>
        <xdr:to>
          <xdr:col>13</xdr:col>
          <xdr:colOff>38100</xdr:colOff>
          <xdr:row>32</xdr:row>
          <xdr:rowOff>28575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xmlns=""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2</xdr:col>
          <xdr:colOff>47625</xdr:colOff>
          <xdr:row>31</xdr:row>
          <xdr:rowOff>76200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xmlns=""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219075</xdr:rowOff>
        </xdr:from>
        <xdr:to>
          <xdr:col>13</xdr:col>
          <xdr:colOff>57150</xdr:colOff>
          <xdr:row>31</xdr:row>
          <xdr:rowOff>57150</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xmlns=""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29</xdr:row>
          <xdr:rowOff>209550</xdr:rowOff>
        </xdr:from>
        <xdr:to>
          <xdr:col>27</xdr:col>
          <xdr:colOff>47625</xdr:colOff>
          <xdr:row>31</xdr:row>
          <xdr:rowOff>47625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xmlns=""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200025</xdr:rowOff>
        </xdr:from>
        <xdr:to>
          <xdr:col>2</xdr:col>
          <xdr:colOff>47625</xdr:colOff>
          <xdr:row>29</xdr:row>
          <xdr:rowOff>47625</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180975</xdr:rowOff>
        </xdr:from>
        <xdr:to>
          <xdr:col>2</xdr:col>
          <xdr:colOff>38100</xdr:colOff>
          <xdr:row>39</xdr:row>
          <xdr:rowOff>57150</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24</xdr:row>
          <xdr:rowOff>209550</xdr:rowOff>
        </xdr:from>
        <xdr:to>
          <xdr:col>21</xdr:col>
          <xdr:colOff>38100</xdr:colOff>
          <xdr:row>26</xdr:row>
          <xdr:rowOff>57150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12</xdr:col>
          <xdr:colOff>0</xdr:colOff>
          <xdr:row>46</xdr:row>
          <xdr:rowOff>85725</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xmlns=""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0</xdr:rowOff>
        </xdr:from>
        <xdr:to>
          <xdr:col>20</xdr:col>
          <xdr:colOff>0</xdr:colOff>
          <xdr:row>46</xdr:row>
          <xdr:rowOff>85725</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xmlns=""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0</xdr:rowOff>
        </xdr:from>
        <xdr:to>
          <xdr:col>27</xdr:col>
          <xdr:colOff>0</xdr:colOff>
          <xdr:row>46</xdr:row>
          <xdr:rowOff>95250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xmlns=""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1</xdr:col>
          <xdr:colOff>0</xdr:colOff>
          <xdr:row>45</xdr:row>
          <xdr:rowOff>85725</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xmlns="" id="{00000000-0008-0000-02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1</xdr:col>
          <xdr:colOff>0</xdr:colOff>
          <xdr:row>46</xdr:row>
          <xdr:rowOff>76200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xmlns=""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228600</xdr:rowOff>
        </xdr:from>
        <xdr:to>
          <xdr:col>1</xdr:col>
          <xdr:colOff>0</xdr:colOff>
          <xdr:row>47</xdr:row>
          <xdr:rowOff>76200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xmlns=""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1</xdr:col>
          <xdr:colOff>0</xdr:colOff>
          <xdr:row>45</xdr:row>
          <xdr:rowOff>76200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xmlns="" id="{00000000-0008-0000-02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13</xdr:col>
          <xdr:colOff>38100</xdr:colOff>
          <xdr:row>46</xdr:row>
          <xdr:rowOff>28575</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xmlns=""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0</xdr:rowOff>
        </xdr:from>
        <xdr:to>
          <xdr:col>21</xdr:col>
          <xdr:colOff>28575</xdr:colOff>
          <xdr:row>46</xdr:row>
          <xdr:rowOff>28575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xmlns=""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0</xdr:rowOff>
        </xdr:from>
        <xdr:to>
          <xdr:col>28</xdr:col>
          <xdr:colOff>38100</xdr:colOff>
          <xdr:row>46</xdr:row>
          <xdr:rowOff>38100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xmlns=""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38100</xdr:colOff>
          <xdr:row>46</xdr:row>
          <xdr:rowOff>19050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xmlns=""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46</xdr:row>
          <xdr:rowOff>0</xdr:rowOff>
        </xdr:from>
        <xdr:to>
          <xdr:col>2</xdr:col>
          <xdr:colOff>38100</xdr:colOff>
          <xdr:row>46</xdr:row>
          <xdr:rowOff>200025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xmlns=""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view="pageBreakPreview" zoomScaleNormal="100" zoomScaleSheetLayoutView="100" workbookViewId="0">
      <selection activeCell="J10" sqref="J10"/>
    </sheetView>
  </sheetViews>
  <sheetFormatPr defaultRowHeight="13.5"/>
  <cols>
    <col min="1" max="1" width="3.125" style="160" customWidth="1"/>
    <col min="2" max="2" width="7.75" style="160" customWidth="1"/>
    <col min="3" max="3" width="39.75" style="159" customWidth="1"/>
    <col min="4" max="4" width="45.5" style="159" customWidth="1"/>
    <col min="5" max="5" width="4.25" style="160" customWidth="1"/>
    <col min="6" max="16384" width="9" style="160"/>
  </cols>
  <sheetData>
    <row r="2" spans="2:4" ht="17.25">
      <c r="B2" s="1" t="s">
        <v>101</v>
      </c>
      <c r="C2" s="2"/>
    </row>
    <row r="3" spans="2:4" ht="17.25">
      <c r="B3" s="1"/>
      <c r="C3" s="2"/>
    </row>
    <row r="4" spans="2:4" s="165" customFormat="1" ht="17.25">
      <c r="B4" s="166"/>
      <c r="C4" s="168"/>
      <c r="D4" s="167"/>
    </row>
    <row r="5" spans="2:4" s="165" customFormat="1" ht="17.25">
      <c r="B5" s="166"/>
      <c r="C5" s="168"/>
      <c r="D5" s="167"/>
    </row>
    <row r="6" spans="2:4" ht="14.25">
      <c r="C6" s="2"/>
    </row>
    <row r="7" spans="2:4" ht="14.25">
      <c r="B7" s="161" t="s">
        <v>96</v>
      </c>
      <c r="C7" s="3" t="s">
        <v>97</v>
      </c>
      <c r="D7" s="3" t="s">
        <v>95</v>
      </c>
    </row>
    <row r="8" spans="2:4" ht="42" customHeight="1">
      <c r="B8" s="161">
        <v>1</v>
      </c>
      <c r="C8" s="4"/>
      <c r="D8" s="4"/>
    </row>
    <row r="9" spans="2:4" ht="36" customHeight="1">
      <c r="B9" s="161">
        <v>2</v>
      </c>
      <c r="C9" s="4" t="s">
        <v>98</v>
      </c>
      <c r="D9" s="4"/>
    </row>
    <row r="10" spans="2:4" ht="110.25" customHeight="1">
      <c r="B10" s="161">
        <v>3</v>
      </c>
      <c r="C10" s="4"/>
      <c r="D10" s="4" t="s">
        <v>175</v>
      </c>
    </row>
    <row r="11" spans="2:4" ht="39" customHeight="1">
      <c r="B11" s="161">
        <v>4</v>
      </c>
      <c r="C11" s="4" t="s">
        <v>102</v>
      </c>
      <c r="D11" s="4"/>
    </row>
    <row r="12" spans="2:4" ht="48.75" customHeight="1">
      <c r="B12" s="161">
        <v>5</v>
      </c>
      <c r="C12" s="4" t="s">
        <v>99</v>
      </c>
      <c r="D12" s="4"/>
    </row>
    <row r="13" spans="2:4" ht="34.5" customHeight="1">
      <c r="B13" s="161">
        <v>6</v>
      </c>
      <c r="C13" s="4" t="s">
        <v>100</v>
      </c>
      <c r="D13" s="4"/>
    </row>
    <row r="14" spans="2:4" ht="85.5">
      <c r="B14" s="161">
        <v>7</v>
      </c>
      <c r="C14" s="5" t="s">
        <v>174</v>
      </c>
      <c r="D14" s="6"/>
    </row>
    <row r="15" spans="2:4" ht="69.75" customHeight="1">
      <c r="B15" s="161">
        <v>8</v>
      </c>
      <c r="C15" s="4" t="s">
        <v>136</v>
      </c>
      <c r="D15" s="4"/>
    </row>
    <row r="16" spans="2:4" ht="37.5" customHeight="1">
      <c r="B16" s="161">
        <v>9</v>
      </c>
      <c r="C16" s="4" t="s">
        <v>135</v>
      </c>
      <c r="D16" s="4"/>
    </row>
    <row r="17" spans="2:4" ht="39" customHeight="1">
      <c r="B17" s="161">
        <v>10</v>
      </c>
      <c r="C17" s="4"/>
      <c r="D17" s="4"/>
    </row>
    <row r="18" spans="2:4" ht="57.75" customHeight="1">
      <c r="B18" s="161">
        <v>11</v>
      </c>
      <c r="C18" s="4"/>
      <c r="D18" s="4"/>
    </row>
    <row r="19" spans="2:4"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zoomScale="115" zoomScaleNormal="120" zoomScaleSheetLayoutView="115" workbookViewId="0">
      <selection activeCell="A3" sqref="A3:AM3"/>
    </sheetView>
  </sheetViews>
  <sheetFormatPr defaultColWidth="2.25" defaultRowHeight="12"/>
  <cols>
    <col min="1" max="1" width="2.625" style="116" customWidth="1"/>
    <col min="2" max="16384" width="2.25" style="116"/>
  </cols>
  <sheetData>
    <row r="1" spans="1:39" ht="13.5" customHeight="1">
      <c r="A1" s="113" t="s">
        <v>229</v>
      </c>
      <c r="B1" s="114"/>
      <c r="C1" s="115"/>
      <c r="D1" s="115"/>
    </row>
    <row r="2" spans="1:39" ht="8.25" customHeight="1">
      <c r="A2" s="113"/>
      <c r="B2" s="114"/>
      <c r="C2" s="115"/>
      <c r="D2" s="115"/>
    </row>
    <row r="3" spans="1:39" ht="18" customHeight="1">
      <c r="A3" s="367" t="s">
        <v>172</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row>
    <row r="4" spans="1:39" ht="18" customHeight="1">
      <c r="A4" s="367" t="s">
        <v>221</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row>
    <row r="5" spans="1:39"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row>
    <row r="6" spans="1:39">
      <c r="B6" s="114"/>
      <c r="C6" s="115"/>
      <c r="D6" s="115"/>
      <c r="AB6" s="118"/>
      <c r="AC6" s="119" t="s">
        <v>94</v>
      </c>
      <c r="AD6" s="386"/>
      <c r="AE6" s="386"/>
      <c r="AF6" s="117" t="s">
        <v>4</v>
      </c>
      <c r="AG6" s="386"/>
      <c r="AH6" s="386"/>
      <c r="AI6" s="117" t="s">
        <v>3</v>
      </c>
      <c r="AJ6" s="386"/>
      <c r="AK6" s="386"/>
      <c r="AL6" s="117" t="s">
        <v>2</v>
      </c>
      <c r="AM6" s="117"/>
    </row>
    <row r="7" spans="1:39" ht="18" customHeight="1">
      <c r="A7" s="317" t="s">
        <v>176</v>
      </c>
      <c r="B7" s="317"/>
      <c r="C7" s="317"/>
      <c r="D7" s="317"/>
      <c r="E7" s="317"/>
      <c r="F7" s="317"/>
      <c r="G7" s="317"/>
      <c r="I7" s="116" t="s">
        <v>1</v>
      </c>
    </row>
    <row r="8" spans="1:39" ht="8.25" customHeight="1">
      <c r="B8" s="114"/>
      <c r="C8" s="115"/>
      <c r="D8" s="115"/>
    </row>
    <row r="9" spans="1:39">
      <c r="A9" s="116" t="s">
        <v>15</v>
      </c>
      <c r="B9" s="114"/>
      <c r="C9" s="115"/>
      <c r="D9" s="115"/>
    </row>
    <row r="10" spans="1:39" ht="11.25" customHeight="1">
      <c r="B10" s="114"/>
      <c r="C10" s="115"/>
      <c r="D10" s="115"/>
    </row>
    <row r="11" spans="1:39" ht="13.5" customHeight="1">
      <c r="A11" s="361" t="s">
        <v>65</v>
      </c>
      <c r="B11" s="120" t="s">
        <v>5</v>
      </c>
      <c r="C11" s="121"/>
      <c r="D11" s="121"/>
      <c r="E11" s="122"/>
      <c r="F11" s="122"/>
      <c r="G11" s="122"/>
      <c r="H11" s="122"/>
      <c r="I11" s="122"/>
      <c r="J11" s="122"/>
      <c r="K11" s="123"/>
      <c r="L11" s="378"/>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80"/>
    </row>
    <row r="12" spans="1:39" ht="21" customHeight="1">
      <c r="A12" s="359"/>
      <c r="B12" s="124" t="s">
        <v>6</v>
      </c>
      <c r="C12" s="125"/>
      <c r="D12" s="125"/>
      <c r="E12" s="126"/>
      <c r="F12" s="126"/>
      <c r="G12" s="126"/>
      <c r="H12" s="126"/>
      <c r="I12" s="126"/>
      <c r="J12" s="126"/>
      <c r="K12" s="127"/>
      <c r="L12" s="375"/>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row>
    <row r="13" spans="1:39">
      <c r="A13" s="359"/>
      <c r="B13" s="381" t="s">
        <v>66</v>
      </c>
      <c r="C13" s="382"/>
      <c r="D13" s="382"/>
      <c r="E13" s="382"/>
      <c r="F13" s="382"/>
      <c r="G13" s="382"/>
      <c r="H13" s="382"/>
      <c r="I13" s="382"/>
      <c r="J13" s="382"/>
      <c r="K13" s="383"/>
      <c r="L13" s="128" t="s">
        <v>7</v>
      </c>
      <c r="M13" s="128"/>
      <c r="N13" s="128"/>
      <c r="O13" s="128"/>
      <c r="P13" s="128"/>
      <c r="Q13" s="368"/>
      <c r="R13" s="368"/>
      <c r="S13" s="128" t="s">
        <v>8</v>
      </c>
      <c r="T13" s="368"/>
      <c r="U13" s="368"/>
      <c r="V13" s="368"/>
      <c r="W13" s="128" t="s">
        <v>9</v>
      </c>
      <c r="X13" s="128"/>
      <c r="Y13" s="128"/>
      <c r="Z13" s="128"/>
      <c r="AA13" s="128"/>
      <c r="AB13" s="128"/>
      <c r="AC13" s="128"/>
      <c r="AD13" s="128"/>
      <c r="AE13" s="128"/>
      <c r="AF13" s="128"/>
      <c r="AG13" s="128"/>
      <c r="AH13" s="128"/>
      <c r="AI13" s="128"/>
      <c r="AJ13" s="128"/>
      <c r="AK13" s="128"/>
      <c r="AL13" s="128"/>
      <c r="AM13" s="129"/>
    </row>
    <row r="14" spans="1:39" ht="13.5" customHeight="1">
      <c r="A14" s="359"/>
      <c r="B14" s="362"/>
      <c r="C14" s="363"/>
      <c r="D14" s="363"/>
      <c r="E14" s="363"/>
      <c r="F14" s="363"/>
      <c r="G14" s="363"/>
      <c r="H14" s="363"/>
      <c r="I14" s="363"/>
      <c r="J14" s="363"/>
      <c r="K14" s="384"/>
      <c r="L14" s="369"/>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1"/>
    </row>
    <row r="15" spans="1:39" ht="13.5" customHeight="1">
      <c r="A15" s="359"/>
      <c r="B15" s="328"/>
      <c r="C15" s="329"/>
      <c r="D15" s="329"/>
      <c r="E15" s="329"/>
      <c r="F15" s="329"/>
      <c r="G15" s="329"/>
      <c r="H15" s="329"/>
      <c r="I15" s="329"/>
      <c r="J15" s="329"/>
      <c r="K15" s="385"/>
      <c r="L15" s="372"/>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4"/>
    </row>
    <row r="16" spans="1:39" ht="18" customHeight="1">
      <c r="A16" s="359"/>
      <c r="B16" s="130" t="s">
        <v>10</v>
      </c>
      <c r="C16" s="131"/>
      <c r="D16" s="131"/>
      <c r="E16" s="132"/>
      <c r="F16" s="132"/>
      <c r="G16" s="132"/>
      <c r="H16" s="132"/>
      <c r="I16" s="132"/>
      <c r="J16" s="132"/>
      <c r="K16" s="132"/>
      <c r="L16" s="130" t="s">
        <v>11</v>
      </c>
      <c r="M16" s="132"/>
      <c r="N16" s="132"/>
      <c r="O16" s="132"/>
      <c r="P16" s="132"/>
      <c r="Q16" s="132"/>
      <c r="R16" s="133"/>
      <c r="S16" s="364"/>
      <c r="T16" s="365"/>
      <c r="U16" s="365"/>
      <c r="V16" s="365"/>
      <c r="W16" s="365"/>
      <c r="X16" s="365"/>
      <c r="Y16" s="366"/>
      <c r="Z16" s="130" t="s">
        <v>67</v>
      </c>
      <c r="AA16" s="132"/>
      <c r="AB16" s="132"/>
      <c r="AC16" s="132"/>
      <c r="AD16" s="132"/>
      <c r="AE16" s="132"/>
      <c r="AF16" s="133"/>
      <c r="AG16" s="364"/>
      <c r="AH16" s="365"/>
      <c r="AI16" s="365"/>
      <c r="AJ16" s="365"/>
      <c r="AK16" s="365"/>
      <c r="AL16" s="365"/>
      <c r="AM16" s="366"/>
    </row>
    <row r="17" spans="1:39" ht="18" customHeight="1">
      <c r="A17" s="359"/>
      <c r="B17" s="130" t="s">
        <v>12</v>
      </c>
      <c r="C17" s="131"/>
      <c r="D17" s="131"/>
      <c r="E17" s="132"/>
      <c r="F17" s="132"/>
      <c r="G17" s="132"/>
      <c r="H17" s="132"/>
      <c r="I17" s="132"/>
      <c r="J17" s="132"/>
      <c r="K17" s="132"/>
      <c r="L17" s="130" t="s">
        <v>13</v>
      </c>
      <c r="M17" s="132"/>
      <c r="N17" s="132"/>
      <c r="O17" s="132"/>
      <c r="P17" s="132"/>
      <c r="Q17" s="132"/>
      <c r="R17" s="133"/>
      <c r="S17" s="364"/>
      <c r="T17" s="365"/>
      <c r="U17" s="365"/>
      <c r="V17" s="365"/>
      <c r="W17" s="365"/>
      <c r="X17" s="365"/>
      <c r="Y17" s="366"/>
      <c r="Z17" s="130" t="s">
        <v>14</v>
      </c>
      <c r="AA17" s="132"/>
      <c r="AB17" s="132"/>
      <c r="AC17" s="132"/>
      <c r="AD17" s="132"/>
      <c r="AE17" s="132"/>
      <c r="AF17" s="133"/>
      <c r="AG17" s="364"/>
      <c r="AH17" s="365"/>
      <c r="AI17" s="365"/>
      <c r="AJ17" s="365"/>
      <c r="AK17" s="365"/>
      <c r="AL17" s="365"/>
      <c r="AM17" s="366"/>
    </row>
    <row r="18" spans="1:39" ht="18.75" customHeight="1">
      <c r="A18" s="360"/>
      <c r="B18" s="130" t="s">
        <v>16</v>
      </c>
      <c r="C18" s="131"/>
      <c r="D18" s="131"/>
      <c r="E18" s="132"/>
      <c r="F18" s="132"/>
      <c r="G18" s="132"/>
      <c r="H18" s="132"/>
      <c r="I18" s="132"/>
      <c r="J18" s="132"/>
      <c r="K18" s="132"/>
      <c r="L18" s="130" t="s">
        <v>13</v>
      </c>
      <c r="M18" s="132"/>
      <c r="N18" s="132"/>
      <c r="O18" s="132"/>
      <c r="P18" s="132"/>
      <c r="Q18" s="132"/>
      <c r="R18" s="133"/>
      <c r="S18" s="364"/>
      <c r="T18" s="365"/>
      <c r="U18" s="365"/>
      <c r="V18" s="365"/>
      <c r="W18" s="365"/>
      <c r="X18" s="365"/>
      <c r="Y18" s="366"/>
      <c r="Z18" s="130" t="s">
        <v>14</v>
      </c>
      <c r="AA18" s="132"/>
      <c r="AB18" s="132"/>
      <c r="AC18" s="132"/>
      <c r="AD18" s="132"/>
      <c r="AE18" s="132"/>
      <c r="AF18" s="133"/>
      <c r="AG18" s="364"/>
      <c r="AH18" s="365"/>
      <c r="AI18" s="365"/>
      <c r="AJ18" s="365"/>
      <c r="AK18" s="365"/>
      <c r="AL18" s="365"/>
      <c r="AM18" s="366"/>
    </row>
    <row r="19" spans="1:39" ht="18" customHeight="1">
      <c r="A19" s="130" t="s">
        <v>51</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308" t="s">
        <v>41</v>
      </c>
      <c r="B20" s="309"/>
      <c r="C20" s="309"/>
      <c r="D20" s="309"/>
      <c r="E20" s="309"/>
      <c r="F20" s="309"/>
      <c r="G20" s="309"/>
      <c r="H20" s="309"/>
      <c r="I20" s="309"/>
      <c r="J20" s="309"/>
      <c r="K20" s="309"/>
      <c r="L20" s="309"/>
      <c r="M20" s="309"/>
      <c r="N20" s="309"/>
      <c r="O20" s="309"/>
      <c r="P20" s="309"/>
      <c r="Q20" s="309"/>
      <c r="R20" s="309"/>
      <c r="S20" s="310"/>
      <c r="T20" s="286" t="s">
        <v>105</v>
      </c>
      <c r="U20" s="287"/>
      <c r="V20" s="287"/>
      <c r="W20" s="287"/>
      <c r="X20" s="287"/>
      <c r="Y20" s="287"/>
      <c r="Z20" s="287"/>
      <c r="AA20" s="287"/>
      <c r="AB20" s="287"/>
      <c r="AC20" s="287"/>
      <c r="AD20" s="287"/>
      <c r="AE20" s="287"/>
      <c r="AF20" s="287"/>
      <c r="AG20" s="287"/>
      <c r="AH20" s="287"/>
      <c r="AI20" s="287"/>
      <c r="AJ20" s="287"/>
      <c r="AK20" s="287"/>
      <c r="AL20" s="287"/>
      <c r="AM20" s="288"/>
    </row>
    <row r="21" spans="1:39" ht="22.5" customHeight="1">
      <c r="A21" s="311"/>
      <c r="B21" s="312"/>
      <c r="C21" s="312"/>
      <c r="D21" s="312"/>
      <c r="E21" s="312"/>
      <c r="F21" s="312"/>
      <c r="G21" s="312"/>
      <c r="H21" s="312"/>
      <c r="I21" s="312"/>
      <c r="J21" s="312"/>
      <c r="K21" s="312"/>
      <c r="L21" s="312"/>
      <c r="M21" s="312"/>
      <c r="N21" s="312"/>
      <c r="O21" s="312"/>
      <c r="P21" s="312"/>
      <c r="Q21" s="312"/>
      <c r="R21" s="312"/>
      <c r="S21" s="313"/>
      <c r="T21" s="286" t="s">
        <v>106</v>
      </c>
      <c r="U21" s="287"/>
      <c r="V21" s="287"/>
      <c r="W21" s="287"/>
      <c r="X21" s="287"/>
      <c r="Y21" s="287"/>
      <c r="Z21" s="287"/>
      <c r="AA21" s="287"/>
      <c r="AB21" s="287"/>
      <c r="AC21" s="288"/>
      <c r="AD21" s="286" t="s">
        <v>107</v>
      </c>
      <c r="AE21" s="287"/>
      <c r="AF21" s="287"/>
      <c r="AG21" s="287"/>
      <c r="AH21" s="287"/>
      <c r="AI21" s="287"/>
      <c r="AJ21" s="287"/>
      <c r="AK21" s="287"/>
      <c r="AL21" s="287"/>
      <c r="AM21" s="288"/>
    </row>
    <row r="22" spans="1:39" ht="12.75" customHeight="1">
      <c r="A22" s="314"/>
      <c r="B22" s="315"/>
      <c r="C22" s="315"/>
      <c r="D22" s="315"/>
      <c r="E22" s="315"/>
      <c r="F22" s="315"/>
      <c r="G22" s="315"/>
      <c r="H22" s="315"/>
      <c r="I22" s="315"/>
      <c r="J22" s="315"/>
      <c r="K22" s="315"/>
      <c r="L22" s="315"/>
      <c r="M22" s="315"/>
      <c r="N22" s="315"/>
      <c r="O22" s="315"/>
      <c r="P22" s="315"/>
      <c r="Q22" s="315"/>
      <c r="R22" s="315"/>
      <c r="S22" s="316"/>
      <c r="T22" s="356" t="s">
        <v>72</v>
      </c>
      <c r="U22" s="357"/>
      <c r="V22" s="357"/>
      <c r="W22" s="358"/>
      <c r="X22" s="354" t="s">
        <v>17</v>
      </c>
      <c r="Y22" s="354"/>
      <c r="Z22" s="354"/>
      <c r="AA22" s="354"/>
      <c r="AB22" s="354"/>
      <c r="AC22" s="355"/>
      <c r="AD22" s="356" t="s">
        <v>72</v>
      </c>
      <c r="AE22" s="357"/>
      <c r="AF22" s="357"/>
      <c r="AG22" s="358"/>
      <c r="AH22" s="352" t="s">
        <v>17</v>
      </c>
      <c r="AI22" s="352"/>
      <c r="AJ22" s="352"/>
      <c r="AK22" s="352"/>
      <c r="AL22" s="352"/>
      <c r="AM22" s="353"/>
    </row>
    <row r="23" spans="1:39" ht="12.75" customHeight="1">
      <c r="A23" s="359" t="s">
        <v>137</v>
      </c>
      <c r="B23" s="120" t="s">
        <v>53</v>
      </c>
      <c r="C23" s="122"/>
      <c r="D23" s="122"/>
      <c r="E23" s="122"/>
      <c r="F23" s="122"/>
      <c r="G23" s="122"/>
      <c r="H23" s="122"/>
      <c r="I23" s="122"/>
      <c r="J23" s="122"/>
      <c r="K23" s="122"/>
      <c r="L23" s="122"/>
      <c r="M23" s="122"/>
      <c r="N23" s="122"/>
      <c r="O23" s="122"/>
      <c r="P23" s="122"/>
      <c r="Q23" s="122"/>
      <c r="R23" s="122"/>
      <c r="S23" s="123"/>
      <c r="T23" s="332">
        <f ca="1">COUNTIFS('実績額一覧 '!$E$6:$E$20,B23,'実績額一覧 '!$H$6:$H$20,"&gt;0")</f>
        <v>0</v>
      </c>
      <c r="U23" s="333"/>
      <c r="V23" s="334" t="s">
        <v>18</v>
      </c>
      <c r="W23" s="335"/>
      <c r="X23" s="342">
        <f ca="1">SUMIF('実績額一覧 '!$E$6:$E$20,B23,'実績額一覧 '!$H$6:$H$20)</f>
        <v>0</v>
      </c>
      <c r="Y23" s="343"/>
      <c r="Z23" s="343"/>
      <c r="AA23" s="343"/>
      <c r="AB23" s="135" t="s">
        <v>85</v>
      </c>
      <c r="AC23" s="136"/>
      <c r="AD23" s="332">
        <f ca="1">COUNTIFS('実績額一覧 '!$E$6:$E$20,B23,'実績額一覧 '!$K$6:$K$20,"&gt;0")</f>
        <v>0</v>
      </c>
      <c r="AE23" s="333"/>
      <c r="AF23" s="334" t="s">
        <v>18</v>
      </c>
      <c r="AG23" s="335"/>
      <c r="AH23" s="342">
        <f ca="1">SUMIF('実績額一覧 '!$E$6:$E$20,B23,'実績額一覧 '!$K$6:$K$20)</f>
        <v>0</v>
      </c>
      <c r="AI23" s="343"/>
      <c r="AJ23" s="343"/>
      <c r="AK23" s="343"/>
      <c r="AL23" s="135" t="s">
        <v>85</v>
      </c>
      <c r="AM23" s="136"/>
    </row>
    <row r="24" spans="1:39" ht="12.75" customHeight="1">
      <c r="A24" s="359"/>
      <c r="B24" s="137" t="s">
        <v>54</v>
      </c>
      <c r="C24" s="138"/>
      <c r="D24" s="138"/>
      <c r="E24" s="138"/>
      <c r="F24" s="138"/>
      <c r="G24" s="138"/>
      <c r="H24" s="138"/>
      <c r="I24" s="138"/>
      <c r="J24" s="138"/>
      <c r="K24" s="138"/>
      <c r="L24" s="138"/>
      <c r="M24" s="138"/>
      <c r="N24" s="138"/>
      <c r="O24" s="138"/>
      <c r="P24" s="138"/>
      <c r="Q24" s="138"/>
      <c r="R24" s="138"/>
      <c r="S24" s="139"/>
      <c r="T24" s="291">
        <f ca="1">COUNTIFS('実績額一覧 '!$E$6:$E$20,B24,'実績額一覧 '!$H$6:$H$20,"&gt;0")</f>
        <v>0</v>
      </c>
      <c r="U24" s="292"/>
      <c r="V24" s="293" t="s">
        <v>18</v>
      </c>
      <c r="W24" s="294"/>
      <c r="X24" s="326">
        <f ca="1">SUMIF('実績額一覧 '!$E$6:$E$20,B24,'実績額一覧 '!$H$6:$H$20)</f>
        <v>0</v>
      </c>
      <c r="Y24" s="327"/>
      <c r="Z24" s="327"/>
      <c r="AA24" s="327"/>
      <c r="AB24" s="140" t="s">
        <v>85</v>
      </c>
      <c r="AC24" s="141"/>
      <c r="AD24" s="291">
        <f ca="1">COUNTIFS('実績額一覧 '!$E$6:$E$20,B24,'実績額一覧 '!$K$6:$K$20,"&gt;0")</f>
        <v>0</v>
      </c>
      <c r="AE24" s="292"/>
      <c r="AF24" s="293" t="s">
        <v>18</v>
      </c>
      <c r="AG24" s="294"/>
      <c r="AH24" s="295">
        <f ca="1">SUMIF('実績額一覧 '!$E$6:$E$20,B24,'実績額一覧 '!$K$6:$K$20)</f>
        <v>0</v>
      </c>
      <c r="AI24" s="296"/>
      <c r="AJ24" s="296"/>
      <c r="AK24" s="296"/>
      <c r="AL24" s="140" t="s">
        <v>85</v>
      </c>
      <c r="AM24" s="141"/>
    </row>
    <row r="25" spans="1:39" ht="12.75" customHeight="1">
      <c r="A25" s="359"/>
      <c r="B25" s="137" t="s">
        <v>55</v>
      </c>
      <c r="C25" s="138"/>
      <c r="D25" s="138"/>
      <c r="E25" s="138"/>
      <c r="F25" s="138"/>
      <c r="G25" s="138"/>
      <c r="H25" s="138"/>
      <c r="I25" s="138"/>
      <c r="J25" s="138"/>
      <c r="K25" s="138"/>
      <c r="L25" s="138"/>
      <c r="M25" s="138"/>
      <c r="N25" s="138"/>
      <c r="O25" s="138"/>
      <c r="P25" s="138"/>
      <c r="Q25" s="138"/>
      <c r="R25" s="138"/>
      <c r="S25" s="139"/>
      <c r="T25" s="291">
        <f ca="1">COUNTIFS('実績額一覧 '!$E$6:$E$20,B25,'実績額一覧 '!$H$6:$H$20,"&gt;0")</f>
        <v>0</v>
      </c>
      <c r="U25" s="292"/>
      <c r="V25" s="293" t="s">
        <v>18</v>
      </c>
      <c r="W25" s="294"/>
      <c r="X25" s="295">
        <f ca="1">SUMIF('実績額一覧 '!$E$6:$E$20,B25,'実績額一覧 '!$H$6:$H$20)</f>
        <v>0</v>
      </c>
      <c r="Y25" s="296"/>
      <c r="Z25" s="296"/>
      <c r="AA25" s="296"/>
      <c r="AB25" s="140" t="s">
        <v>85</v>
      </c>
      <c r="AC25" s="141"/>
      <c r="AD25" s="291">
        <f ca="1">COUNTIFS('実績額一覧 '!$E$6:$E$20,B25,'実績額一覧 '!$K$6:$K$20,"&gt;0")</f>
        <v>0</v>
      </c>
      <c r="AE25" s="292"/>
      <c r="AF25" s="293" t="s">
        <v>18</v>
      </c>
      <c r="AG25" s="294"/>
      <c r="AH25" s="295">
        <f ca="1">SUMIF('実績額一覧 '!$E$6:$E$20,B25,'実績額一覧 '!$K$6:$K$20)</f>
        <v>0</v>
      </c>
      <c r="AI25" s="296"/>
      <c r="AJ25" s="296"/>
      <c r="AK25" s="296"/>
      <c r="AL25" s="140" t="s">
        <v>85</v>
      </c>
      <c r="AM25" s="141"/>
    </row>
    <row r="26" spans="1:39" ht="12.75" customHeight="1">
      <c r="A26" s="359"/>
      <c r="B26" s="142" t="s">
        <v>71</v>
      </c>
      <c r="C26" s="138"/>
      <c r="D26" s="138"/>
      <c r="E26" s="138"/>
      <c r="F26" s="138"/>
      <c r="G26" s="138"/>
      <c r="H26" s="138"/>
      <c r="I26" s="138"/>
      <c r="J26" s="138"/>
      <c r="K26" s="138"/>
      <c r="L26" s="138"/>
      <c r="M26" s="138"/>
      <c r="N26" s="138"/>
      <c r="O26" s="138"/>
      <c r="P26" s="138"/>
      <c r="Q26" s="138"/>
      <c r="R26" s="138"/>
      <c r="S26" s="138"/>
      <c r="T26" s="291">
        <f ca="1">COUNTIFS('実績額一覧 '!$E$6:$E$20,B26,'実績額一覧 '!$H$6:$H$20,"&gt;0")</f>
        <v>0</v>
      </c>
      <c r="U26" s="292"/>
      <c r="V26" s="293" t="s">
        <v>18</v>
      </c>
      <c r="W26" s="294"/>
      <c r="X26" s="295">
        <f ca="1">SUMIF('実績額一覧 '!$E$6:$E$20,B26,'実績額一覧 '!$H$6:$H$20)</f>
        <v>0</v>
      </c>
      <c r="Y26" s="296"/>
      <c r="Z26" s="296"/>
      <c r="AA26" s="296"/>
      <c r="AB26" s="143" t="s">
        <v>85</v>
      </c>
      <c r="AC26" s="141"/>
      <c r="AD26" s="291">
        <f ca="1">COUNTIFS('実績額一覧 '!$E$6:$E$20,B26,'実績額一覧 '!$K$6:$K$20,"&gt;0")</f>
        <v>0</v>
      </c>
      <c r="AE26" s="292"/>
      <c r="AF26" s="293" t="s">
        <v>18</v>
      </c>
      <c r="AG26" s="294"/>
      <c r="AH26" s="295">
        <f ca="1">SUMIF('実績額一覧 '!$E$6:$E$20,B26,'実績額一覧 '!$K$6:$K$20)</f>
        <v>0</v>
      </c>
      <c r="AI26" s="296"/>
      <c r="AJ26" s="296"/>
      <c r="AK26" s="296"/>
      <c r="AL26" s="143" t="s">
        <v>85</v>
      </c>
      <c r="AM26" s="141"/>
    </row>
    <row r="27" spans="1:39" ht="12.75" customHeight="1">
      <c r="A27" s="359"/>
      <c r="B27" s="137" t="s">
        <v>19</v>
      </c>
      <c r="C27" s="138"/>
      <c r="D27" s="138"/>
      <c r="E27" s="138"/>
      <c r="F27" s="138"/>
      <c r="G27" s="138"/>
      <c r="H27" s="138"/>
      <c r="I27" s="138"/>
      <c r="J27" s="138"/>
      <c r="K27" s="138"/>
      <c r="L27" s="138"/>
      <c r="M27" s="138"/>
      <c r="N27" s="138"/>
      <c r="O27" s="138"/>
      <c r="P27" s="138"/>
      <c r="Q27" s="138"/>
      <c r="R27" s="138"/>
      <c r="S27" s="138"/>
      <c r="T27" s="291">
        <f ca="1">COUNTIFS('実績額一覧 '!$E$6:$E$20,B27,'実績額一覧 '!$H$6:$H$20,"&gt;0")</f>
        <v>0</v>
      </c>
      <c r="U27" s="292"/>
      <c r="V27" s="293" t="s">
        <v>18</v>
      </c>
      <c r="W27" s="294"/>
      <c r="X27" s="295">
        <f ca="1">SUMIF('実績額一覧 '!$E$6:$E$20,B27,'実績額一覧 '!$H$6:$H$20)</f>
        <v>0</v>
      </c>
      <c r="Y27" s="296"/>
      <c r="Z27" s="296"/>
      <c r="AA27" s="296"/>
      <c r="AB27" s="143" t="s">
        <v>85</v>
      </c>
      <c r="AC27" s="141"/>
      <c r="AD27" s="291">
        <f ca="1">COUNTIFS('実績額一覧 '!$E$6:$E$20,B27,'実績額一覧 '!$K$6:$K$20,"&gt;0")</f>
        <v>0</v>
      </c>
      <c r="AE27" s="292"/>
      <c r="AF27" s="293" t="s">
        <v>18</v>
      </c>
      <c r="AG27" s="294"/>
      <c r="AH27" s="295">
        <f ca="1">SUMIF('実績額一覧 '!$E$6:$E$20,B27,'実績額一覧 '!$K$6:$K$20)</f>
        <v>0</v>
      </c>
      <c r="AI27" s="296"/>
      <c r="AJ27" s="296"/>
      <c r="AK27" s="296"/>
      <c r="AL27" s="143" t="s">
        <v>85</v>
      </c>
      <c r="AM27" s="141"/>
    </row>
    <row r="28" spans="1:39" ht="12.75" customHeight="1">
      <c r="A28" s="359"/>
      <c r="B28" s="137" t="s">
        <v>132</v>
      </c>
      <c r="C28" s="138"/>
      <c r="D28" s="138"/>
      <c r="E28" s="138"/>
      <c r="F28" s="138"/>
      <c r="G28" s="138"/>
      <c r="H28" s="138"/>
      <c r="I28" s="138"/>
      <c r="J28" s="138"/>
      <c r="K28" s="138"/>
      <c r="L28" s="138"/>
      <c r="M28" s="138"/>
      <c r="N28" s="138"/>
      <c r="O28" s="138"/>
      <c r="P28" s="138"/>
      <c r="Q28" s="138"/>
      <c r="R28" s="138"/>
      <c r="S28" s="138"/>
      <c r="T28" s="291">
        <f ca="1">COUNTIFS('実績額一覧 '!$E$6:$E$20,B28,'実績額一覧 '!$H$6:$H$20,"&gt;0")</f>
        <v>0</v>
      </c>
      <c r="U28" s="292"/>
      <c r="V28" s="293" t="s">
        <v>18</v>
      </c>
      <c r="W28" s="294"/>
      <c r="X28" s="295">
        <f ca="1">SUMIF('実績額一覧 '!$E$6:$E$20,B28,'実績額一覧 '!$H$6:$H$20)</f>
        <v>0</v>
      </c>
      <c r="Y28" s="296"/>
      <c r="Z28" s="296"/>
      <c r="AA28" s="296"/>
      <c r="AB28" s="140" t="s">
        <v>85</v>
      </c>
      <c r="AC28" s="141"/>
      <c r="AD28" s="291">
        <f ca="1">COUNTIFS('実績額一覧 '!$E$6:$E$20,B28,'実績額一覧 '!$K$6:$K$20,"&gt;0")</f>
        <v>0</v>
      </c>
      <c r="AE28" s="292"/>
      <c r="AF28" s="293" t="s">
        <v>18</v>
      </c>
      <c r="AG28" s="294"/>
      <c r="AH28" s="295">
        <f ca="1">SUMIF('実績額一覧 '!$E$6:$E$20,B28,'実績額一覧 '!$K$6:$K$20)</f>
        <v>0</v>
      </c>
      <c r="AI28" s="296"/>
      <c r="AJ28" s="296"/>
      <c r="AK28" s="296"/>
      <c r="AL28" s="140" t="s">
        <v>85</v>
      </c>
      <c r="AM28" s="141"/>
    </row>
    <row r="29" spans="1:39" ht="12.75" customHeight="1">
      <c r="A29" s="359"/>
      <c r="B29" s="137" t="s">
        <v>133</v>
      </c>
      <c r="C29" s="138"/>
      <c r="D29" s="138"/>
      <c r="E29" s="138"/>
      <c r="F29" s="138"/>
      <c r="G29" s="138"/>
      <c r="H29" s="138"/>
      <c r="I29" s="138"/>
      <c r="J29" s="138"/>
      <c r="K29" s="138"/>
      <c r="L29" s="138"/>
      <c r="M29" s="138"/>
      <c r="N29" s="138"/>
      <c r="O29" s="138"/>
      <c r="P29" s="138"/>
      <c r="Q29" s="138"/>
      <c r="R29" s="138"/>
      <c r="S29" s="138"/>
      <c r="T29" s="291">
        <f ca="1">COUNTIFS('実績額一覧 '!$E$6:$E$20,B29,'実績額一覧 '!$H$6:$H$20,"&gt;0")</f>
        <v>0</v>
      </c>
      <c r="U29" s="292"/>
      <c r="V29" s="293" t="s">
        <v>18</v>
      </c>
      <c r="W29" s="294"/>
      <c r="X29" s="295">
        <f ca="1">SUMIF('実績額一覧 '!$E$6:$E$20,B29,'実績額一覧 '!$H$6:$H$20)</f>
        <v>0</v>
      </c>
      <c r="Y29" s="296"/>
      <c r="Z29" s="296"/>
      <c r="AA29" s="296"/>
      <c r="AB29" s="140" t="s">
        <v>85</v>
      </c>
      <c r="AC29" s="141"/>
      <c r="AD29" s="291">
        <f ca="1">COUNTIFS('実績額一覧 '!$E$6:$E$20,B29,'実績額一覧 '!$K$6:$K$20,"&gt;0")</f>
        <v>0</v>
      </c>
      <c r="AE29" s="292"/>
      <c r="AF29" s="293" t="s">
        <v>18</v>
      </c>
      <c r="AG29" s="294"/>
      <c r="AH29" s="295">
        <f ca="1">SUMIF('実績額一覧 '!$E$6:$E$20,B29,'実績額一覧 '!$K$6:$K$20)</f>
        <v>0</v>
      </c>
      <c r="AI29" s="296"/>
      <c r="AJ29" s="296"/>
      <c r="AK29" s="296"/>
      <c r="AL29" s="140" t="s">
        <v>85</v>
      </c>
      <c r="AM29" s="141"/>
    </row>
    <row r="30" spans="1:39" ht="12.75" customHeight="1">
      <c r="A30" s="360"/>
      <c r="B30" s="144" t="s">
        <v>134</v>
      </c>
      <c r="C30" s="145"/>
      <c r="D30" s="145"/>
      <c r="E30" s="145"/>
      <c r="F30" s="145"/>
      <c r="G30" s="145"/>
      <c r="H30" s="145"/>
      <c r="I30" s="145"/>
      <c r="J30" s="145"/>
      <c r="K30" s="145"/>
      <c r="L30" s="145"/>
      <c r="M30" s="145"/>
      <c r="N30" s="145"/>
      <c r="O30" s="145"/>
      <c r="P30" s="145"/>
      <c r="Q30" s="145"/>
      <c r="R30" s="145"/>
      <c r="S30" s="145"/>
      <c r="T30" s="336">
        <f ca="1">COUNTIFS('実績額一覧 '!$E$6:$E$20,B30,'実績額一覧 '!$H$6:$H$20,"&gt;0")</f>
        <v>0</v>
      </c>
      <c r="U30" s="337"/>
      <c r="V30" s="338" t="s">
        <v>18</v>
      </c>
      <c r="W30" s="339"/>
      <c r="X30" s="340">
        <f ca="1">SUMIF('実績額一覧 '!$E$6:$E$20,B30,'実績額一覧 '!$H$6:$H$20)</f>
        <v>0</v>
      </c>
      <c r="Y30" s="341"/>
      <c r="Z30" s="341"/>
      <c r="AA30" s="341"/>
      <c r="AB30" s="146" t="s">
        <v>85</v>
      </c>
      <c r="AC30" s="147"/>
      <c r="AD30" s="322">
        <f ca="1">COUNTIFS('実績額一覧 '!$E$6:$E$20,B30,'実績額一覧 '!$K$6:$K$20,"&gt;0")</f>
        <v>0</v>
      </c>
      <c r="AE30" s="323"/>
      <c r="AF30" s="324" t="s">
        <v>18</v>
      </c>
      <c r="AG30" s="325"/>
      <c r="AH30" s="340">
        <f ca="1">SUMIF('実績額一覧 '!$E$6:$E$20,B30,'実績額一覧 '!$K$6:$K$20)</f>
        <v>0</v>
      </c>
      <c r="AI30" s="341"/>
      <c r="AJ30" s="341"/>
      <c r="AK30" s="341"/>
      <c r="AL30" s="146" t="s">
        <v>85</v>
      </c>
      <c r="AM30" s="147"/>
    </row>
    <row r="31" spans="1:39" ht="12.75" customHeight="1">
      <c r="A31" s="303" t="s">
        <v>68</v>
      </c>
      <c r="B31" s="120" t="s">
        <v>39</v>
      </c>
      <c r="C31" s="122"/>
      <c r="D31" s="122"/>
      <c r="E31" s="122"/>
      <c r="F31" s="122"/>
      <c r="G31" s="122"/>
      <c r="H31" s="122"/>
      <c r="I31" s="122"/>
      <c r="J31" s="122"/>
      <c r="K31" s="122"/>
      <c r="L31" s="122"/>
      <c r="M31" s="122"/>
      <c r="N31" s="122"/>
      <c r="O31" s="122"/>
      <c r="P31" s="122"/>
      <c r="Q31" s="122"/>
      <c r="R31" s="122"/>
      <c r="S31" s="122"/>
      <c r="T31" s="332">
        <f ca="1">COUNTIFS('実績額一覧 '!$E$6:$E$20,B31,'実績額一覧 '!$H$6:$H$20,"&gt;0")</f>
        <v>0</v>
      </c>
      <c r="U31" s="333"/>
      <c r="V31" s="334" t="s">
        <v>18</v>
      </c>
      <c r="W31" s="335"/>
      <c r="X31" s="342">
        <f ca="1">SUMIF('実績額一覧 '!$E$6:$E$20,B31,'実績額一覧 '!$H$6:$H$20)</f>
        <v>0</v>
      </c>
      <c r="Y31" s="343"/>
      <c r="Z31" s="343"/>
      <c r="AA31" s="343"/>
      <c r="AB31" s="148" t="s">
        <v>85</v>
      </c>
      <c r="AC31" s="136"/>
      <c r="AD31" s="332">
        <f ca="1">COUNTIFS('実績額一覧 '!$E$6:$E$20,B31,'実績額一覧 '!$K$6:$K$20,"&gt;0")</f>
        <v>0</v>
      </c>
      <c r="AE31" s="333"/>
      <c r="AF31" s="334" t="s">
        <v>18</v>
      </c>
      <c r="AG31" s="335"/>
      <c r="AH31" s="342">
        <f ca="1">SUMIF('実績額一覧 '!$E$6:$E$20,B31,'実績額一覧 '!$K$6:$K$20)</f>
        <v>0</v>
      </c>
      <c r="AI31" s="343"/>
      <c r="AJ31" s="343"/>
      <c r="AK31" s="343"/>
      <c r="AL31" s="148" t="s">
        <v>85</v>
      </c>
      <c r="AM31" s="136"/>
    </row>
    <row r="32" spans="1:39" ht="12.75" customHeight="1">
      <c r="A32" s="304"/>
      <c r="B32" s="126" t="s">
        <v>38</v>
      </c>
      <c r="C32" s="126"/>
      <c r="D32" s="126"/>
      <c r="E32" s="126"/>
      <c r="F32" s="126"/>
      <c r="G32" s="126"/>
      <c r="H32" s="126"/>
      <c r="I32" s="126"/>
      <c r="J32" s="126"/>
      <c r="K32" s="126"/>
      <c r="L32" s="126"/>
      <c r="M32" s="126"/>
      <c r="N32" s="126"/>
      <c r="O32" s="126"/>
      <c r="P32" s="126"/>
      <c r="Q32" s="126"/>
      <c r="R32" s="126"/>
      <c r="S32" s="126"/>
      <c r="T32" s="362">
        <f ca="1">COUNTIFS('実績額一覧 '!$E$6:$E$20,B32,'実績額一覧 '!$H$6:$H$20,"&gt;0")</f>
        <v>0</v>
      </c>
      <c r="U32" s="363"/>
      <c r="V32" s="350" t="s">
        <v>18</v>
      </c>
      <c r="W32" s="351"/>
      <c r="X32" s="344">
        <f ca="1">SUMIF('実績額一覧 '!$E$6:$E$20,B32,'実績額一覧 '!$H$6:$H$20)</f>
        <v>0</v>
      </c>
      <c r="Y32" s="345"/>
      <c r="Z32" s="345"/>
      <c r="AA32" s="345"/>
      <c r="AB32" s="149" t="s">
        <v>85</v>
      </c>
      <c r="AC32" s="150"/>
      <c r="AD32" s="328">
        <f ca="1">COUNTIFS('実績額一覧 '!$E$6:$E$20,B32,'実績額一覧 '!$K$6:$K$20,"&gt;0")</f>
        <v>0</v>
      </c>
      <c r="AE32" s="329"/>
      <c r="AF32" s="330" t="s">
        <v>18</v>
      </c>
      <c r="AG32" s="331"/>
      <c r="AH32" s="344">
        <f ca="1">SUMIF('実績額一覧 '!$E$6:$E$20,B32,'実績額一覧 '!$K$6:$K$20)</f>
        <v>0</v>
      </c>
      <c r="AI32" s="345"/>
      <c r="AJ32" s="345"/>
      <c r="AK32" s="345"/>
      <c r="AL32" s="149" t="s">
        <v>85</v>
      </c>
      <c r="AM32" s="150"/>
    </row>
    <row r="33" spans="1:39" ht="12.75" customHeight="1">
      <c r="A33" s="361" t="s">
        <v>36</v>
      </c>
      <c r="B33" s="122" t="s">
        <v>20</v>
      </c>
      <c r="C33" s="122"/>
      <c r="D33" s="122"/>
      <c r="E33" s="122"/>
      <c r="F33" s="122"/>
      <c r="G33" s="122"/>
      <c r="H33" s="122"/>
      <c r="I33" s="122"/>
      <c r="J33" s="122"/>
      <c r="K33" s="122"/>
      <c r="L33" s="122"/>
      <c r="M33" s="122"/>
      <c r="N33" s="122"/>
      <c r="O33" s="122"/>
      <c r="P33" s="122"/>
      <c r="Q33" s="122"/>
      <c r="R33" s="122"/>
      <c r="S33" s="122"/>
      <c r="T33" s="332">
        <f ca="1">COUNTIFS('実績額一覧 '!$E$6:$E$20,B33,'実績額一覧 '!$H$6:$H$20,"&gt;0")</f>
        <v>0</v>
      </c>
      <c r="U33" s="333"/>
      <c r="V33" s="334" t="s">
        <v>18</v>
      </c>
      <c r="W33" s="335"/>
      <c r="X33" s="326">
        <f ca="1">SUMIF('実績額一覧 '!$E$6:$E$20,B33,'実績額一覧 '!$H$6:$H$20)</f>
        <v>0</v>
      </c>
      <c r="Y33" s="327"/>
      <c r="Z33" s="327"/>
      <c r="AA33" s="327"/>
      <c r="AB33" s="151" t="s">
        <v>85</v>
      </c>
      <c r="AC33" s="152"/>
      <c r="AD33" s="299">
        <f ca="1">COUNTIFS('実績額一覧 '!$E$6:$E$20,B33,'実績額一覧 '!$K$6:$K$20,"&gt;0")</f>
        <v>0</v>
      </c>
      <c r="AE33" s="300"/>
      <c r="AF33" s="301" t="s">
        <v>18</v>
      </c>
      <c r="AG33" s="302"/>
      <c r="AH33" s="326">
        <f ca="1">SUMIF('実績額一覧 '!$E$6:$E$20,B33,'実績額一覧 '!$K$6:$K$20)</f>
        <v>0</v>
      </c>
      <c r="AI33" s="327"/>
      <c r="AJ33" s="327"/>
      <c r="AK33" s="327"/>
      <c r="AL33" s="151" t="s">
        <v>85</v>
      </c>
      <c r="AM33" s="152"/>
    </row>
    <row r="34" spans="1:39" ht="12.75" customHeight="1">
      <c r="A34" s="359"/>
      <c r="B34" s="138" t="s">
        <v>21</v>
      </c>
      <c r="C34" s="138"/>
      <c r="D34" s="138"/>
      <c r="E34" s="138"/>
      <c r="F34" s="138"/>
      <c r="G34" s="138"/>
      <c r="H34" s="138"/>
      <c r="I34" s="138"/>
      <c r="J34" s="138"/>
      <c r="K34" s="138"/>
      <c r="L34" s="138"/>
      <c r="M34" s="138"/>
      <c r="N34" s="138"/>
      <c r="O34" s="138"/>
      <c r="P34" s="138"/>
      <c r="Q34" s="138"/>
      <c r="R34" s="138"/>
      <c r="S34" s="138"/>
      <c r="T34" s="291">
        <f ca="1">COUNTIFS('実績額一覧 '!$E$6:$E$20,B34,'実績額一覧 '!$H$6:$H$20,"&gt;0")</f>
        <v>0</v>
      </c>
      <c r="U34" s="292"/>
      <c r="V34" s="293" t="s">
        <v>18</v>
      </c>
      <c r="W34" s="294"/>
      <c r="X34" s="295">
        <f ca="1">SUMIF('実績額一覧 '!$E$6:$E$20,B34,'実績額一覧 '!$H$6:$H$20)</f>
        <v>0</v>
      </c>
      <c r="Y34" s="296"/>
      <c r="Z34" s="296"/>
      <c r="AA34" s="296"/>
      <c r="AB34" s="140" t="s">
        <v>85</v>
      </c>
      <c r="AC34" s="141"/>
      <c r="AD34" s="291">
        <f ca="1">COUNTIFS('実績額一覧 '!$E$6:$E$20,B34,'実績額一覧 '!$K$6:$K$20,"&gt;0")</f>
        <v>0</v>
      </c>
      <c r="AE34" s="292"/>
      <c r="AF34" s="293" t="s">
        <v>18</v>
      </c>
      <c r="AG34" s="294"/>
      <c r="AH34" s="295">
        <f ca="1">SUMIF('実績額一覧 '!$E$6:$E$20,B34,'実績額一覧 '!$K$6:$K$20)</f>
        <v>0</v>
      </c>
      <c r="AI34" s="296"/>
      <c r="AJ34" s="296"/>
      <c r="AK34" s="296"/>
      <c r="AL34" s="140" t="s">
        <v>85</v>
      </c>
      <c r="AM34" s="141"/>
    </row>
    <row r="35" spans="1:39" ht="12.75" customHeight="1">
      <c r="A35" s="359"/>
      <c r="B35" s="138" t="s">
        <v>22</v>
      </c>
      <c r="C35" s="138"/>
      <c r="D35" s="138"/>
      <c r="E35" s="138"/>
      <c r="F35" s="138"/>
      <c r="G35" s="138"/>
      <c r="H35" s="138"/>
      <c r="I35" s="138"/>
      <c r="J35" s="138"/>
      <c r="K35" s="138"/>
      <c r="L35" s="138"/>
      <c r="M35" s="138"/>
      <c r="N35" s="138"/>
      <c r="O35" s="138"/>
      <c r="P35" s="138"/>
      <c r="Q35" s="138"/>
      <c r="R35" s="138"/>
      <c r="S35" s="138"/>
      <c r="T35" s="291">
        <f ca="1">COUNTIFS('実績額一覧 '!$E$6:$E$20,B35,'実績額一覧 '!$H$6:$H$20,"&gt;0")</f>
        <v>0</v>
      </c>
      <c r="U35" s="292"/>
      <c r="V35" s="293" t="s">
        <v>18</v>
      </c>
      <c r="W35" s="294"/>
      <c r="X35" s="295">
        <f ca="1">SUMIF('実績額一覧 '!$E$6:$E$20,B35,'実績額一覧 '!$H$6:$H$20)</f>
        <v>0</v>
      </c>
      <c r="Y35" s="296"/>
      <c r="Z35" s="296"/>
      <c r="AA35" s="296"/>
      <c r="AB35" s="140" t="s">
        <v>85</v>
      </c>
      <c r="AC35" s="141"/>
      <c r="AD35" s="291">
        <f ca="1">COUNTIFS('実績額一覧 '!$E$6:$E$20,B35,'実績額一覧 '!$K$6:$K$20,"&gt;0")</f>
        <v>0</v>
      </c>
      <c r="AE35" s="292"/>
      <c r="AF35" s="293" t="s">
        <v>18</v>
      </c>
      <c r="AG35" s="294"/>
      <c r="AH35" s="295">
        <f ca="1">SUMIF('実績額一覧 '!$E$6:$E$20,B35,'実績額一覧 '!$K$6:$K$20)</f>
        <v>0</v>
      </c>
      <c r="AI35" s="296"/>
      <c r="AJ35" s="296"/>
      <c r="AK35" s="296"/>
      <c r="AL35" s="140" t="s">
        <v>85</v>
      </c>
      <c r="AM35" s="141"/>
    </row>
    <row r="36" spans="1:39" ht="12.75" customHeight="1">
      <c r="A36" s="359"/>
      <c r="B36" s="138" t="s">
        <v>23</v>
      </c>
      <c r="C36" s="138"/>
      <c r="D36" s="138"/>
      <c r="E36" s="138"/>
      <c r="F36" s="138"/>
      <c r="G36" s="138"/>
      <c r="H36" s="138"/>
      <c r="I36" s="138"/>
      <c r="J36" s="138"/>
      <c r="K36" s="138"/>
      <c r="L36" s="138"/>
      <c r="M36" s="138"/>
      <c r="N36" s="138"/>
      <c r="O36" s="138"/>
      <c r="P36" s="138"/>
      <c r="Q36" s="138"/>
      <c r="R36" s="138"/>
      <c r="S36" s="138"/>
      <c r="T36" s="291">
        <f ca="1">COUNTIFS('実績額一覧 '!$E$6:$E$20,B36,'実績額一覧 '!$H$6:$H$20,"&gt;0")</f>
        <v>0</v>
      </c>
      <c r="U36" s="292"/>
      <c r="V36" s="293" t="s">
        <v>18</v>
      </c>
      <c r="W36" s="294"/>
      <c r="X36" s="295">
        <f ca="1">SUMIF('実績額一覧 '!$E$6:$E$20,B36,'実績額一覧 '!$H$6:$H$20)</f>
        <v>0</v>
      </c>
      <c r="Y36" s="296"/>
      <c r="Z36" s="296"/>
      <c r="AA36" s="296"/>
      <c r="AB36" s="140" t="s">
        <v>85</v>
      </c>
      <c r="AC36" s="141"/>
      <c r="AD36" s="291">
        <f ca="1">COUNTIFS('実績額一覧 '!$E$6:$E$20,B36,'実績額一覧 '!$K$6:$K$20,"&gt;0")</f>
        <v>0</v>
      </c>
      <c r="AE36" s="292"/>
      <c r="AF36" s="293" t="s">
        <v>18</v>
      </c>
      <c r="AG36" s="294"/>
      <c r="AH36" s="295">
        <f ca="1">SUMIF('実績額一覧 '!$E$6:$E$20,B36,'実績額一覧 '!$K$6:$K$20)</f>
        <v>0</v>
      </c>
      <c r="AI36" s="296"/>
      <c r="AJ36" s="296"/>
      <c r="AK36" s="296"/>
      <c r="AL36" s="140" t="s">
        <v>85</v>
      </c>
      <c r="AM36" s="141"/>
    </row>
    <row r="37" spans="1:39" ht="12.75" customHeight="1">
      <c r="A37" s="359"/>
      <c r="B37" s="138" t="s">
        <v>24</v>
      </c>
      <c r="C37" s="138"/>
      <c r="D37" s="138"/>
      <c r="E37" s="138"/>
      <c r="F37" s="138"/>
      <c r="G37" s="138"/>
      <c r="H37" s="138"/>
      <c r="I37" s="138"/>
      <c r="J37" s="138"/>
      <c r="K37" s="138"/>
      <c r="L37" s="138"/>
      <c r="M37" s="138"/>
      <c r="N37" s="138"/>
      <c r="O37" s="138"/>
      <c r="P37" s="138"/>
      <c r="Q37" s="138"/>
      <c r="R37" s="138"/>
      <c r="S37" s="138"/>
      <c r="T37" s="291">
        <f ca="1">COUNTIFS('実績額一覧 '!$E$6:$E$20,B37,'実績額一覧 '!$H$6:$H$20,"&gt;0")</f>
        <v>0</v>
      </c>
      <c r="U37" s="292"/>
      <c r="V37" s="293" t="s">
        <v>18</v>
      </c>
      <c r="W37" s="294"/>
      <c r="X37" s="295">
        <f ca="1">SUMIF('実績額一覧 '!$E$6:$E$20,B37,'実績額一覧 '!$H$6:$H$20)</f>
        <v>0</v>
      </c>
      <c r="Y37" s="296"/>
      <c r="Z37" s="296"/>
      <c r="AA37" s="296"/>
      <c r="AB37" s="140" t="s">
        <v>85</v>
      </c>
      <c r="AC37" s="141"/>
      <c r="AD37" s="291">
        <f ca="1">COUNTIFS('実績額一覧 '!$E$6:$E$20,B37,'実績額一覧 '!$K$6:$K$20,"&gt;0")</f>
        <v>0</v>
      </c>
      <c r="AE37" s="292"/>
      <c r="AF37" s="293" t="s">
        <v>18</v>
      </c>
      <c r="AG37" s="294"/>
      <c r="AH37" s="295">
        <f ca="1">SUMIF('実績額一覧 '!$E$6:$E$20,B37,'実績額一覧 '!$K$6:$K$20)</f>
        <v>0</v>
      </c>
      <c r="AI37" s="296"/>
      <c r="AJ37" s="296"/>
      <c r="AK37" s="296"/>
      <c r="AL37" s="140" t="s">
        <v>85</v>
      </c>
      <c r="AM37" s="141"/>
    </row>
    <row r="38" spans="1:39" ht="12.75" customHeight="1">
      <c r="A38" s="359"/>
      <c r="B38" s="138" t="s">
        <v>25</v>
      </c>
      <c r="C38" s="138"/>
      <c r="D38" s="138"/>
      <c r="E38" s="138"/>
      <c r="F38" s="138"/>
      <c r="G38" s="138"/>
      <c r="H38" s="138"/>
      <c r="I38" s="138"/>
      <c r="J38" s="138"/>
      <c r="K38" s="138"/>
      <c r="L38" s="138"/>
      <c r="M38" s="138"/>
      <c r="N38" s="138"/>
      <c r="O38" s="138"/>
      <c r="P38" s="138"/>
      <c r="Q38" s="138"/>
      <c r="R38" s="138"/>
      <c r="S38" s="138"/>
      <c r="T38" s="291">
        <f ca="1">COUNTIFS('実績額一覧 '!$E$6:$E$20,B38,'実績額一覧 '!$H$6:$H$20,"&gt;0")</f>
        <v>0</v>
      </c>
      <c r="U38" s="292"/>
      <c r="V38" s="293" t="s">
        <v>18</v>
      </c>
      <c r="W38" s="294"/>
      <c r="X38" s="295">
        <f ca="1">SUMIF('実績額一覧 '!$E$6:$E$20,B38,'実績額一覧 '!$H$6:$H$20)</f>
        <v>0</v>
      </c>
      <c r="Y38" s="296"/>
      <c r="Z38" s="296"/>
      <c r="AA38" s="296"/>
      <c r="AB38" s="140" t="s">
        <v>85</v>
      </c>
      <c r="AC38" s="141"/>
      <c r="AD38" s="291">
        <f ca="1">COUNTIFS('実績額一覧 '!$E$6:$E$20,B38,'実績額一覧 '!$K$6:$K$20,"&gt;0")</f>
        <v>0</v>
      </c>
      <c r="AE38" s="292"/>
      <c r="AF38" s="293" t="s">
        <v>18</v>
      </c>
      <c r="AG38" s="294"/>
      <c r="AH38" s="295">
        <f ca="1">SUMIF('実績額一覧 '!$E$6:$E$20,B38,'実績額一覧 '!$K$6:$K$20)</f>
        <v>0</v>
      </c>
      <c r="AI38" s="296"/>
      <c r="AJ38" s="296"/>
      <c r="AK38" s="296"/>
      <c r="AL38" s="140" t="s">
        <v>85</v>
      </c>
      <c r="AM38" s="141"/>
    </row>
    <row r="39" spans="1:39" ht="12.75" customHeight="1">
      <c r="A39" s="359"/>
      <c r="B39" s="138" t="s">
        <v>26</v>
      </c>
      <c r="C39" s="138"/>
      <c r="D39" s="138"/>
      <c r="E39" s="138"/>
      <c r="F39" s="138"/>
      <c r="G39" s="138"/>
      <c r="H39" s="138"/>
      <c r="I39" s="138"/>
      <c r="J39" s="138"/>
      <c r="K39" s="138"/>
      <c r="L39" s="138"/>
      <c r="M39" s="138"/>
      <c r="N39" s="138"/>
      <c r="O39" s="138"/>
      <c r="P39" s="138"/>
      <c r="Q39" s="138"/>
      <c r="R39" s="138"/>
      <c r="S39" s="138"/>
      <c r="T39" s="291">
        <f ca="1">COUNTIFS('実績額一覧 '!$E$6:$E$20,B39,'実績額一覧 '!$H$6:$H$20,"&gt;0")</f>
        <v>0</v>
      </c>
      <c r="U39" s="292"/>
      <c r="V39" s="293" t="s">
        <v>18</v>
      </c>
      <c r="W39" s="294"/>
      <c r="X39" s="295">
        <f ca="1">SUMIF('実績額一覧 '!$E$6:$E$20,B39,'実績額一覧 '!$H$6:$H$20)</f>
        <v>0</v>
      </c>
      <c r="Y39" s="296"/>
      <c r="Z39" s="296"/>
      <c r="AA39" s="296"/>
      <c r="AB39" s="140" t="s">
        <v>85</v>
      </c>
      <c r="AC39" s="141"/>
      <c r="AD39" s="291">
        <f ca="1">COUNTIFS('実績額一覧 '!$E$6:$E$20,B39,'実績額一覧 '!$K$6:$K$20,"&gt;0")</f>
        <v>0</v>
      </c>
      <c r="AE39" s="292"/>
      <c r="AF39" s="293" t="s">
        <v>18</v>
      </c>
      <c r="AG39" s="294"/>
      <c r="AH39" s="295">
        <f ca="1">SUMIF('実績額一覧 '!$E$6:$E$20,B39,'実績額一覧 '!$K$6:$K$20)</f>
        <v>0</v>
      </c>
      <c r="AI39" s="296"/>
      <c r="AJ39" s="296"/>
      <c r="AK39" s="296"/>
      <c r="AL39" s="140" t="s">
        <v>85</v>
      </c>
      <c r="AM39" s="141"/>
    </row>
    <row r="40" spans="1:39" ht="12.75" customHeight="1">
      <c r="A40" s="359"/>
      <c r="B40" s="138" t="s">
        <v>27</v>
      </c>
      <c r="C40" s="138"/>
      <c r="D40" s="138"/>
      <c r="E40" s="138"/>
      <c r="F40" s="138"/>
      <c r="G40" s="138"/>
      <c r="H40" s="138"/>
      <c r="I40" s="138"/>
      <c r="J40" s="138"/>
      <c r="K40" s="138"/>
      <c r="L40" s="138"/>
      <c r="M40" s="138"/>
      <c r="N40" s="138"/>
      <c r="O40" s="138"/>
      <c r="P40" s="138"/>
      <c r="Q40" s="138"/>
      <c r="R40" s="138"/>
      <c r="S40" s="138"/>
      <c r="T40" s="346" t="s">
        <v>103</v>
      </c>
      <c r="U40" s="347"/>
      <c r="V40" s="293" t="s">
        <v>104</v>
      </c>
      <c r="W40" s="294"/>
      <c r="X40" s="348" t="s">
        <v>103</v>
      </c>
      <c r="Y40" s="349"/>
      <c r="Z40" s="349"/>
      <c r="AA40" s="349"/>
      <c r="AB40" s="140" t="s">
        <v>85</v>
      </c>
      <c r="AC40" s="141"/>
      <c r="AD40" s="291">
        <f ca="1">COUNTIFS('実績額一覧 '!$E$6:$E$20,B40,'実績額一覧 '!$K$6:$K$20,"&gt;0")</f>
        <v>0</v>
      </c>
      <c r="AE40" s="292"/>
      <c r="AF40" s="293" t="s">
        <v>18</v>
      </c>
      <c r="AG40" s="294"/>
      <c r="AH40" s="295">
        <f ca="1">SUMIF('実績額一覧 '!$E$6:$E$20,B40,'実績額一覧 '!$K$6:$K$20)</f>
        <v>0</v>
      </c>
      <c r="AI40" s="296"/>
      <c r="AJ40" s="296"/>
      <c r="AK40" s="296"/>
      <c r="AL40" s="140" t="s">
        <v>85</v>
      </c>
      <c r="AM40" s="141"/>
    </row>
    <row r="41" spans="1:39" ht="12.75" customHeight="1">
      <c r="A41" s="360"/>
      <c r="B41" s="145" t="s">
        <v>70</v>
      </c>
      <c r="C41" s="145"/>
      <c r="D41" s="145"/>
      <c r="E41" s="145"/>
      <c r="F41" s="145"/>
      <c r="G41" s="145"/>
      <c r="H41" s="145"/>
      <c r="I41" s="145"/>
      <c r="J41" s="145"/>
      <c r="K41" s="145"/>
      <c r="L41" s="145"/>
      <c r="M41" s="145"/>
      <c r="N41" s="145"/>
      <c r="O41" s="145"/>
      <c r="P41" s="145"/>
      <c r="Q41" s="145"/>
      <c r="R41" s="145"/>
      <c r="S41" s="145"/>
      <c r="T41" s="336">
        <f ca="1">COUNTIFS('実績額一覧 '!$E$6:$E$20,B41,'実績額一覧 '!$H$6:$H$20,"&gt;0")</f>
        <v>0</v>
      </c>
      <c r="U41" s="337"/>
      <c r="V41" s="338" t="s">
        <v>18</v>
      </c>
      <c r="W41" s="339"/>
      <c r="X41" s="340">
        <f ca="1">SUMIF('実績額一覧 '!$E$6:$E$20,B41,'実績額一覧 '!$H$6:$H$20)</f>
        <v>0</v>
      </c>
      <c r="Y41" s="341"/>
      <c r="Z41" s="341"/>
      <c r="AA41" s="341"/>
      <c r="AB41" s="146" t="s">
        <v>85</v>
      </c>
      <c r="AC41" s="147"/>
      <c r="AD41" s="322">
        <f ca="1">COUNTIFS('実績額一覧 '!$E$6:$E$20,B41,'実績額一覧 '!$K$6:$K$20,"&gt;0")</f>
        <v>0</v>
      </c>
      <c r="AE41" s="323"/>
      <c r="AF41" s="324" t="s">
        <v>18</v>
      </c>
      <c r="AG41" s="325"/>
      <c r="AH41" s="340">
        <f ca="1">SUMIF('実績額一覧 '!$E$6:$E$20,B41,'実績額一覧 '!$K$6:$K$20)</f>
        <v>0</v>
      </c>
      <c r="AI41" s="341"/>
      <c r="AJ41" s="341"/>
      <c r="AK41" s="341"/>
      <c r="AL41" s="146" t="s">
        <v>85</v>
      </c>
      <c r="AM41" s="147"/>
    </row>
    <row r="42" spans="1:39" ht="12.75" customHeight="1">
      <c r="A42" s="303" t="s">
        <v>69</v>
      </c>
      <c r="B42" s="122" t="s">
        <v>28</v>
      </c>
      <c r="C42" s="122"/>
      <c r="D42" s="122"/>
      <c r="E42" s="122"/>
      <c r="F42" s="122"/>
      <c r="G42" s="122"/>
      <c r="H42" s="122"/>
      <c r="I42" s="122"/>
      <c r="J42" s="122"/>
      <c r="K42" s="122"/>
      <c r="L42" s="122"/>
      <c r="M42" s="122"/>
      <c r="N42" s="122"/>
      <c r="O42" s="122"/>
      <c r="P42" s="122"/>
      <c r="Q42" s="122"/>
      <c r="R42" s="122"/>
      <c r="S42" s="122"/>
      <c r="T42" s="332">
        <f ca="1">COUNTIFS('実績額一覧 '!$E$6:$E$20,B42,'実績額一覧 '!$H$6:$H$20,"&gt;0")</f>
        <v>0</v>
      </c>
      <c r="U42" s="333"/>
      <c r="V42" s="334" t="s">
        <v>18</v>
      </c>
      <c r="W42" s="335"/>
      <c r="X42" s="342">
        <f ca="1">SUMIF('実績額一覧 '!$E$6:$E$20,B42,'実績額一覧 '!$H$6:$H$20)</f>
        <v>0</v>
      </c>
      <c r="Y42" s="343"/>
      <c r="Z42" s="343"/>
      <c r="AA42" s="343"/>
      <c r="AB42" s="148" t="s">
        <v>85</v>
      </c>
      <c r="AC42" s="136"/>
      <c r="AD42" s="332">
        <f ca="1">COUNTIFS('実績額一覧 '!$E$6:$E$20,B42,'実績額一覧 '!$K$6:$K$20,"&gt;0")</f>
        <v>0</v>
      </c>
      <c r="AE42" s="333"/>
      <c r="AF42" s="334" t="s">
        <v>18</v>
      </c>
      <c r="AG42" s="335"/>
      <c r="AH42" s="342">
        <f ca="1">SUMIF('実績額一覧 '!$E$6:$E$20,B42,'実績額一覧 '!$K$6:$K$20)</f>
        <v>0</v>
      </c>
      <c r="AI42" s="343"/>
      <c r="AJ42" s="343"/>
      <c r="AK42" s="343"/>
      <c r="AL42" s="148" t="s">
        <v>85</v>
      </c>
      <c r="AM42" s="136"/>
    </row>
    <row r="43" spans="1:39" ht="12.75" customHeight="1">
      <c r="A43" s="304"/>
      <c r="B43" s="126" t="s">
        <v>29</v>
      </c>
      <c r="C43" s="126"/>
      <c r="D43" s="126"/>
      <c r="E43" s="126"/>
      <c r="F43" s="126"/>
      <c r="G43" s="126"/>
      <c r="H43" s="126"/>
      <c r="I43" s="126"/>
      <c r="J43" s="126"/>
      <c r="K43" s="126"/>
      <c r="L43" s="126"/>
      <c r="M43" s="126"/>
      <c r="N43" s="126"/>
      <c r="O43" s="126"/>
      <c r="P43" s="126"/>
      <c r="Q43" s="126"/>
      <c r="R43" s="126"/>
      <c r="S43" s="126"/>
      <c r="T43" s="328">
        <f ca="1">COUNTIFS('実績額一覧 '!$E$6:$E$20,B43,'実績額一覧 '!$H$6:$H$20,"&gt;0")</f>
        <v>0</v>
      </c>
      <c r="U43" s="329"/>
      <c r="V43" s="330" t="s">
        <v>18</v>
      </c>
      <c r="W43" s="331"/>
      <c r="X43" s="344">
        <f ca="1">SUMIF('実績額一覧 '!$E$6:$E$20,B43,'実績額一覧 '!$H$6:$H$20)</f>
        <v>0</v>
      </c>
      <c r="Y43" s="345"/>
      <c r="Z43" s="345"/>
      <c r="AA43" s="345"/>
      <c r="AB43" s="149" t="s">
        <v>85</v>
      </c>
      <c r="AC43" s="150"/>
      <c r="AD43" s="328">
        <f ca="1">COUNTIFS('実績額一覧 '!$E$6:$E$20,B43,'実績額一覧 '!$K$6:$K$20,"&gt;0")</f>
        <v>0</v>
      </c>
      <c r="AE43" s="329"/>
      <c r="AF43" s="330" t="s">
        <v>18</v>
      </c>
      <c r="AG43" s="331"/>
      <c r="AH43" s="344">
        <f ca="1">SUMIF('実績額一覧 '!$E$6:$E$20,B43,'実績額一覧 '!$K$6:$K$20)</f>
        <v>0</v>
      </c>
      <c r="AI43" s="345"/>
      <c r="AJ43" s="345"/>
      <c r="AK43" s="345"/>
      <c r="AL43" s="149" t="s">
        <v>85</v>
      </c>
      <c r="AM43" s="150"/>
    </row>
    <row r="44" spans="1:39" ht="12.75" customHeight="1">
      <c r="A44" s="361" t="s">
        <v>37</v>
      </c>
      <c r="B44" s="120" t="s">
        <v>30</v>
      </c>
      <c r="C44" s="122"/>
      <c r="D44" s="122"/>
      <c r="E44" s="122"/>
      <c r="F44" s="122"/>
      <c r="G44" s="122"/>
      <c r="H44" s="122"/>
      <c r="I44" s="122"/>
      <c r="J44" s="122"/>
      <c r="K44" s="122"/>
      <c r="L44" s="122"/>
      <c r="M44" s="122"/>
      <c r="N44" s="122"/>
      <c r="O44" s="122"/>
      <c r="P44" s="122"/>
      <c r="Q44" s="122"/>
      <c r="R44" s="122"/>
      <c r="S44" s="122"/>
      <c r="T44" s="299">
        <f ca="1">COUNTIFS('実績額一覧 '!$E$6:$E$20,B44,'実績額一覧 '!$H$6:$H$20,"&gt;0")</f>
        <v>0</v>
      </c>
      <c r="U44" s="300"/>
      <c r="V44" s="301" t="s">
        <v>18</v>
      </c>
      <c r="W44" s="302"/>
      <c r="X44" s="326">
        <f ca="1">SUMIF('実績額一覧 '!$E$6:$E$20,B44,'実績額一覧 '!$H$6:$H$20)</f>
        <v>0</v>
      </c>
      <c r="Y44" s="327"/>
      <c r="Z44" s="327"/>
      <c r="AA44" s="327"/>
      <c r="AB44" s="151" t="s">
        <v>85</v>
      </c>
      <c r="AC44" s="152"/>
      <c r="AD44" s="299">
        <f ca="1">COUNTIFS('実績額一覧 '!$E$6:$E$20,B44,'実績額一覧 '!$K$6:$K$20,"&gt;0")</f>
        <v>0</v>
      </c>
      <c r="AE44" s="300"/>
      <c r="AF44" s="301" t="s">
        <v>18</v>
      </c>
      <c r="AG44" s="302"/>
      <c r="AH44" s="326">
        <f ca="1">SUMIF('実績額一覧 '!$E$6:$E$20,B44,'実績額一覧 '!$K$6:$K$20)</f>
        <v>0</v>
      </c>
      <c r="AI44" s="327"/>
      <c r="AJ44" s="327"/>
      <c r="AK44" s="327"/>
      <c r="AL44" s="151" t="s">
        <v>85</v>
      </c>
      <c r="AM44" s="152"/>
    </row>
    <row r="45" spans="1:39" ht="12.75" customHeight="1">
      <c r="A45" s="359"/>
      <c r="B45" s="137" t="s">
        <v>31</v>
      </c>
      <c r="C45" s="138"/>
      <c r="D45" s="138"/>
      <c r="E45" s="138"/>
      <c r="F45" s="138"/>
      <c r="G45" s="138"/>
      <c r="H45" s="138"/>
      <c r="I45" s="138"/>
      <c r="J45" s="138"/>
      <c r="K45" s="138"/>
      <c r="L45" s="138"/>
      <c r="M45" s="138"/>
      <c r="N45" s="138"/>
      <c r="O45" s="138"/>
      <c r="P45" s="138"/>
      <c r="Q45" s="138"/>
      <c r="R45" s="138"/>
      <c r="S45" s="138"/>
      <c r="T45" s="291">
        <f ca="1">COUNTIFS('実績額一覧 '!$E$6:$E$20,B45,'実績額一覧 '!$H$6:$H$20,"&gt;0")</f>
        <v>0</v>
      </c>
      <c r="U45" s="292"/>
      <c r="V45" s="293" t="s">
        <v>18</v>
      </c>
      <c r="W45" s="294"/>
      <c r="X45" s="295">
        <f ca="1">SUMIF('実績額一覧 '!$E$6:$E$20,B45,'実績額一覧 '!$H$6:$H$20)</f>
        <v>0</v>
      </c>
      <c r="Y45" s="296"/>
      <c r="Z45" s="296"/>
      <c r="AA45" s="296"/>
      <c r="AB45" s="140" t="s">
        <v>85</v>
      </c>
      <c r="AC45" s="141"/>
      <c r="AD45" s="291">
        <f ca="1">COUNTIFS('実績額一覧 '!$E$6:$E$20,B45,'実績額一覧 '!$K$6:$K$20,"&gt;0")</f>
        <v>0</v>
      </c>
      <c r="AE45" s="292"/>
      <c r="AF45" s="293" t="s">
        <v>18</v>
      </c>
      <c r="AG45" s="294"/>
      <c r="AH45" s="295">
        <f ca="1">SUMIF('実績額一覧 '!$E$6:$E$20,B45,'実績額一覧 '!$K$6:$K$20)</f>
        <v>0</v>
      </c>
      <c r="AI45" s="296"/>
      <c r="AJ45" s="296"/>
      <c r="AK45" s="296"/>
      <c r="AL45" s="140" t="s">
        <v>85</v>
      </c>
      <c r="AM45" s="141"/>
    </row>
    <row r="46" spans="1:39" ht="12.75" customHeight="1">
      <c r="A46" s="359"/>
      <c r="B46" s="137" t="s">
        <v>32</v>
      </c>
      <c r="C46" s="138"/>
      <c r="D46" s="138"/>
      <c r="E46" s="138"/>
      <c r="F46" s="138"/>
      <c r="G46" s="138"/>
      <c r="H46" s="138"/>
      <c r="I46" s="138"/>
      <c r="J46" s="138"/>
      <c r="K46" s="138"/>
      <c r="L46" s="138"/>
      <c r="M46" s="138"/>
      <c r="N46" s="138"/>
      <c r="O46" s="138"/>
      <c r="P46" s="138"/>
      <c r="Q46" s="138"/>
      <c r="R46" s="138"/>
      <c r="S46" s="138"/>
      <c r="T46" s="291">
        <f ca="1">COUNTIFS('実績額一覧 '!$E$6:$E$20,B46,'実績額一覧 '!$H$6:$H$20,"&gt;0")</f>
        <v>0</v>
      </c>
      <c r="U46" s="292"/>
      <c r="V46" s="293" t="s">
        <v>18</v>
      </c>
      <c r="W46" s="294"/>
      <c r="X46" s="295">
        <f ca="1">SUMIF('実績額一覧 '!$E$6:$E$20,B46,'実績額一覧 '!$H$6:$H$20)</f>
        <v>0</v>
      </c>
      <c r="Y46" s="296"/>
      <c r="Z46" s="296"/>
      <c r="AA46" s="296"/>
      <c r="AB46" s="140" t="s">
        <v>85</v>
      </c>
      <c r="AC46" s="141"/>
      <c r="AD46" s="291">
        <f ca="1">COUNTIFS('実績額一覧 '!$E$6:$E$20,B46,'実績額一覧 '!$K$6:$K$20,"&gt;0")</f>
        <v>0</v>
      </c>
      <c r="AE46" s="292"/>
      <c r="AF46" s="293" t="s">
        <v>18</v>
      </c>
      <c r="AG46" s="294"/>
      <c r="AH46" s="295">
        <f ca="1">SUMIF('実績額一覧 '!$E$6:$E$20,B46,'実績額一覧 '!$K$6:$K$20)</f>
        <v>0</v>
      </c>
      <c r="AI46" s="296"/>
      <c r="AJ46" s="296"/>
      <c r="AK46" s="296"/>
      <c r="AL46" s="140" t="s">
        <v>85</v>
      </c>
      <c r="AM46" s="141"/>
    </row>
    <row r="47" spans="1:39" ht="12.75" customHeight="1">
      <c r="A47" s="359"/>
      <c r="B47" s="137" t="s">
        <v>33</v>
      </c>
      <c r="C47" s="138"/>
      <c r="D47" s="138"/>
      <c r="E47" s="138"/>
      <c r="F47" s="138"/>
      <c r="G47" s="138"/>
      <c r="H47" s="138"/>
      <c r="I47" s="138"/>
      <c r="J47" s="138"/>
      <c r="K47" s="138"/>
      <c r="L47" s="138"/>
      <c r="M47" s="138"/>
      <c r="N47" s="138"/>
      <c r="O47" s="138"/>
      <c r="P47" s="138"/>
      <c r="Q47" s="138"/>
      <c r="R47" s="138"/>
      <c r="S47" s="138"/>
      <c r="T47" s="291">
        <f ca="1">COUNTIFS('実績額一覧 '!$E$6:$E$20,B47,'実績額一覧 '!$H$6:$H$20,"&gt;0")</f>
        <v>0</v>
      </c>
      <c r="U47" s="292"/>
      <c r="V47" s="293" t="s">
        <v>18</v>
      </c>
      <c r="W47" s="294"/>
      <c r="X47" s="295">
        <f ca="1">SUMIF('実績額一覧 '!$E$6:$E$20,B47,'実績額一覧 '!$H$6:$H$20)</f>
        <v>0</v>
      </c>
      <c r="Y47" s="296"/>
      <c r="Z47" s="296"/>
      <c r="AA47" s="296"/>
      <c r="AB47" s="140" t="s">
        <v>85</v>
      </c>
      <c r="AC47" s="141"/>
      <c r="AD47" s="291">
        <f ca="1">COUNTIFS('実績額一覧 '!$E$6:$E$20,B47,'実績額一覧 '!$K$6:$K$20,"&gt;0")</f>
        <v>0</v>
      </c>
      <c r="AE47" s="292"/>
      <c r="AF47" s="293" t="s">
        <v>18</v>
      </c>
      <c r="AG47" s="294"/>
      <c r="AH47" s="295">
        <f ca="1">SUMIF('実績額一覧 '!$E$6:$E$20,B47,'実績額一覧 '!$K$6:$K$20)</f>
        <v>0</v>
      </c>
      <c r="AI47" s="296"/>
      <c r="AJ47" s="296"/>
      <c r="AK47" s="296"/>
      <c r="AL47" s="140" t="s">
        <v>85</v>
      </c>
      <c r="AM47" s="141"/>
    </row>
    <row r="48" spans="1:39" ht="12.75" customHeight="1">
      <c r="A48" s="359"/>
      <c r="B48" s="137" t="s">
        <v>34</v>
      </c>
      <c r="C48" s="138"/>
      <c r="D48" s="138"/>
      <c r="E48" s="138"/>
      <c r="F48" s="138"/>
      <c r="G48" s="138"/>
      <c r="H48" s="138"/>
      <c r="I48" s="138"/>
      <c r="J48" s="138"/>
      <c r="K48" s="138"/>
      <c r="L48" s="138"/>
      <c r="M48" s="138"/>
      <c r="N48" s="138"/>
      <c r="O48" s="138"/>
      <c r="P48" s="138"/>
      <c r="Q48" s="138"/>
      <c r="R48" s="138"/>
      <c r="S48" s="138"/>
      <c r="T48" s="291">
        <f ca="1">COUNTIFS('実績額一覧 '!$E$6:$E$20,B48,'実績額一覧 '!$H$6:$H$20,"&gt;0")</f>
        <v>0</v>
      </c>
      <c r="U48" s="292"/>
      <c r="V48" s="293" t="s">
        <v>18</v>
      </c>
      <c r="W48" s="294"/>
      <c r="X48" s="295">
        <f ca="1">SUMIF('実績額一覧 '!$E$6:$E$20,B48,'実績額一覧 '!$H$6:$H$20)</f>
        <v>0</v>
      </c>
      <c r="Y48" s="296"/>
      <c r="Z48" s="296"/>
      <c r="AA48" s="296"/>
      <c r="AB48" s="140" t="s">
        <v>85</v>
      </c>
      <c r="AC48" s="141"/>
      <c r="AD48" s="291">
        <f ca="1">COUNTIFS('実績額一覧 '!$E$6:$E$20,B48,'実績額一覧 '!$K$6:$K$20,"&gt;0")</f>
        <v>0</v>
      </c>
      <c r="AE48" s="292"/>
      <c r="AF48" s="293" t="s">
        <v>18</v>
      </c>
      <c r="AG48" s="294"/>
      <c r="AH48" s="295">
        <f ca="1">SUMIF('実績額一覧 '!$E$6:$E$20,B48,'実績額一覧 '!$K$6:$K$20)</f>
        <v>0</v>
      </c>
      <c r="AI48" s="296"/>
      <c r="AJ48" s="296"/>
      <c r="AK48" s="296"/>
      <c r="AL48" s="140" t="s">
        <v>85</v>
      </c>
      <c r="AM48" s="141"/>
    </row>
    <row r="49" spans="1:39" ht="12.75" customHeight="1">
      <c r="A49" s="359"/>
      <c r="B49" s="137" t="s">
        <v>35</v>
      </c>
      <c r="C49" s="138"/>
      <c r="D49" s="138"/>
      <c r="E49" s="138"/>
      <c r="F49" s="138"/>
      <c r="G49" s="138"/>
      <c r="H49" s="138"/>
      <c r="I49" s="138"/>
      <c r="J49" s="138"/>
      <c r="K49" s="138"/>
      <c r="L49" s="138"/>
      <c r="M49" s="138"/>
      <c r="N49" s="138"/>
      <c r="O49" s="138"/>
      <c r="P49" s="138"/>
      <c r="Q49" s="138"/>
      <c r="R49" s="138"/>
      <c r="S49" s="138"/>
      <c r="T49" s="291">
        <f ca="1">COUNTIFS('実績額一覧 '!$E$6:$E$20,B49,'実績額一覧 '!$H$6:$H$20,"&gt;0")</f>
        <v>0</v>
      </c>
      <c r="U49" s="292"/>
      <c r="V49" s="293" t="s">
        <v>18</v>
      </c>
      <c r="W49" s="294"/>
      <c r="X49" s="295">
        <f ca="1">SUMIF('実績額一覧 '!$E$6:$E$20,B49,'実績額一覧 '!$H$6:$H$20)</f>
        <v>0</v>
      </c>
      <c r="Y49" s="296"/>
      <c r="Z49" s="296"/>
      <c r="AA49" s="296"/>
      <c r="AB49" s="140" t="s">
        <v>85</v>
      </c>
      <c r="AC49" s="141"/>
      <c r="AD49" s="291">
        <f ca="1">COUNTIFS('実績額一覧 '!$E$6:$E$20,B49,'実績額一覧 '!$K$6:$K$20,"&gt;0")</f>
        <v>0</v>
      </c>
      <c r="AE49" s="292"/>
      <c r="AF49" s="293" t="s">
        <v>18</v>
      </c>
      <c r="AG49" s="294"/>
      <c r="AH49" s="295">
        <f ca="1">SUMIF('実績額一覧 '!$E$6:$E$20,B49,'実績額一覧 '!$K$6:$K$20)</f>
        <v>0</v>
      </c>
      <c r="AI49" s="296"/>
      <c r="AJ49" s="296"/>
      <c r="AK49" s="296"/>
      <c r="AL49" s="140" t="s">
        <v>85</v>
      </c>
      <c r="AM49" s="141"/>
    </row>
    <row r="50" spans="1:39" ht="12.75" customHeight="1">
      <c r="A50" s="359"/>
      <c r="B50" s="137" t="s">
        <v>56</v>
      </c>
      <c r="C50" s="138"/>
      <c r="D50" s="138"/>
      <c r="E50" s="138"/>
      <c r="F50" s="138"/>
      <c r="G50" s="138"/>
      <c r="H50" s="138"/>
      <c r="I50" s="138"/>
      <c r="J50" s="138"/>
      <c r="K50" s="138"/>
      <c r="L50" s="138"/>
      <c r="M50" s="138"/>
      <c r="N50" s="138"/>
      <c r="O50" s="138"/>
      <c r="P50" s="138"/>
      <c r="Q50" s="138"/>
      <c r="R50" s="138"/>
      <c r="S50" s="138"/>
      <c r="T50" s="291">
        <f ca="1">COUNTIFS('実績額一覧 '!$E$6:$E$20,B50,'実績額一覧 '!$H$6:$H$20,"&gt;0")</f>
        <v>0</v>
      </c>
      <c r="U50" s="292"/>
      <c r="V50" s="293" t="s">
        <v>18</v>
      </c>
      <c r="W50" s="294"/>
      <c r="X50" s="295">
        <f ca="1">SUMIF('実績額一覧 '!$E$6:$E$20,B50,'実績額一覧 '!$H$6:$H$20)</f>
        <v>0</v>
      </c>
      <c r="Y50" s="296"/>
      <c r="Z50" s="296"/>
      <c r="AA50" s="296"/>
      <c r="AB50" s="140" t="s">
        <v>85</v>
      </c>
      <c r="AC50" s="141"/>
      <c r="AD50" s="291">
        <f ca="1">COUNTIFS('実績額一覧 '!$E$6:$E$20,B50,'実績額一覧 '!$K$6:$K$20,"&gt;0")</f>
        <v>0</v>
      </c>
      <c r="AE50" s="292"/>
      <c r="AF50" s="293" t="s">
        <v>18</v>
      </c>
      <c r="AG50" s="294"/>
      <c r="AH50" s="295">
        <f ca="1">SUMIF('実績額一覧 '!$E$6:$E$20,B50,'実績額一覧 '!$K$6:$K$20)</f>
        <v>0</v>
      </c>
      <c r="AI50" s="296"/>
      <c r="AJ50" s="296"/>
      <c r="AK50" s="296"/>
      <c r="AL50" s="140" t="s">
        <v>85</v>
      </c>
      <c r="AM50" s="141"/>
    </row>
    <row r="51" spans="1:39" ht="12.75" customHeight="1">
      <c r="A51" s="359"/>
      <c r="B51" s="137" t="s">
        <v>57</v>
      </c>
      <c r="C51" s="138"/>
      <c r="D51" s="138"/>
      <c r="E51" s="138"/>
      <c r="F51" s="138"/>
      <c r="G51" s="138"/>
      <c r="H51" s="138"/>
      <c r="I51" s="138"/>
      <c r="J51" s="138"/>
      <c r="K51" s="138"/>
      <c r="L51" s="138"/>
      <c r="M51" s="138"/>
      <c r="N51" s="138"/>
      <c r="O51" s="138"/>
      <c r="P51" s="138"/>
      <c r="Q51" s="138"/>
      <c r="R51" s="138"/>
      <c r="S51" s="138"/>
      <c r="T51" s="291">
        <f ca="1">COUNTIFS('実績額一覧 '!$E$6:$E$20,B51,'実績額一覧 '!$H$6:$H$20,"&gt;0")</f>
        <v>0</v>
      </c>
      <c r="U51" s="292"/>
      <c r="V51" s="293" t="s">
        <v>18</v>
      </c>
      <c r="W51" s="294"/>
      <c r="X51" s="295">
        <f ca="1">SUMIF('実績額一覧 '!$E$6:$E$20,B51,'実績額一覧 '!$H$6:$H$20)</f>
        <v>0</v>
      </c>
      <c r="Y51" s="296"/>
      <c r="Z51" s="296"/>
      <c r="AA51" s="296"/>
      <c r="AB51" s="140" t="s">
        <v>85</v>
      </c>
      <c r="AC51" s="141"/>
      <c r="AD51" s="291">
        <f ca="1">COUNTIFS('実績額一覧 '!$E$6:$E$20,B51,'実績額一覧 '!$K$6:$K$20,"&gt;0")</f>
        <v>0</v>
      </c>
      <c r="AE51" s="292"/>
      <c r="AF51" s="293" t="s">
        <v>18</v>
      </c>
      <c r="AG51" s="294"/>
      <c r="AH51" s="295">
        <f ca="1">SUMIF('実績額一覧 '!$E$6:$E$20,B51,'実績額一覧 '!$K$6:$K$20)</f>
        <v>0</v>
      </c>
      <c r="AI51" s="296"/>
      <c r="AJ51" s="296"/>
      <c r="AK51" s="296"/>
      <c r="AL51" s="140" t="s">
        <v>85</v>
      </c>
      <c r="AM51" s="141"/>
    </row>
    <row r="52" spans="1:39" ht="12.75" customHeight="1">
      <c r="A52" s="359"/>
      <c r="B52" s="137" t="s">
        <v>58</v>
      </c>
      <c r="C52" s="138"/>
      <c r="D52" s="138"/>
      <c r="E52" s="138"/>
      <c r="F52" s="138"/>
      <c r="G52" s="138"/>
      <c r="H52" s="138"/>
      <c r="I52" s="138"/>
      <c r="J52" s="138"/>
      <c r="K52" s="138"/>
      <c r="L52" s="138"/>
      <c r="M52" s="138"/>
      <c r="N52" s="138"/>
      <c r="O52" s="138"/>
      <c r="P52" s="138"/>
      <c r="Q52" s="138"/>
      <c r="R52" s="138"/>
      <c r="S52" s="138"/>
      <c r="T52" s="291">
        <f ca="1">COUNTIFS('実績額一覧 '!$E$6:$E$20,B52,'実績額一覧 '!$H$6:$H$20,"&gt;0")</f>
        <v>0</v>
      </c>
      <c r="U52" s="292"/>
      <c r="V52" s="293" t="s">
        <v>18</v>
      </c>
      <c r="W52" s="294"/>
      <c r="X52" s="295">
        <f ca="1">SUMIF('実績額一覧 '!$E$6:$E$20,B52,'実績額一覧 '!$H$6:$H$20)</f>
        <v>0</v>
      </c>
      <c r="Y52" s="296"/>
      <c r="Z52" s="296"/>
      <c r="AA52" s="296"/>
      <c r="AB52" s="140" t="s">
        <v>85</v>
      </c>
      <c r="AC52" s="141"/>
      <c r="AD52" s="291">
        <f ca="1">COUNTIFS('実績額一覧 '!$E$6:$E$20,B52,'実績額一覧 '!$K$6:$K$20,"&gt;0")</f>
        <v>0</v>
      </c>
      <c r="AE52" s="292"/>
      <c r="AF52" s="293" t="s">
        <v>18</v>
      </c>
      <c r="AG52" s="294"/>
      <c r="AH52" s="295">
        <f ca="1">SUMIF('実績額一覧 '!$E$6:$E$20,B52,'実績額一覧 '!$K$6:$K$20)</f>
        <v>0</v>
      </c>
      <c r="AI52" s="296"/>
      <c r="AJ52" s="296"/>
      <c r="AK52" s="296"/>
      <c r="AL52" s="140" t="s">
        <v>85</v>
      </c>
      <c r="AM52" s="141"/>
    </row>
    <row r="53" spans="1:39" ht="12.75" customHeight="1">
      <c r="A53" s="359"/>
      <c r="B53" s="137" t="s">
        <v>59</v>
      </c>
      <c r="C53" s="138"/>
      <c r="D53" s="138"/>
      <c r="E53" s="138"/>
      <c r="F53" s="138"/>
      <c r="G53" s="138"/>
      <c r="H53" s="138"/>
      <c r="I53" s="138"/>
      <c r="J53" s="138"/>
      <c r="K53" s="138"/>
      <c r="L53" s="138"/>
      <c r="M53" s="138"/>
      <c r="N53" s="138"/>
      <c r="O53" s="138"/>
      <c r="P53" s="138"/>
      <c r="Q53" s="138"/>
      <c r="R53" s="138"/>
      <c r="S53" s="138"/>
      <c r="T53" s="291">
        <f ca="1">COUNTIFS('実績額一覧 '!$E$6:$E$20,B53,'実績額一覧 '!$H$6:$H$20,"&gt;0")</f>
        <v>0</v>
      </c>
      <c r="U53" s="292"/>
      <c r="V53" s="293" t="s">
        <v>18</v>
      </c>
      <c r="W53" s="294"/>
      <c r="X53" s="295">
        <f ca="1">SUMIF('実績額一覧 '!$E$6:$E$20,B53,'実績額一覧 '!$H$6:$H$20)</f>
        <v>0</v>
      </c>
      <c r="Y53" s="296"/>
      <c r="Z53" s="296"/>
      <c r="AA53" s="296"/>
      <c r="AB53" s="140" t="s">
        <v>85</v>
      </c>
      <c r="AC53" s="141"/>
      <c r="AD53" s="291">
        <f ca="1">COUNTIFS('実績額一覧 '!$E$6:$E$20,B53,'実績額一覧 '!$K$6:$K$20,"&gt;0")</f>
        <v>0</v>
      </c>
      <c r="AE53" s="292"/>
      <c r="AF53" s="293" t="s">
        <v>18</v>
      </c>
      <c r="AG53" s="294"/>
      <c r="AH53" s="295">
        <f ca="1">SUMIF('実績額一覧 '!$E$6:$E$20,B53,'実績額一覧 '!$K$6:$K$20)</f>
        <v>0</v>
      </c>
      <c r="AI53" s="296"/>
      <c r="AJ53" s="296"/>
      <c r="AK53" s="296"/>
      <c r="AL53" s="140" t="s">
        <v>85</v>
      </c>
      <c r="AM53" s="141"/>
    </row>
    <row r="54" spans="1:39" ht="12.75" customHeight="1">
      <c r="A54" s="359"/>
      <c r="B54" s="137" t="s">
        <v>60</v>
      </c>
      <c r="C54" s="138"/>
      <c r="D54" s="138"/>
      <c r="E54" s="138"/>
      <c r="F54" s="138"/>
      <c r="G54" s="138"/>
      <c r="H54" s="138"/>
      <c r="I54" s="138"/>
      <c r="J54" s="138"/>
      <c r="K54" s="138"/>
      <c r="L54" s="138"/>
      <c r="M54" s="138"/>
      <c r="N54" s="138"/>
      <c r="O54" s="138"/>
      <c r="P54" s="138"/>
      <c r="Q54" s="138"/>
      <c r="R54" s="138"/>
      <c r="S54" s="138"/>
      <c r="T54" s="291">
        <f ca="1">COUNTIFS('実績額一覧 '!$E$6:$E$20,B54,'実績額一覧 '!$H$6:$H$20,"&gt;0")</f>
        <v>0</v>
      </c>
      <c r="U54" s="292"/>
      <c r="V54" s="293" t="s">
        <v>18</v>
      </c>
      <c r="W54" s="294"/>
      <c r="X54" s="295">
        <f ca="1">SUMIF('実績額一覧 '!$E$6:$E$20,B54,'実績額一覧 '!$H$6:$H$20)</f>
        <v>0</v>
      </c>
      <c r="Y54" s="296"/>
      <c r="Z54" s="296"/>
      <c r="AA54" s="296"/>
      <c r="AB54" s="140" t="s">
        <v>85</v>
      </c>
      <c r="AC54" s="141"/>
      <c r="AD54" s="291">
        <f ca="1">COUNTIFS('実績額一覧 '!$E$6:$E$20,B54,'実績額一覧 '!$K$6:$K$20,"&gt;0")</f>
        <v>0</v>
      </c>
      <c r="AE54" s="292"/>
      <c r="AF54" s="293" t="s">
        <v>18</v>
      </c>
      <c r="AG54" s="294"/>
      <c r="AH54" s="295">
        <f ca="1">SUMIF('実績額一覧 '!$E$6:$E$20,B54,'実績額一覧 '!$K$6:$K$20)</f>
        <v>0</v>
      </c>
      <c r="AI54" s="296"/>
      <c r="AJ54" s="296"/>
      <c r="AK54" s="296"/>
      <c r="AL54" s="140" t="s">
        <v>85</v>
      </c>
      <c r="AM54" s="141"/>
    </row>
    <row r="55" spans="1:39" ht="12.75" customHeight="1">
      <c r="A55" s="359"/>
      <c r="B55" s="137" t="s">
        <v>61</v>
      </c>
      <c r="C55" s="153"/>
      <c r="D55" s="153"/>
      <c r="E55" s="153"/>
      <c r="F55" s="153"/>
      <c r="G55" s="153"/>
      <c r="H55" s="153"/>
      <c r="I55" s="153"/>
      <c r="J55" s="153"/>
      <c r="K55" s="153"/>
      <c r="L55" s="153"/>
      <c r="M55" s="153"/>
      <c r="N55" s="153"/>
      <c r="O55" s="153"/>
      <c r="P55" s="153"/>
      <c r="Q55" s="153"/>
      <c r="R55" s="153"/>
      <c r="S55" s="153"/>
      <c r="T55" s="291">
        <f ca="1">COUNTIFS('実績額一覧 '!$E$6:$E$20,B55,'実績額一覧 '!$H$6:$H$20,"&gt;0")</f>
        <v>0</v>
      </c>
      <c r="U55" s="292"/>
      <c r="V55" s="293" t="s">
        <v>18</v>
      </c>
      <c r="W55" s="294"/>
      <c r="X55" s="295">
        <f ca="1">SUMIF('実績額一覧 '!$E$6:$E$20,B55,'実績額一覧 '!$H$6:$H$20)</f>
        <v>0</v>
      </c>
      <c r="Y55" s="296"/>
      <c r="Z55" s="296"/>
      <c r="AA55" s="296"/>
      <c r="AB55" s="140" t="s">
        <v>85</v>
      </c>
      <c r="AC55" s="141"/>
      <c r="AD55" s="291">
        <f ca="1">COUNTIFS('実績額一覧 '!$E$6:$E$20,B55,'実績額一覧 '!$K$6:$K$20,"&gt;0")</f>
        <v>0</v>
      </c>
      <c r="AE55" s="292"/>
      <c r="AF55" s="293" t="s">
        <v>18</v>
      </c>
      <c r="AG55" s="294"/>
      <c r="AH55" s="295">
        <f ca="1">SUMIF('実績額一覧 '!$E$6:$E$20,B55,'実績額一覧 '!$K$6:$K$20)</f>
        <v>0</v>
      </c>
      <c r="AI55" s="296"/>
      <c r="AJ55" s="296"/>
      <c r="AK55" s="296"/>
      <c r="AL55" s="140" t="s">
        <v>85</v>
      </c>
      <c r="AM55" s="141"/>
    </row>
    <row r="56" spans="1:39" ht="12.75" customHeight="1">
      <c r="A56" s="359"/>
      <c r="B56" s="154" t="s">
        <v>62</v>
      </c>
      <c r="C56" s="153"/>
      <c r="D56" s="153"/>
      <c r="E56" s="153"/>
      <c r="F56" s="153"/>
      <c r="G56" s="153"/>
      <c r="H56" s="153"/>
      <c r="I56" s="153"/>
      <c r="J56" s="153"/>
      <c r="K56" s="153"/>
      <c r="L56" s="153"/>
      <c r="M56" s="153"/>
      <c r="N56" s="153"/>
      <c r="O56" s="153"/>
      <c r="P56" s="153"/>
      <c r="Q56" s="153"/>
      <c r="R56" s="153"/>
      <c r="S56" s="153"/>
      <c r="T56" s="291">
        <f ca="1">COUNTIFS('実績額一覧 '!$E$6:$E$20,B56,'実績額一覧 '!$H$6:$H$20,"&gt;0")</f>
        <v>0</v>
      </c>
      <c r="U56" s="292"/>
      <c r="V56" s="293" t="s">
        <v>18</v>
      </c>
      <c r="W56" s="294"/>
      <c r="X56" s="295">
        <f ca="1">SUMIF('実績額一覧 '!$E$6:$E$20,B56,'実績額一覧 '!$H$6:$H$20)</f>
        <v>0</v>
      </c>
      <c r="Y56" s="296"/>
      <c r="Z56" s="296"/>
      <c r="AA56" s="296"/>
      <c r="AB56" s="140" t="s">
        <v>85</v>
      </c>
      <c r="AC56" s="141"/>
      <c r="AD56" s="291">
        <f ca="1">COUNTIFS('実績額一覧 '!$E$6:$E$20,B56,'実績額一覧 '!$K$6:$K$20,"&gt;0")</f>
        <v>0</v>
      </c>
      <c r="AE56" s="292"/>
      <c r="AF56" s="293" t="s">
        <v>18</v>
      </c>
      <c r="AG56" s="294"/>
      <c r="AH56" s="295">
        <f ca="1">SUMIF('実績額一覧 '!$E$6:$E$20,B56,'実績額一覧 '!$K$6:$K$20)</f>
        <v>0</v>
      </c>
      <c r="AI56" s="296"/>
      <c r="AJ56" s="296"/>
      <c r="AK56" s="296"/>
      <c r="AL56" s="140" t="s">
        <v>85</v>
      </c>
      <c r="AM56" s="141"/>
    </row>
    <row r="57" spans="1:39" ht="12.75" customHeight="1">
      <c r="A57" s="359"/>
      <c r="B57" s="154" t="s">
        <v>63</v>
      </c>
      <c r="C57" s="153"/>
      <c r="D57" s="153"/>
      <c r="E57" s="153"/>
      <c r="F57" s="153"/>
      <c r="G57" s="153"/>
      <c r="H57" s="153"/>
      <c r="I57" s="153"/>
      <c r="J57" s="153"/>
      <c r="K57" s="153"/>
      <c r="L57" s="153"/>
      <c r="M57" s="153"/>
      <c r="N57" s="153"/>
      <c r="O57" s="153"/>
      <c r="P57" s="153"/>
      <c r="Q57" s="153"/>
      <c r="R57" s="153"/>
      <c r="S57" s="153"/>
      <c r="T57" s="322">
        <f ca="1">COUNTIFS('実績額一覧 '!$E$6:$E$20,B57,'実績額一覧 '!$H$6:$H$20,"&gt;0")</f>
        <v>0</v>
      </c>
      <c r="U57" s="323"/>
      <c r="V57" s="324" t="s">
        <v>18</v>
      </c>
      <c r="W57" s="325"/>
      <c r="X57" s="297">
        <f ca="1">SUMIF('実績額一覧 '!$E$6:$E$20,B57,'実績額一覧 '!$H$6:$H$20)</f>
        <v>0</v>
      </c>
      <c r="Y57" s="298"/>
      <c r="Z57" s="298"/>
      <c r="AA57" s="298"/>
      <c r="AB57" s="146" t="s">
        <v>85</v>
      </c>
      <c r="AC57" s="147"/>
      <c r="AD57" s="322">
        <f ca="1">COUNTIFS('実績額一覧 '!$E$6:$E$20,B57,'実績額一覧 '!$K$6:$K$20,"&gt;0")</f>
        <v>0</v>
      </c>
      <c r="AE57" s="323"/>
      <c r="AF57" s="324" t="s">
        <v>18</v>
      </c>
      <c r="AG57" s="325"/>
      <c r="AH57" s="297">
        <f ca="1">SUMIF('実績額一覧 '!$E$6:$E$20,B57,'実績額一覧 '!$K$6:$K$20)</f>
        <v>0</v>
      </c>
      <c r="AI57" s="298"/>
      <c r="AJ57" s="298"/>
      <c r="AK57" s="298"/>
      <c r="AL57" s="146" t="s">
        <v>85</v>
      </c>
      <c r="AM57" s="147"/>
    </row>
    <row r="58" spans="1:39" ht="15.75" customHeight="1">
      <c r="A58" s="305" t="s">
        <v>40</v>
      </c>
      <c r="B58" s="306"/>
      <c r="C58" s="306"/>
      <c r="D58" s="306"/>
      <c r="E58" s="306"/>
      <c r="F58" s="306"/>
      <c r="G58" s="306"/>
      <c r="H58" s="306"/>
      <c r="I58" s="306"/>
      <c r="J58" s="306"/>
      <c r="K58" s="306"/>
      <c r="L58" s="306"/>
      <c r="M58" s="306"/>
      <c r="N58" s="306"/>
      <c r="O58" s="306"/>
      <c r="P58" s="306"/>
      <c r="Q58" s="306"/>
      <c r="R58" s="306"/>
      <c r="S58" s="307"/>
      <c r="T58" s="318">
        <f ca="1">SUM(T23:U57)</f>
        <v>0</v>
      </c>
      <c r="U58" s="319"/>
      <c r="V58" s="320" t="s">
        <v>18</v>
      </c>
      <c r="W58" s="321"/>
      <c r="X58" s="289">
        <f ca="1">SUM(X23:AA57)</f>
        <v>0</v>
      </c>
      <c r="Y58" s="290"/>
      <c r="Z58" s="290"/>
      <c r="AA58" s="290"/>
      <c r="AB58" s="155" t="s">
        <v>85</v>
      </c>
      <c r="AC58" s="156"/>
      <c r="AD58" s="318">
        <f ca="1">SUM(AD23:AE57)</f>
        <v>0</v>
      </c>
      <c r="AE58" s="319"/>
      <c r="AF58" s="320" t="s">
        <v>18</v>
      </c>
      <c r="AG58" s="321"/>
      <c r="AH58" s="289">
        <f ca="1">SUM(AH23:AK57)</f>
        <v>0</v>
      </c>
      <c r="AI58" s="290"/>
      <c r="AJ58" s="290"/>
      <c r="AK58" s="290"/>
      <c r="AL58" s="155" t="s">
        <v>85</v>
      </c>
      <c r="AM58" s="156"/>
    </row>
    <row r="59" spans="1:39" ht="15.75" customHeight="1">
      <c r="A59" s="305" t="s">
        <v>42</v>
      </c>
      <c r="B59" s="306"/>
      <c r="C59" s="306"/>
      <c r="D59" s="306"/>
      <c r="E59" s="306"/>
      <c r="F59" s="306"/>
      <c r="G59" s="306"/>
      <c r="H59" s="306"/>
      <c r="I59" s="306"/>
      <c r="J59" s="306"/>
      <c r="K59" s="306"/>
      <c r="L59" s="306"/>
      <c r="M59" s="306"/>
      <c r="N59" s="306"/>
      <c r="O59" s="306"/>
      <c r="P59" s="306"/>
      <c r="Q59" s="306"/>
      <c r="R59" s="306"/>
      <c r="S59" s="307"/>
      <c r="T59" s="387">
        <f ca="1">X58+AH58</f>
        <v>0</v>
      </c>
      <c r="U59" s="388"/>
      <c r="V59" s="388"/>
      <c r="W59" s="388"/>
      <c r="X59" s="388"/>
      <c r="Y59" s="388"/>
      <c r="Z59" s="388"/>
      <c r="AA59" s="388"/>
      <c r="AB59" s="388"/>
      <c r="AC59" s="388"/>
      <c r="AD59" s="388"/>
      <c r="AE59" s="388"/>
      <c r="AF59" s="388"/>
      <c r="AG59" s="388"/>
      <c r="AH59" s="388"/>
      <c r="AI59" s="388"/>
      <c r="AJ59" s="388"/>
      <c r="AK59" s="388"/>
      <c r="AL59" s="155" t="s">
        <v>85</v>
      </c>
      <c r="AM59" s="156"/>
    </row>
    <row r="60" spans="1:39">
      <c r="A60" s="157" t="s">
        <v>111</v>
      </c>
    </row>
    <row r="61" spans="1:39" s="157" customFormat="1" ht="10.5">
      <c r="A61" s="158" t="s">
        <v>110</v>
      </c>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row>
    <row r="62" spans="1:39">
      <c r="A62" s="157" t="s">
        <v>112</v>
      </c>
    </row>
    <row r="63" spans="1:39" s="157" customFormat="1" ht="10.5">
      <c r="C63" s="157" t="s">
        <v>113</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A3" sqref="A3"/>
    </sheetView>
  </sheetViews>
  <sheetFormatPr defaultColWidth="2.25" defaultRowHeight="13.5"/>
  <cols>
    <col min="1" max="1" width="2.25" style="85"/>
    <col min="2" max="2" width="3.125" style="85" customWidth="1"/>
    <col min="3" max="3" width="12.875" style="85" customWidth="1"/>
    <col min="4" max="4" width="16.875" style="85" customWidth="1"/>
    <col min="5" max="5" width="18.875" style="85" customWidth="1"/>
    <col min="6" max="11" width="11.25" style="85" customWidth="1"/>
    <col min="12" max="12" width="12.625" style="85" customWidth="1"/>
    <col min="13" max="13" width="18.75" style="85" customWidth="1"/>
    <col min="14" max="16384" width="2.25" style="85"/>
  </cols>
  <sheetData>
    <row r="1" spans="1:13">
      <c r="A1" s="85" t="s">
        <v>228</v>
      </c>
    </row>
    <row r="3" spans="1:13" ht="18" customHeight="1" thickBot="1">
      <c r="B3" s="86"/>
      <c r="M3" s="164" t="s">
        <v>171</v>
      </c>
    </row>
    <row r="4" spans="1:13" ht="18" customHeight="1" thickBot="1">
      <c r="B4" s="393" t="s">
        <v>87</v>
      </c>
      <c r="C4" s="394" t="s">
        <v>84</v>
      </c>
      <c r="D4" s="395" t="s">
        <v>80</v>
      </c>
      <c r="E4" s="396" t="s">
        <v>86</v>
      </c>
      <c r="F4" s="397" t="s">
        <v>108</v>
      </c>
      <c r="G4" s="397"/>
      <c r="H4" s="398"/>
      <c r="I4" s="397" t="s">
        <v>109</v>
      </c>
      <c r="J4" s="397"/>
      <c r="K4" s="398"/>
      <c r="L4" s="391" t="s">
        <v>222</v>
      </c>
      <c r="M4" s="392" t="s">
        <v>92</v>
      </c>
    </row>
    <row r="5" spans="1:13" ht="27.75" customHeight="1">
      <c r="B5" s="393"/>
      <c r="C5" s="394"/>
      <c r="D5" s="395"/>
      <c r="E5" s="396"/>
      <c r="F5" s="87" t="s">
        <v>82</v>
      </c>
      <c r="G5" s="87" t="s">
        <v>83</v>
      </c>
      <c r="H5" s="88" t="s">
        <v>223</v>
      </c>
      <c r="I5" s="89" t="s">
        <v>89</v>
      </c>
      <c r="J5" s="87" t="s">
        <v>90</v>
      </c>
      <c r="K5" s="90" t="s">
        <v>224</v>
      </c>
      <c r="L5" s="392"/>
      <c r="M5" s="392"/>
    </row>
    <row r="6" spans="1:13" ht="22.5" customHeight="1">
      <c r="B6" s="91">
        <v>1</v>
      </c>
      <c r="C6" s="92">
        <f ca="1">IFERROR(INDIRECT("個票"&amp;$B6&amp;"！$AG$4"),"")</f>
        <v>0</v>
      </c>
      <c r="D6" s="92">
        <f ca="1">IFERROR(INDIRECT("個票"&amp;$B6&amp;"！$L$4"),"")</f>
        <v>0</v>
      </c>
      <c r="E6" s="91">
        <f ca="1">IFERROR(INDIRECT("個票"&amp;$B6&amp;"！$L$5"),"")</f>
        <v>0</v>
      </c>
      <c r="F6" s="93">
        <f ca="1">IF(G6&lt;&gt;0,IFERROR(INDIRECT("個票"&amp;$B6&amp;"！$AA$13"),""),0)</f>
        <v>0</v>
      </c>
      <c r="G6" s="93">
        <f ca="1">IFERROR(INDIRECT("個票"&amp;$B6&amp;"！$AI$13"),"")</f>
        <v>0</v>
      </c>
      <c r="H6" s="94">
        <f ca="1">MIN(F6:G6)</f>
        <v>0</v>
      </c>
      <c r="I6" s="95">
        <f ca="1">IF(J6&lt;&gt;0,IFERROR(INDIRECT("個票"&amp;$B6&amp;"！$AA$47"),""),0)</f>
        <v>0</v>
      </c>
      <c r="J6" s="93">
        <f ca="1">IFERROR(INDIRECT("個票"&amp;$B6&amp;"！$AI$47"),"")</f>
        <v>0</v>
      </c>
      <c r="K6" s="96">
        <f ca="1">MIN(I6:J6)</f>
        <v>0</v>
      </c>
      <c r="L6" s="96">
        <f ca="1">SUM(H6,K6)</f>
        <v>0</v>
      </c>
      <c r="M6" s="97"/>
    </row>
    <row r="7" spans="1:13" ht="22.5" customHeight="1">
      <c r="B7" s="91">
        <v>2</v>
      </c>
      <c r="C7" s="92" t="str">
        <f t="shared" ref="C7:C20" ca="1" si="0">IFERROR(INDIRECT("個票"&amp;$B7&amp;"！$AG$4"),"")</f>
        <v/>
      </c>
      <c r="D7" s="92" t="str">
        <f t="shared" ref="D7:D20" ca="1" si="1">IFERROR(INDIRECT("個票"&amp;$B7&amp;"！$L$4"),"")</f>
        <v/>
      </c>
      <c r="E7" s="91" t="str">
        <f t="shared" ref="E7:E20" ca="1" si="2">IFERROR(INDIRECT("個票"&amp;$B7&amp;"！$L$5"),"")</f>
        <v/>
      </c>
      <c r="F7" s="93" t="str">
        <f t="shared" ref="F7:F20" ca="1" si="3">IF(G7&lt;&gt;0,IFERROR(INDIRECT("個票"&amp;$B7&amp;"！$AA$13"),""),0)</f>
        <v/>
      </c>
      <c r="G7" s="93" t="str">
        <f t="shared" ref="G7:G20" ca="1" si="4">IFERROR(INDIRECT("個票"&amp;$B7&amp;"！$AI$13"),"")</f>
        <v/>
      </c>
      <c r="H7" s="94">
        <f t="shared" ref="H7:H20" ca="1" si="5">MIN(F7:G7)</f>
        <v>0</v>
      </c>
      <c r="I7" s="95" t="str">
        <f ca="1">IF(J7&lt;&gt;0,IFERROR(INDIRECT("個票"&amp;$B7&amp;"！$AA$47"),""),0)</f>
        <v/>
      </c>
      <c r="J7" s="93" t="str">
        <f ca="1">IFERROR(INDIRECT("個票"&amp;$B7&amp;"！$AI$47"),"")</f>
        <v/>
      </c>
      <c r="K7" s="96">
        <f t="shared" ref="K7:K20" ca="1" si="6">MIN(I7:J7)</f>
        <v>0</v>
      </c>
      <c r="L7" s="96">
        <f t="shared" ref="L7:L19" ca="1" si="7">SUM(H7,K7)</f>
        <v>0</v>
      </c>
      <c r="M7" s="97"/>
    </row>
    <row r="8" spans="1:13" ht="22.5" customHeight="1">
      <c r="B8" s="91">
        <v>3</v>
      </c>
      <c r="C8" s="92" t="str">
        <f t="shared" ca="1" si="0"/>
        <v/>
      </c>
      <c r="D8" s="92" t="str">
        <f t="shared" ca="1" si="1"/>
        <v/>
      </c>
      <c r="E8" s="91" t="str">
        <f t="shared" ca="1" si="2"/>
        <v/>
      </c>
      <c r="F8" s="93" t="str">
        <f t="shared" ca="1" si="3"/>
        <v/>
      </c>
      <c r="G8" s="93" t="str">
        <f t="shared" ca="1" si="4"/>
        <v/>
      </c>
      <c r="H8" s="94">
        <f t="shared" ca="1" si="5"/>
        <v>0</v>
      </c>
      <c r="I8" s="95" t="str">
        <f t="shared" ref="I8:I20" ca="1" si="8">IF(J8&lt;&gt;0,IFERROR(INDIRECT("個票"&amp;$B8&amp;"！$AA$47"),""),0)</f>
        <v/>
      </c>
      <c r="J8" s="93" t="str">
        <f t="shared" ref="J8:J20" ca="1" si="9">IFERROR(INDIRECT("個票"&amp;$B8&amp;"！$AI$47"),"")</f>
        <v/>
      </c>
      <c r="K8" s="96">
        <f t="shared" ca="1" si="6"/>
        <v>0</v>
      </c>
      <c r="L8" s="96">
        <f t="shared" ca="1" si="7"/>
        <v>0</v>
      </c>
      <c r="M8" s="97"/>
    </row>
    <row r="9" spans="1:13" ht="22.5" customHeight="1">
      <c r="B9" s="91">
        <v>4</v>
      </c>
      <c r="C9" s="92" t="str">
        <f t="shared" ca="1" si="0"/>
        <v/>
      </c>
      <c r="D9" s="92" t="str">
        <f t="shared" ca="1" si="1"/>
        <v/>
      </c>
      <c r="E9" s="91" t="str">
        <f t="shared" ca="1" si="2"/>
        <v/>
      </c>
      <c r="F9" s="93" t="str">
        <f t="shared" ca="1" si="3"/>
        <v/>
      </c>
      <c r="G9" s="93" t="str">
        <f t="shared" ca="1" si="4"/>
        <v/>
      </c>
      <c r="H9" s="94">
        <f t="shared" ca="1" si="5"/>
        <v>0</v>
      </c>
      <c r="I9" s="95" t="str">
        <f t="shared" ca="1" si="8"/>
        <v/>
      </c>
      <c r="J9" s="93" t="str">
        <f t="shared" ca="1" si="9"/>
        <v/>
      </c>
      <c r="K9" s="96">
        <f t="shared" ca="1" si="6"/>
        <v>0</v>
      </c>
      <c r="L9" s="96">
        <f t="shared" ca="1" si="7"/>
        <v>0</v>
      </c>
      <c r="M9" s="97"/>
    </row>
    <row r="10" spans="1:13" ht="22.5" customHeight="1">
      <c r="B10" s="91">
        <v>5</v>
      </c>
      <c r="C10" s="92" t="str">
        <f t="shared" ca="1" si="0"/>
        <v/>
      </c>
      <c r="D10" s="92" t="str">
        <f t="shared" ca="1" si="1"/>
        <v/>
      </c>
      <c r="E10" s="91" t="str">
        <f t="shared" ca="1" si="2"/>
        <v/>
      </c>
      <c r="F10" s="93" t="str">
        <f t="shared" ca="1" si="3"/>
        <v/>
      </c>
      <c r="G10" s="93" t="str">
        <f t="shared" ca="1" si="4"/>
        <v/>
      </c>
      <c r="H10" s="94">
        <f t="shared" ca="1" si="5"/>
        <v>0</v>
      </c>
      <c r="I10" s="95" t="str">
        <f t="shared" ca="1" si="8"/>
        <v/>
      </c>
      <c r="J10" s="93" t="str">
        <f t="shared" ca="1" si="9"/>
        <v/>
      </c>
      <c r="K10" s="96">
        <f t="shared" ca="1" si="6"/>
        <v>0</v>
      </c>
      <c r="L10" s="96">
        <f t="shared" ca="1" si="7"/>
        <v>0</v>
      </c>
      <c r="M10" s="97"/>
    </row>
    <row r="11" spans="1:13" ht="22.5" customHeight="1">
      <c r="B11" s="91">
        <v>6</v>
      </c>
      <c r="C11" s="92" t="str">
        <f t="shared" ca="1" si="0"/>
        <v/>
      </c>
      <c r="D11" s="92" t="str">
        <f t="shared" ca="1" si="1"/>
        <v/>
      </c>
      <c r="E11" s="91" t="str">
        <f t="shared" ca="1" si="2"/>
        <v/>
      </c>
      <c r="F11" s="93" t="str">
        <f t="shared" ca="1" si="3"/>
        <v/>
      </c>
      <c r="G11" s="93" t="str">
        <f t="shared" ca="1" si="4"/>
        <v/>
      </c>
      <c r="H11" s="94">
        <f t="shared" ca="1" si="5"/>
        <v>0</v>
      </c>
      <c r="I11" s="95" t="str">
        <f t="shared" ca="1" si="8"/>
        <v/>
      </c>
      <c r="J11" s="93" t="str">
        <f t="shared" ca="1" si="9"/>
        <v/>
      </c>
      <c r="K11" s="96">
        <f t="shared" ca="1" si="6"/>
        <v>0</v>
      </c>
      <c r="L11" s="96">
        <f t="shared" ca="1" si="7"/>
        <v>0</v>
      </c>
      <c r="M11" s="97"/>
    </row>
    <row r="12" spans="1:13" ht="22.5" customHeight="1">
      <c r="B12" s="91">
        <v>7</v>
      </c>
      <c r="C12" s="92" t="str">
        <f t="shared" ca="1" si="0"/>
        <v/>
      </c>
      <c r="D12" s="92" t="str">
        <f t="shared" ca="1" si="1"/>
        <v/>
      </c>
      <c r="E12" s="91" t="str">
        <f t="shared" ca="1" si="2"/>
        <v/>
      </c>
      <c r="F12" s="93" t="str">
        <f t="shared" ca="1" si="3"/>
        <v/>
      </c>
      <c r="G12" s="93" t="str">
        <f t="shared" ca="1" si="4"/>
        <v/>
      </c>
      <c r="H12" s="94">
        <f t="shared" ca="1" si="5"/>
        <v>0</v>
      </c>
      <c r="I12" s="95" t="str">
        <f t="shared" ca="1" si="8"/>
        <v/>
      </c>
      <c r="J12" s="93" t="str">
        <f t="shared" ca="1" si="9"/>
        <v/>
      </c>
      <c r="K12" s="96">
        <f t="shared" ca="1" si="6"/>
        <v>0</v>
      </c>
      <c r="L12" s="96">
        <f t="shared" ca="1" si="7"/>
        <v>0</v>
      </c>
      <c r="M12" s="97"/>
    </row>
    <row r="13" spans="1:13" ht="22.5" customHeight="1">
      <c r="B13" s="91">
        <v>8</v>
      </c>
      <c r="C13" s="92" t="str">
        <f t="shared" ca="1" si="0"/>
        <v/>
      </c>
      <c r="D13" s="92" t="str">
        <f t="shared" ca="1" si="1"/>
        <v/>
      </c>
      <c r="E13" s="91" t="str">
        <f t="shared" ca="1" si="2"/>
        <v/>
      </c>
      <c r="F13" s="93" t="str">
        <f t="shared" ca="1" si="3"/>
        <v/>
      </c>
      <c r="G13" s="93" t="str">
        <f t="shared" ca="1" si="4"/>
        <v/>
      </c>
      <c r="H13" s="94">
        <f t="shared" ca="1" si="5"/>
        <v>0</v>
      </c>
      <c r="I13" s="95" t="str">
        <f t="shared" ca="1" si="8"/>
        <v/>
      </c>
      <c r="J13" s="93" t="str">
        <f t="shared" ca="1" si="9"/>
        <v/>
      </c>
      <c r="K13" s="96">
        <f t="shared" ca="1" si="6"/>
        <v>0</v>
      </c>
      <c r="L13" s="96">
        <f t="shared" ca="1" si="7"/>
        <v>0</v>
      </c>
      <c r="M13" s="97"/>
    </row>
    <row r="14" spans="1:13" ht="22.5" customHeight="1">
      <c r="B14" s="91">
        <v>9</v>
      </c>
      <c r="C14" s="92" t="str">
        <f t="shared" ca="1" si="0"/>
        <v/>
      </c>
      <c r="D14" s="92" t="str">
        <f t="shared" ca="1" si="1"/>
        <v/>
      </c>
      <c r="E14" s="91" t="str">
        <f t="shared" ca="1" si="2"/>
        <v/>
      </c>
      <c r="F14" s="93" t="str">
        <f t="shared" ca="1" si="3"/>
        <v/>
      </c>
      <c r="G14" s="93" t="str">
        <f t="shared" ca="1" si="4"/>
        <v/>
      </c>
      <c r="H14" s="94">
        <f t="shared" ca="1" si="5"/>
        <v>0</v>
      </c>
      <c r="I14" s="95" t="str">
        <f t="shared" ca="1" si="8"/>
        <v/>
      </c>
      <c r="J14" s="93" t="str">
        <f t="shared" ca="1" si="9"/>
        <v/>
      </c>
      <c r="K14" s="96">
        <f t="shared" ca="1" si="6"/>
        <v>0</v>
      </c>
      <c r="L14" s="96">
        <f t="shared" ca="1" si="7"/>
        <v>0</v>
      </c>
      <c r="M14" s="97"/>
    </row>
    <row r="15" spans="1:13" ht="22.5" customHeight="1">
      <c r="B15" s="91">
        <v>10</v>
      </c>
      <c r="C15" s="92" t="str">
        <f t="shared" ca="1" si="0"/>
        <v/>
      </c>
      <c r="D15" s="92" t="str">
        <f t="shared" ca="1" si="1"/>
        <v/>
      </c>
      <c r="E15" s="91" t="str">
        <f t="shared" ca="1" si="2"/>
        <v/>
      </c>
      <c r="F15" s="93" t="str">
        <f t="shared" ca="1" si="3"/>
        <v/>
      </c>
      <c r="G15" s="93" t="str">
        <f t="shared" ca="1" si="4"/>
        <v/>
      </c>
      <c r="H15" s="94">
        <f t="shared" ca="1" si="5"/>
        <v>0</v>
      </c>
      <c r="I15" s="95" t="str">
        <f t="shared" ca="1" si="8"/>
        <v/>
      </c>
      <c r="J15" s="93" t="str">
        <f t="shared" ca="1" si="9"/>
        <v/>
      </c>
      <c r="K15" s="96">
        <f t="shared" ca="1" si="6"/>
        <v>0</v>
      </c>
      <c r="L15" s="96">
        <f t="shared" ca="1" si="7"/>
        <v>0</v>
      </c>
      <c r="M15" s="97"/>
    </row>
    <row r="16" spans="1:13" ht="22.5" customHeight="1">
      <c r="B16" s="91">
        <v>11</v>
      </c>
      <c r="C16" s="92" t="str">
        <f t="shared" ca="1" si="0"/>
        <v/>
      </c>
      <c r="D16" s="92" t="str">
        <f t="shared" ca="1" si="1"/>
        <v/>
      </c>
      <c r="E16" s="91" t="str">
        <f t="shared" ca="1" si="2"/>
        <v/>
      </c>
      <c r="F16" s="93" t="str">
        <f t="shared" ca="1" si="3"/>
        <v/>
      </c>
      <c r="G16" s="93" t="str">
        <f t="shared" ca="1" si="4"/>
        <v/>
      </c>
      <c r="H16" s="94">
        <f t="shared" ca="1" si="5"/>
        <v>0</v>
      </c>
      <c r="I16" s="95" t="str">
        <f t="shared" ca="1" si="8"/>
        <v/>
      </c>
      <c r="J16" s="93" t="str">
        <f t="shared" ca="1" si="9"/>
        <v/>
      </c>
      <c r="K16" s="96">
        <f t="shared" ca="1" si="6"/>
        <v>0</v>
      </c>
      <c r="L16" s="96">
        <f t="shared" ca="1" si="7"/>
        <v>0</v>
      </c>
      <c r="M16" s="97"/>
    </row>
    <row r="17" spans="1:13" ht="22.5" customHeight="1">
      <c r="B17" s="91">
        <v>12</v>
      </c>
      <c r="C17" s="92" t="str">
        <f t="shared" ca="1" si="0"/>
        <v/>
      </c>
      <c r="D17" s="92" t="str">
        <f t="shared" ca="1" si="1"/>
        <v/>
      </c>
      <c r="E17" s="91" t="str">
        <f t="shared" ca="1" si="2"/>
        <v/>
      </c>
      <c r="F17" s="93" t="str">
        <f t="shared" ca="1" si="3"/>
        <v/>
      </c>
      <c r="G17" s="93" t="str">
        <f t="shared" ca="1" si="4"/>
        <v/>
      </c>
      <c r="H17" s="94">
        <f t="shared" ca="1" si="5"/>
        <v>0</v>
      </c>
      <c r="I17" s="95" t="str">
        <f t="shared" ca="1" si="8"/>
        <v/>
      </c>
      <c r="J17" s="93" t="str">
        <f t="shared" ca="1" si="9"/>
        <v/>
      </c>
      <c r="K17" s="96">
        <f t="shared" ca="1" si="6"/>
        <v>0</v>
      </c>
      <c r="L17" s="96">
        <f t="shared" ca="1" si="7"/>
        <v>0</v>
      </c>
      <c r="M17" s="97"/>
    </row>
    <row r="18" spans="1:13" ht="22.5" customHeight="1">
      <c r="B18" s="91">
        <v>13</v>
      </c>
      <c r="C18" s="92" t="str">
        <f t="shared" ca="1" si="0"/>
        <v/>
      </c>
      <c r="D18" s="92" t="str">
        <f t="shared" ca="1" si="1"/>
        <v/>
      </c>
      <c r="E18" s="91" t="str">
        <f t="shared" ca="1" si="2"/>
        <v/>
      </c>
      <c r="F18" s="93" t="str">
        <f t="shared" ca="1" si="3"/>
        <v/>
      </c>
      <c r="G18" s="93" t="str">
        <f t="shared" ca="1" si="4"/>
        <v/>
      </c>
      <c r="H18" s="94">
        <f t="shared" ca="1" si="5"/>
        <v>0</v>
      </c>
      <c r="I18" s="95" t="str">
        <f t="shared" ca="1" si="8"/>
        <v/>
      </c>
      <c r="J18" s="93" t="str">
        <f t="shared" ca="1" si="9"/>
        <v/>
      </c>
      <c r="K18" s="96">
        <f t="shared" ca="1" si="6"/>
        <v>0</v>
      </c>
      <c r="L18" s="96">
        <f t="shared" ca="1" si="7"/>
        <v>0</v>
      </c>
      <c r="M18" s="97"/>
    </row>
    <row r="19" spans="1:13" ht="22.5" customHeight="1">
      <c r="B19" s="91">
        <v>14</v>
      </c>
      <c r="C19" s="92" t="str">
        <f t="shared" ca="1" si="0"/>
        <v/>
      </c>
      <c r="D19" s="92" t="str">
        <f t="shared" ca="1" si="1"/>
        <v/>
      </c>
      <c r="E19" s="91" t="str">
        <f t="shared" ca="1" si="2"/>
        <v/>
      </c>
      <c r="F19" s="93" t="str">
        <f t="shared" ca="1" si="3"/>
        <v/>
      </c>
      <c r="G19" s="93" t="str">
        <f t="shared" ca="1" si="4"/>
        <v/>
      </c>
      <c r="H19" s="94">
        <f t="shared" ca="1" si="5"/>
        <v>0</v>
      </c>
      <c r="I19" s="95" t="str">
        <f t="shared" ca="1" si="8"/>
        <v/>
      </c>
      <c r="J19" s="93" t="str">
        <f t="shared" ca="1" si="9"/>
        <v/>
      </c>
      <c r="K19" s="96">
        <f t="shared" ca="1" si="6"/>
        <v>0</v>
      </c>
      <c r="L19" s="96">
        <f t="shared" ca="1" si="7"/>
        <v>0</v>
      </c>
      <c r="M19" s="97"/>
    </row>
    <row r="20" spans="1:13" ht="22.5" customHeight="1" thickBot="1">
      <c r="B20" s="98">
        <v>15</v>
      </c>
      <c r="C20" s="99" t="str">
        <f t="shared" ca="1" si="0"/>
        <v/>
      </c>
      <c r="D20" s="99" t="str">
        <f t="shared" ca="1" si="1"/>
        <v/>
      </c>
      <c r="E20" s="98" t="str">
        <f t="shared" ca="1" si="2"/>
        <v/>
      </c>
      <c r="F20" s="100" t="str">
        <f t="shared" ca="1" si="3"/>
        <v/>
      </c>
      <c r="G20" s="100" t="str">
        <f t="shared" ca="1" si="4"/>
        <v/>
      </c>
      <c r="H20" s="101">
        <f t="shared" ca="1" si="5"/>
        <v>0</v>
      </c>
      <c r="I20" s="95" t="str">
        <f t="shared" ca="1" si="8"/>
        <v/>
      </c>
      <c r="J20" s="93" t="str">
        <f t="shared" ca="1" si="9"/>
        <v/>
      </c>
      <c r="K20" s="102">
        <f t="shared" ca="1" si="6"/>
        <v>0</v>
      </c>
      <c r="L20" s="103">
        <f ca="1">SUM(H20,K20)</f>
        <v>0</v>
      </c>
      <c r="M20" s="104"/>
    </row>
    <row r="21" spans="1:13" ht="22.5" customHeight="1" thickTop="1" thickBot="1">
      <c r="B21" s="389" t="s">
        <v>91</v>
      </c>
      <c r="C21" s="390"/>
      <c r="D21" s="390"/>
      <c r="E21" s="390"/>
      <c r="F21" s="105"/>
      <c r="G21" s="105"/>
      <c r="H21" s="106">
        <f ca="1">SUM(H6:H20)</f>
        <v>0</v>
      </c>
      <c r="I21" s="107"/>
      <c r="J21" s="105"/>
      <c r="K21" s="108">
        <f ca="1">SUM(K6:K20)</f>
        <v>0</v>
      </c>
      <c r="L21" s="108">
        <f ca="1">SUM(H21,K21)</f>
        <v>0</v>
      </c>
      <c r="M21" s="109"/>
    </row>
    <row r="22" spans="1:13" ht="19.5" customHeight="1"/>
    <row r="23" spans="1:13" s="110" customFormat="1" ht="18" customHeight="1">
      <c r="A23" s="85" t="s">
        <v>88</v>
      </c>
      <c r="B23" s="85"/>
      <c r="C23" s="85"/>
      <c r="D23" s="85"/>
    </row>
    <row r="24" spans="1:13" s="110" customFormat="1" ht="16.5" customHeight="1">
      <c r="A24" s="85"/>
      <c r="B24" s="111">
        <v>1</v>
      </c>
      <c r="C24" s="112" t="s">
        <v>93</v>
      </c>
      <c r="D24" s="85"/>
    </row>
    <row r="25" spans="1:13" s="170" customFormat="1" ht="16.5" customHeight="1">
      <c r="A25" s="28"/>
      <c r="B25" s="169">
        <v>2</v>
      </c>
      <c r="C25" s="33" t="s">
        <v>227</v>
      </c>
      <c r="D25" s="28"/>
    </row>
    <row r="26" spans="1:13" s="170" customFormat="1" ht="16.5" customHeight="1">
      <c r="A26" s="28"/>
      <c r="B26" s="169">
        <v>3</v>
      </c>
      <c r="C26" s="33" t="s">
        <v>173</v>
      </c>
      <c r="D26" s="28"/>
    </row>
    <row r="27" spans="1:13" s="170" customFormat="1" ht="16.5" customHeight="1">
      <c r="A27" s="28"/>
      <c r="B27" s="171">
        <v>4</v>
      </c>
      <c r="C27" s="172" t="s">
        <v>225</v>
      </c>
      <c r="D27" s="28"/>
    </row>
    <row r="28" spans="1:13" s="170" customFormat="1" ht="16.5" customHeight="1">
      <c r="A28" s="28"/>
      <c r="B28" s="171">
        <v>5</v>
      </c>
      <c r="C28" s="172" t="s">
        <v>226</v>
      </c>
      <c r="D28" s="28"/>
    </row>
    <row r="29" spans="1:13" s="110" customFormat="1" ht="22.5" customHeight="1"/>
    <row r="30" spans="1:13" s="110" customFormat="1" ht="22.5" customHeight="1"/>
    <row r="31" spans="1:13" s="110" customFormat="1" ht="22.5" customHeight="1"/>
    <row r="32" spans="1:13"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6"/>
  <sheetViews>
    <sheetView showGridLines="0" tabSelected="1" view="pageBreakPreview" zoomScale="120" zoomScaleNormal="120" zoomScaleSheetLayoutView="120" workbookViewId="0">
      <selection activeCell="AT80" sqref="AT80"/>
    </sheetView>
  </sheetViews>
  <sheetFormatPr defaultColWidth="2.25" defaultRowHeight="13.5"/>
  <cols>
    <col min="1" max="1" width="2.25" style="28" customWidth="1"/>
    <col min="2" max="5" width="2.375" style="28" customWidth="1"/>
    <col min="6" max="7" width="2.375" style="28" bestFit="1" customWidth="1"/>
    <col min="8" max="40" width="2.25" style="28"/>
    <col min="41" max="47" width="2.25" style="28" customWidth="1"/>
    <col min="48" max="16384" width="2.25" style="28"/>
  </cols>
  <sheetData>
    <row r="1" spans="1:46">
      <c r="A1" s="173" t="s">
        <v>230</v>
      </c>
    </row>
    <row r="3" spans="1:46" s="33" customFormat="1" ht="12" customHeight="1">
      <c r="A3" s="417" t="s">
        <v>45</v>
      </c>
      <c r="B3" s="29" t="s">
        <v>0</v>
      </c>
      <c r="C3" s="30"/>
      <c r="D3" s="30"/>
      <c r="E3" s="31"/>
      <c r="F3" s="31"/>
      <c r="G3" s="31"/>
      <c r="H3" s="31"/>
      <c r="I3" s="31"/>
      <c r="J3" s="31"/>
      <c r="K3" s="32"/>
      <c r="L3" s="404"/>
      <c r="M3" s="405"/>
      <c r="N3" s="405"/>
      <c r="O3" s="405"/>
      <c r="P3" s="405"/>
      <c r="Q3" s="405"/>
      <c r="R3" s="405"/>
      <c r="S3" s="405"/>
      <c r="T3" s="405"/>
      <c r="U3" s="405"/>
      <c r="V3" s="405"/>
      <c r="W3" s="405"/>
      <c r="X3" s="405"/>
      <c r="Y3" s="405"/>
      <c r="Z3" s="405"/>
      <c r="AA3" s="405"/>
      <c r="AB3" s="405"/>
      <c r="AC3" s="405"/>
      <c r="AD3" s="405"/>
      <c r="AE3" s="405"/>
      <c r="AF3" s="406"/>
      <c r="AG3" s="423" t="s">
        <v>73</v>
      </c>
      <c r="AH3" s="410"/>
      <c r="AI3" s="410"/>
      <c r="AJ3" s="410"/>
      <c r="AK3" s="410"/>
      <c r="AL3" s="410"/>
      <c r="AM3" s="411"/>
    </row>
    <row r="4" spans="1:46" s="33" customFormat="1" ht="20.25" customHeight="1">
      <c r="A4" s="418"/>
      <c r="B4" s="34" t="s">
        <v>43</v>
      </c>
      <c r="C4" s="35"/>
      <c r="D4" s="35"/>
      <c r="E4" s="36"/>
      <c r="F4" s="36"/>
      <c r="G4" s="36"/>
      <c r="H4" s="36"/>
      <c r="I4" s="36"/>
      <c r="J4" s="36"/>
      <c r="K4" s="37"/>
      <c r="L4" s="401"/>
      <c r="M4" s="402"/>
      <c r="N4" s="402"/>
      <c r="O4" s="402"/>
      <c r="P4" s="402"/>
      <c r="Q4" s="402"/>
      <c r="R4" s="402"/>
      <c r="S4" s="402"/>
      <c r="T4" s="402"/>
      <c r="U4" s="402"/>
      <c r="V4" s="402"/>
      <c r="W4" s="402"/>
      <c r="X4" s="402"/>
      <c r="Y4" s="402"/>
      <c r="Z4" s="402"/>
      <c r="AA4" s="402"/>
      <c r="AB4" s="402"/>
      <c r="AC4" s="402"/>
      <c r="AD4" s="402"/>
      <c r="AE4" s="402"/>
      <c r="AF4" s="403"/>
      <c r="AG4" s="424"/>
      <c r="AH4" s="425"/>
      <c r="AI4" s="425"/>
      <c r="AJ4" s="425"/>
      <c r="AK4" s="425"/>
      <c r="AL4" s="425"/>
      <c r="AM4" s="426"/>
      <c r="AP4" s="412"/>
      <c r="AQ4" s="412"/>
      <c r="AR4" s="412"/>
      <c r="AS4" s="412"/>
      <c r="AT4" s="412"/>
    </row>
    <row r="5" spans="1:46" s="33" customFormat="1" ht="20.25" customHeight="1">
      <c r="A5" s="418"/>
      <c r="B5" s="175" t="s">
        <v>86</v>
      </c>
      <c r="C5" s="174"/>
      <c r="D5" s="174"/>
      <c r="E5" s="38"/>
      <c r="F5" s="38"/>
      <c r="G5" s="38"/>
      <c r="H5" s="38"/>
      <c r="I5" s="38"/>
      <c r="J5" s="38"/>
      <c r="K5" s="39"/>
      <c r="L5" s="427"/>
      <c r="M5" s="428"/>
      <c r="N5" s="428"/>
      <c r="O5" s="428"/>
      <c r="P5" s="428"/>
      <c r="Q5" s="428"/>
      <c r="R5" s="428"/>
      <c r="S5" s="428"/>
      <c r="T5" s="428"/>
      <c r="U5" s="428"/>
      <c r="V5" s="428"/>
      <c r="W5" s="428"/>
      <c r="X5" s="428"/>
      <c r="Y5" s="428"/>
      <c r="Z5" s="428"/>
      <c r="AA5" s="428"/>
      <c r="AB5" s="429"/>
      <c r="AC5" s="430" t="s">
        <v>74</v>
      </c>
      <c r="AD5" s="431"/>
      <c r="AE5" s="431"/>
      <c r="AF5" s="432"/>
      <c r="AG5" s="435"/>
      <c r="AH5" s="435"/>
      <c r="AI5" s="435"/>
      <c r="AJ5" s="435"/>
      <c r="AK5" s="435"/>
      <c r="AL5" s="433" t="s">
        <v>75</v>
      </c>
      <c r="AM5" s="434"/>
      <c r="AP5" s="412"/>
      <c r="AQ5" s="412"/>
      <c r="AR5" s="412"/>
      <c r="AS5" s="412"/>
      <c r="AT5" s="412"/>
    </row>
    <row r="6" spans="1:46" s="33" customFormat="1" ht="13.5" customHeight="1">
      <c r="A6" s="418"/>
      <c r="B6" s="436" t="s">
        <v>77</v>
      </c>
      <c r="C6" s="437"/>
      <c r="D6" s="437"/>
      <c r="E6" s="437"/>
      <c r="F6" s="437"/>
      <c r="G6" s="437"/>
      <c r="H6" s="437"/>
      <c r="I6" s="437"/>
      <c r="J6" s="437"/>
      <c r="K6" s="438"/>
      <c r="L6" s="40" t="s">
        <v>7</v>
      </c>
      <c r="M6" s="40"/>
      <c r="N6" s="40"/>
      <c r="O6" s="40"/>
      <c r="P6" s="40"/>
      <c r="Q6" s="444"/>
      <c r="R6" s="444"/>
      <c r="S6" s="40" t="s">
        <v>8</v>
      </c>
      <c r="T6" s="444"/>
      <c r="U6" s="444"/>
      <c r="V6" s="444"/>
      <c r="W6" s="40" t="s">
        <v>9</v>
      </c>
      <c r="X6" s="40"/>
      <c r="Y6" s="40"/>
      <c r="Z6" s="40"/>
      <c r="AA6" s="40"/>
      <c r="AB6" s="40"/>
      <c r="AC6" s="41" t="s">
        <v>76</v>
      </c>
      <c r="AD6" s="40"/>
      <c r="AE6" s="40"/>
      <c r="AF6" s="40"/>
      <c r="AG6" s="40"/>
      <c r="AH6" s="40"/>
      <c r="AI6" s="40"/>
      <c r="AJ6" s="40"/>
      <c r="AK6" s="40"/>
      <c r="AL6" s="40"/>
      <c r="AM6" s="42"/>
      <c r="AP6" s="9"/>
      <c r="AQ6" s="20"/>
      <c r="AR6" s="20"/>
      <c r="AS6" s="20"/>
      <c r="AT6" s="413"/>
    </row>
    <row r="7" spans="1:46" s="33" customFormat="1" ht="20.25" customHeight="1">
      <c r="A7" s="418"/>
      <c r="B7" s="439"/>
      <c r="C7" s="440"/>
      <c r="D7" s="440"/>
      <c r="E7" s="440"/>
      <c r="F7" s="440"/>
      <c r="G7" s="440"/>
      <c r="H7" s="440"/>
      <c r="I7" s="440"/>
      <c r="J7" s="440"/>
      <c r="K7" s="441"/>
      <c r="L7" s="401"/>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3"/>
      <c r="AP7" s="20"/>
      <c r="AQ7" s="20"/>
      <c r="AR7" s="20"/>
      <c r="AS7" s="20"/>
      <c r="AT7" s="413"/>
    </row>
    <row r="8" spans="1:46" s="33" customFormat="1" ht="20.25" customHeight="1">
      <c r="A8" s="418"/>
      <c r="B8" s="43" t="s">
        <v>10</v>
      </c>
      <c r="C8" s="44"/>
      <c r="D8" s="44"/>
      <c r="E8" s="45"/>
      <c r="F8" s="45"/>
      <c r="G8" s="45"/>
      <c r="H8" s="45"/>
      <c r="I8" s="45"/>
      <c r="J8" s="45"/>
      <c r="K8" s="45"/>
      <c r="L8" s="43" t="s">
        <v>11</v>
      </c>
      <c r="M8" s="45"/>
      <c r="N8" s="45"/>
      <c r="O8" s="45"/>
      <c r="P8" s="45"/>
      <c r="Q8" s="45"/>
      <c r="R8" s="46"/>
      <c r="S8" s="414"/>
      <c r="T8" s="415"/>
      <c r="U8" s="415"/>
      <c r="V8" s="415"/>
      <c r="W8" s="415"/>
      <c r="X8" s="415"/>
      <c r="Y8" s="416"/>
      <c r="Z8" s="43" t="s">
        <v>67</v>
      </c>
      <c r="AA8" s="45"/>
      <c r="AB8" s="45"/>
      <c r="AC8" s="45"/>
      <c r="AD8" s="45"/>
      <c r="AE8" s="45"/>
      <c r="AF8" s="46"/>
      <c r="AG8" s="414"/>
      <c r="AH8" s="415"/>
      <c r="AI8" s="415"/>
      <c r="AJ8" s="415"/>
      <c r="AK8" s="415"/>
      <c r="AL8" s="415"/>
      <c r="AM8" s="416"/>
    </row>
    <row r="9" spans="1:46" s="33" customFormat="1" ht="20.25" customHeight="1">
      <c r="A9" s="419"/>
      <c r="B9" s="43" t="s">
        <v>44</v>
      </c>
      <c r="C9" s="44"/>
      <c r="D9" s="44"/>
      <c r="E9" s="45"/>
      <c r="F9" s="45"/>
      <c r="G9" s="45"/>
      <c r="H9" s="45"/>
      <c r="I9" s="45"/>
      <c r="J9" s="45"/>
      <c r="K9" s="45"/>
      <c r="L9" s="414"/>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6"/>
    </row>
    <row r="10" spans="1:46" s="33" customFormat="1" ht="14.1" customHeight="1">
      <c r="A10" s="445" t="s">
        <v>177</v>
      </c>
      <c r="B10" s="446"/>
      <c r="C10" s="446"/>
      <c r="D10" s="446"/>
      <c r="E10" s="446"/>
      <c r="F10" s="446"/>
      <c r="G10" s="446"/>
      <c r="H10" s="446"/>
      <c r="I10" s="176"/>
      <c r="J10" s="177" t="s">
        <v>178</v>
      </c>
      <c r="K10" s="178"/>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48"/>
    </row>
    <row r="11" spans="1:46" s="33" customFormat="1" ht="14.1" customHeight="1">
      <c r="A11" s="447"/>
      <c r="B11" s="448"/>
      <c r="C11" s="448"/>
      <c r="D11" s="448"/>
      <c r="E11" s="448"/>
      <c r="F11" s="448"/>
      <c r="G11" s="448"/>
      <c r="H11" s="448"/>
      <c r="I11" s="180"/>
      <c r="J11" s="181" t="s">
        <v>179</v>
      </c>
      <c r="K11" s="182"/>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49"/>
    </row>
    <row r="12" spans="1:46" s="33" customFormat="1" ht="24.75" customHeight="1">
      <c r="A12" s="449"/>
      <c r="B12" s="450"/>
      <c r="C12" s="450"/>
      <c r="D12" s="450"/>
      <c r="E12" s="450"/>
      <c r="F12" s="450"/>
      <c r="G12" s="450"/>
      <c r="H12" s="450"/>
      <c r="I12" s="184"/>
      <c r="J12" s="451" t="s">
        <v>180</v>
      </c>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9"/>
    </row>
    <row r="13" spans="1:46" s="33" customFormat="1" ht="5.25" customHeight="1">
      <c r="A13" s="13"/>
      <c r="B13" s="13"/>
      <c r="C13" s="13"/>
      <c r="D13" s="13"/>
      <c r="E13" s="13"/>
      <c r="F13" s="13"/>
      <c r="G13" s="13"/>
      <c r="H13" s="13"/>
      <c r="I13" s="14"/>
      <c r="J13" s="7"/>
      <c r="K13" s="40"/>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row>
    <row r="14" spans="1:46" s="33" customFormat="1" ht="20.25" customHeight="1">
      <c r="A14" s="528" t="s">
        <v>182</v>
      </c>
      <c r="B14" s="27"/>
      <c r="C14" s="21"/>
      <c r="D14" s="21"/>
      <c r="E14" s="21"/>
      <c r="F14" s="21"/>
      <c r="G14" s="21"/>
      <c r="H14" s="21"/>
      <c r="I14" s="50"/>
      <c r="J14" s="19"/>
      <c r="K14" s="36"/>
      <c r="L14" s="35"/>
      <c r="M14" s="35"/>
      <c r="N14" s="35"/>
      <c r="O14" s="35"/>
      <c r="P14" s="35"/>
      <c r="Q14" s="35"/>
      <c r="R14" s="35"/>
      <c r="S14" s="35"/>
      <c r="T14" s="35"/>
      <c r="U14" s="35"/>
      <c r="V14" s="35"/>
      <c r="W14" s="423" t="s">
        <v>81</v>
      </c>
      <c r="X14" s="410"/>
      <c r="Y14" s="410"/>
      <c r="Z14" s="411"/>
      <c r="AA14" s="459" t="str">
        <f>IF(L5="","",VLOOKUP(L5,$A$113:$B$147,2,0))</f>
        <v/>
      </c>
      <c r="AB14" s="460"/>
      <c r="AC14" s="460"/>
      <c r="AD14" s="410" t="s">
        <v>64</v>
      </c>
      <c r="AE14" s="411"/>
      <c r="AF14" s="423" t="s">
        <v>49</v>
      </c>
      <c r="AG14" s="410"/>
      <c r="AH14" s="411"/>
      <c r="AI14" s="408">
        <f>ROUNDDOWN($J$75/1000,0)</f>
        <v>0</v>
      </c>
      <c r="AJ14" s="409"/>
      <c r="AK14" s="409"/>
      <c r="AL14" s="410" t="s">
        <v>64</v>
      </c>
      <c r="AM14" s="411"/>
    </row>
    <row r="15" spans="1:46" s="33" customFormat="1" ht="20.25" customHeight="1">
      <c r="A15" s="51" t="s">
        <v>46</v>
      </c>
      <c r="B15" s="16"/>
      <c r="C15" s="15"/>
      <c r="D15" s="15"/>
      <c r="E15" s="15"/>
      <c r="F15" s="15"/>
      <c r="G15" s="15"/>
      <c r="H15" s="420"/>
      <c r="I15" s="421"/>
      <c r="J15" s="422"/>
      <c r="K15" s="442" t="s">
        <v>131</v>
      </c>
      <c r="L15" s="443"/>
      <c r="M15" s="443"/>
      <c r="N15" s="443"/>
      <c r="O15" s="443"/>
      <c r="P15" s="443"/>
      <c r="Q15" s="443"/>
      <c r="R15" s="443"/>
      <c r="S15" s="443"/>
      <c r="T15" s="443"/>
      <c r="U15" s="443"/>
      <c r="V15" s="443"/>
      <c r="W15" s="443"/>
      <c r="X15" s="443"/>
      <c r="Y15" s="443"/>
      <c r="Z15" s="443"/>
      <c r="AA15" s="443"/>
      <c r="AB15" s="443"/>
      <c r="AC15" s="443"/>
      <c r="AD15" s="443"/>
      <c r="AE15" s="443"/>
      <c r="AF15" s="52" t="s">
        <v>78</v>
      </c>
      <c r="AG15" s="53"/>
      <c r="AH15" s="53"/>
      <c r="AI15" s="17"/>
      <c r="AJ15" s="17"/>
      <c r="AK15" s="44"/>
      <c r="AL15" s="15"/>
      <c r="AM15" s="54"/>
    </row>
    <row r="16" spans="1:46" s="33" customFormat="1" ht="17.25" customHeight="1">
      <c r="A16" s="55"/>
      <c r="B16" s="9"/>
      <c r="C16" s="457" t="s">
        <v>181</v>
      </c>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8"/>
    </row>
    <row r="17" spans="1:46" s="33" customFormat="1" ht="17.25" customHeight="1">
      <c r="A17" s="56"/>
      <c r="B17" s="8"/>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8"/>
    </row>
    <row r="18" spans="1:46" s="33" customFormat="1" ht="17.25" customHeight="1">
      <c r="A18" s="56"/>
      <c r="B18" s="8"/>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8"/>
    </row>
    <row r="19" spans="1:46" s="33" customFormat="1" ht="17.25" customHeight="1">
      <c r="A19" s="56"/>
      <c r="B19" s="8"/>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8"/>
    </row>
    <row r="20" spans="1:46" s="33" customFormat="1" ht="17.25" customHeight="1">
      <c r="A20" s="56"/>
      <c r="B20" s="8"/>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8"/>
    </row>
    <row r="21" spans="1:46" s="33" customFormat="1" ht="17.25" customHeight="1">
      <c r="A21" s="56"/>
      <c r="B21" s="8"/>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8"/>
    </row>
    <row r="22" spans="1:46" s="33" customFormat="1" ht="17.25" customHeight="1">
      <c r="A22" s="56"/>
      <c r="B22" s="8"/>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8"/>
    </row>
    <row r="23" spans="1:46" s="33" customFormat="1" ht="17.25" customHeight="1">
      <c r="A23" s="57"/>
      <c r="B23" s="11"/>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6"/>
    </row>
    <row r="24" spans="1:46" s="188" customFormat="1" ht="19.5" customHeight="1">
      <c r="A24" s="185" t="s">
        <v>183</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7"/>
      <c r="AT24" s="189"/>
    </row>
    <row r="25" spans="1:46" s="188" customFormat="1" ht="18.75" customHeight="1">
      <c r="A25" s="190" t="s">
        <v>184</v>
      </c>
      <c r="B25" s="19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3"/>
      <c r="AT25" s="189"/>
    </row>
    <row r="26" spans="1:46" s="188" customFormat="1" ht="18.75" customHeight="1">
      <c r="A26" s="194"/>
      <c r="B26" s="195"/>
      <c r="C26" s="196" t="s">
        <v>185</v>
      </c>
      <c r="D26" s="192"/>
      <c r="E26" s="192"/>
      <c r="F26" s="192"/>
      <c r="G26" s="192"/>
      <c r="H26" s="192"/>
      <c r="I26" s="192"/>
      <c r="J26" s="192"/>
      <c r="K26" s="192"/>
      <c r="L26" s="197"/>
      <c r="M26" s="197"/>
      <c r="N26" s="198" t="s">
        <v>186</v>
      </c>
      <c r="O26" s="199"/>
      <c r="P26" s="197"/>
      <c r="Q26" s="199"/>
      <c r="R26" s="199"/>
      <c r="S26" s="200"/>
      <c r="T26" s="197"/>
      <c r="U26" s="197"/>
      <c r="V26" s="201" t="s">
        <v>187</v>
      </c>
      <c r="W26" s="197"/>
      <c r="X26" s="202"/>
      <c r="Y26" s="202"/>
      <c r="Z26" s="202"/>
      <c r="AA26" s="202"/>
      <c r="AB26" s="202"/>
      <c r="AC26" s="203"/>
      <c r="AD26" s="200" t="s">
        <v>188</v>
      </c>
      <c r="AE26" s="203"/>
      <c r="AF26" s="203"/>
      <c r="AG26" s="204"/>
      <c r="AH26" s="204"/>
      <c r="AI26" s="198"/>
      <c r="AJ26" s="192"/>
      <c r="AK26" s="192"/>
      <c r="AL26" s="192"/>
      <c r="AM26" s="193"/>
      <c r="AT26" s="189"/>
    </row>
    <row r="27" spans="1:46" s="188" customFormat="1" ht="18.75" customHeight="1">
      <c r="A27" s="194"/>
      <c r="B27" s="205"/>
      <c r="C27" s="206" t="s">
        <v>189</v>
      </c>
      <c r="D27" s="207"/>
      <c r="E27" s="207"/>
      <c r="F27" s="207"/>
      <c r="G27" s="207"/>
      <c r="H27" s="207"/>
      <c r="I27" s="207"/>
      <c r="J27" s="207"/>
      <c r="K27" s="207"/>
      <c r="L27" s="207"/>
      <c r="M27" s="207"/>
      <c r="N27" s="206" t="s">
        <v>190</v>
      </c>
      <c r="O27" s="207"/>
      <c r="P27" s="207"/>
      <c r="Q27" s="207"/>
      <c r="R27" s="207"/>
      <c r="S27" s="207"/>
      <c r="T27" s="207"/>
      <c r="U27" s="207"/>
      <c r="V27" s="208"/>
      <c r="W27" s="209"/>
      <c r="X27" s="207"/>
      <c r="Y27" s="207"/>
      <c r="Z27" s="207"/>
      <c r="AA27" s="207"/>
      <c r="AB27" s="207"/>
      <c r="AC27" s="207"/>
      <c r="AD27" s="207"/>
      <c r="AE27" s="207"/>
      <c r="AF27" s="207"/>
      <c r="AG27" s="207"/>
      <c r="AH27" s="207"/>
      <c r="AI27" s="207"/>
      <c r="AJ27" s="207"/>
      <c r="AK27" s="207"/>
      <c r="AL27" s="207"/>
      <c r="AM27" s="210"/>
      <c r="AT27" s="189"/>
    </row>
    <row r="28" spans="1:46" s="188" customFormat="1" ht="18.75" customHeight="1">
      <c r="A28" s="190" t="s">
        <v>191</v>
      </c>
      <c r="B28" s="203"/>
      <c r="C28" s="211"/>
      <c r="D28" s="211"/>
      <c r="E28" s="212"/>
      <c r="F28" s="211"/>
      <c r="G28" s="211"/>
      <c r="H28" s="211"/>
      <c r="I28" s="211"/>
      <c r="J28" s="199"/>
      <c r="K28" s="199"/>
      <c r="L28" s="199"/>
      <c r="M28" s="199"/>
      <c r="N28" s="199"/>
      <c r="O28" s="213"/>
      <c r="P28" s="197"/>
      <c r="Q28" s="197"/>
      <c r="R28" s="197"/>
      <c r="S28" s="199"/>
      <c r="T28" s="204"/>
      <c r="U28" s="199"/>
      <c r="V28" s="199"/>
      <c r="W28" s="199"/>
      <c r="X28" s="199"/>
      <c r="Y28" s="211"/>
      <c r="Z28" s="211"/>
      <c r="AA28" s="211"/>
      <c r="AB28" s="211"/>
      <c r="AC28" s="199"/>
      <c r="AD28" s="199"/>
      <c r="AE28" s="199"/>
      <c r="AF28" s="199"/>
      <c r="AG28" s="199"/>
      <c r="AH28" s="199"/>
      <c r="AI28" s="214"/>
      <c r="AJ28" s="214"/>
      <c r="AK28" s="214"/>
      <c r="AL28" s="214"/>
      <c r="AM28" s="215"/>
    </row>
    <row r="29" spans="1:46" s="188" customFormat="1" ht="18.75" customHeight="1">
      <c r="A29" s="216"/>
      <c r="B29" s="217"/>
      <c r="C29" s="218" t="s">
        <v>185</v>
      </c>
      <c r="D29" s="186"/>
      <c r="E29" s="186"/>
      <c r="F29" s="186"/>
      <c r="G29" s="186"/>
      <c r="H29" s="186"/>
      <c r="I29" s="186"/>
      <c r="J29" s="186"/>
      <c r="K29" s="186"/>
      <c r="L29" s="219"/>
      <c r="M29" s="219"/>
      <c r="N29" s="220" t="s">
        <v>186</v>
      </c>
      <c r="O29" s="221"/>
      <c r="P29" s="219"/>
      <c r="Q29" s="221"/>
      <c r="R29" s="221"/>
      <c r="S29" s="222"/>
      <c r="T29" s="219"/>
      <c r="U29" s="219"/>
      <c r="V29" s="223" t="s">
        <v>187</v>
      </c>
      <c r="W29" s="219"/>
      <c r="X29" s="224"/>
      <c r="Y29" s="224"/>
      <c r="Z29" s="224"/>
      <c r="AA29" s="224"/>
      <c r="AB29" s="224"/>
      <c r="AC29" s="225"/>
      <c r="AD29" s="222" t="s">
        <v>188</v>
      </c>
      <c r="AE29" s="225"/>
      <c r="AF29" s="225"/>
      <c r="AG29" s="226"/>
      <c r="AH29" s="226"/>
      <c r="AI29" s="220"/>
      <c r="AJ29" s="186"/>
      <c r="AK29" s="186"/>
      <c r="AL29" s="186"/>
      <c r="AM29" s="187"/>
      <c r="AT29" s="189"/>
    </row>
    <row r="30" spans="1:46" s="188" customFormat="1" ht="18.75" customHeight="1">
      <c r="A30" s="227" t="s">
        <v>192</v>
      </c>
      <c r="B30" s="228"/>
      <c r="C30" s="229"/>
      <c r="D30" s="228"/>
      <c r="E30" s="228"/>
      <c r="F30" s="228"/>
      <c r="G30" s="228"/>
      <c r="H30" s="228"/>
      <c r="I30" s="228"/>
      <c r="J30" s="228"/>
      <c r="K30" s="228"/>
      <c r="L30" s="230"/>
      <c r="M30" s="230"/>
      <c r="N30" s="231"/>
      <c r="O30" s="232"/>
      <c r="P30" s="230"/>
      <c r="Q30" s="232"/>
      <c r="R30" s="232"/>
      <c r="S30" s="233"/>
      <c r="T30" s="230"/>
      <c r="U30" s="230"/>
      <c r="V30" s="234"/>
      <c r="W30" s="230"/>
      <c r="X30" s="235"/>
      <c r="Y30" s="235"/>
      <c r="Z30" s="235"/>
      <c r="AA30" s="235"/>
      <c r="AB30" s="235"/>
      <c r="AC30" s="236"/>
      <c r="AD30" s="233"/>
      <c r="AE30" s="236"/>
      <c r="AF30" s="236"/>
      <c r="AG30" s="237"/>
      <c r="AH30" s="237"/>
      <c r="AI30" s="231"/>
      <c r="AJ30" s="228"/>
      <c r="AK30" s="228"/>
      <c r="AL30" s="228"/>
      <c r="AM30" s="238"/>
      <c r="AT30" s="189"/>
    </row>
    <row r="31" spans="1:46" s="188" customFormat="1" ht="18.75" customHeight="1">
      <c r="A31" s="239"/>
      <c r="B31" s="240"/>
      <c r="C31" s="196" t="s">
        <v>193</v>
      </c>
      <c r="D31" s="211"/>
      <c r="E31" s="212"/>
      <c r="F31" s="211"/>
      <c r="G31" s="211"/>
      <c r="H31" s="211"/>
      <c r="I31" s="211"/>
      <c r="J31" s="199"/>
      <c r="K31" s="199"/>
      <c r="L31" s="199"/>
      <c r="M31" s="199"/>
      <c r="N31" s="198" t="s">
        <v>194</v>
      </c>
      <c r="O31" s="213"/>
      <c r="P31" s="197"/>
      <c r="Q31" s="197"/>
      <c r="R31" s="197"/>
      <c r="S31" s="199"/>
      <c r="T31" s="204"/>
      <c r="U31" s="199"/>
      <c r="V31" s="199"/>
      <c r="W31" s="199"/>
      <c r="X31" s="199"/>
      <c r="Y31" s="211"/>
      <c r="Z31" s="211"/>
      <c r="AA31" s="211"/>
      <c r="AB31" s="196" t="s">
        <v>195</v>
      </c>
      <c r="AC31" s="199"/>
      <c r="AD31" s="199"/>
      <c r="AE31" s="199"/>
      <c r="AF31" s="199"/>
      <c r="AG31" s="199"/>
      <c r="AH31" s="199"/>
      <c r="AI31" s="214"/>
      <c r="AJ31" s="214"/>
      <c r="AK31" s="214"/>
      <c r="AL31" s="214"/>
      <c r="AM31" s="215"/>
      <c r="AT31" s="189"/>
    </row>
    <row r="32" spans="1:46" s="188" customFormat="1" ht="18.75" customHeight="1">
      <c r="A32" s="241"/>
      <c r="B32" s="242"/>
      <c r="C32" s="243" t="s">
        <v>196</v>
      </c>
      <c r="D32" s="244"/>
      <c r="E32" s="208"/>
      <c r="F32" s="244"/>
      <c r="G32" s="244"/>
      <c r="H32" s="244"/>
      <c r="I32" s="244"/>
      <c r="J32" s="245"/>
      <c r="K32" s="245"/>
      <c r="L32" s="245"/>
      <c r="M32" s="206"/>
      <c r="N32" s="246" t="s">
        <v>197</v>
      </c>
      <c r="O32" s="247"/>
      <c r="P32" s="209"/>
      <c r="Q32" s="209"/>
      <c r="R32" s="209"/>
      <c r="S32" s="245"/>
      <c r="T32" s="245"/>
      <c r="U32" s="245"/>
      <c r="V32" s="245"/>
      <c r="W32" s="245"/>
      <c r="X32" s="245"/>
      <c r="Y32" s="245"/>
      <c r="Z32" s="245"/>
      <c r="AA32" s="245"/>
      <c r="AB32" s="245"/>
      <c r="AC32" s="245"/>
      <c r="AD32" s="245"/>
      <c r="AE32" s="245"/>
      <c r="AF32" s="245"/>
      <c r="AG32" s="245"/>
      <c r="AH32" s="245"/>
      <c r="AI32" s="245"/>
      <c r="AJ32" s="245"/>
      <c r="AK32" s="245"/>
      <c r="AL32" s="245"/>
      <c r="AM32" s="248" t="s">
        <v>198</v>
      </c>
      <c r="AT32" s="189"/>
    </row>
    <row r="33" spans="1:47" s="188" customFormat="1" ht="18.75" customHeight="1">
      <c r="A33" s="190" t="s">
        <v>199</v>
      </c>
      <c r="B33" s="228"/>
      <c r="C33" s="229"/>
      <c r="D33" s="228"/>
      <c r="E33" s="228"/>
      <c r="F33" s="228"/>
      <c r="G33" s="228"/>
      <c r="H33" s="228"/>
      <c r="I33" s="228"/>
      <c r="J33" s="228"/>
      <c r="K33" s="228"/>
      <c r="L33" s="230"/>
      <c r="M33" s="230"/>
      <c r="N33" s="231"/>
      <c r="O33" s="232"/>
      <c r="P33" s="230"/>
      <c r="Q33" s="232"/>
      <c r="R33" s="232"/>
      <c r="S33" s="233"/>
      <c r="T33" s="230"/>
      <c r="U33" s="230"/>
      <c r="V33" s="234"/>
      <c r="W33" s="230"/>
      <c r="X33" s="235"/>
      <c r="Y33" s="235"/>
      <c r="Z33" s="235"/>
      <c r="AA33" s="235"/>
      <c r="AB33" s="235"/>
      <c r="AC33" s="236"/>
      <c r="AD33" s="233"/>
      <c r="AE33" s="236"/>
      <c r="AF33" s="236"/>
      <c r="AG33" s="237"/>
      <c r="AH33" s="237"/>
      <c r="AI33" s="231"/>
      <c r="AJ33" s="228"/>
      <c r="AK33" s="228"/>
      <c r="AL33" s="228"/>
      <c r="AM33" s="238"/>
      <c r="AT33" s="189"/>
    </row>
    <row r="34" spans="1:47" s="188" customFormat="1" ht="18.75" customHeight="1">
      <c r="A34" s="216" t="s">
        <v>200</v>
      </c>
      <c r="B34" s="217"/>
      <c r="C34" s="218" t="s">
        <v>201</v>
      </c>
      <c r="D34" s="186"/>
      <c r="E34" s="186"/>
      <c r="F34" s="186"/>
      <c r="G34" s="186"/>
      <c r="H34" s="186"/>
      <c r="I34" s="186"/>
      <c r="J34" s="186"/>
      <c r="K34" s="186"/>
      <c r="L34" s="219"/>
      <c r="M34" s="219"/>
      <c r="N34" s="220"/>
      <c r="O34" s="221"/>
      <c r="P34" s="219"/>
      <c r="Q34" s="221"/>
      <c r="R34" s="221"/>
      <c r="S34" s="222"/>
      <c r="T34" s="219"/>
      <c r="U34" s="219"/>
      <c r="V34" s="223"/>
      <c r="W34" s="219"/>
      <c r="X34" s="224"/>
      <c r="Y34" s="224"/>
      <c r="Z34" s="224"/>
      <c r="AA34" s="224"/>
      <c r="AB34" s="224"/>
      <c r="AC34" s="225"/>
      <c r="AD34" s="222"/>
      <c r="AE34" s="225"/>
      <c r="AF34" s="225"/>
      <c r="AG34" s="226"/>
      <c r="AH34" s="226"/>
      <c r="AI34" s="220"/>
      <c r="AJ34" s="186"/>
      <c r="AK34" s="186"/>
      <c r="AL34" s="186"/>
      <c r="AM34" s="187"/>
      <c r="AT34" s="189"/>
    </row>
    <row r="35" spans="1:47" s="188" customFormat="1" ht="18.75" customHeight="1">
      <c r="A35" s="249" t="s">
        <v>202</v>
      </c>
      <c r="B35" s="228"/>
      <c r="C35" s="229"/>
      <c r="D35" s="228"/>
      <c r="E35" s="228"/>
      <c r="F35" s="228"/>
      <c r="G35" s="228"/>
      <c r="H35" s="228"/>
      <c r="I35" s="228"/>
      <c r="J35" s="228"/>
      <c r="K35" s="228"/>
      <c r="L35" s="230"/>
      <c r="M35" s="230"/>
      <c r="N35" s="231"/>
      <c r="O35" s="232"/>
      <c r="P35" s="230"/>
      <c r="Q35" s="232"/>
      <c r="R35" s="232"/>
      <c r="S35" s="233"/>
      <c r="T35" s="219"/>
      <c r="U35" s="230"/>
      <c r="V35" s="234"/>
      <c r="W35" s="230"/>
      <c r="X35" s="235"/>
      <c r="Y35" s="235"/>
      <c r="Z35" s="235"/>
      <c r="AA35" s="235"/>
      <c r="AB35" s="235"/>
      <c r="AC35" s="236"/>
      <c r="AD35" s="233"/>
      <c r="AE35" s="236"/>
      <c r="AF35" s="236"/>
      <c r="AG35" s="237"/>
      <c r="AH35" s="237"/>
      <c r="AI35" s="231"/>
      <c r="AJ35" s="228"/>
      <c r="AK35" s="228"/>
      <c r="AL35" s="228"/>
      <c r="AM35" s="238"/>
      <c r="AT35" s="189"/>
    </row>
    <row r="36" spans="1:47" s="188" customFormat="1" ht="18.75" customHeight="1">
      <c r="A36" s="250"/>
      <c r="B36" s="251"/>
      <c r="C36" s="196" t="s">
        <v>203</v>
      </c>
      <c r="D36" s="211"/>
      <c r="E36" s="212"/>
      <c r="F36" s="211"/>
      <c r="G36" s="211"/>
      <c r="H36" s="211"/>
      <c r="I36" s="211"/>
      <c r="J36" s="199"/>
      <c r="K36" s="199"/>
      <c r="L36" s="199"/>
      <c r="M36" s="199"/>
      <c r="N36" s="199"/>
      <c r="O36" s="252"/>
      <c r="P36" s="191"/>
      <c r="Q36" s="197"/>
      <c r="R36" s="197"/>
      <c r="S36" s="204"/>
      <c r="T36" s="230"/>
      <c r="U36" s="204"/>
      <c r="V36" s="198" t="s">
        <v>204</v>
      </c>
      <c r="W36" s="204"/>
      <c r="X36" s="204"/>
      <c r="Y36" s="211"/>
      <c r="Z36" s="211"/>
      <c r="AA36" s="211"/>
      <c r="AB36" s="211"/>
      <c r="AC36" s="204"/>
      <c r="AD36" s="204"/>
      <c r="AE36" s="204"/>
      <c r="AF36" s="204"/>
      <c r="AG36" s="204"/>
      <c r="AH36" s="199"/>
      <c r="AI36" s="214"/>
      <c r="AJ36" s="214"/>
      <c r="AK36" s="214"/>
      <c r="AL36" s="214"/>
      <c r="AM36" s="215"/>
      <c r="AU36" s="253"/>
    </row>
    <row r="37" spans="1:47" s="188" customFormat="1" ht="18.75" customHeight="1">
      <c r="A37" s="241"/>
      <c r="B37" s="254"/>
      <c r="C37" s="206" t="s">
        <v>205</v>
      </c>
      <c r="D37" s="255"/>
      <c r="E37" s="256"/>
      <c r="F37" s="255"/>
      <c r="G37" s="255"/>
      <c r="H37" s="255"/>
      <c r="I37" s="255"/>
      <c r="J37" s="245"/>
      <c r="K37" s="245"/>
      <c r="L37" s="245"/>
      <c r="M37" s="245"/>
      <c r="N37" s="245"/>
      <c r="O37" s="247"/>
      <c r="P37" s="257"/>
      <c r="Q37" s="209"/>
      <c r="R37" s="209"/>
      <c r="S37" s="258"/>
      <c r="T37" s="258"/>
      <c r="U37" s="258"/>
      <c r="V37" s="258"/>
      <c r="W37" s="258"/>
      <c r="X37" s="258"/>
      <c r="Y37" s="255"/>
      <c r="Z37" s="255"/>
      <c r="AA37" s="255"/>
      <c r="AB37" s="255"/>
      <c r="AC37" s="258"/>
      <c r="AD37" s="258"/>
      <c r="AE37" s="258"/>
      <c r="AF37" s="258"/>
      <c r="AG37" s="258"/>
      <c r="AH37" s="245"/>
      <c r="AI37" s="259"/>
      <c r="AJ37" s="259"/>
      <c r="AK37" s="259"/>
      <c r="AL37" s="259"/>
      <c r="AM37" s="260"/>
      <c r="AU37" s="253"/>
    </row>
    <row r="38" spans="1:47" s="188" customFormat="1" ht="18.75" customHeight="1">
      <c r="A38" s="261" t="s">
        <v>206</v>
      </c>
      <c r="B38" s="262"/>
      <c r="C38" s="229"/>
      <c r="D38" s="262"/>
      <c r="E38" s="263"/>
      <c r="F38" s="262"/>
      <c r="G38" s="262"/>
      <c r="H38" s="262"/>
      <c r="I38" s="262"/>
      <c r="J38" s="232"/>
      <c r="K38" s="232"/>
      <c r="L38" s="232"/>
      <c r="M38" s="232"/>
      <c r="N38" s="232"/>
      <c r="O38" s="264"/>
      <c r="P38" s="265"/>
      <c r="Q38" s="230"/>
      <c r="R38" s="230"/>
      <c r="S38" s="237"/>
      <c r="T38" s="237"/>
      <c r="U38" s="237"/>
      <c r="V38" s="237"/>
      <c r="W38" s="237"/>
      <c r="X38" s="237"/>
      <c r="Y38" s="262"/>
      <c r="Z38" s="262"/>
      <c r="AA38" s="262"/>
      <c r="AB38" s="262"/>
      <c r="AC38" s="237"/>
      <c r="AD38" s="237"/>
      <c r="AE38" s="237"/>
      <c r="AF38" s="237"/>
      <c r="AG38" s="237"/>
      <c r="AH38" s="232"/>
      <c r="AI38" s="266"/>
      <c r="AJ38" s="266"/>
      <c r="AK38" s="266"/>
      <c r="AL38" s="266"/>
      <c r="AM38" s="267"/>
      <c r="AU38" s="253"/>
    </row>
    <row r="39" spans="1:47" s="188" customFormat="1" ht="18.75" customHeight="1">
      <c r="A39" s="241"/>
      <c r="B39" s="185"/>
      <c r="C39" s="218" t="s">
        <v>207</v>
      </c>
      <c r="D39" s="268"/>
      <c r="E39" s="269"/>
      <c r="F39" s="268"/>
      <c r="G39" s="268"/>
      <c r="H39" s="268"/>
      <c r="I39" s="268"/>
      <c r="J39" s="221"/>
      <c r="K39" s="221"/>
      <c r="L39" s="221"/>
      <c r="M39" s="221"/>
      <c r="N39" s="221"/>
      <c r="O39" s="270"/>
      <c r="P39" s="271"/>
      <c r="Q39" s="219"/>
      <c r="R39" s="219"/>
      <c r="S39" s="226"/>
      <c r="T39" s="226"/>
      <c r="U39" s="226"/>
      <c r="V39" s="226"/>
      <c r="W39" s="226"/>
      <c r="X39" s="226"/>
      <c r="Y39" s="268"/>
      <c r="Z39" s="268"/>
      <c r="AA39" s="268"/>
      <c r="AB39" s="268"/>
      <c r="AC39" s="226"/>
      <c r="AD39" s="226"/>
      <c r="AE39" s="226"/>
      <c r="AF39" s="226"/>
      <c r="AG39" s="226"/>
      <c r="AH39" s="221"/>
      <c r="AI39" s="272"/>
      <c r="AJ39" s="272"/>
      <c r="AK39" s="272"/>
      <c r="AL39" s="272"/>
      <c r="AM39" s="273"/>
      <c r="AU39" s="253"/>
    </row>
    <row r="40" spans="1:47" s="188" customFormat="1" ht="18.75" customHeight="1">
      <c r="A40" s="197"/>
      <c r="B40" s="211"/>
      <c r="C40" s="196"/>
      <c r="D40" s="211"/>
      <c r="E40" s="212"/>
      <c r="F40" s="211"/>
      <c r="G40" s="211"/>
      <c r="H40" s="211"/>
      <c r="I40" s="211"/>
      <c r="J40" s="199"/>
      <c r="K40" s="199"/>
      <c r="L40" s="199"/>
      <c r="M40" s="199"/>
      <c r="N40" s="199"/>
      <c r="O40" s="252"/>
      <c r="P40" s="191"/>
      <c r="Q40" s="197"/>
      <c r="R40" s="197"/>
      <c r="S40" s="204"/>
      <c r="T40" s="204"/>
      <c r="U40" s="204"/>
      <c r="V40" s="204"/>
      <c r="W40" s="226"/>
      <c r="X40" s="226"/>
      <c r="Y40" s="268"/>
      <c r="Z40" s="268"/>
      <c r="AA40" s="268"/>
      <c r="AB40" s="268"/>
      <c r="AC40" s="226"/>
      <c r="AD40" s="226"/>
      <c r="AE40" s="226"/>
      <c r="AF40" s="226"/>
      <c r="AG40" s="226"/>
      <c r="AH40" s="221"/>
      <c r="AI40" s="272"/>
      <c r="AJ40" s="272"/>
      <c r="AK40" s="272"/>
      <c r="AL40" s="272"/>
      <c r="AM40" s="273"/>
      <c r="AU40" s="253"/>
    </row>
    <row r="41" spans="1:47" ht="18.75" customHeight="1">
      <c r="A41" s="58" t="s">
        <v>109</v>
      </c>
      <c r="B41" s="21"/>
      <c r="C41" s="10"/>
      <c r="D41" s="21"/>
      <c r="E41" s="12"/>
      <c r="F41" s="21"/>
      <c r="G41" s="21"/>
      <c r="H41" s="21"/>
      <c r="I41" s="21"/>
      <c r="J41" s="18"/>
      <c r="K41" s="18"/>
      <c r="L41" s="18"/>
      <c r="M41" s="18"/>
      <c r="N41" s="18"/>
      <c r="O41" s="26"/>
      <c r="P41" s="23"/>
      <c r="Q41" s="24"/>
      <c r="R41" s="24"/>
      <c r="S41" s="18"/>
      <c r="T41" s="19"/>
      <c r="U41" s="18"/>
      <c r="V41" s="22"/>
      <c r="W41" s="423" t="s">
        <v>81</v>
      </c>
      <c r="X41" s="410"/>
      <c r="Y41" s="410"/>
      <c r="Z41" s="411"/>
      <c r="AA41" s="459" t="str">
        <f>IF(L5="","",VLOOKUP(L5,$A$113:$C$147,3,FALSE))</f>
        <v/>
      </c>
      <c r="AB41" s="460"/>
      <c r="AC41" s="460"/>
      <c r="AD41" s="410" t="s">
        <v>64</v>
      </c>
      <c r="AE41" s="411"/>
      <c r="AF41" s="423" t="s">
        <v>49</v>
      </c>
      <c r="AG41" s="410"/>
      <c r="AH41" s="411"/>
      <c r="AI41" s="408">
        <f>ROUNDDOWN($J$83/1000,0)</f>
        <v>0</v>
      </c>
      <c r="AJ41" s="409"/>
      <c r="AK41" s="409"/>
      <c r="AL41" s="410" t="s">
        <v>64</v>
      </c>
      <c r="AM41" s="411"/>
    </row>
    <row r="42" spans="1:47" ht="18.75" customHeight="1">
      <c r="A42" s="51" t="s">
        <v>46</v>
      </c>
      <c r="B42" s="16"/>
      <c r="C42" s="15"/>
      <c r="D42" s="15"/>
      <c r="E42" s="15"/>
      <c r="F42" s="15"/>
      <c r="G42" s="15"/>
      <c r="H42" s="420"/>
      <c r="I42" s="421"/>
      <c r="J42" s="422"/>
      <c r="K42" s="442" t="s">
        <v>131</v>
      </c>
      <c r="L42" s="443"/>
      <c r="M42" s="443"/>
      <c r="N42" s="443"/>
      <c r="O42" s="443"/>
      <c r="P42" s="443"/>
      <c r="Q42" s="443"/>
      <c r="R42" s="443"/>
      <c r="S42" s="443"/>
      <c r="T42" s="443"/>
      <c r="U42" s="443"/>
      <c r="V42" s="443"/>
      <c r="W42" s="443"/>
      <c r="X42" s="443"/>
      <c r="Y42" s="443"/>
      <c r="Z42" s="443"/>
      <c r="AA42" s="443"/>
      <c r="AB42" s="443"/>
      <c r="AC42" s="443"/>
      <c r="AD42" s="443"/>
      <c r="AE42" s="443"/>
      <c r="AF42" s="52" t="s">
        <v>79</v>
      </c>
      <c r="AG42" s="53"/>
      <c r="AH42" s="53"/>
      <c r="AI42" s="17"/>
      <c r="AJ42" s="17"/>
      <c r="AK42" s="44"/>
      <c r="AL42" s="15"/>
      <c r="AM42" s="54"/>
    </row>
    <row r="43" spans="1:47" ht="25.5" customHeight="1">
      <c r="A43" s="55"/>
      <c r="B43" s="9"/>
      <c r="C43" s="453" t="s">
        <v>140</v>
      </c>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1:47" ht="25.5" customHeight="1">
      <c r="A44" s="57"/>
      <c r="B44" s="11"/>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6"/>
    </row>
    <row r="45" spans="1:47" s="274" customFormat="1" ht="18" customHeight="1">
      <c r="A45" s="251" t="s">
        <v>208</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3"/>
    </row>
    <row r="46" spans="1:47" s="274" customFormat="1" ht="18" customHeight="1">
      <c r="A46" s="275"/>
      <c r="B46" s="195"/>
      <c r="C46" s="196" t="s">
        <v>185</v>
      </c>
      <c r="D46" s="192"/>
      <c r="E46" s="192"/>
      <c r="F46" s="192"/>
      <c r="G46" s="192"/>
      <c r="H46" s="192"/>
      <c r="I46" s="192"/>
      <c r="J46" s="192"/>
      <c r="K46" s="192"/>
      <c r="L46" s="192"/>
      <c r="M46" s="192"/>
      <c r="N46" s="198" t="s">
        <v>186</v>
      </c>
      <c r="O46" s="199"/>
      <c r="P46" s="197"/>
      <c r="Q46" s="199"/>
      <c r="R46" s="199"/>
      <c r="S46" s="200"/>
      <c r="T46" s="197"/>
      <c r="U46" s="197"/>
      <c r="V46" s="204" t="s">
        <v>187</v>
      </c>
      <c r="W46" s="199"/>
      <c r="X46" s="204"/>
      <c r="Y46" s="197"/>
      <c r="Z46" s="204"/>
      <c r="AA46" s="198"/>
      <c r="AB46" s="198"/>
      <c r="AC46" s="213" t="s">
        <v>188</v>
      </c>
      <c r="AD46" s="203"/>
      <c r="AE46" s="197"/>
      <c r="AF46" s="203"/>
      <c r="AG46" s="204"/>
      <c r="AH46" s="204"/>
      <c r="AI46" s="198"/>
      <c r="AJ46" s="198"/>
      <c r="AK46" s="192"/>
      <c r="AL46" s="192"/>
      <c r="AM46" s="193"/>
    </row>
    <row r="47" spans="1:47" s="274" customFormat="1" ht="18" customHeight="1">
      <c r="A47" s="276"/>
      <c r="B47" s="205"/>
      <c r="C47" s="206" t="s">
        <v>209</v>
      </c>
      <c r="D47" s="207"/>
      <c r="E47" s="207"/>
      <c r="F47" s="207"/>
      <c r="G47" s="207"/>
      <c r="H47" s="207"/>
      <c r="I47" s="207"/>
      <c r="J47" s="207"/>
      <c r="K47" s="207"/>
      <c r="L47" s="207"/>
      <c r="M47" s="207"/>
      <c r="N47" s="277"/>
      <c r="O47" s="245"/>
      <c r="P47" s="209"/>
      <c r="Q47" s="245"/>
      <c r="R47" s="245"/>
      <c r="S47" s="243"/>
      <c r="T47" s="209"/>
      <c r="U47" s="209"/>
      <c r="V47" s="258"/>
      <c r="W47" s="245"/>
      <c r="X47" s="258"/>
      <c r="Y47" s="209"/>
      <c r="Z47" s="258"/>
      <c r="AA47" s="277"/>
      <c r="AB47" s="277"/>
      <c r="AC47" s="278"/>
      <c r="AD47" s="244"/>
      <c r="AE47" s="209"/>
      <c r="AF47" s="244"/>
      <c r="AG47" s="258"/>
      <c r="AH47" s="258"/>
      <c r="AI47" s="277"/>
      <c r="AJ47" s="277"/>
      <c r="AK47" s="207"/>
      <c r="AL47" s="207"/>
      <c r="AM47" s="210"/>
    </row>
    <row r="48" spans="1:47" s="33" customFormat="1" ht="18.75" customHeight="1">
      <c r="A48" s="461" t="s">
        <v>210</v>
      </c>
      <c r="B48" s="461"/>
      <c r="C48" s="461"/>
      <c r="D48" s="461"/>
      <c r="E48" s="461"/>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row>
    <row r="49" spans="1:39" s="33" customFormat="1" ht="18.75" customHeight="1">
      <c r="A49" s="50" t="s">
        <v>211</v>
      </c>
      <c r="B49" s="50"/>
      <c r="C49" s="50"/>
      <c r="D49" s="50"/>
      <c r="E49" s="50"/>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row>
    <row r="50" spans="1:39" s="274" customFormat="1" ht="18" customHeight="1">
      <c r="A50" s="463" t="s">
        <v>212</v>
      </c>
      <c r="B50" s="464"/>
      <c r="C50" s="464"/>
      <c r="D50" s="465"/>
      <c r="E50" s="466" t="s">
        <v>47</v>
      </c>
      <c r="F50" s="467"/>
      <c r="G50" s="467"/>
      <c r="H50" s="467"/>
      <c r="I50" s="468"/>
      <c r="J50" s="466" t="s">
        <v>50</v>
      </c>
      <c r="K50" s="467"/>
      <c r="L50" s="467"/>
      <c r="M50" s="467"/>
      <c r="N50" s="468"/>
      <c r="O50" s="463" t="s">
        <v>48</v>
      </c>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5"/>
    </row>
    <row r="51" spans="1:39" s="274" customFormat="1" ht="9.9499999999999993" customHeight="1">
      <c r="A51" s="469" t="s">
        <v>213</v>
      </c>
      <c r="B51" s="470"/>
      <c r="C51" s="470"/>
      <c r="D51" s="471"/>
      <c r="E51" s="478"/>
      <c r="F51" s="479"/>
      <c r="G51" s="479"/>
      <c r="H51" s="479"/>
      <c r="I51" s="480"/>
      <c r="J51" s="481"/>
      <c r="K51" s="482"/>
      <c r="L51" s="482"/>
      <c r="M51" s="482"/>
      <c r="N51" s="483"/>
      <c r="O51" s="478"/>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80"/>
    </row>
    <row r="52" spans="1:39" s="274" customFormat="1" ht="9.9499999999999993" customHeight="1">
      <c r="A52" s="472"/>
      <c r="B52" s="473"/>
      <c r="C52" s="473"/>
      <c r="D52" s="474"/>
      <c r="E52" s="484"/>
      <c r="F52" s="485"/>
      <c r="G52" s="485"/>
      <c r="H52" s="485"/>
      <c r="I52" s="486"/>
      <c r="J52" s="487"/>
      <c r="K52" s="488"/>
      <c r="L52" s="488"/>
      <c r="M52" s="488"/>
      <c r="N52" s="489"/>
      <c r="O52" s="484"/>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6"/>
    </row>
    <row r="53" spans="1:39" s="274" customFormat="1" ht="9.9499999999999993" customHeight="1">
      <c r="A53" s="472"/>
      <c r="B53" s="473"/>
      <c r="C53" s="473"/>
      <c r="D53" s="474"/>
      <c r="E53" s="484"/>
      <c r="F53" s="485"/>
      <c r="G53" s="485"/>
      <c r="H53" s="485"/>
      <c r="I53" s="486"/>
      <c r="J53" s="487"/>
      <c r="K53" s="488"/>
      <c r="L53" s="488"/>
      <c r="M53" s="488"/>
      <c r="N53" s="489"/>
      <c r="O53" s="484"/>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6"/>
    </row>
    <row r="54" spans="1:39" s="274" customFormat="1" ht="9.9499999999999993" customHeight="1">
      <c r="A54" s="475"/>
      <c r="B54" s="476"/>
      <c r="C54" s="476"/>
      <c r="D54" s="477"/>
      <c r="E54" s="490"/>
      <c r="F54" s="491"/>
      <c r="G54" s="491"/>
      <c r="H54" s="491"/>
      <c r="I54" s="492"/>
      <c r="J54" s="493"/>
      <c r="K54" s="494"/>
      <c r="L54" s="494"/>
      <c r="M54" s="494"/>
      <c r="N54" s="495"/>
      <c r="O54" s="490"/>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2"/>
    </row>
    <row r="55" spans="1:39" s="274" customFormat="1" ht="9.9499999999999993" customHeight="1">
      <c r="A55" s="469" t="s">
        <v>214</v>
      </c>
      <c r="B55" s="470"/>
      <c r="C55" s="470"/>
      <c r="D55" s="471"/>
      <c r="E55" s="478"/>
      <c r="F55" s="479"/>
      <c r="G55" s="479"/>
      <c r="H55" s="479"/>
      <c r="I55" s="480"/>
      <c r="J55" s="481"/>
      <c r="K55" s="482"/>
      <c r="L55" s="482"/>
      <c r="M55" s="482"/>
      <c r="N55" s="483"/>
      <c r="O55" s="478"/>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80"/>
    </row>
    <row r="56" spans="1:39" s="274" customFormat="1" ht="9.9499999999999993" customHeight="1">
      <c r="A56" s="472"/>
      <c r="B56" s="473"/>
      <c r="C56" s="473"/>
      <c r="D56" s="474"/>
      <c r="E56" s="484"/>
      <c r="F56" s="485"/>
      <c r="G56" s="485"/>
      <c r="H56" s="485"/>
      <c r="I56" s="486"/>
      <c r="J56" s="487"/>
      <c r="K56" s="488"/>
      <c r="L56" s="488"/>
      <c r="M56" s="488"/>
      <c r="N56" s="489"/>
      <c r="O56" s="484"/>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5"/>
      <c r="AM56" s="486"/>
    </row>
    <row r="57" spans="1:39" s="274" customFormat="1" ht="9.9499999999999993" customHeight="1">
      <c r="A57" s="472"/>
      <c r="B57" s="473"/>
      <c r="C57" s="473"/>
      <c r="D57" s="474"/>
      <c r="E57" s="484"/>
      <c r="F57" s="485"/>
      <c r="G57" s="485"/>
      <c r="H57" s="485"/>
      <c r="I57" s="486"/>
      <c r="J57" s="487"/>
      <c r="K57" s="488"/>
      <c r="L57" s="488"/>
      <c r="M57" s="488"/>
      <c r="N57" s="489"/>
      <c r="O57" s="484"/>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6"/>
    </row>
    <row r="58" spans="1:39" s="274" customFormat="1" ht="9.9499999999999993" customHeight="1">
      <c r="A58" s="475"/>
      <c r="B58" s="476"/>
      <c r="C58" s="476"/>
      <c r="D58" s="477"/>
      <c r="E58" s="490"/>
      <c r="F58" s="491"/>
      <c r="G58" s="491"/>
      <c r="H58" s="491"/>
      <c r="I58" s="492"/>
      <c r="J58" s="493"/>
      <c r="K58" s="494"/>
      <c r="L58" s="494"/>
      <c r="M58" s="494"/>
      <c r="N58" s="495"/>
      <c r="O58" s="490"/>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2"/>
    </row>
    <row r="59" spans="1:39" s="274" customFormat="1" ht="9.9499999999999993" customHeight="1">
      <c r="A59" s="469" t="s">
        <v>215</v>
      </c>
      <c r="B59" s="470"/>
      <c r="C59" s="470"/>
      <c r="D59" s="471"/>
      <c r="E59" s="478"/>
      <c r="F59" s="479"/>
      <c r="G59" s="479"/>
      <c r="H59" s="479"/>
      <c r="I59" s="480"/>
      <c r="J59" s="481"/>
      <c r="K59" s="482"/>
      <c r="L59" s="482"/>
      <c r="M59" s="482"/>
      <c r="N59" s="483"/>
      <c r="O59" s="478"/>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80"/>
    </row>
    <row r="60" spans="1:39" s="274" customFormat="1" ht="9.9499999999999993" customHeight="1">
      <c r="A60" s="472"/>
      <c r="B60" s="473"/>
      <c r="C60" s="473"/>
      <c r="D60" s="474"/>
      <c r="E60" s="484"/>
      <c r="F60" s="485"/>
      <c r="G60" s="485"/>
      <c r="H60" s="485"/>
      <c r="I60" s="486"/>
      <c r="J60" s="487"/>
      <c r="K60" s="488"/>
      <c r="L60" s="488"/>
      <c r="M60" s="488"/>
      <c r="N60" s="489"/>
      <c r="O60" s="484"/>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6"/>
    </row>
    <row r="61" spans="1:39" s="274" customFormat="1" ht="9.9499999999999993" customHeight="1">
      <c r="A61" s="472"/>
      <c r="B61" s="473"/>
      <c r="C61" s="473"/>
      <c r="D61" s="474"/>
      <c r="E61" s="484"/>
      <c r="F61" s="485"/>
      <c r="G61" s="485"/>
      <c r="H61" s="485"/>
      <c r="I61" s="486"/>
      <c r="J61" s="487"/>
      <c r="K61" s="488"/>
      <c r="L61" s="488"/>
      <c r="M61" s="488"/>
      <c r="N61" s="489"/>
      <c r="O61" s="484"/>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6"/>
    </row>
    <row r="62" spans="1:39" s="274" customFormat="1" ht="9.9499999999999993" customHeight="1">
      <c r="A62" s="475"/>
      <c r="B62" s="476"/>
      <c r="C62" s="476"/>
      <c r="D62" s="477"/>
      <c r="E62" s="490"/>
      <c r="F62" s="491"/>
      <c r="G62" s="491"/>
      <c r="H62" s="491"/>
      <c r="I62" s="492"/>
      <c r="J62" s="493"/>
      <c r="K62" s="494"/>
      <c r="L62" s="494"/>
      <c r="M62" s="494"/>
      <c r="N62" s="495"/>
      <c r="O62" s="490"/>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2"/>
    </row>
    <row r="63" spans="1:39" s="274" customFormat="1" ht="9.9499999999999993" customHeight="1">
      <c r="A63" s="469" t="s">
        <v>216</v>
      </c>
      <c r="B63" s="470"/>
      <c r="C63" s="470"/>
      <c r="D63" s="471"/>
      <c r="E63" s="478"/>
      <c r="F63" s="479"/>
      <c r="G63" s="479"/>
      <c r="H63" s="479"/>
      <c r="I63" s="480"/>
      <c r="J63" s="481"/>
      <c r="K63" s="482"/>
      <c r="L63" s="482"/>
      <c r="M63" s="482"/>
      <c r="N63" s="483"/>
      <c r="O63" s="478"/>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80"/>
    </row>
    <row r="64" spans="1:39" s="274" customFormat="1" ht="9.9499999999999993" customHeight="1">
      <c r="A64" s="472"/>
      <c r="B64" s="473"/>
      <c r="C64" s="473"/>
      <c r="D64" s="474"/>
      <c r="E64" s="484"/>
      <c r="F64" s="485"/>
      <c r="G64" s="485"/>
      <c r="H64" s="485"/>
      <c r="I64" s="486"/>
      <c r="J64" s="487"/>
      <c r="K64" s="488"/>
      <c r="L64" s="488"/>
      <c r="M64" s="488"/>
      <c r="N64" s="489"/>
      <c r="O64" s="484"/>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6"/>
    </row>
    <row r="65" spans="1:39" s="274" customFormat="1" ht="9.9499999999999993" customHeight="1">
      <c r="A65" s="472"/>
      <c r="B65" s="473"/>
      <c r="C65" s="473"/>
      <c r="D65" s="474"/>
      <c r="E65" s="484"/>
      <c r="F65" s="485"/>
      <c r="G65" s="485"/>
      <c r="H65" s="485"/>
      <c r="I65" s="486"/>
      <c r="J65" s="487"/>
      <c r="K65" s="488"/>
      <c r="L65" s="488"/>
      <c r="M65" s="488"/>
      <c r="N65" s="489"/>
      <c r="O65" s="484"/>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6"/>
    </row>
    <row r="66" spans="1:39" s="274" customFormat="1" ht="9.9499999999999993" customHeight="1">
      <c r="A66" s="475"/>
      <c r="B66" s="476"/>
      <c r="C66" s="476"/>
      <c r="D66" s="477"/>
      <c r="E66" s="490"/>
      <c r="F66" s="491"/>
      <c r="G66" s="491"/>
      <c r="H66" s="491"/>
      <c r="I66" s="492"/>
      <c r="J66" s="493"/>
      <c r="K66" s="494"/>
      <c r="L66" s="494"/>
      <c r="M66" s="494"/>
      <c r="N66" s="495"/>
      <c r="O66" s="490"/>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2"/>
    </row>
    <row r="67" spans="1:39" s="274" customFormat="1" ht="9.9499999999999993" customHeight="1">
      <c r="A67" s="469" t="s">
        <v>217</v>
      </c>
      <c r="B67" s="470"/>
      <c r="C67" s="470"/>
      <c r="D67" s="471"/>
      <c r="E67" s="478"/>
      <c r="F67" s="479"/>
      <c r="G67" s="479"/>
      <c r="H67" s="479"/>
      <c r="I67" s="480"/>
      <c r="J67" s="481"/>
      <c r="K67" s="482"/>
      <c r="L67" s="482"/>
      <c r="M67" s="482"/>
      <c r="N67" s="483"/>
      <c r="O67" s="478"/>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80"/>
    </row>
    <row r="68" spans="1:39" s="274" customFormat="1" ht="9.9499999999999993" customHeight="1">
      <c r="A68" s="472"/>
      <c r="B68" s="473"/>
      <c r="C68" s="473"/>
      <c r="D68" s="474"/>
      <c r="E68" s="484"/>
      <c r="F68" s="485"/>
      <c r="G68" s="485"/>
      <c r="H68" s="485"/>
      <c r="I68" s="486"/>
      <c r="J68" s="487"/>
      <c r="K68" s="488"/>
      <c r="L68" s="488"/>
      <c r="M68" s="488"/>
      <c r="N68" s="489"/>
      <c r="O68" s="484"/>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6"/>
    </row>
    <row r="69" spans="1:39" s="274" customFormat="1" ht="9.9499999999999993" customHeight="1">
      <c r="A69" s="472"/>
      <c r="B69" s="473"/>
      <c r="C69" s="473"/>
      <c r="D69" s="474"/>
      <c r="E69" s="484"/>
      <c r="F69" s="485"/>
      <c r="G69" s="485"/>
      <c r="H69" s="485"/>
      <c r="I69" s="486"/>
      <c r="J69" s="487"/>
      <c r="K69" s="488"/>
      <c r="L69" s="488"/>
      <c r="M69" s="488"/>
      <c r="N69" s="489"/>
      <c r="O69" s="484"/>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6"/>
    </row>
    <row r="70" spans="1:39" s="274" customFormat="1" ht="9.9499999999999993" customHeight="1" thickBot="1">
      <c r="A70" s="496"/>
      <c r="B70" s="497"/>
      <c r="C70" s="497"/>
      <c r="D70" s="498"/>
      <c r="E70" s="499"/>
      <c r="F70" s="500"/>
      <c r="G70" s="500"/>
      <c r="H70" s="500"/>
      <c r="I70" s="501"/>
      <c r="J70" s="502"/>
      <c r="K70" s="503"/>
      <c r="L70" s="503"/>
      <c r="M70" s="503"/>
      <c r="N70" s="504"/>
      <c r="O70" s="499"/>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1"/>
    </row>
    <row r="71" spans="1:39" s="274" customFormat="1" ht="9.9499999999999993" customHeight="1" thickTop="1">
      <c r="A71" s="469" t="s">
        <v>218</v>
      </c>
      <c r="B71" s="470"/>
      <c r="C71" s="470"/>
      <c r="D71" s="471"/>
      <c r="E71" s="478"/>
      <c r="F71" s="479"/>
      <c r="G71" s="479"/>
      <c r="H71" s="479"/>
      <c r="I71" s="480"/>
      <c r="J71" s="481"/>
      <c r="K71" s="482"/>
      <c r="L71" s="482"/>
      <c r="M71" s="482"/>
      <c r="N71" s="483"/>
      <c r="O71" s="478"/>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80"/>
    </row>
    <row r="72" spans="1:39" s="274" customFormat="1" ht="9.9499999999999993" customHeight="1">
      <c r="A72" s="472"/>
      <c r="B72" s="473"/>
      <c r="C72" s="473"/>
      <c r="D72" s="474"/>
      <c r="E72" s="484"/>
      <c r="F72" s="485"/>
      <c r="G72" s="485"/>
      <c r="H72" s="485"/>
      <c r="I72" s="486"/>
      <c r="J72" s="487"/>
      <c r="K72" s="488"/>
      <c r="L72" s="488"/>
      <c r="M72" s="488"/>
      <c r="N72" s="489"/>
      <c r="O72" s="484"/>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5"/>
      <c r="AM72" s="486"/>
    </row>
    <row r="73" spans="1:39" s="274" customFormat="1" ht="9.9499999999999993" customHeight="1">
      <c r="A73" s="472"/>
      <c r="B73" s="473"/>
      <c r="C73" s="473"/>
      <c r="D73" s="474"/>
      <c r="E73" s="484"/>
      <c r="F73" s="485"/>
      <c r="G73" s="485"/>
      <c r="H73" s="485"/>
      <c r="I73" s="486"/>
      <c r="J73" s="487"/>
      <c r="K73" s="488"/>
      <c r="L73" s="488"/>
      <c r="M73" s="488"/>
      <c r="N73" s="489"/>
      <c r="O73" s="484"/>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6"/>
    </row>
    <row r="74" spans="1:39" s="274" customFormat="1" ht="9.9499999999999993" customHeight="1" thickBot="1">
      <c r="A74" s="496"/>
      <c r="B74" s="497"/>
      <c r="C74" s="497"/>
      <c r="D74" s="498"/>
      <c r="E74" s="499"/>
      <c r="F74" s="500"/>
      <c r="G74" s="500"/>
      <c r="H74" s="500"/>
      <c r="I74" s="501"/>
      <c r="J74" s="502"/>
      <c r="K74" s="503"/>
      <c r="L74" s="503"/>
      <c r="M74" s="503"/>
      <c r="N74" s="504"/>
      <c r="O74" s="499"/>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1"/>
    </row>
    <row r="75" spans="1:39" s="274" customFormat="1" ht="18" customHeight="1" thickTop="1">
      <c r="A75" s="505" t="s">
        <v>91</v>
      </c>
      <c r="B75" s="506"/>
      <c r="C75" s="506"/>
      <c r="D75" s="507"/>
      <c r="E75" s="508"/>
      <c r="F75" s="509"/>
      <c r="G75" s="509"/>
      <c r="H75" s="509"/>
      <c r="I75" s="510"/>
      <c r="J75" s="511">
        <f>SUM(J51:N74)</f>
        <v>0</v>
      </c>
      <c r="K75" s="512"/>
      <c r="L75" s="512"/>
      <c r="M75" s="512"/>
      <c r="N75" s="513"/>
      <c r="O75" s="514"/>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6"/>
    </row>
    <row r="76" spans="1:39" ht="9.75" customHeight="1">
      <c r="A76" s="529"/>
      <c r="B76" s="281"/>
      <c r="C76" s="282"/>
      <c r="D76" s="13"/>
      <c r="E76" s="530"/>
      <c r="F76" s="13"/>
      <c r="G76" s="13"/>
      <c r="H76" s="13"/>
      <c r="I76" s="13"/>
      <c r="J76" s="280"/>
      <c r="K76" s="280"/>
      <c r="L76" s="280"/>
      <c r="M76" s="280"/>
      <c r="N76" s="280"/>
      <c r="O76" s="281"/>
      <c r="P76" s="531"/>
      <c r="Q76" s="529"/>
      <c r="R76" s="529"/>
      <c r="S76" s="280"/>
      <c r="T76" s="7"/>
      <c r="U76" s="280"/>
      <c r="V76" s="280"/>
      <c r="W76" s="280"/>
      <c r="X76" s="280"/>
      <c r="Y76" s="13"/>
      <c r="Z76" s="13"/>
      <c r="AA76" s="13"/>
      <c r="AB76" s="281"/>
      <c r="AC76" s="282"/>
      <c r="AD76" s="280"/>
      <c r="AE76" s="280"/>
      <c r="AF76" s="280"/>
      <c r="AG76" s="280"/>
      <c r="AH76" s="280"/>
      <c r="AI76" s="283"/>
      <c r="AJ76" s="283"/>
      <c r="AK76" s="283"/>
      <c r="AL76" s="283"/>
      <c r="AM76" s="280"/>
    </row>
    <row r="77" spans="1:39" s="33" customFormat="1" ht="18.75" customHeight="1">
      <c r="A77" s="50" t="s">
        <v>219</v>
      </c>
      <c r="B77" s="50"/>
      <c r="C77" s="50"/>
      <c r="D77" s="50"/>
      <c r="E77" s="50"/>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row>
    <row r="78" spans="1:39" s="274" customFormat="1" ht="18" customHeight="1">
      <c r="A78" s="463" t="s">
        <v>212</v>
      </c>
      <c r="B78" s="464"/>
      <c r="C78" s="464"/>
      <c r="D78" s="465"/>
      <c r="E78" s="466" t="s">
        <v>47</v>
      </c>
      <c r="F78" s="467"/>
      <c r="G78" s="467"/>
      <c r="H78" s="467"/>
      <c r="I78" s="468"/>
      <c r="J78" s="466" t="s">
        <v>50</v>
      </c>
      <c r="K78" s="467"/>
      <c r="L78" s="467"/>
      <c r="M78" s="467"/>
      <c r="N78" s="468"/>
      <c r="O78" s="463" t="s">
        <v>48</v>
      </c>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5"/>
    </row>
    <row r="79" spans="1:39" s="274" customFormat="1" ht="9.9499999999999993" customHeight="1">
      <c r="A79" s="519"/>
      <c r="B79" s="520"/>
      <c r="C79" s="520"/>
      <c r="D79" s="521"/>
      <c r="E79" s="478"/>
      <c r="F79" s="479"/>
      <c r="G79" s="479"/>
      <c r="H79" s="479"/>
      <c r="I79" s="480"/>
      <c r="J79" s="481"/>
      <c r="K79" s="482"/>
      <c r="L79" s="482"/>
      <c r="M79" s="482"/>
      <c r="N79" s="483"/>
      <c r="O79" s="478"/>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80"/>
    </row>
    <row r="80" spans="1:39" s="274" customFormat="1" ht="9.9499999999999993" customHeight="1">
      <c r="A80" s="522"/>
      <c r="B80" s="523"/>
      <c r="C80" s="523"/>
      <c r="D80" s="524"/>
      <c r="E80" s="484"/>
      <c r="F80" s="485"/>
      <c r="G80" s="485"/>
      <c r="H80" s="485"/>
      <c r="I80" s="486"/>
      <c r="J80" s="487"/>
      <c r="K80" s="488"/>
      <c r="L80" s="488"/>
      <c r="M80" s="488"/>
      <c r="N80" s="489"/>
      <c r="O80" s="484"/>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485"/>
      <c r="AM80" s="486"/>
    </row>
    <row r="81" spans="1:39" s="274" customFormat="1" ht="9.9499999999999993" customHeight="1">
      <c r="A81" s="522"/>
      <c r="B81" s="523"/>
      <c r="C81" s="523"/>
      <c r="D81" s="524"/>
      <c r="E81" s="484"/>
      <c r="F81" s="485"/>
      <c r="G81" s="485"/>
      <c r="H81" s="485"/>
      <c r="I81" s="486"/>
      <c r="J81" s="487"/>
      <c r="K81" s="488"/>
      <c r="L81" s="488"/>
      <c r="M81" s="488"/>
      <c r="N81" s="489"/>
      <c r="O81" s="484"/>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5"/>
      <c r="AM81" s="486"/>
    </row>
    <row r="82" spans="1:39" s="274" customFormat="1" ht="9.9499999999999993" customHeight="1" thickBot="1">
      <c r="A82" s="525"/>
      <c r="B82" s="526"/>
      <c r="C82" s="526"/>
      <c r="D82" s="527"/>
      <c r="E82" s="490"/>
      <c r="F82" s="491"/>
      <c r="G82" s="491"/>
      <c r="H82" s="491"/>
      <c r="I82" s="492"/>
      <c r="J82" s="493"/>
      <c r="K82" s="494"/>
      <c r="L82" s="494"/>
      <c r="M82" s="494"/>
      <c r="N82" s="495"/>
      <c r="O82" s="490"/>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2"/>
    </row>
    <row r="83" spans="1:39" s="274" customFormat="1" ht="18" customHeight="1" thickTop="1">
      <c r="A83" s="505" t="s">
        <v>91</v>
      </c>
      <c r="B83" s="506"/>
      <c r="C83" s="506"/>
      <c r="D83" s="507"/>
      <c r="E83" s="508"/>
      <c r="F83" s="509"/>
      <c r="G83" s="509"/>
      <c r="H83" s="509"/>
      <c r="I83" s="510"/>
      <c r="J83" s="511">
        <f>SUM(J79:N82)</f>
        <v>0</v>
      </c>
      <c r="K83" s="512"/>
      <c r="L83" s="512"/>
      <c r="M83" s="512"/>
      <c r="N83" s="513"/>
      <c r="O83" s="514"/>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6"/>
    </row>
    <row r="84" spans="1:39" s="274" customFormat="1" ht="18" customHeight="1">
      <c r="A84" s="285"/>
      <c r="B84" s="517" t="s">
        <v>220</v>
      </c>
      <c r="C84" s="518"/>
      <c r="D84" s="518"/>
      <c r="E84" s="518"/>
      <c r="F84" s="518"/>
      <c r="G84" s="518"/>
      <c r="H84" s="518"/>
      <c r="I84" s="518"/>
      <c r="J84" s="518"/>
      <c r="K84" s="518"/>
      <c r="L84" s="518"/>
      <c r="M84" s="518"/>
      <c r="N84" s="518"/>
      <c r="O84" s="518"/>
      <c r="P84" s="518"/>
      <c r="Q84" s="518"/>
      <c r="R84" s="518"/>
      <c r="S84" s="518"/>
      <c r="T84" s="518"/>
      <c r="U84" s="518"/>
      <c r="V84" s="518"/>
      <c r="W84" s="518"/>
      <c r="X84" s="518"/>
      <c r="Y84" s="518"/>
      <c r="Z84" s="518"/>
      <c r="AA84" s="518"/>
      <c r="AB84" s="518"/>
      <c r="AC84" s="518"/>
      <c r="AD84" s="518"/>
      <c r="AE84" s="518"/>
      <c r="AF84" s="518"/>
      <c r="AG84" s="518"/>
      <c r="AH84" s="518"/>
      <c r="AI84" s="518"/>
      <c r="AJ84" s="518"/>
      <c r="AK84" s="284"/>
      <c r="AL84" s="284"/>
      <c r="AM84" s="284"/>
    </row>
    <row r="85" spans="1:39" ht="4.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25"/>
      <c r="AL85" s="25"/>
      <c r="AM85" s="25"/>
    </row>
    <row r="86" spans="1:39" ht="3.75" customHeight="1">
      <c r="A86" s="60"/>
      <c r="B86" s="61"/>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3"/>
      <c r="AL86" s="63"/>
      <c r="AM86" s="64"/>
    </row>
    <row r="87" spans="1:39" s="69" customFormat="1" ht="11.25" customHeight="1">
      <c r="A87" s="65" t="s">
        <v>114</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7"/>
      <c r="AM87" s="68"/>
    </row>
    <row r="88" spans="1:39" s="69" customFormat="1" ht="11.25" customHeight="1">
      <c r="A88" s="70" t="s">
        <v>116</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2"/>
      <c r="AM88" s="73"/>
    </row>
    <row r="89" spans="1:39" s="69" customFormat="1" ht="11.25" customHeight="1">
      <c r="A89" s="65" t="s">
        <v>117</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74"/>
      <c r="AM89" s="75"/>
    </row>
    <row r="90" spans="1:39" s="69" customFormat="1" ht="11.25" customHeight="1">
      <c r="A90" s="65" t="s">
        <v>118</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76"/>
      <c r="AL90" s="67"/>
      <c r="AM90" s="68"/>
    </row>
    <row r="91" spans="1:39" s="69" customFormat="1" ht="4.5" customHeight="1">
      <c r="A91" s="65"/>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76"/>
      <c r="AL91" s="67"/>
      <c r="AM91" s="68"/>
    </row>
    <row r="92" spans="1:39" s="69" customFormat="1" ht="11.25" customHeight="1">
      <c r="A92" s="399" t="s">
        <v>124</v>
      </c>
      <c r="B92" s="400"/>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67"/>
      <c r="AM92" s="68"/>
    </row>
    <row r="93" spans="1:39" s="69" customFormat="1" ht="11.25" customHeight="1">
      <c r="A93" s="70" t="s">
        <v>119</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67"/>
      <c r="AM93" s="68"/>
    </row>
    <row r="94" spans="1:39" s="69" customFormat="1" ht="11.25" customHeight="1">
      <c r="A94" s="70" t="s">
        <v>120</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6"/>
      <c r="AL94" s="67"/>
      <c r="AM94" s="68"/>
    </row>
    <row r="95" spans="1:39" s="69" customFormat="1" ht="11.25" customHeight="1">
      <c r="A95" s="70" t="s">
        <v>125</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6"/>
      <c r="AL95" s="67"/>
      <c r="AM95" s="68"/>
    </row>
    <row r="96" spans="1:39" s="69" customFormat="1" ht="4.5" customHeight="1">
      <c r="A96" s="70"/>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6"/>
      <c r="AL96" s="67"/>
      <c r="AM96" s="68"/>
    </row>
    <row r="97" spans="1:39" s="69" customFormat="1" ht="11.25" customHeight="1">
      <c r="A97" s="407" t="s">
        <v>126</v>
      </c>
      <c r="B97" s="400"/>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67"/>
      <c r="AM97" s="68"/>
    </row>
    <row r="98" spans="1:39" s="69" customFormat="1" ht="11.25" customHeight="1">
      <c r="A98" s="70" t="s">
        <v>127</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67"/>
      <c r="AM98" s="68"/>
    </row>
    <row r="99" spans="1:39" s="69" customFormat="1" ht="11.25" customHeight="1">
      <c r="A99" s="70" t="s">
        <v>121</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67"/>
      <c r="AM99" s="68"/>
    </row>
    <row r="100" spans="1:39" s="69" customFormat="1" ht="3" customHeight="1">
      <c r="A100" s="70"/>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67"/>
      <c r="AM100" s="68"/>
    </row>
    <row r="101" spans="1:39" s="69" customFormat="1" ht="11.25" customHeight="1">
      <c r="A101" s="399" t="s">
        <v>115</v>
      </c>
      <c r="B101" s="400"/>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67"/>
      <c r="AM101" s="68"/>
    </row>
    <row r="102" spans="1:39" s="69" customFormat="1" ht="11.25" customHeight="1">
      <c r="A102" s="70" t="s">
        <v>122</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67"/>
      <c r="AL102" s="67"/>
      <c r="AM102" s="68"/>
    </row>
    <row r="103" spans="1:39" s="69" customFormat="1" ht="11.25" customHeight="1">
      <c r="A103" s="70" t="s">
        <v>123</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67"/>
      <c r="AL103" s="67"/>
      <c r="AM103" s="68"/>
    </row>
    <row r="104" spans="1:39" s="69" customFormat="1" ht="3" customHeight="1">
      <c r="A104" s="70"/>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67"/>
      <c r="AL104" s="67"/>
      <c r="AM104" s="68"/>
    </row>
    <row r="105" spans="1:39" s="69" customFormat="1" ht="11.25" customHeight="1">
      <c r="A105" s="70" t="s">
        <v>128</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67"/>
      <c r="AL105" s="67"/>
      <c r="AM105" s="68"/>
    </row>
    <row r="106" spans="1:39">
      <c r="A106" s="79" t="s">
        <v>129</v>
      </c>
      <c r="B106" s="8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81"/>
    </row>
    <row r="107" spans="1:39">
      <c r="A107" s="82" t="s">
        <v>130</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4"/>
    </row>
    <row r="112" spans="1:39" s="162" customFormat="1" ht="6">
      <c r="B112" s="162" t="s">
        <v>138</v>
      </c>
      <c r="C112" s="162" t="s">
        <v>139</v>
      </c>
      <c r="D112" s="162" t="s">
        <v>149</v>
      </c>
      <c r="E112" s="162" t="s">
        <v>150</v>
      </c>
    </row>
    <row r="113" spans="1:7" s="162" customFormat="1" ht="6">
      <c r="A113" s="162" t="s">
        <v>151</v>
      </c>
      <c r="B113" s="163">
        <v>537</v>
      </c>
      <c r="C113" s="163">
        <v>268</v>
      </c>
      <c r="D113" s="163">
        <v>537</v>
      </c>
      <c r="E113" s="163">
        <v>268</v>
      </c>
      <c r="F113" s="162" t="s">
        <v>152</v>
      </c>
      <c r="G113" s="163"/>
    </row>
    <row r="114" spans="1:7" s="162" customFormat="1" ht="6">
      <c r="A114" s="162" t="s">
        <v>153</v>
      </c>
      <c r="B114" s="163">
        <v>684</v>
      </c>
      <c r="C114" s="163">
        <v>342</v>
      </c>
      <c r="D114" s="163">
        <v>684</v>
      </c>
      <c r="E114" s="163">
        <v>342</v>
      </c>
      <c r="F114" s="162" t="s">
        <v>152</v>
      </c>
      <c r="G114" s="163"/>
    </row>
    <row r="115" spans="1:7" s="162" customFormat="1" ht="6">
      <c r="A115" s="162" t="s">
        <v>154</v>
      </c>
      <c r="B115" s="163">
        <v>889</v>
      </c>
      <c r="C115" s="163">
        <v>445</v>
      </c>
      <c r="D115" s="163">
        <v>889</v>
      </c>
      <c r="E115" s="163">
        <v>445</v>
      </c>
      <c r="F115" s="162" t="s">
        <v>152</v>
      </c>
      <c r="G115" s="163"/>
    </row>
    <row r="116" spans="1:7" s="162" customFormat="1" ht="6">
      <c r="A116" s="162" t="s">
        <v>155</v>
      </c>
      <c r="B116" s="163">
        <v>231</v>
      </c>
      <c r="C116" s="163">
        <v>115</v>
      </c>
      <c r="D116" s="163">
        <v>231</v>
      </c>
      <c r="E116" s="163">
        <v>115</v>
      </c>
      <c r="F116" s="162" t="s">
        <v>152</v>
      </c>
      <c r="G116" s="163"/>
    </row>
    <row r="117" spans="1:7" s="162" customFormat="1" ht="6">
      <c r="A117" s="162" t="s">
        <v>19</v>
      </c>
      <c r="B117" s="163">
        <v>226</v>
      </c>
      <c r="C117" s="163">
        <v>113</v>
      </c>
      <c r="D117" s="163">
        <v>226</v>
      </c>
      <c r="E117" s="163">
        <v>113</v>
      </c>
      <c r="F117" s="162" t="s">
        <v>152</v>
      </c>
      <c r="G117" s="163"/>
    </row>
    <row r="118" spans="1:7" s="162" customFormat="1" ht="6">
      <c r="A118" s="162" t="s">
        <v>156</v>
      </c>
      <c r="B118" s="163">
        <v>564</v>
      </c>
      <c r="C118" s="163">
        <v>282</v>
      </c>
      <c r="D118" s="163">
        <v>564</v>
      </c>
      <c r="E118" s="163">
        <v>282</v>
      </c>
      <c r="F118" s="162" t="s">
        <v>152</v>
      </c>
      <c r="G118" s="163"/>
    </row>
    <row r="119" spans="1:7" s="162" customFormat="1" ht="6">
      <c r="A119" s="162" t="s">
        <v>157</v>
      </c>
      <c r="B119" s="163">
        <v>710</v>
      </c>
      <c r="C119" s="163">
        <v>355</v>
      </c>
      <c r="D119" s="163">
        <v>710</v>
      </c>
      <c r="E119" s="163">
        <v>355</v>
      </c>
      <c r="F119" s="162" t="s">
        <v>152</v>
      </c>
      <c r="G119" s="163"/>
    </row>
    <row r="120" spans="1:7" s="162" customFormat="1" ht="6">
      <c r="A120" s="162" t="s">
        <v>158</v>
      </c>
      <c r="B120" s="163">
        <v>1133</v>
      </c>
      <c r="C120" s="163">
        <v>567</v>
      </c>
      <c r="D120" s="163">
        <v>1133</v>
      </c>
      <c r="E120" s="163">
        <v>567</v>
      </c>
      <c r="F120" s="162" t="s">
        <v>152</v>
      </c>
      <c r="G120" s="163"/>
    </row>
    <row r="121" spans="1:7" s="162" customFormat="1" ht="6">
      <c r="A121" s="162" t="s">
        <v>52</v>
      </c>
      <c r="B121" s="163">
        <f>D121*$AG$5</f>
        <v>0</v>
      </c>
      <c r="C121" s="163">
        <f t="shared" ref="C121:C122" si="0">E121*$AG$5</f>
        <v>0</v>
      </c>
      <c r="D121" s="163">
        <v>27</v>
      </c>
      <c r="E121" s="163">
        <v>13</v>
      </c>
      <c r="F121" s="162" t="s">
        <v>159</v>
      </c>
      <c r="G121" s="163"/>
    </row>
    <row r="122" spans="1:7" s="162" customFormat="1" ht="6">
      <c r="A122" s="162" t="s">
        <v>160</v>
      </c>
      <c r="B122" s="163">
        <f t="shared" ref="B122" si="1">D122*$AG$5</f>
        <v>0</v>
      </c>
      <c r="C122" s="163">
        <f t="shared" si="0"/>
        <v>0</v>
      </c>
      <c r="D122" s="163">
        <v>27</v>
      </c>
      <c r="E122" s="163">
        <v>13</v>
      </c>
      <c r="F122" s="162" t="s">
        <v>159</v>
      </c>
      <c r="G122" s="163"/>
    </row>
    <row r="123" spans="1:7" s="162" customFormat="1" ht="6">
      <c r="A123" s="162" t="s">
        <v>20</v>
      </c>
      <c r="B123" s="163">
        <v>320</v>
      </c>
      <c r="C123" s="163">
        <v>160</v>
      </c>
      <c r="D123" s="163">
        <v>320</v>
      </c>
      <c r="E123" s="163">
        <v>160</v>
      </c>
      <c r="F123" s="162" t="s">
        <v>152</v>
      </c>
      <c r="G123" s="163"/>
    </row>
    <row r="124" spans="1:7" s="162" customFormat="1" ht="6">
      <c r="A124" s="162" t="s">
        <v>21</v>
      </c>
      <c r="B124" s="163">
        <v>339</v>
      </c>
      <c r="C124" s="163">
        <v>169</v>
      </c>
      <c r="D124" s="163">
        <v>339</v>
      </c>
      <c r="E124" s="163">
        <v>169</v>
      </c>
      <c r="F124" s="162" t="s">
        <v>152</v>
      </c>
      <c r="G124" s="163"/>
    </row>
    <row r="125" spans="1:7" s="162" customFormat="1" ht="6">
      <c r="A125" s="162" t="s">
        <v>22</v>
      </c>
      <c r="B125" s="163">
        <v>311</v>
      </c>
      <c r="C125" s="163">
        <v>156</v>
      </c>
      <c r="D125" s="163">
        <v>311</v>
      </c>
      <c r="E125" s="163">
        <v>156</v>
      </c>
      <c r="F125" s="162" t="s">
        <v>152</v>
      </c>
      <c r="G125" s="163"/>
    </row>
    <row r="126" spans="1:7" s="162" customFormat="1" ht="6">
      <c r="A126" s="162" t="s">
        <v>23</v>
      </c>
      <c r="B126" s="163">
        <v>137</v>
      </c>
      <c r="C126" s="163">
        <v>68</v>
      </c>
      <c r="D126" s="163">
        <v>137</v>
      </c>
      <c r="E126" s="163">
        <v>68</v>
      </c>
      <c r="F126" s="162" t="s">
        <v>152</v>
      </c>
      <c r="G126" s="163"/>
    </row>
    <row r="127" spans="1:7" s="162" customFormat="1" ht="6">
      <c r="A127" s="162" t="s">
        <v>24</v>
      </c>
      <c r="B127" s="163">
        <v>508</v>
      </c>
      <c r="C127" s="163">
        <v>254</v>
      </c>
      <c r="D127" s="163">
        <v>508</v>
      </c>
      <c r="E127" s="163">
        <v>254</v>
      </c>
      <c r="F127" s="162" t="s">
        <v>152</v>
      </c>
      <c r="G127" s="163"/>
    </row>
    <row r="128" spans="1:7" s="162" customFormat="1" ht="6">
      <c r="A128" s="162" t="s">
        <v>25</v>
      </c>
      <c r="B128" s="163">
        <v>204</v>
      </c>
      <c r="C128" s="163">
        <v>102</v>
      </c>
      <c r="D128" s="163">
        <v>204</v>
      </c>
      <c r="E128" s="163">
        <v>102</v>
      </c>
      <c r="F128" s="162" t="s">
        <v>152</v>
      </c>
      <c r="G128" s="163"/>
    </row>
    <row r="129" spans="1:7" s="162" customFormat="1" ht="6">
      <c r="A129" s="162" t="s">
        <v>26</v>
      </c>
      <c r="B129" s="163">
        <v>148</v>
      </c>
      <c r="C129" s="163">
        <v>74</v>
      </c>
      <c r="D129" s="163">
        <v>148</v>
      </c>
      <c r="E129" s="163">
        <v>74</v>
      </c>
      <c r="F129" s="162" t="s">
        <v>152</v>
      </c>
      <c r="G129" s="163"/>
    </row>
    <row r="130" spans="1:7" s="162" customFormat="1" ht="6">
      <c r="A130" s="162" t="s">
        <v>27</v>
      </c>
      <c r="B130" s="163"/>
      <c r="C130" s="163">
        <v>282</v>
      </c>
      <c r="D130" s="163"/>
      <c r="E130" s="163">
        <v>282</v>
      </c>
      <c r="F130" s="162" t="s">
        <v>152</v>
      </c>
      <c r="G130" s="163"/>
    </row>
    <row r="131" spans="1:7" s="162" customFormat="1" ht="6">
      <c r="A131" s="162" t="s">
        <v>161</v>
      </c>
      <c r="B131" s="163">
        <v>33</v>
      </c>
      <c r="C131" s="163">
        <v>16</v>
      </c>
      <c r="D131" s="163">
        <v>33</v>
      </c>
      <c r="E131" s="163">
        <v>16</v>
      </c>
      <c r="F131" s="162" t="s">
        <v>152</v>
      </c>
      <c r="G131" s="163"/>
    </row>
    <row r="132" spans="1:7" s="162" customFormat="1" ht="6">
      <c r="A132" s="162" t="s">
        <v>28</v>
      </c>
      <c r="B132" s="163">
        <v>475</v>
      </c>
      <c r="C132" s="163">
        <v>237</v>
      </c>
      <c r="D132" s="163">
        <v>475</v>
      </c>
      <c r="E132" s="163">
        <v>237</v>
      </c>
      <c r="F132" s="162" t="s">
        <v>152</v>
      </c>
      <c r="G132" s="163"/>
    </row>
    <row r="133" spans="1:7" s="162" customFormat="1" ht="6">
      <c r="A133" s="162" t="s">
        <v>29</v>
      </c>
      <c r="B133" s="163">
        <v>638</v>
      </c>
      <c r="C133" s="163">
        <v>319</v>
      </c>
      <c r="D133" s="163">
        <v>638</v>
      </c>
      <c r="E133" s="163">
        <v>319</v>
      </c>
      <c r="F133" s="162" t="s">
        <v>152</v>
      </c>
      <c r="G133" s="163"/>
    </row>
    <row r="134" spans="1:7" s="162" customFormat="1" ht="6">
      <c r="A134" s="162" t="s">
        <v>30</v>
      </c>
      <c r="B134" s="163">
        <f>D134*$AG$5</f>
        <v>0</v>
      </c>
      <c r="C134" s="163">
        <f>E134*$AG$5</f>
        <v>0</v>
      </c>
      <c r="D134" s="163">
        <v>38</v>
      </c>
      <c r="E134" s="163">
        <v>19</v>
      </c>
      <c r="F134" s="162" t="s">
        <v>159</v>
      </c>
      <c r="G134" s="163"/>
    </row>
    <row r="135" spans="1:7" s="162" customFormat="1" ht="6">
      <c r="A135" s="162" t="s">
        <v>31</v>
      </c>
      <c r="B135" s="163">
        <f>D135*$AG$5</f>
        <v>0</v>
      </c>
      <c r="C135" s="163">
        <f t="shared" ref="C135:C147" si="2">E135*$AG$5</f>
        <v>0</v>
      </c>
      <c r="D135" s="163">
        <v>40</v>
      </c>
      <c r="E135" s="163">
        <v>20</v>
      </c>
      <c r="F135" s="162" t="s">
        <v>159</v>
      </c>
      <c r="G135" s="163"/>
    </row>
    <row r="136" spans="1:7" s="162" customFormat="1" ht="6">
      <c r="A136" s="162" t="s">
        <v>32</v>
      </c>
      <c r="B136" s="163">
        <f t="shared" ref="B136:B147" si="3">D136*$AG$5</f>
        <v>0</v>
      </c>
      <c r="C136" s="163">
        <f t="shared" si="2"/>
        <v>0</v>
      </c>
      <c r="D136" s="163">
        <v>38</v>
      </c>
      <c r="E136" s="163">
        <v>19</v>
      </c>
      <c r="F136" s="162" t="s">
        <v>159</v>
      </c>
      <c r="G136" s="163"/>
    </row>
    <row r="137" spans="1:7" s="162" customFormat="1" ht="6">
      <c r="A137" s="162" t="s">
        <v>33</v>
      </c>
      <c r="B137" s="163">
        <f t="shared" si="3"/>
        <v>0</v>
      </c>
      <c r="C137" s="163">
        <f t="shared" si="2"/>
        <v>0</v>
      </c>
      <c r="D137" s="163">
        <v>48</v>
      </c>
      <c r="E137" s="163">
        <v>24</v>
      </c>
      <c r="F137" s="162" t="s">
        <v>159</v>
      </c>
      <c r="G137" s="163"/>
    </row>
    <row r="138" spans="1:7" s="162" customFormat="1" ht="6">
      <c r="A138" s="162" t="s">
        <v>34</v>
      </c>
      <c r="B138" s="163">
        <f t="shared" si="3"/>
        <v>0</v>
      </c>
      <c r="C138" s="163">
        <f t="shared" si="2"/>
        <v>0</v>
      </c>
      <c r="D138" s="163">
        <v>43</v>
      </c>
      <c r="E138" s="163">
        <v>21</v>
      </c>
      <c r="F138" s="162" t="s">
        <v>159</v>
      </c>
      <c r="G138" s="163"/>
    </row>
    <row r="139" spans="1:7" s="162" customFormat="1" ht="6">
      <c r="A139" s="162" t="s">
        <v>35</v>
      </c>
      <c r="B139" s="163">
        <f t="shared" si="3"/>
        <v>0</v>
      </c>
      <c r="C139" s="163">
        <f t="shared" si="2"/>
        <v>0</v>
      </c>
      <c r="D139" s="163">
        <v>36</v>
      </c>
      <c r="E139" s="163">
        <v>18</v>
      </c>
      <c r="F139" s="162" t="s">
        <v>159</v>
      </c>
      <c r="G139" s="163"/>
    </row>
    <row r="140" spans="1:7" s="162" customFormat="1" ht="6">
      <c r="A140" s="162" t="s">
        <v>162</v>
      </c>
      <c r="B140" s="163">
        <f t="shared" si="3"/>
        <v>0</v>
      </c>
      <c r="C140" s="163">
        <f t="shared" si="2"/>
        <v>0</v>
      </c>
      <c r="D140" s="163">
        <v>37</v>
      </c>
      <c r="E140" s="163">
        <v>19</v>
      </c>
      <c r="F140" s="162" t="s">
        <v>159</v>
      </c>
      <c r="G140" s="163"/>
    </row>
    <row r="141" spans="1:7" s="162" customFormat="1" ht="6">
      <c r="A141" s="162" t="s">
        <v>163</v>
      </c>
      <c r="B141" s="163">
        <f t="shared" si="3"/>
        <v>0</v>
      </c>
      <c r="C141" s="163">
        <f t="shared" si="2"/>
        <v>0</v>
      </c>
      <c r="D141" s="163">
        <v>35</v>
      </c>
      <c r="E141" s="163">
        <v>18</v>
      </c>
      <c r="F141" s="162" t="s">
        <v>159</v>
      </c>
      <c r="G141" s="163"/>
    </row>
    <row r="142" spans="1:7" s="162" customFormat="1" ht="6">
      <c r="A142" s="162" t="s">
        <v>164</v>
      </c>
      <c r="B142" s="163">
        <f t="shared" si="3"/>
        <v>0</v>
      </c>
      <c r="C142" s="163">
        <f t="shared" si="2"/>
        <v>0</v>
      </c>
      <c r="D142" s="163">
        <v>37</v>
      </c>
      <c r="E142" s="163">
        <v>19</v>
      </c>
      <c r="F142" s="162" t="s">
        <v>159</v>
      </c>
      <c r="G142" s="163"/>
    </row>
    <row r="143" spans="1:7" s="162" customFormat="1" ht="6">
      <c r="A143" s="162" t="s">
        <v>165</v>
      </c>
      <c r="B143" s="163">
        <f t="shared" si="3"/>
        <v>0</v>
      </c>
      <c r="C143" s="163">
        <f t="shared" si="2"/>
        <v>0</v>
      </c>
      <c r="D143" s="163">
        <v>35</v>
      </c>
      <c r="E143" s="163">
        <v>18</v>
      </c>
      <c r="F143" s="162" t="s">
        <v>159</v>
      </c>
      <c r="G143" s="163"/>
    </row>
    <row r="144" spans="1:7" s="162" customFormat="1" ht="6">
      <c r="A144" s="162" t="s">
        <v>166</v>
      </c>
      <c r="B144" s="163">
        <f t="shared" si="3"/>
        <v>0</v>
      </c>
      <c r="C144" s="163">
        <f t="shared" si="2"/>
        <v>0</v>
      </c>
      <c r="D144" s="163">
        <v>37</v>
      </c>
      <c r="E144" s="163">
        <v>19</v>
      </c>
      <c r="F144" s="162" t="s">
        <v>159</v>
      </c>
      <c r="G144" s="163"/>
    </row>
    <row r="145" spans="1:7" s="162" customFormat="1" ht="6">
      <c r="A145" s="162" t="s">
        <v>167</v>
      </c>
      <c r="B145" s="163">
        <f>D145*$AG$5</f>
        <v>0</v>
      </c>
      <c r="C145" s="163">
        <f>E145*$AG$5</f>
        <v>0</v>
      </c>
      <c r="D145" s="163">
        <v>35</v>
      </c>
      <c r="E145" s="163">
        <v>18</v>
      </c>
      <c r="F145" s="162" t="s">
        <v>159</v>
      </c>
      <c r="G145" s="163"/>
    </row>
    <row r="146" spans="1:7" s="162" customFormat="1" ht="6">
      <c r="A146" s="162" t="s">
        <v>168</v>
      </c>
      <c r="B146" s="163">
        <f t="shared" si="3"/>
        <v>0</v>
      </c>
      <c r="C146" s="163">
        <f t="shared" si="2"/>
        <v>0</v>
      </c>
      <c r="D146" s="163">
        <v>37</v>
      </c>
      <c r="E146" s="163">
        <v>19</v>
      </c>
      <c r="F146" s="162" t="s">
        <v>159</v>
      </c>
      <c r="G146" s="163"/>
    </row>
    <row r="147" spans="1:7" s="162" customFormat="1" ht="6">
      <c r="A147" s="162" t="s">
        <v>169</v>
      </c>
      <c r="B147" s="163">
        <f t="shared" si="3"/>
        <v>0</v>
      </c>
      <c r="C147" s="163">
        <f t="shared" si="2"/>
        <v>0</v>
      </c>
      <c r="D147" s="163">
        <v>35</v>
      </c>
      <c r="E147" s="163">
        <v>18</v>
      </c>
      <c r="F147" s="162" t="s">
        <v>159</v>
      </c>
      <c r="G147" s="163"/>
    </row>
    <row r="148" spans="1:7" s="162" customFormat="1" ht="6"/>
    <row r="149" spans="1:7" s="162" customFormat="1" ht="6">
      <c r="A149" s="162" t="s">
        <v>141</v>
      </c>
      <c r="B149" s="162" t="s">
        <v>170</v>
      </c>
    </row>
    <row r="150" spans="1:7" s="162" customFormat="1" ht="6">
      <c r="A150" s="162" t="s">
        <v>142</v>
      </c>
      <c r="B150" s="162">
        <v>0</v>
      </c>
      <c r="C150" s="162" t="b">
        <v>0</v>
      </c>
      <c r="D150" s="162" t="b">
        <v>0</v>
      </c>
      <c r="E150" s="162" t="b">
        <v>0</v>
      </c>
      <c r="F150" s="162">
        <v>0</v>
      </c>
      <c r="G150" s="162">
        <v>0</v>
      </c>
    </row>
    <row r="151" spans="1:7" s="162" customFormat="1" ht="6">
      <c r="A151" s="162" t="s">
        <v>143</v>
      </c>
    </row>
    <row r="152" spans="1:7" s="162" customFormat="1" ht="6">
      <c r="A152" s="162" t="s">
        <v>144</v>
      </c>
    </row>
    <row r="153" spans="1:7" s="162" customFormat="1" ht="6">
      <c r="A153" s="162" t="s">
        <v>145</v>
      </c>
    </row>
    <row r="154" spans="1:7" s="162" customFormat="1" ht="6">
      <c r="A154" s="162" t="s">
        <v>146</v>
      </c>
    </row>
    <row r="155" spans="1:7" s="162" customFormat="1" ht="6">
      <c r="A155" s="162" t="s">
        <v>147</v>
      </c>
    </row>
    <row r="156" spans="1:7" s="162" customFormat="1" ht="6">
      <c r="A156" s="162" t="s">
        <v>148</v>
      </c>
    </row>
  </sheetData>
  <sheetProtection formatCells="0" formatColumns="0" formatRows="0" insertColumns="0" insertRows="0" autoFilter="0"/>
  <mergeCells count="151">
    <mergeCell ref="A83:D83"/>
    <mergeCell ref="E83:I83"/>
    <mergeCell ref="J83:N83"/>
    <mergeCell ref="O83:AM83"/>
    <mergeCell ref="B84:AJ84"/>
    <mergeCell ref="A75:D75"/>
    <mergeCell ref="E75:I75"/>
    <mergeCell ref="J75:N75"/>
    <mergeCell ref="O75:AM75"/>
    <mergeCell ref="A78:D78"/>
    <mergeCell ref="E78:I78"/>
    <mergeCell ref="J78:N78"/>
    <mergeCell ref="O78:AM78"/>
    <mergeCell ref="A79:D82"/>
    <mergeCell ref="E79:I79"/>
    <mergeCell ref="J79:N79"/>
    <mergeCell ref="O79:AM79"/>
    <mergeCell ref="E80:I80"/>
    <mergeCell ref="J80:N80"/>
    <mergeCell ref="O80:AM80"/>
    <mergeCell ref="E81:I81"/>
    <mergeCell ref="J81:N81"/>
    <mergeCell ref="O81:AM81"/>
    <mergeCell ref="E82:I82"/>
    <mergeCell ref="J82:N82"/>
    <mergeCell ref="O82:AM82"/>
    <mergeCell ref="A71:D74"/>
    <mergeCell ref="E71:I71"/>
    <mergeCell ref="J71:N71"/>
    <mergeCell ref="O71:AM71"/>
    <mergeCell ref="E72:I72"/>
    <mergeCell ref="J72:N72"/>
    <mergeCell ref="O72:AM72"/>
    <mergeCell ref="E73:I73"/>
    <mergeCell ref="J73:N73"/>
    <mergeCell ref="O73:AM73"/>
    <mergeCell ref="E74:I74"/>
    <mergeCell ref="J74:N74"/>
    <mergeCell ref="O74:AM74"/>
    <mergeCell ref="A67:D70"/>
    <mergeCell ref="E67:I67"/>
    <mergeCell ref="J67:N67"/>
    <mergeCell ref="O67:AM67"/>
    <mergeCell ref="E68:I68"/>
    <mergeCell ref="J68:N68"/>
    <mergeCell ref="O68:AM68"/>
    <mergeCell ref="E69:I69"/>
    <mergeCell ref="J69:N69"/>
    <mergeCell ref="O69:AM69"/>
    <mergeCell ref="E70:I70"/>
    <mergeCell ref="J70:N70"/>
    <mergeCell ref="O70:AM70"/>
    <mergeCell ref="A63:D66"/>
    <mergeCell ref="E63:I63"/>
    <mergeCell ref="J63:N63"/>
    <mergeCell ref="O63:AM63"/>
    <mergeCell ref="E64:I64"/>
    <mergeCell ref="J64:N64"/>
    <mergeCell ref="O64:AM64"/>
    <mergeCell ref="E65:I65"/>
    <mergeCell ref="J65:N65"/>
    <mergeCell ref="O65:AM65"/>
    <mergeCell ref="E66:I66"/>
    <mergeCell ref="J66:N66"/>
    <mergeCell ref="O66:AM66"/>
    <mergeCell ref="A59:D62"/>
    <mergeCell ref="E59:I59"/>
    <mergeCell ref="J59:N59"/>
    <mergeCell ref="O59:AM59"/>
    <mergeCell ref="E60:I60"/>
    <mergeCell ref="J60:N60"/>
    <mergeCell ref="O60:AM60"/>
    <mergeCell ref="E61:I61"/>
    <mergeCell ref="J61:N61"/>
    <mergeCell ref="O61:AM61"/>
    <mergeCell ref="E62:I62"/>
    <mergeCell ref="J62:N62"/>
    <mergeCell ref="O62:AM62"/>
    <mergeCell ref="A55:D58"/>
    <mergeCell ref="E55:I55"/>
    <mergeCell ref="J55:N55"/>
    <mergeCell ref="O55:AM55"/>
    <mergeCell ref="E56:I56"/>
    <mergeCell ref="J56:N56"/>
    <mergeCell ref="O56:AM56"/>
    <mergeCell ref="E57:I57"/>
    <mergeCell ref="J57:N57"/>
    <mergeCell ref="O57:AM57"/>
    <mergeCell ref="E58:I58"/>
    <mergeCell ref="J58:N58"/>
    <mergeCell ref="O58:AM58"/>
    <mergeCell ref="A48:AM48"/>
    <mergeCell ref="A50:D50"/>
    <mergeCell ref="E50:I50"/>
    <mergeCell ref="J50:N50"/>
    <mergeCell ref="O50:AM50"/>
    <mergeCell ref="A51:D54"/>
    <mergeCell ref="E51:I51"/>
    <mergeCell ref="J51:N51"/>
    <mergeCell ref="O51:AM51"/>
    <mergeCell ref="E52:I52"/>
    <mergeCell ref="J52:N52"/>
    <mergeCell ref="O52:AM52"/>
    <mergeCell ref="E53:I53"/>
    <mergeCell ref="J53:N53"/>
    <mergeCell ref="O53:AM53"/>
    <mergeCell ref="E54:I54"/>
    <mergeCell ref="J54:N54"/>
    <mergeCell ref="O54:AM54"/>
    <mergeCell ref="C43:AM44"/>
    <mergeCell ref="C16:AM23"/>
    <mergeCell ref="H42:J42"/>
    <mergeCell ref="AA14:AC14"/>
    <mergeCell ref="AD14:AE14"/>
    <mergeCell ref="AL41:AM41"/>
    <mergeCell ref="W41:Z41"/>
    <mergeCell ref="AF41:AH41"/>
    <mergeCell ref="AA41:AC41"/>
    <mergeCell ref="S8:Y8"/>
    <mergeCell ref="AG8:AM8"/>
    <mergeCell ref="L7:AM7"/>
    <mergeCell ref="AL14:AM14"/>
    <mergeCell ref="Q6:R6"/>
    <mergeCell ref="A10:H12"/>
    <mergeCell ref="J12:AL12"/>
    <mergeCell ref="K42:AE42"/>
    <mergeCell ref="AI14:AK14"/>
    <mergeCell ref="A101:AK101"/>
    <mergeCell ref="L4:AF4"/>
    <mergeCell ref="L3:AF3"/>
    <mergeCell ref="A92:AK92"/>
    <mergeCell ref="A97:AK97"/>
    <mergeCell ref="AI41:AK41"/>
    <mergeCell ref="AD41:AE41"/>
    <mergeCell ref="AP5:AT5"/>
    <mergeCell ref="AP4:AT4"/>
    <mergeCell ref="AT6:AT7"/>
    <mergeCell ref="L9:AM9"/>
    <mergeCell ref="A3:A9"/>
    <mergeCell ref="H15:J15"/>
    <mergeCell ref="AG3:AM3"/>
    <mergeCell ref="AG4:AM4"/>
    <mergeCell ref="L5:AB5"/>
    <mergeCell ref="AC5:AF5"/>
    <mergeCell ref="AL5:AM5"/>
    <mergeCell ref="W14:Z14"/>
    <mergeCell ref="AF14:AH14"/>
    <mergeCell ref="AG5:AK5"/>
    <mergeCell ref="B6:K7"/>
    <mergeCell ref="K15:AE15"/>
    <mergeCell ref="T6:V6"/>
  </mergeCells>
  <phoneticPr fontId="2"/>
  <dataValidations count="4">
    <dataValidation imeMode="halfAlpha" allowBlank="1" showInputMessage="1" showErrorMessage="1" sqref="S41:V41 AC36:AH40 AG26:AI26 Q26:R26 V26 N26:O26 J28:N28 AC28:AH28 S28:X28 AM28 Q33:R35 V33:V35 N33:O35 U36:X36 AM36:AM40 J31:L32 S36 N29:O30 V29:V30 Q29:R30 AG29:AI30 AG33:AI35 AM31 M31 N31:N32 S31:S32 AC31:AH31 T31:X31 S37:X40 J36:N41 AG46:AJ47 N46:O47 Q46:R47 V46:X47 Z46:AB47 S76:X76 AM76 J76:N76 AD76:AH76"/>
    <dataValidation type="list" allowBlank="1" showInputMessage="1" showErrorMessage="1" sqref="H15:J15">
      <formula1>$A$149:$A$154</formula1>
    </dataValidation>
    <dataValidation type="list" allowBlank="1" showInputMessage="1" showErrorMessage="1" sqref="H42:J42">
      <formula1>$A$155:$A$156</formula1>
    </dataValidation>
    <dataValidation type="list" allowBlank="1" showInputMessage="1" showErrorMessage="1" sqref="L5:AB5">
      <formula1>$A$113:$A$147</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86" r:id="rId4" name="Check Box 110">
              <controlPr defaultSize="0" autoFill="0" autoLine="0" autoPict="0">
                <anchor moveWithCells="1">
                  <from>
                    <xdr:col>7</xdr:col>
                    <xdr:colOff>152400</xdr:colOff>
                    <xdr:row>9</xdr:row>
                    <xdr:rowOff>0</xdr:rowOff>
                  </from>
                  <to>
                    <xdr:col>8</xdr:col>
                    <xdr:colOff>161925</xdr:colOff>
                    <xdr:row>10</xdr:row>
                    <xdr:rowOff>0</xdr:rowOff>
                  </to>
                </anchor>
              </controlPr>
            </control>
          </mc:Choice>
        </mc:AlternateContent>
        <mc:AlternateContent xmlns:mc="http://schemas.openxmlformats.org/markup-compatibility/2006">
          <mc:Choice Requires="x14">
            <control shapeId="24687" r:id="rId5" name="Check Box 111">
              <controlPr defaultSize="0" autoFill="0" autoLine="0" autoPict="0">
                <anchor moveWithCells="1">
                  <from>
                    <xdr:col>7</xdr:col>
                    <xdr:colOff>152400</xdr:colOff>
                    <xdr:row>11</xdr:row>
                    <xdr:rowOff>0</xdr:rowOff>
                  </from>
                  <to>
                    <xdr:col>9</xdr:col>
                    <xdr:colOff>47625</xdr:colOff>
                    <xdr:row>11</xdr:row>
                    <xdr:rowOff>171450</xdr:rowOff>
                  </to>
                </anchor>
              </controlPr>
            </control>
          </mc:Choice>
        </mc:AlternateContent>
        <mc:AlternateContent xmlns:mc="http://schemas.openxmlformats.org/markup-compatibility/2006">
          <mc:Choice Requires="x14">
            <control shapeId="24688" r:id="rId6" name="Check Box 112">
              <controlPr defaultSize="0" autoFill="0" autoLine="0" autoPict="0">
                <anchor moveWithCells="1">
                  <from>
                    <xdr:col>7</xdr:col>
                    <xdr:colOff>152400</xdr:colOff>
                    <xdr:row>10</xdr:row>
                    <xdr:rowOff>257175</xdr:rowOff>
                  </from>
                  <to>
                    <xdr:col>8</xdr:col>
                    <xdr:colOff>0</xdr:colOff>
                    <xdr:row>11</xdr:row>
                    <xdr:rowOff>314325</xdr:rowOff>
                  </to>
                </anchor>
              </controlPr>
            </control>
          </mc:Choice>
        </mc:AlternateContent>
        <mc:AlternateContent xmlns:mc="http://schemas.openxmlformats.org/markup-compatibility/2006">
          <mc:Choice Requires="x14">
            <control shapeId="24689" r:id="rId7" name="Check Box 113">
              <controlPr defaultSize="0" autoFill="0" autoLine="0" autoPict="0">
                <anchor moveWithCells="1">
                  <from>
                    <xdr:col>0</xdr:col>
                    <xdr:colOff>152400</xdr:colOff>
                    <xdr:row>24</xdr:row>
                    <xdr:rowOff>238125</xdr:rowOff>
                  </from>
                  <to>
                    <xdr:col>1</xdr:col>
                    <xdr:colOff>0</xdr:colOff>
                    <xdr:row>26</xdr:row>
                    <xdr:rowOff>161925</xdr:rowOff>
                  </to>
                </anchor>
              </controlPr>
            </control>
          </mc:Choice>
        </mc:AlternateContent>
        <mc:AlternateContent xmlns:mc="http://schemas.openxmlformats.org/markup-compatibility/2006">
          <mc:Choice Requires="x14">
            <control shapeId="24690" r:id="rId8" name="Check Box 114">
              <controlPr defaultSize="0" autoFill="0" autoLine="0" autoPict="0">
                <anchor moveWithCells="1">
                  <from>
                    <xdr:col>0</xdr:col>
                    <xdr:colOff>152400</xdr:colOff>
                    <xdr:row>26</xdr:row>
                    <xdr:rowOff>9525</xdr:rowOff>
                  </from>
                  <to>
                    <xdr:col>1</xdr:col>
                    <xdr:colOff>0</xdr:colOff>
                    <xdr:row>27</xdr:row>
                    <xdr:rowOff>142875</xdr:rowOff>
                  </to>
                </anchor>
              </controlPr>
            </control>
          </mc:Choice>
        </mc:AlternateContent>
        <mc:AlternateContent xmlns:mc="http://schemas.openxmlformats.org/markup-compatibility/2006">
          <mc:Choice Requires="x14">
            <control shapeId="24691" r:id="rId9" name="Check Box 115">
              <controlPr defaultSize="0" autoFill="0" autoLine="0" autoPict="0">
                <anchor moveWithCells="1">
                  <from>
                    <xdr:col>0</xdr:col>
                    <xdr:colOff>152400</xdr:colOff>
                    <xdr:row>35</xdr:row>
                    <xdr:rowOff>0</xdr:rowOff>
                  </from>
                  <to>
                    <xdr:col>1</xdr:col>
                    <xdr:colOff>0</xdr:colOff>
                    <xdr:row>36</xdr:row>
                    <xdr:rowOff>142875</xdr:rowOff>
                  </to>
                </anchor>
              </controlPr>
            </control>
          </mc:Choice>
        </mc:AlternateContent>
        <mc:AlternateContent xmlns:mc="http://schemas.openxmlformats.org/markup-compatibility/2006">
          <mc:Choice Requires="x14">
            <control shapeId="24692" r:id="rId10" name="Check Box 116">
              <controlPr defaultSize="0" autoFill="0" autoLine="0" autoPict="0">
                <anchor moveWithCells="1">
                  <from>
                    <xdr:col>27</xdr:col>
                    <xdr:colOff>152400</xdr:colOff>
                    <xdr:row>24</xdr:row>
                    <xdr:rowOff>238125</xdr:rowOff>
                  </from>
                  <to>
                    <xdr:col>28</xdr:col>
                    <xdr:colOff>0</xdr:colOff>
                    <xdr:row>26</xdr:row>
                    <xdr:rowOff>161925</xdr:rowOff>
                  </to>
                </anchor>
              </controlPr>
            </control>
          </mc:Choice>
        </mc:AlternateContent>
        <mc:AlternateContent xmlns:mc="http://schemas.openxmlformats.org/markup-compatibility/2006">
          <mc:Choice Requires="x14">
            <control shapeId="24693" r:id="rId11" name="Check Box 117">
              <controlPr defaultSize="0" autoFill="0" autoLine="0" autoPict="0">
                <anchor moveWithCells="1">
                  <from>
                    <xdr:col>11</xdr:col>
                    <xdr:colOff>152400</xdr:colOff>
                    <xdr:row>25</xdr:row>
                    <xdr:rowOff>19050</xdr:rowOff>
                  </from>
                  <to>
                    <xdr:col>12</xdr:col>
                    <xdr:colOff>0</xdr:colOff>
                    <xdr:row>26</xdr:row>
                    <xdr:rowOff>171450</xdr:rowOff>
                  </to>
                </anchor>
              </controlPr>
            </control>
          </mc:Choice>
        </mc:AlternateContent>
        <mc:AlternateContent xmlns:mc="http://schemas.openxmlformats.org/markup-compatibility/2006">
          <mc:Choice Requires="x14">
            <control shapeId="24694" r:id="rId12" name="Check Box 118">
              <controlPr defaultSize="0" autoFill="0" autoLine="0" autoPict="0">
                <anchor moveWithCells="1">
                  <from>
                    <xdr:col>19</xdr:col>
                    <xdr:colOff>161925</xdr:colOff>
                    <xdr:row>25</xdr:row>
                    <xdr:rowOff>504825</xdr:rowOff>
                  </from>
                  <to>
                    <xdr:col>20</xdr:col>
                    <xdr:colOff>0</xdr:colOff>
                    <xdr:row>26</xdr:row>
                    <xdr:rowOff>114300</xdr:rowOff>
                  </to>
                </anchor>
              </controlPr>
            </control>
          </mc:Choice>
        </mc:AlternateContent>
        <mc:AlternateContent xmlns:mc="http://schemas.openxmlformats.org/markup-compatibility/2006">
          <mc:Choice Requires="x14">
            <control shapeId="24696" r:id="rId13" name="Check Box 120">
              <controlPr defaultSize="0" autoFill="0" autoLine="0" autoPict="0">
                <anchor moveWithCells="1">
                  <from>
                    <xdr:col>27</xdr:col>
                    <xdr:colOff>152400</xdr:colOff>
                    <xdr:row>27</xdr:row>
                    <xdr:rowOff>238125</xdr:rowOff>
                  </from>
                  <to>
                    <xdr:col>28</xdr:col>
                    <xdr:colOff>0</xdr:colOff>
                    <xdr:row>29</xdr:row>
                    <xdr:rowOff>161925</xdr:rowOff>
                  </to>
                </anchor>
              </controlPr>
            </control>
          </mc:Choice>
        </mc:AlternateContent>
        <mc:AlternateContent xmlns:mc="http://schemas.openxmlformats.org/markup-compatibility/2006">
          <mc:Choice Requires="x14">
            <control shapeId="24697" r:id="rId14" name="Check Box 121">
              <controlPr defaultSize="0" autoFill="0" autoLine="0" autoPict="0">
                <anchor moveWithCells="1">
                  <from>
                    <xdr:col>11</xdr:col>
                    <xdr:colOff>152400</xdr:colOff>
                    <xdr:row>28</xdr:row>
                    <xdr:rowOff>19050</xdr:rowOff>
                  </from>
                  <to>
                    <xdr:col>12</xdr:col>
                    <xdr:colOff>0</xdr:colOff>
                    <xdr:row>29</xdr:row>
                    <xdr:rowOff>171450</xdr:rowOff>
                  </to>
                </anchor>
              </controlPr>
            </control>
          </mc:Choice>
        </mc:AlternateContent>
        <mc:AlternateContent xmlns:mc="http://schemas.openxmlformats.org/markup-compatibility/2006">
          <mc:Choice Requires="x14">
            <control shapeId="24698" r:id="rId15" name="Check Box 122">
              <controlPr defaultSize="0" autoFill="0" autoLine="0" autoPict="0">
                <anchor moveWithCells="1">
                  <from>
                    <xdr:col>19</xdr:col>
                    <xdr:colOff>161925</xdr:colOff>
                    <xdr:row>28</xdr:row>
                    <xdr:rowOff>0</xdr:rowOff>
                  </from>
                  <to>
                    <xdr:col>20</xdr:col>
                    <xdr:colOff>0</xdr:colOff>
                    <xdr:row>29</xdr:row>
                    <xdr:rowOff>142875</xdr:rowOff>
                  </to>
                </anchor>
              </controlPr>
            </control>
          </mc:Choice>
        </mc:AlternateContent>
        <mc:AlternateContent xmlns:mc="http://schemas.openxmlformats.org/markup-compatibility/2006">
          <mc:Choice Requires="x14">
            <control shapeId="24699" r:id="rId16" name="Check Box 123">
              <controlPr defaultSize="0" autoFill="0" autoLine="0" autoPict="0">
                <anchor moveWithCells="1">
                  <from>
                    <xdr:col>0</xdr:col>
                    <xdr:colOff>152400</xdr:colOff>
                    <xdr:row>35</xdr:row>
                    <xdr:rowOff>219075</xdr:rowOff>
                  </from>
                  <to>
                    <xdr:col>1</xdr:col>
                    <xdr:colOff>0</xdr:colOff>
                    <xdr:row>37</xdr:row>
                    <xdr:rowOff>171450</xdr:rowOff>
                  </to>
                </anchor>
              </controlPr>
            </control>
          </mc:Choice>
        </mc:AlternateContent>
        <mc:AlternateContent xmlns:mc="http://schemas.openxmlformats.org/markup-compatibility/2006">
          <mc:Choice Requires="x14">
            <control shapeId="24700" r:id="rId17" name="Check Box 124">
              <controlPr defaultSize="0" autoFill="0" autoLine="0" autoPict="0">
                <anchor moveWithCells="1">
                  <from>
                    <xdr:col>0</xdr:col>
                    <xdr:colOff>152400</xdr:colOff>
                    <xdr:row>32</xdr:row>
                    <xdr:rowOff>238125</xdr:rowOff>
                  </from>
                  <to>
                    <xdr:col>1</xdr:col>
                    <xdr:colOff>0</xdr:colOff>
                    <xdr:row>34</xdr:row>
                    <xdr:rowOff>161925</xdr:rowOff>
                  </to>
                </anchor>
              </controlPr>
            </control>
          </mc:Choice>
        </mc:AlternateContent>
        <mc:AlternateContent xmlns:mc="http://schemas.openxmlformats.org/markup-compatibility/2006">
          <mc:Choice Requires="x14">
            <control shapeId="24701" r:id="rId18" name="Check Box 125">
              <controlPr defaultSize="0" autoFill="0" autoLine="0" autoPict="0">
                <anchor moveWithCells="1">
                  <from>
                    <xdr:col>11</xdr:col>
                    <xdr:colOff>142875</xdr:colOff>
                    <xdr:row>26</xdr:row>
                    <xdr:rowOff>9525</xdr:rowOff>
                  </from>
                  <to>
                    <xdr:col>12</xdr:col>
                    <xdr:colOff>0</xdr:colOff>
                    <xdr:row>27</xdr:row>
                    <xdr:rowOff>142875</xdr:rowOff>
                  </to>
                </anchor>
              </controlPr>
            </control>
          </mc:Choice>
        </mc:AlternateContent>
        <mc:AlternateContent xmlns:mc="http://schemas.openxmlformats.org/markup-compatibility/2006">
          <mc:Choice Requires="x14">
            <control shapeId="24702" r:id="rId19" name="Check Box 126">
              <controlPr defaultSize="0" autoFill="0" autoLine="0" autoPict="0">
                <anchor moveWithCells="1">
                  <from>
                    <xdr:col>19</xdr:col>
                    <xdr:colOff>171450</xdr:colOff>
                    <xdr:row>34</xdr:row>
                    <xdr:rowOff>228600</xdr:rowOff>
                  </from>
                  <to>
                    <xdr:col>20</xdr:col>
                    <xdr:colOff>9525</xdr:colOff>
                    <xdr:row>36</xdr:row>
                    <xdr:rowOff>161925</xdr:rowOff>
                  </to>
                </anchor>
              </controlPr>
            </control>
          </mc:Choice>
        </mc:AlternateContent>
        <mc:AlternateContent xmlns:mc="http://schemas.openxmlformats.org/markup-compatibility/2006">
          <mc:Choice Requires="x14">
            <control shapeId="24703" r:id="rId20" name="Check Box 127">
              <controlPr defaultSize="0" autoFill="0" autoLine="0" autoPict="0">
                <anchor moveWithCells="1">
                  <from>
                    <xdr:col>0</xdr:col>
                    <xdr:colOff>161925</xdr:colOff>
                    <xdr:row>30</xdr:row>
                    <xdr:rowOff>219075</xdr:rowOff>
                  </from>
                  <to>
                    <xdr:col>1</xdr:col>
                    <xdr:colOff>0</xdr:colOff>
                    <xdr:row>32</xdr:row>
                    <xdr:rowOff>171450</xdr:rowOff>
                  </to>
                </anchor>
              </controlPr>
            </control>
          </mc:Choice>
        </mc:AlternateContent>
        <mc:AlternateContent xmlns:mc="http://schemas.openxmlformats.org/markup-compatibility/2006">
          <mc:Choice Requires="x14">
            <control shapeId="24704" r:id="rId21" name="Check Box 128">
              <controlPr defaultSize="0" autoFill="0" autoLine="0" autoPict="0">
                <anchor moveWithCells="1">
                  <from>
                    <xdr:col>11</xdr:col>
                    <xdr:colOff>152400</xdr:colOff>
                    <xdr:row>30</xdr:row>
                    <xdr:rowOff>228600</xdr:rowOff>
                  </from>
                  <to>
                    <xdr:col>12</xdr:col>
                    <xdr:colOff>0</xdr:colOff>
                    <xdr:row>32</xdr:row>
                    <xdr:rowOff>161925</xdr:rowOff>
                  </to>
                </anchor>
              </controlPr>
            </control>
          </mc:Choice>
        </mc:AlternateContent>
        <mc:AlternateContent xmlns:mc="http://schemas.openxmlformats.org/markup-compatibility/2006">
          <mc:Choice Requires="x14">
            <control shapeId="24705" r:id="rId22" name="Check Box 129">
              <controlPr defaultSize="0" autoFill="0" autoLine="0" autoPict="0">
                <anchor moveWithCells="1">
                  <from>
                    <xdr:col>0</xdr:col>
                    <xdr:colOff>161925</xdr:colOff>
                    <xdr:row>29</xdr:row>
                    <xdr:rowOff>219075</xdr:rowOff>
                  </from>
                  <to>
                    <xdr:col>1</xdr:col>
                    <xdr:colOff>0</xdr:colOff>
                    <xdr:row>31</xdr:row>
                    <xdr:rowOff>171450</xdr:rowOff>
                  </to>
                </anchor>
              </controlPr>
            </control>
          </mc:Choice>
        </mc:AlternateContent>
        <mc:AlternateContent xmlns:mc="http://schemas.openxmlformats.org/markup-compatibility/2006">
          <mc:Choice Requires="x14">
            <control shapeId="24706" r:id="rId23" name="Check Box 130">
              <controlPr defaultSize="0" autoFill="0" autoLine="0" autoPict="0">
                <anchor moveWithCells="1">
                  <from>
                    <xdr:col>11</xdr:col>
                    <xdr:colOff>152400</xdr:colOff>
                    <xdr:row>30</xdr:row>
                    <xdr:rowOff>19050</xdr:rowOff>
                  </from>
                  <to>
                    <xdr:col>12</xdr:col>
                    <xdr:colOff>0</xdr:colOff>
                    <xdr:row>31</xdr:row>
                    <xdr:rowOff>171450</xdr:rowOff>
                  </to>
                </anchor>
              </controlPr>
            </control>
          </mc:Choice>
        </mc:AlternateContent>
        <mc:AlternateContent xmlns:mc="http://schemas.openxmlformats.org/markup-compatibility/2006">
          <mc:Choice Requires="x14">
            <control shapeId="24707" r:id="rId24" name="Check Box 131">
              <controlPr defaultSize="0" autoFill="0" autoLine="0" autoPict="0">
                <anchor moveWithCells="1">
                  <from>
                    <xdr:col>25</xdr:col>
                    <xdr:colOff>152400</xdr:colOff>
                    <xdr:row>30</xdr:row>
                    <xdr:rowOff>0</xdr:rowOff>
                  </from>
                  <to>
                    <xdr:col>26</xdr:col>
                    <xdr:colOff>0</xdr:colOff>
                    <xdr:row>31</xdr:row>
                    <xdr:rowOff>142875</xdr:rowOff>
                  </to>
                </anchor>
              </controlPr>
            </control>
          </mc:Choice>
        </mc:AlternateContent>
        <mc:AlternateContent xmlns:mc="http://schemas.openxmlformats.org/markup-compatibility/2006">
          <mc:Choice Requires="x14">
            <control shapeId="24708" r:id="rId25" name="Check Box 132">
              <controlPr defaultSize="0" autoFill="0" autoLine="0" autoPict="0">
                <anchor moveWithCells="1">
                  <from>
                    <xdr:col>0</xdr:col>
                    <xdr:colOff>152400</xdr:colOff>
                    <xdr:row>25</xdr:row>
                    <xdr:rowOff>0</xdr:rowOff>
                  </from>
                  <to>
                    <xdr:col>2</xdr:col>
                    <xdr:colOff>38100</xdr:colOff>
                    <xdr:row>26</xdr:row>
                    <xdr:rowOff>95250</xdr:rowOff>
                  </to>
                </anchor>
              </controlPr>
            </control>
          </mc:Choice>
        </mc:AlternateContent>
        <mc:AlternateContent xmlns:mc="http://schemas.openxmlformats.org/markup-compatibility/2006">
          <mc:Choice Requires="x14">
            <control shapeId="24709" r:id="rId26" name="Check Box 133">
              <controlPr defaultSize="0" autoFill="0" autoLine="0" autoPict="0">
                <anchor moveWithCells="1">
                  <from>
                    <xdr:col>0</xdr:col>
                    <xdr:colOff>152400</xdr:colOff>
                    <xdr:row>26</xdr:row>
                    <xdr:rowOff>9525</xdr:rowOff>
                  </from>
                  <to>
                    <xdr:col>2</xdr:col>
                    <xdr:colOff>38100</xdr:colOff>
                    <xdr:row>27</xdr:row>
                    <xdr:rowOff>85725</xdr:rowOff>
                  </to>
                </anchor>
              </controlPr>
            </control>
          </mc:Choice>
        </mc:AlternateContent>
        <mc:AlternateContent xmlns:mc="http://schemas.openxmlformats.org/markup-compatibility/2006">
          <mc:Choice Requires="x14">
            <control shapeId="24710" r:id="rId27" name="Check Box 134">
              <controlPr defaultSize="0" autoFill="0" autoLine="0" autoPict="0">
                <anchor moveWithCells="1">
                  <from>
                    <xdr:col>0</xdr:col>
                    <xdr:colOff>171450</xdr:colOff>
                    <xdr:row>34</xdr:row>
                    <xdr:rowOff>171450</xdr:rowOff>
                  </from>
                  <to>
                    <xdr:col>2</xdr:col>
                    <xdr:colOff>57150</xdr:colOff>
                    <xdr:row>36</xdr:row>
                    <xdr:rowOff>47625</xdr:rowOff>
                  </to>
                </anchor>
              </controlPr>
            </control>
          </mc:Choice>
        </mc:AlternateContent>
        <mc:AlternateContent xmlns:mc="http://schemas.openxmlformats.org/markup-compatibility/2006">
          <mc:Choice Requires="x14">
            <control shapeId="24711" r:id="rId28" name="Check Box 135">
              <controlPr defaultSize="0" autoFill="0" autoLine="0" autoPict="0">
                <anchor moveWithCells="1">
                  <from>
                    <xdr:col>27</xdr:col>
                    <xdr:colOff>152400</xdr:colOff>
                    <xdr:row>24</xdr:row>
                    <xdr:rowOff>209550</xdr:rowOff>
                  </from>
                  <to>
                    <xdr:col>29</xdr:col>
                    <xdr:colOff>47625</xdr:colOff>
                    <xdr:row>26</xdr:row>
                    <xdr:rowOff>66675</xdr:rowOff>
                  </to>
                </anchor>
              </controlPr>
            </control>
          </mc:Choice>
        </mc:AlternateContent>
        <mc:AlternateContent xmlns:mc="http://schemas.openxmlformats.org/markup-compatibility/2006">
          <mc:Choice Requires="x14">
            <control shapeId="24712" r:id="rId29" name="Check Box 136">
              <controlPr defaultSize="0" autoFill="0" autoLine="0" autoPict="0">
                <anchor moveWithCells="1">
                  <from>
                    <xdr:col>11</xdr:col>
                    <xdr:colOff>133350</xdr:colOff>
                    <xdr:row>24</xdr:row>
                    <xdr:rowOff>190500</xdr:rowOff>
                  </from>
                  <to>
                    <xdr:col>13</xdr:col>
                    <xdr:colOff>28575</xdr:colOff>
                    <xdr:row>26</xdr:row>
                    <xdr:rowOff>28575</xdr:rowOff>
                  </to>
                </anchor>
              </controlPr>
            </control>
          </mc:Choice>
        </mc:AlternateContent>
        <mc:AlternateContent xmlns:mc="http://schemas.openxmlformats.org/markup-compatibility/2006">
          <mc:Choice Requires="x14">
            <control shapeId="24713" r:id="rId30" name="Check Box 137">
              <controlPr defaultSize="0" autoFill="0" autoLine="0" autoPict="0">
                <anchor moveWithCells="1">
                  <from>
                    <xdr:col>27</xdr:col>
                    <xdr:colOff>133350</xdr:colOff>
                    <xdr:row>27</xdr:row>
                    <xdr:rowOff>190500</xdr:rowOff>
                  </from>
                  <to>
                    <xdr:col>29</xdr:col>
                    <xdr:colOff>28575</xdr:colOff>
                    <xdr:row>29</xdr:row>
                    <xdr:rowOff>47625</xdr:rowOff>
                  </to>
                </anchor>
              </controlPr>
            </control>
          </mc:Choice>
        </mc:AlternateContent>
        <mc:AlternateContent xmlns:mc="http://schemas.openxmlformats.org/markup-compatibility/2006">
          <mc:Choice Requires="x14">
            <control shapeId="24714" r:id="rId31" name="Check Box 138">
              <controlPr defaultSize="0" autoFill="0" autoLine="0" autoPict="0">
                <anchor moveWithCells="1">
                  <from>
                    <xdr:col>11</xdr:col>
                    <xdr:colOff>133350</xdr:colOff>
                    <xdr:row>27</xdr:row>
                    <xdr:rowOff>209550</xdr:rowOff>
                  </from>
                  <to>
                    <xdr:col>13</xdr:col>
                    <xdr:colOff>28575</xdr:colOff>
                    <xdr:row>29</xdr:row>
                    <xdr:rowOff>57150</xdr:rowOff>
                  </to>
                </anchor>
              </controlPr>
            </control>
          </mc:Choice>
        </mc:AlternateContent>
        <mc:AlternateContent xmlns:mc="http://schemas.openxmlformats.org/markup-compatibility/2006">
          <mc:Choice Requires="x14">
            <control shapeId="24715" r:id="rId32" name="Check Box 139">
              <controlPr defaultSize="0" autoFill="0" autoLine="0" autoPict="0">
                <anchor moveWithCells="1">
                  <from>
                    <xdr:col>19</xdr:col>
                    <xdr:colOff>161925</xdr:colOff>
                    <xdr:row>27</xdr:row>
                    <xdr:rowOff>209550</xdr:rowOff>
                  </from>
                  <to>
                    <xdr:col>21</xdr:col>
                    <xdr:colOff>57150</xdr:colOff>
                    <xdr:row>29</xdr:row>
                    <xdr:rowOff>66675</xdr:rowOff>
                  </to>
                </anchor>
              </controlPr>
            </control>
          </mc:Choice>
        </mc:AlternateContent>
        <mc:AlternateContent xmlns:mc="http://schemas.openxmlformats.org/markup-compatibility/2006">
          <mc:Choice Requires="x14">
            <control shapeId="24716" r:id="rId33" name="Check Box 140">
              <controlPr defaultSize="0" autoFill="0" autoLine="0" autoPict="0">
                <anchor moveWithCells="1">
                  <from>
                    <xdr:col>0</xdr:col>
                    <xdr:colOff>171450</xdr:colOff>
                    <xdr:row>35</xdr:row>
                    <xdr:rowOff>152400</xdr:rowOff>
                  </from>
                  <to>
                    <xdr:col>2</xdr:col>
                    <xdr:colOff>57150</xdr:colOff>
                    <xdr:row>37</xdr:row>
                    <xdr:rowOff>47625</xdr:rowOff>
                  </to>
                </anchor>
              </controlPr>
            </control>
          </mc:Choice>
        </mc:AlternateContent>
        <mc:AlternateContent xmlns:mc="http://schemas.openxmlformats.org/markup-compatibility/2006">
          <mc:Choice Requires="x14">
            <control shapeId="24717" r:id="rId34" name="Check Box 141">
              <controlPr defaultSize="0" autoFill="0" autoLine="0" autoPict="0">
                <anchor moveWithCells="1">
                  <from>
                    <xdr:col>0</xdr:col>
                    <xdr:colOff>152400</xdr:colOff>
                    <xdr:row>32</xdr:row>
                    <xdr:rowOff>180975</xdr:rowOff>
                  </from>
                  <to>
                    <xdr:col>2</xdr:col>
                    <xdr:colOff>38100</xdr:colOff>
                    <xdr:row>34</xdr:row>
                    <xdr:rowOff>66675</xdr:rowOff>
                  </to>
                </anchor>
              </controlPr>
            </control>
          </mc:Choice>
        </mc:AlternateContent>
        <mc:AlternateContent xmlns:mc="http://schemas.openxmlformats.org/markup-compatibility/2006">
          <mc:Choice Requires="x14">
            <control shapeId="24718" r:id="rId35" name="Check Box 142">
              <controlPr defaultSize="0" autoFill="0" autoLine="0" autoPict="0">
                <anchor moveWithCells="1">
                  <from>
                    <xdr:col>11</xdr:col>
                    <xdr:colOff>123825</xdr:colOff>
                    <xdr:row>25</xdr:row>
                    <xdr:rowOff>209550</xdr:rowOff>
                  </from>
                  <to>
                    <xdr:col>13</xdr:col>
                    <xdr:colOff>19050</xdr:colOff>
                    <xdr:row>27</xdr:row>
                    <xdr:rowOff>47625</xdr:rowOff>
                  </to>
                </anchor>
              </controlPr>
            </control>
          </mc:Choice>
        </mc:AlternateContent>
        <mc:AlternateContent xmlns:mc="http://schemas.openxmlformats.org/markup-compatibility/2006">
          <mc:Choice Requires="x14">
            <control shapeId="24719" r:id="rId36" name="Check Box 143">
              <controlPr defaultSize="0" autoFill="0" autoLine="0" autoPict="0">
                <anchor moveWithCells="1">
                  <from>
                    <xdr:col>19</xdr:col>
                    <xdr:colOff>152400</xdr:colOff>
                    <xdr:row>34</xdr:row>
                    <xdr:rowOff>209550</xdr:rowOff>
                  </from>
                  <to>
                    <xdr:col>21</xdr:col>
                    <xdr:colOff>47625</xdr:colOff>
                    <xdr:row>36</xdr:row>
                    <xdr:rowOff>66675</xdr:rowOff>
                  </to>
                </anchor>
              </controlPr>
            </control>
          </mc:Choice>
        </mc:AlternateContent>
        <mc:AlternateContent xmlns:mc="http://schemas.openxmlformats.org/markup-compatibility/2006">
          <mc:Choice Requires="x14">
            <control shapeId="24720" r:id="rId37" name="Check Box 144">
              <controlPr defaultSize="0" autoFill="0" autoLine="0" autoPict="0">
                <anchor moveWithCells="1">
                  <from>
                    <xdr:col>0</xdr:col>
                    <xdr:colOff>161925</xdr:colOff>
                    <xdr:row>30</xdr:row>
                    <xdr:rowOff>219075</xdr:rowOff>
                  </from>
                  <to>
                    <xdr:col>2</xdr:col>
                    <xdr:colOff>47625</xdr:colOff>
                    <xdr:row>32</xdr:row>
                    <xdr:rowOff>76200</xdr:rowOff>
                  </to>
                </anchor>
              </controlPr>
            </control>
          </mc:Choice>
        </mc:AlternateContent>
        <mc:AlternateContent xmlns:mc="http://schemas.openxmlformats.org/markup-compatibility/2006">
          <mc:Choice Requires="x14">
            <control shapeId="24721" r:id="rId38" name="Check Box 145">
              <controlPr defaultSize="0" autoFill="0" autoLine="0" autoPict="0">
                <anchor moveWithCells="1">
                  <from>
                    <xdr:col>11</xdr:col>
                    <xdr:colOff>142875</xdr:colOff>
                    <xdr:row>30</xdr:row>
                    <xdr:rowOff>180975</xdr:rowOff>
                  </from>
                  <to>
                    <xdr:col>13</xdr:col>
                    <xdr:colOff>38100</xdr:colOff>
                    <xdr:row>32</xdr:row>
                    <xdr:rowOff>28575</xdr:rowOff>
                  </to>
                </anchor>
              </controlPr>
            </control>
          </mc:Choice>
        </mc:AlternateContent>
        <mc:AlternateContent xmlns:mc="http://schemas.openxmlformats.org/markup-compatibility/2006">
          <mc:Choice Requires="x14">
            <control shapeId="24722" r:id="rId39" name="Check Box 146">
              <controlPr defaultSize="0" autoFill="0" autoLine="0" autoPict="0">
                <anchor moveWithCells="1">
                  <from>
                    <xdr:col>0</xdr:col>
                    <xdr:colOff>161925</xdr:colOff>
                    <xdr:row>29</xdr:row>
                    <xdr:rowOff>219075</xdr:rowOff>
                  </from>
                  <to>
                    <xdr:col>2</xdr:col>
                    <xdr:colOff>47625</xdr:colOff>
                    <xdr:row>31</xdr:row>
                    <xdr:rowOff>76200</xdr:rowOff>
                  </to>
                </anchor>
              </controlPr>
            </control>
          </mc:Choice>
        </mc:AlternateContent>
        <mc:AlternateContent xmlns:mc="http://schemas.openxmlformats.org/markup-compatibility/2006">
          <mc:Choice Requires="x14">
            <control shapeId="24723" r:id="rId40" name="Check Box 147">
              <controlPr defaultSize="0" autoFill="0" autoLine="0" autoPict="0">
                <anchor moveWithCells="1">
                  <from>
                    <xdr:col>11</xdr:col>
                    <xdr:colOff>161925</xdr:colOff>
                    <xdr:row>29</xdr:row>
                    <xdr:rowOff>219075</xdr:rowOff>
                  </from>
                  <to>
                    <xdr:col>13</xdr:col>
                    <xdr:colOff>57150</xdr:colOff>
                    <xdr:row>31</xdr:row>
                    <xdr:rowOff>57150</xdr:rowOff>
                  </to>
                </anchor>
              </controlPr>
            </control>
          </mc:Choice>
        </mc:AlternateContent>
        <mc:AlternateContent xmlns:mc="http://schemas.openxmlformats.org/markup-compatibility/2006">
          <mc:Choice Requires="x14">
            <control shapeId="24724" r:id="rId41" name="Check Box 148">
              <controlPr defaultSize="0" autoFill="0" autoLine="0" autoPict="0">
                <anchor moveWithCells="1">
                  <from>
                    <xdr:col>25</xdr:col>
                    <xdr:colOff>152400</xdr:colOff>
                    <xdr:row>29</xdr:row>
                    <xdr:rowOff>209550</xdr:rowOff>
                  </from>
                  <to>
                    <xdr:col>27</xdr:col>
                    <xdr:colOff>47625</xdr:colOff>
                    <xdr:row>31</xdr:row>
                    <xdr:rowOff>47625</xdr:rowOff>
                  </to>
                </anchor>
              </controlPr>
            </control>
          </mc:Choice>
        </mc:AlternateContent>
        <mc:AlternateContent xmlns:mc="http://schemas.openxmlformats.org/markup-compatibility/2006">
          <mc:Choice Requires="x14">
            <control shapeId="24725" r:id="rId42" name="Check Box 149">
              <controlPr defaultSize="0" autoFill="0" autoLine="0" autoPict="0">
                <anchor moveWithCells="1">
                  <from>
                    <xdr:col>0</xdr:col>
                    <xdr:colOff>161925</xdr:colOff>
                    <xdr:row>27</xdr:row>
                    <xdr:rowOff>200025</xdr:rowOff>
                  </from>
                  <to>
                    <xdr:col>2</xdr:col>
                    <xdr:colOff>47625</xdr:colOff>
                    <xdr:row>29</xdr:row>
                    <xdr:rowOff>47625</xdr:rowOff>
                  </to>
                </anchor>
              </controlPr>
            </control>
          </mc:Choice>
        </mc:AlternateContent>
        <mc:AlternateContent xmlns:mc="http://schemas.openxmlformats.org/markup-compatibility/2006">
          <mc:Choice Requires="x14">
            <control shapeId="24726" r:id="rId43" name="Check Box 150">
              <controlPr defaultSize="0" autoFill="0" autoLine="0" autoPict="0">
                <anchor moveWithCells="1">
                  <from>
                    <xdr:col>0</xdr:col>
                    <xdr:colOff>152400</xdr:colOff>
                    <xdr:row>37</xdr:row>
                    <xdr:rowOff>180975</xdr:rowOff>
                  </from>
                  <to>
                    <xdr:col>2</xdr:col>
                    <xdr:colOff>38100</xdr:colOff>
                    <xdr:row>39</xdr:row>
                    <xdr:rowOff>57150</xdr:rowOff>
                  </to>
                </anchor>
              </controlPr>
            </control>
          </mc:Choice>
        </mc:AlternateContent>
        <mc:AlternateContent xmlns:mc="http://schemas.openxmlformats.org/markup-compatibility/2006">
          <mc:Choice Requires="x14">
            <control shapeId="24727" r:id="rId44" name="Check Box 151">
              <controlPr defaultSize="0" autoFill="0" autoLine="0" autoPict="0">
                <anchor moveWithCells="1">
                  <from>
                    <xdr:col>19</xdr:col>
                    <xdr:colOff>142875</xdr:colOff>
                    <xdr:row>24</xdr:row>
                    <xdr:rowOff>209550</xdr:rowOff>
                  </from>
                  <to>
                    <xdr:col>21</xdr:col>
                    <xdr:colOff>38100</xdr:colOff>
                    <xdr:row>26</xdr:row>
                    <xdr:rowOff>57150</xdr:rowOff>
                  </to>
                </anchor>
              </controlPr>
            </control>
          </mc:Choice>
        </mc:AlternateContent>
        <mc:AlternateContent xmlns:mc="http://schemas.openxmlformats.org/markup-compatibility/2006">
          <mc:Choice Requires="x14">
            <control shapeId="24729" r:id="rId45" name="Check Box 153">
              <controlPr defaultSize="0" autoFill="0" autoLine="0" autoPict="0">
                <anchor moveWithCells="1">
                  <from>
                    <xdr:col>11</xdr:col>
                    <xdr:colOff>142875</xdr:colOff>
                    <xdr:row>45</xdr:row>
                    <xdr:rowOff>9525</xdr:rowOff>
                  </from>
                  <to>
                    <xdr:col>12</xdr:col>
                    <xdr:colOff>0</xdr:colOff>
                    <xdr:row>46</xdr:row>
                    <xdr:rowOff>85725</xdr:rowOff>
                  </to>
                </anchor>
              </controlPr>
            </control>
          </mc:Choice>
        </mc:AlternateContent>
        <mc:AlternateContent xmlns:mc="http://schemas.openxmlformats.org/markup-compatibility/2006">
          <mc:Choice Requires="x14">
            <control shapeId="24730" r:id="rId46" name="Check Box 154">
              <controlPr defaultSize="0" autoFill="0" autoLine="0" autoPict="0">
                <anchor moveWithCells="1">
                  <from>
                    <xdr:col>19</xdr:col>
                    <xdr:colOff>133350</xdr:colOff>
                    <xdr:row>45</xdr:row>
                    <xdr:rowOff>0</xdr:rowOff>
                  </from>
                  <to>
                    <xdr:col>20</xdr:col>
                    <xdr:colOff>0</xdr:colOff>
                    <xdr:row>46</xdr:row>
                    <xdr:rowOff>85725</xdr:rowOff>
                  </to>
                </anchor>
              </controlPr>
            </control>
          </mc:Choice>
        </mc:AlternateContent>
        <mc:AlternateContent xmlns:mc="http://schemas.openxmlformats.org/markup-compatibility/2006">
          <mc:Choice Requires="x14">
            <control shapeId="24731" r:id="rId47" name="Check Box 155">
              <controlPr defaultSize="0" autoFill="0" autoLine="0" autoPict="0">
                <anchor moveWithCells="1">
                  <from>
                    <xdr:col>26</xdr:col>
                    <xdr:colOff>142875</xdr:colOff>
                    <xdr:row>45</xdr:row>
                    <xdr:rowOff>0</xdr:rowOff>
                  </from>
                  <to>
                    <xdr:col>27</xdr:col>
                    <xdr:colOff>0</xdr:colOff>
                    <xdr:row>46</xdr:row>
                    <xdr:rowOff>95250</xdr:rowOff>
                  </to>
                </anchor>
              </controlPr>
            </control>
          </mc:Choice>
        </mc:AlternateContent>
        <mc:AlternateContent xmlns:mc="http://schemas.openxmlformats.org/markup-compatibility/2006">
          <mc:Choice Requires="x14">
            <control shapeId="24732" r:id="rId48" name="Check Box 156">
              <controlPr defaultSize="0" autoFill="0" autoLine="0" autoPict="0">
                <anchor moveWithCells="1">
                  <from>
                    <xdr:col>0</xdr:col>
                    <xdr:colOff>161925</xdr:colOff>
                    <xdr:row>44</xdr:row>
                    <xdr:rowOff>0</xdr:rowOff>
                  </from>
                  <to>
                    <xdr:col>1</xdr:col>
                    <xdr:colOff>0</xdr:colOff>
                    <xdr:row>45</xdr:row>
                    <xdr:rowOff>85725</xdr:rowOff>
                  </to>
                </anchor>
              </controlPr>
            </control>
          </mc:Choice>
        </mc:AlternateContent>
        <mc:AlternateContent xmlns:mc="http://schemas.openxmlformats.org/markup-compatibility/2006">
          <mc:Choice Requires="x14">
            <control shapeId="24733" r:id="rId49" name="Check Box 157">
              <controlPr defaultSize="0" autoFill="0" autoLine="0" autoPict="0">
                <anchor moveWithCells="1">
                  <from>
                    <xdr:col>0</xdr:col>
                    <xdr:colOff>152400</xdr:colOff>
                    <xdr:row>45</xdr:row>
                    <xdr:rowOff>0</xdr:rowOff>
                  </from>
                  <to>
                    <xdr:col>1</xdr:col>
                    <xdr:colOff>0</xdr:colOff>
                    <xdr:row>46</xdr:row>
                    <xdr:rowOff>76200</xdr:rowOff>
                  </to>
                </anchor>
              </controlPr>
            </control>
          </mc:Choice>
        </mc:AlternateContent>
        <mc:AlternateContent xmlns:mc="http://schemas.openxmlformats.org/markup-compatibility/2006">
          <mc:Choice Requires="x14">
            <control shapeId="24734" r:id="rId50" name="Check Box 158">
              <controlPr defaultSize="0" autoFill="0" autoLine="0" autoPict="0">
                <anchor moveWithCells="1">
                  <from>
                    <xdr:col>0</xdr:col>
                    <xdr:colOff>152400</xdr:colOff>
                    <xdr:row>45</xdr:row>
                    <xdr:rowOff>228600</xdr:rowOff>
                  </from>
                  <to>
                    <xdr:col>1</xdr:col>
                    <xdr:colOff>0</xdr:colOff>
                    <xdr:row>47</xdr:row>
                    <xdr:rowOff>76200</xdr:rowOff>
                  </to>
                </anchor>
              </controlPr>
            </control>
          </mc:Choice>
        </mc:AlternateContent>
        <mc:AlternateContent xmlns:mc="http://schemas.openxmlformats.org/markup-compatibility/2006">
          <mc:Choice Requires="x14">
            <control shapeId="24735" r:id="rId51" name="Check Box 159">
              <controlPr defaultSize="0" autoFill="0" autoLine="0" autoPict="0">
                <anchor moveWithCells="1">
                  <from>
                    <xdr:col>0</xdr:col>
                    <xdr:colOff>161925</xdr:colOff>
                    <xdr:row>44</xdr:row>
                    <xdr:rowOff>0</xdr:rowOff>
                  </from>
                  <to>
                    <xdr:col>1</xdr:col>
                    <xdr:colOff>0</xdr:colOff>
                    <xdr:row>45</xdr:row>
                    <xdr:rowOff>76200</xdr:rowOff>
                  </to>
                </anchor>
              </controlPr>
            </control>
          </mc:Choice>
        </mc:AlternateContent>
        <mc:AlternateContent xmlns:mc="http://schemas.openxmlformats.org/markup-compatibility/2006">
          <mc:Choice Requires="x14">
            <control shapeId="24736" r:id="rId52" name="Check Box 160">
              <controlPr defaultSize="0" autoFill="0" autoLine="0" autoPict="0">
                <anchor moveWithCells="1">
                  <from>
                    <xdr:col>11</xdr:col>
                    <xdr:colOff>142875</xdr:colOff>
                    <xdr:row>45</xdr:row>
                    <xdr:rowOff>9525</xdr:rowOff>
                  </from>
                  <to>
                    <xdr:col>13</xdr:col>
                    <xdr:colOff>38100</xdr:colOff>
                    <xdr:row>46</xdr:row>
                    <xdr:rowOff>28575</xdr:rowOff>
                  </to>
                </anchor>
              </controlPr>
            </control>
          </mc:Choice>
        </mc:AlternateContent>
        <mc:AlternateContent xmlns:mc="http://schemas.openxmlformats.org/markup-compatibility/2006">
          <mc:Choice Requires="x14">
            <control shapeId="24737" r:id="rId53" name="Check Box 161">
              <controlPr defaultSize="0" autoFill="0" autoLine="0" autoPict="0">
                <anchor moveWithCells="1">
                  <from>
                    <xdr:col>19</xdr:col>
                    <xdr:colOff>133350</xdr:colOff>
                    <xdr:row>45</xdr:row>
                    <xdr:rowOff>0</xdr:rowOff>
                  </from>
                  <to>
                    <xdr:col>21</xdr:col>
                    <xdr:colOff>28575</xdr:colOff>
                    <xdr:row>46</xdr:row>
                    <xdr:rowOff>28575</xdr:rowOff>
                  </to>
                </anchor>
              </controlPr>
            </control>
          </mc:Choice>
        </mc:AlternateContent>
        <mc:AlternateContent xmlns:mc="http://schemas.openxmlformats.org/markup-compatibility/2006">
          <mc:Choice Requires="x14">
            <control shapeId="24738" r:id="rId54" name="Check Box 162">
              <controlPr defaultSize="0" autoFill="0" autoLine="0" autoPict="0">
                <anchor moveWithCells="1">
                  <from>
                    <xdr:col>26</xdr:col>
                    <xdr:colOff>142875</xdr:colOff>
                    <xdr:row>45</xdr:row>
                    <xdr:rowOff>0</xdr:rowOff>
                  </from>
                  <to>
                    <xdr:col>28</xdr:col>
                    <xdr:colOff>38100</xdr:colOff>
                    <xdr:row>46</xdr:row>
                    <xdr:rowOff>38100</xdr:rowOff>
                  </to>
                </anchor>
              </controlPr>
            </control>
          </mc:Choice>
        </mc:AlternateContent>
        <mc:AlternateContent xmlns:mc="http://schemas.openxmlformats.org/markup-compatibility/2006">
          <mc:Choice Requires="x14">
            <control shapeId="24739" r:id="rId55" name="Check Box 163">
              <controlPr defaultSize="0" autoFill="0" autoLine="0" autoPict="0">
                <anchor moveWithCells="1">
                  <from>
                    <xdr:col>0</xdr:col>
                    <xdr:colOff>152400</xdr:colOff>
                    <xdr:row>45</xdr:row>
                    <xdr:rowOff>0</xdr:rowOff>
                  </from>
                  <to>
                    <xdr:col>2</xdr:col>
                    <xdr:colOff>38100</xdr:colOff>
                    <xdr:row>46</xdr:row>
                    <xdr:rowOff>19050</xdr:rowOff>
                  </to>
                </anchor>
              </controlPr>
            </control>
          </mc:Choice>
        </mc:AlternateContent>
        <mc:AlternateContent xmlns:mc="http://schemas.openxmlformats.org/markup-compatibility/2006">
          <mc:Choice Requires="x14">
            <control shapeId="24740" r:id="rId56" name="Check Box 164">
              <controlPr defaultSize="0" autoFill="0" autoLine="0" autoPict="0">
                <anchor moveWithCells="1">
                  <from>
                    <xdr:col>0</xdr:col>
                    <xdr:colOff>142875</xdr:colOff>
                    <xdr:row>46</xdr:row>
                    <xdr:rowOff>0</xdr:rowOff>
                  </from>
                  <to>
                    <xdr:col>2</xdr:col>
                    <xdr:colOff>38100</xdr:colOff>
                    <xdr:row>46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実績額一覧 </vt:lpstr>
      <vt:lpstr>個票１</vt:lpstr>
      <vt:lpstr>個票１!Print_Area</vt:lpstr>
      <vt:lpstr>'実績額一覧 '!Print_Area</vt:lpstr>
      <vt:lpstr>総括表!Print_Area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企画部情報政策課</cp:lastModifiedBy>
  <cp:lastPrinted>2021-05-28T07:05:01Z</cp:lastPrinted>
  <dcterms:created xsi:type="dcterms:W3CDTF">2018-06-19T01:27:02Z</dcterms:created>
  <dcterms:modified xsi:type="dcterms:W3CDTF">2021-06-17T08:06:22Z</dcterms:modified>
</cp:coreProperties>
</file>