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２年度\☆告示・通知改正\02_処遇改善加算の様式統合\★0306_送付用セット版\"/>
    </mc:Choice>
  </mc:AlternateContent>
  <bookViews>
    <workbookView xWindow="26196"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s="1"/>
  <c r="D30" i="70"/>
  <c r="AL111" i="72" l="1"/>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<sst xmlns="http://schemas.openxmlformats.org/spreadsheetml/2006/main" count="2173" uniqueCount="489">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</sst>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32514"/>
          <a:ext cx="9444990" cy="17218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58778" y="393886"/>
          <a:ext cx="4681136" cy="140129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43264" y="46268640"/>
              <a:ext cx="203339" cy="1242085"/>
              <a:chOff x="904875" y="8182018"/>
              <a:chExt cx="209550" cy="97033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183</xdr:row>
          <xdr:rowOff>160020</xdr:rowOff>
        </xdr:from>
        <xdr:to>
          <xdr:col>4</xdr:col>
          <xdr:colOff>175260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137160</xdr:rowOff>
        </xdr:from>
        <xdr:to>
          <xdr:col>4</xdr:col>
          <xdr:colOff>175260</xdr:colOff>
          <xdr:row>178</xdr:row>
          <xdr:rowOff>68580</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129540</xdr:rowOff>
        </xdr:from>
        <xdr:to>
          <xdr:col>4</xdr:col>
          <xdr:colOff>175260</xdr:colOff>
          <xdr:row>179</xdr:row>
          <xdr:rowOff>60960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167640</xdr:rowOff>
        </xdr:from>
        <xdr:to>
          <xdr:col>4</xdr:col>
          <xdr:colOff>175260</xdr:colOff>
          <xdr:row>179</xdr:row>
          <xdr:rowOff>259080</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396240</xdr:rowOff>
        </xdr:from>
        <xdr:to>
          <xdr:col>4</xdr:col>
          <xdr:colOff>175260</xdr:colOff>
          <xdr:row>181</xdr:row>
          <xdr:rowOff>45720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175260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175260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175260</xdr:colOff>
          <xdr:row>184</xdr:row>
          <xdr:rowOff>45720</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106680</xdr:rowOff>
        </xdr:from>
        <xdr:to>
          <xdr:col>4</xdr:col>
          <xdr:colOff>175260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860" y="49342675"/>
              <a:ext cx="173990" cy="13893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43265" y="49320448"/>
              <a:ext cx="196535" cy="1446531"/>
              <a:chOff x="923925" y="10747157"/>
              <a:chExt cx="219090" cy="124411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7"/>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197</xdr:row>
          <xdr:rowOff>45720</xdr:rowOff>
        </xdr:from>
        <xdr:to>
          <xdr:col>5</xdr:col>
          <xdr:colOff>22860</xdr:colOff>
          <xdr:row>197</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38100</xdr:rowOff>
        </xdr:from>
        <xdr:to>
          <xdr:col>5</xdr:col>
          <xdr:colOff>22860</xdr:colOff>
          <xdr:row>198</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198</xdr:row>
          <xdr:rowOff>175260</xdr:rowOff>
        </xdr:from>
        <xdr:to>
          <xdr:col>5</xdr:col>
          <xdr:colOff>0</xdr:colOff>
          <xdr:row>200</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860" y="52151280"/>
              <a:ext cx="17399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197</xdr:row>
          <xdr:rowOff>30480</xdr:rowOff>
        </xdr:from>
        <xdr:to>
          <xdr:col>22</xdr:col>
          <xdr:colOff>30480</xdr:colOff>
          <xdr:row>197</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22860</xdr:colOff>
          <xdr:row>206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22860</xdr:colOff>
          <xdr:row>207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22860</xdr:colOff>
          <xdr:row>212</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182880</xdr:colOff>
          <xdr:row>19</xdr:row>
          <xdr:rowOff>7620</xdr:rowOff>
        </xdr:from>
        <xdr:to>
          <xdr:col>19</xdr:col>
          <xdr:colOff>0</xdr:colOff>
          <xdr:row>20</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19</xdr:row>
          <xdr:rowOff>7620</xdr:rowOff>
        </xdr:from>
        <xdr:to>
          <xdr:col>2</xdr:col>
          <xdr:colOff>38100</xdr:colOff>
          <xdr:row>20</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30480</xdr:colOff>
          <xdr:row>112</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220980</xdr:rowOff>
        </xdr:from>
        <xdr:to>
          <xdr:col>5</xdr:col>
          <xdr:colOff>30480</xdr:colOff>
          <xdr:row>111</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109</xdr:row>
          <xdr:rowOff>220980</xdr:rowOff>
        </xdr:from>
        <xdr:to>
          <xdr:col>9</xdr:col>
          <xdr:colOff>30480</xdr:colOff>
          <xdr:row>111</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109</xdr:row>
          <xdr:rowOff>220980</xdr:rowOff>
        </xdr:from>
        <xdr:to>
          <xdr:col>15</xdr:col>
          <xdr:colOff>30480</xdr:colOff>
          <xdr:row>111</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109</xdr:row>
          <xdr:rowOff>220980</xdr:rowOff>
        </xdr:from>
        <xdr:to>
          <xdr:col>22</xdr:col>
          <xdr:colOff>30480</xdr:colOff>
          <xdr:row>111</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109</xdr:row>
          <xdr:rowOff>220980</xdr:rowOff>
        </xdr:from>
        <xdr:to>
          <xdr:col>26</xdr:col>
          <xdr:colOff>30480</xdr:colOff>
          <xdr:row>111</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112</xdr:row>
          <xdr:rowOff>0</xdr:rowOff>
        </xdr:from>
        <xdr:to>
          <xdr:col>11</xdr:col>
          <xdr:colOff>38100</xdr:colOff>
          <xdr:row>112</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112</xdr:row>
          <xdr:rowOff>0</xdr:rowOff>
        </xdr:from>
        <xdr:to>
          <xdr:col>18</xdr:col>
          <xdr:colOff>22860</xdr:colOff>
          <xdr:row>112</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30480</xdr:colOff>
          <xdr:row>123</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121</xdr:row>
          <xdr:rowOff>838200</xdr:rowOff>
        </xdr:from>
        <xdr:to>
          <xdr:col>16</xdr:col>
          <xdr:colOff>38100</xdr:colOff>
          <xdr:row>123</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182880</xdr:colOff>
          <xdr:row>121</xdr:row>
          <xdr:rowOff>838200</xdr:rowOff>
        </xdr:from>
        <xdr:to>
          <xdr:col>24</xdr:col>
          <xdr:colOff>38100</xdr:colOff>
          <xdr:row>123</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175260</xdr:rowOff>
        </xdr:from>
        <xdr:to>
          <xdr:col>5</xdr:col>
          <xdr:colOff>30480</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123</xdr:row>
          <xdr:rowOff>327660</xdr:rowOff>
        </xdr:from>
        <xdr:to>
          <xdr:col>9</xdr:col>
          <xdr:colOff>30480</xdr:colOff>
          <xdr:row>125</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123</xdr:row>
          <xdr:rowOff>327660</xdr:rowOff>
        </xdr:from>
        <xdr:to>
          <xdr:col>15</xdr:col>
          <xdr:colOff>30480</xdr:colOff>
          <xdr:row>125</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124</xdr:row>
          <xdr:rowOff>0</xdr:rowOff>
        </xdr:from>
        <xdr:to>
          <xdr:col>22</xdr:col>
          <xdr:colOff>38100</xdr:colOff>
          <xdr:row>125</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124</xdr:row>
          <xdr:rowOff>0</xdr:rowOff>
        </xdr:from>
        <xdr:to>
          <xdr:col>25</xdr:col>
          <xdr:colOff>38100</xdr:colOff>
          <xdr:row>125</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125</xdr:row>
          <xdr:rowOff>175260</xdr:rowOff>
        </xdr:from>
        <xdr:to>
          <xdr:col>11</xdr:col>
          <xdr:colOff>38100</xdr:colOff>
          <xdr:row>127</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125</xdr:row>
          <xdr:rowOff>175260</xdr:rowOff>
        </xdr:from>
        <xdr:to>
          <xdr:col>18</xdr:col>
          <xdr:colOff>30480</xdr:colOff>
          <xdr:row>127</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131</xdr:row>
          <xdr:rowOff>144780</xdr:rowOff>
        </xdr:from>
        <xdr:to>
          <xdr:col>21</xdr:col>
          <xdr:colOff>30480</xdr:colOff>
          <xdr:row>133</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131</xdr:row>
          <xdr:rowOff>144780</xdr:rowOff>
        </xdr:from>
        <xdr:to>
          <xdr:col>25</xdr:col>
          <xdr:colOff>30480</xdr:colOff>
          <xdr:row>133</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123</xdr:row>
          <xdr:rowOff>327660</xdr:rowOff>
        </xdr:from>
        <xdr:to>
          <xdr:col>5</xdr:col>
          <xdr:colOff>22860</xdr:colOff>
          <xdr:row>125</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145</xdr:row>
          <xdr:rowOff>60960</xdr:rowOff>
        </xdr:from>
        <xdr:to>
          <xdr:col>29</xdr:col>
          <xdr:colOff>0</xdr:colOff>
          <xdr:row>147</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161</xdr:row>
          <xdr:rowOff>327660</xdr:rowOff>
        </xdr:from>
        <xdr:to>
          <xdr:col>11</xdr:col>
          <xdr:colOff>0</xdr:colOff>
          <xdr:row>163</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163</xdr:row>
          <xdr:rowOff>83820</xdr:rowOff>
        </xdr:from>
        <xdr:to>
          <xdr:col>11</xdr:col>
          <xdr:colOff>0</xdr:colOff>
          <xdr:row>163</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164</xdr:row>
          <xdr:rowOff>30480</xdr:rowOff>
        </xdr:from>
        <xdr:to>
          <xdr:col>11</xdr:col>
          <xdr:colOff>22860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145</xdr:row>
          <xdr:rowOff>60960</xdr:rowOff>
        </xdr:from>
        <xdr:to>
          <xdr:col>33</xdr:col>
          <xdr:colOff>0</xdr:colOff>
          <xdr:row>147</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150</xdr:row>
          <xdr:rowOff>83820</xdr:rowOff>
        </xdr:from>
        <xdr:to>
          <xdr:col>29</xdr:col>
          <xdr:colOff>0</xdr:colOff>
          <xdr:row>152</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150</xdr:row>
          <xdr:rowOff>83820</xdr:rowOff>
        </xdr:from>
        <xdr:to>
          <xdr:col>32</xdr:col>
          <xdr:colOff>182880</xdr:colOff>
          <xdr:row>152</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155</xdr:row>
          <xdr:rowOff>160020</xdr:rowOff>
        </xdr:from>
        <xdr:to>
          <xdr:col>11</xdr:col>
          <xdr:colOff>7620</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157</xdr:row>
          <xdr:rowOff>220980</xdr:rowOff>
        </xdr:from>
        <xdr:to>
          <xdr:col>11</xdr:col>
          <xdr:colOff>0</xdr:colOff>
          <xdr:row>157</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160</xdr:row>
          <xdr:rowOff>0</xdr:rowOff>
        </xdr:from>
        <xdr:to>
          <xdr:col>29</xdr:col>
          <xdr:colOff>0</xdr:colOff>
          <xdr:row>161</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160</xdr:row>
          <xdr:rowOff>0</xdr:rowOff>
        </xdr:from>
        <xdr:to>
          <xdr:col>33</xdr:col>
          <xdr:colOff>0</xdr:colOff>
          <xdr:row>161</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860" y="51765200"/>
              <a:ext cx="173990" cy="386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198</xdr:row>
          <xdr:rowOff>30480</xdr:rowOff>
        </xdr:from>
        <xdr:to>
          <xdr:col>22</xdr:col>
          <xdr:colOff>30480</xdr:colOff>
          <xdr:row>198</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199</xdr:row>
          <xdr:rowOff>22860</xdr:rowOff>
        </xdr:from>
        <xdr:to>
          <xdr:col>22</xdr:col>
          <xdr:colOff>30480</xdr:colOff>
          <xdr:row>199</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22860</xdr:rowOff>
        </xdr:from>
        <xdr:to>
          <xdr:col>27</xdr:col>
          <xdr:colOff>45720</xdr:colOff>
          <xdr:row>200</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175260</xdr:rowOff>
        </xdr:from>
        <xdr:to>
          <xdr:col>33</xdr:col>
          <xdr:colOff>45720</xdr:colOff>
          <xdr:row>110</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121920</xdr:rowOff>
        </xdr:from>
        <xdr:to>
          <xdr:col>33</xdr:col>
          <xdr:colOff>45720</xdr:colOff>
          <xdr:row>121</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45720</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144780</xdr:rowOff>
        </xdr:from>
        <xdr:to>
          <xdr:col>33</xdr:col>
          <xdr:colOff>45720</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7620</xdr:rowOff>
        </xdr:from>
        <xdr:to>
          <xdr:col>11</xdr:col>
          <xdr:colOff>30480</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85</xdr:row>
          <xdr:rowOff>7620</xdr:rowOff>
        </xdr:from>
        <xdr:to>
          <xdr:col>11</xdr:col>
          <xdr:colOff>22860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87</xdr:row>
          <xdr:rowOff>7620</xdr:rowOff>
        </xdr:from>
        <xdr:to>
          <xdr:col>11</xdr:col>
          <xdr:colOff>22860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89</xdr:row>
          <xdr:rowOff>7620</xdr:rowOff>
        </xdr:from>
        <xdr:to>
          <xdr:col>11</xdr:col>
          <xdr:colOff>22860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45720</xdr:rowOff>
        </xdr:from>
        <xdr:to>
          <xdr:col>2</xdr:col>
          <xdr:colOff>22860</xdr:colOff>
          <xdr:row>209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45720</xdr:rowOff>
        </xdr:from>
        <xdr:to>
          <xdr:col>2</xdr:col>
          <xdr:colOff>22860</xdr:colOff>
          <xdr:row>210</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41440" y="387350"/>
          <a:ext cx="4731490" cy="15843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30480</xdr:colOff>
          <xdr:row>94</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220980</xdr:rowOff>
        </xdr:from>
        <xdr:to>
          <xdr:col>3</xdr:col>
          <xdr:colOff>30480</xdr:colOff>
          <xdr:row>95</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22860</xdr:rowOff>
        </xdr:from>
        <xdr:to>
          <xdr:col>3</xdr:col>
          <xdr:colOff>30480</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30480</xdr:colOff>
          <xdr:row>96</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22860</xdr:colOff>
          <xdr:row>208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22860</xdr:colOff>
          <xdr:row>209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70" zoomScaleNormal="90" zoomScaleSheetLayoutView="70" workbookViewId="0">
      <selection activeCell="C42" sqref="C42"/>
    </sheetView>
  </sheetViews>
  <sheetFormatPr defaultRowHeight="13.2"/>
  <cols>
    <col min="1" max="1" width="27.77734375" style="68" customWidth="1"/>
    <col min="2" max="2" width="12.77734375" style="69" customWidth="1"/>
    <col min="3" max="3" width="19.88671875" style="70" customWidth="1"/>
    <col min="4" max="4" width="50.77734375" style="70" customWidth="1"/>
    <col min="5" max="5" width="25.77734375" style="70" customWidth="1"/>
    <col min="6" max="6" width="75.77734375" customWidth="1"/>
  </cols>
  <sheetData>
    <row r="1" spans="1:6" ht="45" customHeight="1" thickBot="1">
      <c r="A1" s="679" t="s">
        <v>323</v>
      </c>
      <c r="B1" s="679"/>
      <c r="C1" s="679"/>
      <c r="D1" s="679"/>
      <c r="E1" s="679"/>
      <c r="F1" s="679"/>
    </row>
    <row r="2" spans="1:6" ht="16.8" thickTop="1">
      <c r="A2" s="680" t="s">
        <v>239</v>
      </c>
      <c r="B2" s="680"/>
      <c r="C2" s="680"/>
      <c r="D2" s="680"/>
      <c r="E2" s="680"/>
      <c r="F2" s="680"/>
    </row>
    <row r="3" spans="1:6" s="63" customFormat="1" ht="8.1" customHeight="1">
      <c r="A3" s="681"/>
      <c r="B3" s="681"/>
      <c r="C3" s="681"/>
      <c r="D3" s="681"/>
      <c r="E3" s="86"/>
    </row>
    <row r="4" spans="1:6" s="65" customFormat="1" ht="30" customHeight="1">
      <c r="A4" s="64" t="s">
        <v>324</v>
      </c>
      <c r="B4" s="64" t="s">
        <v>240</v>
      </c>
      <c r="C4" s="87" t="s">
        <v>241</v>
      </c>
      <c r="D4" s="682" t="s">
        <v>242</v>
      </c>
      <c r="E4" s="683"/>
      <c r="F4" s="64" t="s">
        <v>243</v>
      </c>
    </row>
    <row r="5" spans="1:6" ht="19.95" customHeight="1">
      <c r="A5" s="88" t="s">
        <v>325</v>
      </c>
      <c r="B5" s="82">
        <v>1</v>
      </c>
      <c r="C5" s="82" t="s">
        <v>326</v>
      </c>
      <c r="D5" s="684" t="s">
        <v>245</v>
      </c>
      <c r="E5" s="685"/>
      <c r="F5" s="66" t="s">
        <v>246</v>
      </c>
    </row>
    <row r="6" spans="1:6" ht="45.75" customHeight="1">
      <c r="A6" s="89" t="s">
        <v>247</v>
      </c>
      <c r="B6" s="66">
        <v>1</v>
      </c>
      <c r="C6" s="90" t="s">
        <v>327</v>
      </c>
      <c r="D6" s="672" t="s">
        <v>248</v>
      </c>
      <c r="E6" s="673"/>
      <c r="F6" s="79" t="s">
        <v>246</v>
      </c>
    </row>
    <row r="7" spans="1:6" ht="58.5" customHeight="1">
      <c r="A7" s="89" t="s">
        <v>249</v>
      </c>
      <c r="B7" s="66">
        <v>1</v>
      </c>
      <c r="C7" s="90" t="s">
        <v>328</v>
      </c>
      <c r="D7" s="672" t="s">
        <v>250</v>
      </c>
      <c r="E7" s="673"/>
      <c r="F7" s="67" t="s">
        <v>251</v>
      </c>
    </row>
    <row r="8" spans="1:6" ht="53.4" customHeight="1">
      <c r="A8" s="89" t="s">
        <v>302</v>
      </c>
      <c r="B8" s="66">
        <v>1</v>
      </c>
      <c r="C8" s="90" t="s">
        <v>329</v>
      </c>
      <c r="D8" s="672" t="s">
        <v>330</v>
      </c>
      <c r="E8" s="673"/>
      <c r="F8" s="67" t="s">
        <v>251</v>
      </c>
    </row>
    <row r="9" spans="1:6" ht="58.5" customHeight="1">
      <c r="A9" s="89" t="s">
        <v>252</v>
      </c>
      <c r="B9" s="66">
        <v>1</v>
      </c>
      <c r="C9" s="90" t="s">
        <v>331</v>
      </c>
      <c r="D9" s="672" t="s">
        <v>332</v>
      </c>
      <c r="E9" s="673"/>
      <c r="F9" s="67" t="s">
        <v>251</v>
      </c>
    </row>
    <row r="10" spans="1:6" ht="19.2" customHeight="1">
      <c r="C10" s="69"/>
      <c r="D10" s="68"/>
      <c r="E10" s="68"/>
      <c r="F10" s="26"/>
    </row>
    <row r="11" spans="1:6" ht="19.2" customHeight="1">
      <c r="C11" s="69"/>
      <c r="D11" s="68"/>
      <c r="E11" s="68"/>
      <c r="F11" s="26"/>
    </row>
    <row r="12" spans="1:6" ht="19.2" customHeight="1">
      <c r="C12" s="69"/>
      <c r="D12" s="68"/>
      <c r="E12" s="68"/>
      <c r="F12" s="26"/>
    </row>
    <row r="13" spans="1:6" ht="19.2" customHeight="1">
      <c r="C13" s="69"/>
      <c r="D13" s="68"/>
      <c r="E13" s="68"/>
      <c r="F13" s="26"/>
    </row>
    <row r="14" spans="1:6" ht="19.2" customHeight="1">
      <c r="C14" s="69"/>
      <c r="D14" s="68"/>
      <c r="E14" s="68"/>
      <c r="F14" s="26"/>
    </row>
    <row r="15" spans="1:6" ht="19.2" customHeight="1">
      <c r="C15" s="69"/>
      <c r="D15" s="68"/>
      <c r="E15" s="68"/>
      <c r="F15" s="26"/>
    </row>
    <row r="16" spans="1:6" ht="19.2" customHeight="1">
      <c r="C16" s="69"/>
      <c r="D16" s="68"/>
      <c r="E16" s="68"/>
      <c r="F16" s="26"/>
    </row>
    <row r="17" spans="1:6" ht="11.4" customHeight="1">
      <c r="A17" s="674" t="s">
        <v>253</v>
      </c>
      <c r="B17" s="674"/>
      <c r="C17" s="674"/>
      <c r="D17" s="674"/>
      <c r="E17" s="81"/>
    </row>
    <row r="18" spans="1:6">
      <c r="A18" s="70" t="s">
        <v>254</v>
      </c>
      <c r="B18" s="71"/>
    </row>
    <row r="19" spans="1:6" s="74" customFormat="1" ht="16.2">
      <c r="A19" s="72" t="s">
        <v>333</v>
      </c>
      <c r="B19" s="73"/>
      <c r="C19" s="72"/>
      <c r="D19" s="72"/>
      <c r="E19" s="72"/>
    </row>
    <row r="20" spans="1:6" s="74" customFormat="1" ht="16.2">
      <c r="A20" s="72" t="s">
        <v>255</v>
      </c>
      <c r="B20" s="73"/>
      <c r="C20" s="72"/>
      <c r="D20" s="72"/>
      <c r="E20" s="72"/>
    </row>
    <row r="21" spans="1:6" s="74" customFormat="1" ht="16.2">
      <c r="A21" s="72" t="s">
        <v>256</v>
      </c>
      <c r="B21" s="73"/>
      <c r="C21" s="72"/>
      <c r="D21" s="72"/>
      <c r="E21" s="72"/>
    </row>
    <row r="22" spans="1:6" s="74" customFormat="1" ht="16.2">
      <c r="A22" s="72" t="s">
        <v>257</v>
      </c>
      <c r="B22" s="73"/>
      <c r="C22" s="72"/>
      <c r="D22" s="72"/>
      <c r="E22" s="72"/>
    </row>
    <row r="23" spans="1:6" s="74" customFormat="1" ht="16.2">
      <c r="A23" s="72" t="s">
        <v>258</v>
      </c>
      <c r="B23" s="73"/>
      <c r="C23" s="72"/>
      <c r="D23" s="72"/>
      <c r="E23" s="72"/>
    </row>
    <row r="24" spans="1:6" s="74" customFormat="1" ht="16.2">
      <c r="A24" s="72" t="s">
        <v>259</v>
      </c>
      <c r="B24" s="73"/>
      <c r="C24" s="72"/>
      <c r="D24" s="72"/>
      <c r="E24" s="72"/>
    </row>
    <row r="25" spans="1:6" ht="13.8" thickBot="1">
      <c r="A25" s="75"/>
      <c r="B25" s="71"/>
    </row>
    <row r="26" spans="1:6" ht="22.2" customHeight="1">
      <c r="A26" s="80"/>
      <c r="B26" s="675" t="s">
        <v>260</v>
      </c>
      <c r="C26" s="675"/>
      <c r="D26" s="676"/>
      <c r="E26" s="677" t="s">
        <v>261</v>
      </c>
      <c r="F26" s="678"/>
    </row>
    <row r="27" spans="1:6" ht="55.05" customHeight="1">
      <c r="A27" s="661" t="s">
        <v>262</v>
      </c>
      <c r="B27" s="662"/>
      <c r="C27" s="663"/>
      <c r="D27" s="663"/>
      <c r="E27" s="668"/>
      <c r="F27" s="669"/>
    </row>
    <row r="28" spans="1:6" ht="55.05" customHeight="1">
      <c r="A28" s="661"/>
      <c r="B28" s="664"/>
      <c r="C28" s="665"/>
      <c r="D28" s="665"/>
      <c r="E28" s="668"/>
      <c r="F28" s="669"/>
    </row>
    <row r="29" spans="1:6" ht="55.05" customHeight="1">
      <c r="A29" s="661" t="s">
        <v>263</v>
      </c>
      <c r="B29" s="664"/>
      <c r="C29" s="665"/>
      <c r="D29" s="665"/>
      <c r="E29" s="668"/>
      <c r="F29" s="669"/>
    </row>
    <row r="30" spans="1:6" ht="55.0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 customHeight="1">
      <c r="A36" s="70"/>
      <c r="B36" s="71"/>
    </row>
    <row r="37" spans="1:5" ht="14.4" customHeight="1">
      <c r="A37" s="70"/>
      <c r="B37" s="71"/>
    </row>
    <row r="38" spans="1:5" ht="16.2">
      <c r="A38" s="76"/>
      <c r="B38" s="77"/>
      <c r="C38" s="76"/>
    </row>
    <row r="39" spans="1:5">
      <c r="A39" s="70"/>
      <c r="B39" s="71"/>
    </row>
    <row r="40" spans="1:5">
      <c r="A40" s="70"/>
      <c r="B40" s="71"/>
    </row>
    <row r="41" spans="1:5">
      <c r="A41" s="70"/>
      <c r="B41" s="71"/>
    </row>
    <row r="42" spans="1:5">
      <c r="A42" s="70"/>
      <c r="B42" s="71"/>
    </row>
    <row r="43" spans="1:5">
      <c r="A43" s="70"/>
      <c r="B43" s="71"/>
    </row>
    <row r="63" ht="34.950000000000003" customHeight="1"/>
    <row r="64" ht="34.950000000000003" customHeight="1"/>
    <row r="68" ht="34.950000000000003" customHeight="1"/>
    <row r="69" ht="34.950000000000003" customHeight="1"/>
    <row r="71" ht="34.950000000000003" customHeight="1"/>
    <row r="72" ht="34.950000000000003" customHeight="1"/>
    <row r="74" ht="55.2" customHeight="1"/>
    <row r="75" ht="55.2" customHeight="1"/>
    <row r="79" ht="28.95" customHeight="1"/>
    <row r="80" ht="28.95"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election activeCell="C33" sqref="C33:AA39"/>
    </sheetView>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689"/>
      <c r="D11" s="690"/>
      <c r="E11" s="690"/>
      <c r="F11" s="690"/>
      <c r="G11" s="690"/>
      <c r="H11" s="690"/>
      <c r="I11" s="690"/>
      <c r="J11" s="690"/>
      <c r="K11" s="690"/>
      <c r="L11" s="691"/>
    </row>
    <row r="13" spans="1:29" ht="20.100000000000001" customHeight="1">
      <c r="A13" s="31" t="s">
        <v>196</v>
      </c>
    </row>
    <row r="14" spans="1:29" ht="20.100000000000001" customHeight="1" thickBot="1">
      <c r="B14" t="s">
        <v>218</v>
      </c>
    </row>
    <row r="15" spans="1:29" ht="20.100000000000001" customHeight="1">
      <c r="B15" s="23" t="s">
        <v>6</v>
      </c>
      <c r="C15" s="696" t="s">
        <v>8</v>
      </c>
      <c r="D15" s="696"/>
      <c r="E15" s="696"/>
      <c r="F15" s="696"/>
      <c r="G15" s="696"/>
      <c r="H15" s="696"/>
      <c r="I15" s="696"/>
      <c r="J15" s="696"/>
      <c r="K15" s="696"/>
      <c r="L15" s="697"/>
      <c r="M15" s="716"/>
      <c r="N15" s="717"/>
      <c r="O15" s="717"/>
      <c r="P15" s="717"/>
      <c r="Q15" s="717"/>
      <c r="R15" s="717"/>
      <c r="S15" s="717"/>
      <c r="T15" s="717"/>
      <c r="U15" s="717"/>
      <c r="V15" s="717"/>
      <c r="W15" s="718"/>
      <c r="X15" s="719"/>
    </row>
    <row r="16" spans="1:29" ht="20.100000000000001" customHeight="1" thickBot="1">
      <c r="B16" s="24"/>
      <c r="C16" s="696" t="s">
        <v>134</v>
      </c>
      <c r="D16" s="696"/>
      <c r="E16" s="696"/>
      <c r="F16" s="696"/>
      <c r="G16" s="696"/>
      <c r="H16" s="696"/>
      <c r="I16" s="696"/>
      <c r="J16" s="696"/>
      <c r="K16" s="696"/>
      <c r="L16" s="697"/>
      <c r="M16" s="698"/>
      <c r="N16" s="699"/>
      <c r="O16" s="699"/>
      <c r="P16" s="699"/>
      <c r="Q16" s="699"/>
      <c r="R16" s="699"/>
      <c r="S16" s="699"/>
      <c r="T16" s="699"/>
      <c r="U16" s="709"/>
      <c r="V16" s="709"/>
      <c r="W16" s="710"/>
      <c r="X16" s="711"/>
      <c r="AC16" t="s">
        <v>150</v>
      </c>
    </row>
    <row r="17" spans="1:29" ht="20.100000000000001" customHeight="1" thickBot="1">
      <c r="B17" s="23" t="s">
        <v>135</v>
      </c>
      <c r="C17" s="696" t="s">
        <v>7</v>
      </c>
      <c r="D17" s="696"/>
      <c r="E17" s="696"/>
      <c r="F17" s="696"/>
      <c r="G17" s="696"/>
      <c r="H17" s="696"/>
      <c r="I17" s="696"/>
      <c r="J17" s="696"/>
      <c r="K17" s="696"/>
      <c r="L17" s="697"/>
      <c r="M17" s="34"/>
      <c r="N17" s="35"/>
      <c r="O17" s="35"/>
      <c r="P17" s="36" t="s">
        <v>140</v>
      </c>
      <c r="Q17" s="35"/>
      <c r="R17" s="35"/>
      <c r="S17" s="35"/>
      <c r="T17" s="37"/>
      <c r="U17" s="38"/>
      <c r="V17" s="39"/>
      <c r="W17" s="39"/>
      <c r="X17" s="39"/>
      <c r="AC17" t="str">
        <f>CONCATENATE(M17,N17,O17,P17,Q17,R17,S17,T17)</f>
        <v>－</v>
      </c>
    </row>
    <row r="18" spans="1:29" ht="20.100000000000001" customHeight="1">
      <c r="B18" s="25"/>
      <c r="C18" s="696" t="s">
        <v>138</v>
      </c>
      <c r="D18" s="696"/>
      <c r="E18" s="696"/>
      <c r="F18" s="696"/>
      <c r="G18" s="696"/>
      <c r="H18" s="696"/>
      <c r="I18" s="696"/>
      <c r="J18" s="696"/>
      <c r="K18" s="696"/>
      <c r="L18" s="697"/>
      <c r="M18" s="698"/>
      <c r="N18" s="699"/>
      <c r="O18" s="699"/>
      <c r="P18" s="699"/>
      <c r="Q18" s="699"/>
      <c r="R18" s="699"/>
      <c r="S18" s="699"/>
      <c r="T18" s="699"/>
      <c r="U18" s="720"/>
      <c r="V18" s="720"/>
      <c r="W18" s="721"/>
      <c r="X18" s="722"/>
    </row>
    <row r="19" spans="1:29" ht="20.100000000000001" customHeight="1">
      <c r="B19" s="24"/>
      <c r="C19" s="696" t="s">
        <v>139</v>
      </c>
      <c r="D19" s="696"/>
      <c r="E19" s="696"/>
      <c r="F19" s="696"/>
      <c r="G19" s="696"/>
      <c r="H19" s="696"/>
      <c r="I19" s="696"/>
      <c r="J19" s="696"/>
      <c r="K19" s="696"/>
      <c r="L19" s="697"/>
      <c r="M19" s="698"/>
      <c r="N19" s="699"/>
      <c r="O19" s="699"/>
      <c r="P19" s="699"/>
      <c r="Q19" s="699"/>
      <c r="R19" s="699"/>
      <c r="S19" s="699"/>
      <c r="T19" s="699"/>
      <c r="U19" s="699"/>
      <c r="V19" s="699"/>
      <c r="W19" s="700"/>
      <c r="X19" s="701"/>
    </row>
    <row r="20" spans="1:29" ht="20.100000000000001" customHeight="1">
      <c r="B20" s="23" t="s">
        <v>136</v>
      </c>
      <c r="C20" s="696" t="s">
        <v>128</v>
      </c>
      <c r="D20" s="696"/>
      <c r="E20" s="696"/>
      <c r="F20" s="696"/>
      <c r="G20" s="696"/>
      <c r="H20" s="696"/>
      <c r="I20" s="696"/>
      <c r="J20" s="696"/>
      <c r="K20" s="696"/>
      <c r="L20" s="697"/>
      <c r="M20" s="698"/>
      <c r="N20" s="699"/>
      <c r="O20" s="699"/>
      <c r="P20" s="699"/>
      <c r="Q20" s="699"/>
      <c r="R20" s="699"/>
      <c r="S20" s="699"/>
      <c r="T20" s="699"/>
      <c r="U20" s="699"/>
      <c r="V20" s="699"/>
      <c r="W20" s="700"/>
      <c r="X20" s="701"/>
    </row>
    <row r="21" spans="1:29" ht="20.100000000000001" customHeight="1">
      <c r="B21" s="24"/>
      <c r="C21" s="696" t="s">
        <v>129</v>
      </c>
      <c r="D21" s="696"/>
      <c r="E21" s="696"/>
      <c r="F21" s="696"/>
      <c r="G21" s="696"/>
      <c r="H21" s="696"/>
      <c r="I21" s="696"/>
      <c r="J21" s="696"/>
      <c r="K21" s="696"/>
      <c r="L21" s="697"/>
      <c r="M21" s="708"/>
      <c r="N21" s="709"/>
      <c r="O21" s="709"/>
      <c r="P21" s="709"/>
      <c r="Q21" s="709"/>
      <c r="R21" s="709"/>
      <c r="S21" s="709"/>
      <c r="T21" s="709"/>
      <c r="U21" s="709"/>
      <c r="V21" s="709"/>
      <c r="W21" s="710"/>
      <c r="X21" s="711"/>
    </row>
    <row r="22" spans="1:29" ht="20.100000000000001" customHeight="1">
      <c r="B22" s="687" t="s">
        <v>187</v>
      </c>
      <c r="C22" s="696" t="s">
        <v>8</v>
      </c>
      <c r="D22" s="696"/>
      <c r="E22" s="696"/>
      <c r="F22" s="696"/>
      <c r="G22" s="696"/>
      <c r="H22" s="696"/>
      <c r="I22" s="696"/>
      <c r="J22" s="696"/>
      <c r="K22" s="696"/>
      <c r="L22" s="697"/>
      <c r="M22" s="698"/>
      <c r="N22" s="699"/>
      <c r="O22" s="699"/>
      <c r="P22" s="699"/>
      <c r="Q22" s="699"/>
      <c r="R22" s="699"/>
      <c r="S22" s="699"/>
      <c r="T22" s="699"/>
      <c r="U22" s="699"/>
      <c r="V22" s="699"/>
      <c r="W22" s="700"/>
      <c r="X22" s="701"/>
    </row>
    <row r="23" spans="1:29" ht="20.100000000000001" customHeight="1">
      <c r="B23" s="688"/>
      <c r="C23" s="724" t="s">
        <v>184</v>
      </c>
      <c r="D23" s="724"/>
      <c r="E23" s="724"/>
      <c r="F23" s="724"/>
      <c r="G23" s="724"/>
      <c r="H23" s="724"/>
      <c r="I23" s="724"/>
      <c r="J23" s="724"/>
      <c r="K23" s="724"/>
      <c r="L23" s="724"/>
      <c r="M23" s="698"/>
      <c r="N23" s="699"/>
      <c r="O23" s="699"/>
      <c r="P23" s="699"/>
      <c r="Q23" s="699"/>
      <c r="R23" s="699"/>
      <c r="S23" s="699"/>
      <c r="T23" s="699"/>
      <c r="U23" s="699"/>
      <c r="V23" s="699"/>
      <c r="W23" s="700"/>
      <c r="X23" s="701"/>
    </row>
    <row r="24" spans="1:29" ht="20.100000000000001" customHeight="1">
      <c r="B24" s="23" t="s">
        <v>185</v>
      </c>
      <c r="C24" s="696" t="s">
        <v>0</v>
      </c>
      <c r="D24" s="696"/>
      <c r="E24" s="696"/>
      <c r="F24" s="696"/>
      <c r="G24" s="696"/>
      <c r="H24" s="696"/>
      <c r="I24" s="696"/>
      <c r="J24" s="696"/>
      <c r="K24" s="696"/>
      <c r="L24" s="697"/>
      <c r="M24" s="723"/>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c r="N25" s="699"/>
      <c r="O25" s="699"/>
      <c r="P25" s="699"/>
      <c r="Q25" s="699"/>
      <c r="R25" s="699"/>
      <c r="S25" s="699"/>
      <c r="T25" s="699"/>
      <c r="U25" s="699"/>
      <c r="V25" s="699"/>
      <c r="W25" s="700"/>
      <c r="X25" s="701"/>
    </row>
    <row r="26" spans="1:29" ht="20.100000000000001" customHeight="1" thickBot="1">
      <c r="B26" s="58"/>
      <c r="C26" s="696" t="s">
        <v>186</v>
      </c>
      <c r="D26" s="696"/>
      <c r="E26" s="696"/>
      <c r="F26" s="696"/>
      <c r="G26" s="696"/>
      <c r="H26" s="696"/>
      <c r="I26" s="696"/>
      <c r="J26" s="696"/>
      <c r="K26" s="696"/>
      <c r="L26" s="697"/>
      <c r="M26" s="692"/>
      <c r="N26" s="693"/>
      <c r="O26" s="693"/>
      <c r="P26" s="693"/>
      <c r="Q26" s="693"/>
      <c r="R26" s="693"/>
      <c r="S26" s="693"/>
      <c r="T26" s="693"/>
      <c r="U26" s="693"/>
      <c r="V26" s="693"/>
      <c r="W26" s="694"/>
      <c r="X26" s="695"/>
    </row>
    <row r="28" spans="1:29" ht="20.100000000000001" customHeight="1">
      <c r="A28" s="31" t="s">
        <v>148</v>
      </c>
    </row>
    <row r="29" spans="1:29" ht="20.100000000000001" customHeight="1">
      <c r="B29" t="s">
        <v>217</v>
      </c>
      <c r="X29" s="26"/>
    </row>
    <row r="30" spans="1:29" ht="29.25" customHeight="1">
      <c r="B30" s="57" t="s">
        <v>156</v>
      </c>
      <c r="C30" s="707" t="s">
        <v>380</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137</v>
      </c>
      <c r="C31" s="734" t="s">
        <v>381</v>
      </c>
      <c r="D31" s="734"/>
      <c r="E31" s="734"/>
      <c r="F31" s="734"/>
      <c r="G31" s="734"/>
      <c r="H31" s="734"/>
      <c r="I31" s="734"/>
      <c r="J31" s="734"/>
      <c r="K31" s="734"/>
      <c r="L31" s="735"/>
      <c r="M31" s="740" t="s">
        <v>141</v>
      </c>
      <c r="N31" s="741"/>
      <c r="O31" s="741"/>
      <c r="P31" s="741"/>
      <c r="Q31" s="742"/>
      <c r="R31" s="727" t="s">
        <v>228</v>
      </c>
      <c r="S31" s="728"/>
      <c r="T31" s="728"/>
      <c r="U31" s="728"/>
      <c r="V31" s="728"/>
      <c r="W31" s="729"/>
      <c r="X31" s="725" t="s">
        <v>142</v>
      </c>
      <c r="Y31" s="725" t="s">
        <v>143</v>
      </c>
      <c r="Z31" s="714" t="s">
        <v>382</v>
      </c>
      <c r="AA31" s="712" t="s">
        <v>147</v>
      </c>
    </row>
    <row r="32" spans="1:29" ht="27" customHeight="1" thickBot="1">
      <c r="B32" s="733"/>
      <c r="C32" s="736"/>
      <c r="D32" s="736"/>
      <c r="E32" s="736"/>
      <c r="F32" s="736"/>
      <c r="G32" s="736"/>
      <c r="H32" s="736"/>
      <c r="I32" s="736"/>
      <c r="J32" s="736"/>
      <c r="K32" s="736"/>
      <c r="L32" s="737"/>
      <c r="M32" s="743"/>
      <c r="N32" s="744"/>
      <c r="O32" s="744"/>
      <c r="P32" s="744"/>
      <c r="Q32" s="745"/>
      <c r="R32" s="738" t="s">
        <v>231</v>
      </c>
      <c r="S32" s="739"/>
      <c r="T32" s="739"/>
      <c r="U32" s="739"/>
      <c r="V32" s="739"/>
      <c r="W32" s="62" t="s">
        <v>232</v>
      </c>
      <c r="X32" s="726"/>
      <c r="Y32" s="726"/>
      <c r="Z32" s="715"/>
      <c r="AA32" s="713"/>
    </row>
    <row r="33" spans="2:27" ht="37.5" customHeight="1">
      <c r="B33" s="33">
        <v>1</v>
      </c>
      <c r="C33" s="40"/>
      <c r="D33" s="41"/>
      <c r="E33" s="41"/>
      <c r="F33" s="41"/>
      <c r="G33" s="41"/>
      <c r="H33" s="41"/>
      <c r="I33" s="41"/>
      <c r="J33" s="41"/>
      <c r="K33" s="41"/>
      <c r="L33" s="42"/>
      <c r="M33" s="706"/>
      <c r="N33" s="706"/>
      <c r="O33" s="706"/>
      <c r="P33" s="706"/>
      <c r="Q33" s="706"/>
      <c r="R33" s="706"/>
      <c r="S33" s="706"/>
      <c r="T33" s="706"/>
      <c r="U33" s="706"/>
      <c r="V33" s="706"/>
      <c r="W33" s="59"/>
      <c r="X33" s="43"/>
      <c r="Y33" s="43"/>
      <c r="Z33" s="44"/>
      <c r="AA33" s="45"/>
    </row>
    <row r="34" spans="2:27" ht="37.5" customHeight="1">
      <c r="B34" s="33">
        <f>B33+1</f>
        <v>2</v>
      </c>
      <c r="C34" s="46"/>
      <c r="D34" s="29"/>
      <c r="E34" s="29"/>
      <c r="F34" s="29"/>
      <c r="G34" s="29"/>
      <c r="H34" s="29"/>
      <c r="I34" s="29"/>
      <c r="J34" s="29"/>
      <c r="K34" s="29"/>
      <c r="L34" s="30"/>
      <c r="M34" s="686"/>
      <c r="N34" s="686"/>
      <c r="O34" s="686"/>
      <c r="P34" s="686"/>
      <c r="Q34" s="686"/>
      <c r="R34" s="686"/>
      <c r="S34" s="686"/>
      <c r="T34" s="686"/>
      <c r="U34" s="686"/>
      <c r="V34" s="686"/>
      <c r="W34" s="60"/>
      <c r="X34" s="27"/>
      <c r="Y34" s="27"/>
      <c r="Z34" s="28"/>
      <c r="AA34" s="47"/>
    </row>
    <row r="35" spans="2:27" ht="37.5" customHeight="1">
      <c r="B35" s="33">
        <f t="shared" ref="B35:B71" si="0">B34+1</f>
        <v>3</v>
      </c>
      <c r="C35" s="46"/>
      <c r="D35" s="29"/>
      <c r="E35" s="29"/>
      <c r="F35" s="29"/>
      <c r="G35" s="29"/>
      <c r="H35" s="29"/>
      <c r="I35" s="29"/>
      <c r="J35" s="29"/>
      <c r="K35" s="29"/>
      <c r="L35" s="30"/>
      <c r="M35" s="686"/>
      <c r="N35" s="686"/>
      <c r="O35" s="686"/>
      <c r="P35" s="686"/>
      <c r="Q35" s="686"/>
      <c r="R35" s="686"/>
      <c r="S35" s="686"/>
      <c r="T35" s="686"/>
      <c r="U35" s="686"/>
      <c r="V35" s="686"/>
      <c r="W35" s="60"/>
      <c r="X35" s="27"/>
      <c r="Y35" s="27"/>
      <c r="Z35" s="28"/>
      <c r="AA35" s="47"/>
    </row>
    <row r="36" spans="2:27" ht="37.5" customHeight="1">
      <c r="B36" s="33">
        <f t="shared" si="0"/>
        <v>4</v>
      </c>
      <c r="C36" s="46"/>
      <c r="D36" s="29"/>
      <c r="E36" s="29"/>
      <c r="F36" s="29"/>
      <c r="G36" s="29"/>
      <c r="H36" s="29"/>
      <c r="I36" s="29"/>
      <c r="J36" s="29"/>
      <c r="K36" s="29"/>
      <c r="L36" s="30"/>
      <c r="M36" s="686"/>
      <c r="N36" s="686"/>
      <c r="O36" s="686"/>
      <c r="P36" s="686"/>
      <c r="Q36" s="686"/>
      <c r="R36" s="686"/>
      <c r="S36" s="686"/>
      <c r="T36" s="686"/>
      <c r="U36" s="686"/>
      <c r="V36" s="686"/>
      <c r="W36" s="60"/>
      <c r="X36" s="27"/>
      <c r="Y36" s="27"/>
      <c r="Z36" s="28"/>
      <c r="AA36" s="47"/>
    </row>
    <row r="37" spans="2:27" ht="37.5" customHeight="1">
      <c r="B37" s="33">
        <f t="shared" si="0"/>
        <v>5</v>
      </c>
      <c r="C37" s="46"/>
      <c r="D37" s="29"/>
      <c r="E37" s="29"/>
      <c r="F37" s="29"/>
      <c r="G37" s="29"/>
      <c r="H37" s="29"/>
      <c r="I37" s="29"/>
      <c r="J37" s="29"/>
      <c r="K37" s="29"/>
      <c r="L37" s="30"/>
      <c r="M37" s="686"/>
      <c r="N37" s="686"/>
      <c r="O37" s="686"/>
      <c r="P37" s="686"/>
      <c r="Q37" s="686"/>
      <c r="R37" s="686"/>
      <c r="S37" s="686"/>
      <c r="T37" s="686"/>
      <c r="U37" s="686"/>
      <c r="V37" s="686"/>
      <c r="W37" s="60"/>
      <c r="X37" s="27"/>
      <c r="Y37" s="27"/>
      <c r="Z37" s="28"/>
      <c r="AA37" s="47"/>
    </row>
    <row r="38" spans="2:27" ht="37.5" customHeight="1">
      <c r="B38" s="33">
        <f t="shared" si="0"/>
        <v>6</v>
      </c>
      <c r="C38" s="46"/>
      <c r="D38" s="29"/>
      <c r="E38" s="29"/>
      <c r="F38" s="29"/>
      <c r="G38" s="29"/>
      <c r="H38" s="29"/>
      <c r="I38" s="29"/>
      <c r="J38" s="29"/>
      <c r="K38" s="29"/>
      <c r="L38" s="30"/>
      <c r="M38" s="686"/>
      <c r="N38" s="686"/>
      <c r="O38" s="686"/>
      <c r="P38" s="686"/>
      <c r="Q38" s="686"/>
      <c r="R38" s="702"/>
      <c r="S38" s="703"/>
      <c r="T38" s="703"/>
      <c r="U38" s="703"/>
      <c r="V38" s="704"/>
      <c r="W38" s="60"/>
      <c r="X38" s="27"/>
      <c r="Y38" s="27"/>
      <c r="Z38" s="28"/>
      <c r="AA38" s="47"/>
    </row>
    <row r="39" spans="2:27" ht="37.5" customHeight="1">
      <c r="B39" s="33">
        <f t="shared" si="0"/>
        <v>7</v>
      </c>
      <c r="C39" s="46"/>
      <c r="D39" s="29"/>
      <c r="E39" s="29"/>
      <c r="F39" s="29"/>
      <c r="G39" s="29"/>
      <c r="H39" s="29"/>
      <c r="I39" s="29"/>
      <c r="J39" s="29"/>
      <c r="K39" s="29"/>
      <c r="L39" s="30"/>
      <c r="M39" s="686"/>
      <c r="N39" s="686"/>
      <c r="O39" s="686"/>
      <c r="P39" s="686"/>
      <c r="Q39" s="686"/>
      <c r="R39" s="702"/>
      <c r="S39" s="703"/>
      <c r="T39" s="703"/>
      <c r="U39" s="703"/>
      <c r="V39" s="704"/>
      <c r="W39" s="60"/>
      <c r="X39" s="27"/>
      <c r="Y39" s="27"/>
      <c r="Z39" s="28"/>
      <c r="AA39" s="47"/>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tabSelected="1" view="pageBreakPreview" zoomScale="150" zoomScaleNormal="120" zoomScaleSheetLayoutView="150" workbookViewId="0">
      <selection activeCell="AC1" sqref="AC1:AJ1"/>
    </sheetView>
  </sheetViews>
  <sheetFormatPr defaultColWidth="9" defaultRowHeight="13.2"/>
  <cols>
    <col min="1" max="1" width="2.44140625" style="108" customWidth="1"/>
    <col min="2" max="6" width="2.77734375" style="108" customWidth="1"/>
    <col min="7" max="35" width="2.44140625" style="108" customWidth="1"/>
    <col min="36" max="36" width="2.44140625" style="110" customWidth="1"/>
    <col min="37" max="37" width="4.109375" style="108" customWidth="1"/>
    <col min="38" max="43" width="9.21875" style="108" customWidth="1"/>
    <col min="44" max="44" width="9.77734375" style="108" bestFit="1" customWidth="1"/>
    <col min="45" max="16384" width="9" style="108"/>
  </cols>
  <sheetData>
    <row r="1" spans="1:46" ht="14.25" customHeight="1">
      <c r="A1" s="107" t="s">
        <v>219</v>
      </c>
      <c r="Y1" s="792" t="s">
        <v>130</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1015"/>
      <c r="AB4" s="1015"/>
      <c r="AC4" s="111" t="s">
        <v>18</v>
      </c>
      <c r="AG4" s="111"/>
      <c r="AH4" s="111"/>
      <c r="AI4" s="111"/>
      <c r="AJ4" s="74"/>
    </row>
    <row r="5" spans="1:46" ht="16.5" customHeight="1">
      <c r="A5" s="1011" t="s">
        <v>384</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180</v>
      </c>
      <c r="B9" s="786"/>
      <c r="C9" s="786"/>
      <c r="D9" s="786"/>
      <c r="E9" s="786"/>
      <c r="F9" s="787"/>
      <c r="G9" s="788" t="str">
        <f>IF(基本情報入力シート!M15="","",基本情報入力シート!M15)</f>
        <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179</v>
      </c>
      <c r="B10" s="826"/>
      <c r="C10" s="826"/>
      <c r="D10" s="826"/>
      <c r="E10" s="826"/>
      <c r="F10" s="827"/>
      <c r="G10" s="790" t="str">
        <f>IF(基本情報入力シート!M16="","",基本情報入力シート!M16)</f>
        <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183</v>
      </c>
      <c r="B11" s="805"/>
      <c r="C11" s="805"/>
      <c r="D11" s="805"/>
      <c r="E11" s="805"/>
      <c r="F11" s="806"/>
      <c r="G11" s="118" t="s">
        <v>7</v>
      </c>
      <c r="H11" s="1016" t="str">
        <f>IF(基本情報入力シート!AC17="","",基本情報入力シート!AC17)</f>
        <v>－</v>
      </c>
      <c r="I11" s="1016"/>
      <c r="J11" s="1016"/>
      <c r="K11" s="1016"/>
      <c r="L11" s="1016"/>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180</v>
      </c>
      <c r="B14" s="811"/>
      <c r="C14" s="811"/>
      <c r="D14" s="811"/>
      <c r="E14" s="811"/>
      <c r="F14" s="812"/>
      <c r="G14" s="796" t="str">
        <f>IF(基本情報入力シート!M22="","",基本情報入力シート!M22)</f>
        <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178</v>
      </c>
      <c r="B15" s="808"/>
      <c r="C15" s="808"/>
      <c r="D15" s="808"/>
      <c r="E15" s="808"/>
      <c r="F15" s="809"/>
      <c r="G15" s="798" t="str">
        <f>IF(基本情報入力シート!M23="","",基本情報入力シート!M23)</f>
        <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182</v>
      </c>
      <c r="B16" s="793"/>
      <c r="C16" s="793"/>
      <c r="D16" s="793"/>
      <c r="E16" s="793"/>
      <c r="F16" s="793"/>
      <c r="G16" s="813" t="s">
        <v>0</v>
      </c>
      <c r="H16" s="792"/>
      <c r="I16" s="792"/>
      <c r="J16" s="792"/>
      <c r="K16" s="794" t="str">
        <f>IF(基本情報入力シート!M24="","",基本情報入力シート!M24)</f>
        <v/>
      </c>
      <c r="L16" s="794"/>
      <c r="M16" s="794"/>
      <c r="N16" s="794"/>
      <c r="O16" s="794"/>
      <c r="P16" s="792" t="s">
        <v>1</v>
      </c>
      <c r="Q16" s="792"/>
      <c r="R16" s="792"/>
      <c r="S16" s="792"/>
      <c r="T16" s="794" t="str">
        <f>IF(基本情報入力シート!M25="","",基本情報入力シート!M25)</f>
        <v/>
      </c>
      <c r="U16" s="794"/>
      <c r="V16" s="794"/>
      <c r="W16" s="794"/>
      <c r="X16" s="794"/>
      <c r="Y16" s="792" t="s">
        <v>181</v>
      </c>
      <c r="Z16" s="792"/>
      <c r="AA16" s="792"/>
      <c r="AB16" s="792"/>
      <c r="AC16" s="795" t="str">
        <f>IF(基本情報入力シート!M26="","",基本情報入力シート!M26)</f>
        <v/>
      </c>
      <c r="AD16" s="795"/>
      <c r="AE16" s="795"/>
      <c r="AF16" s="795"/>
      <c r="AG16" s="795"/>
      <c r="AH16" s="795"/>
      <c r="AI16" s="795"/>
      <c r="AJ16" s="795"/>
      <c r="AK16" s="5"/>
      <c r="AT16" s="122"/>
    </row>
    <row r="17" spans="1:46" s="117" customFormat="1" ht="12.6"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758" t="s">
        <v>320</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401</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0</v>
      </c>
      <c r="E30" s="814"/>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817" t="s">
        <v>2</v>
      </c>
      <c r="AJ30" s="813"/>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818">
        <f>IFERROR(AB32-AB33,"")</f>
        <v>0</v>
      </c>
      <c r="AC31" s="819"/>
      <c r="AD31" s="819"/>
      <c r="AE31" s="819"/>
      <c r="AF31" s="819"/>
      <c r="AG31" s="819"/>
      <c r="AH31" s="819"/>
      <c r="AI31" s="817" t="s">
        <v>2</v>
      </c>
      <c r="AJ31" s="813"/>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820" t="s">
        <v>402</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c r="AC32" s="765"/>
      <c r="AD32" s="765"/>
      <c r="AE32" s="765"/>
      <c r="AF32" s="765"/>
      <c r="AG32" s="765"/>
      <c r="AH32" s="766"/>
      <c r="AI32" s="767" t="s">
        <v>2</v>
      </c>
      <c r="AJ32" s="768"/>
      <c r="AK32" s="110"/>
      <c r="AT32" s="142"/>
    </row>
    <row r="33" spans="1:46" ht="21" customHeight="1" thickBot="1">
      <c r="A33" s="170"/>
      <c r="B33" s="769" t="s">
        <v>403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0</v>
      </c>
      <c r="AC33" s="772"/>
      <c r="AD33" s="772"/>
      <c r="AE33" s="772"/>
      <c r="AF33" s="772"/>
      <c r="AG33" s="772"/>
      <c r="AH33" s="772"/>
      <c r="AI33" s="773" t="s">
        <v>2</v>
      </c>
      <c r="AJ33" s="774"/>
      <c r="AK33" s="110"/>
      <c r="AT33" s="142"/>
    </row>
    <row r="34" spans="1:46" ht="21" customHeight="1" thickBot="1">
      <c r="A34" s="171"/>
      <c r="B34" s="775"/>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c r="AC34" s="765"/>
      <c r="AD34" s="765"/>
      <c r="AE34" s="765"/>
      <c r="AF34" s="765"/>
      <c r="AG34" s="765"/>
      <c r="AH34" s="766"/>
      <c r="AI34" s="776" t="s">
        <v>2</v>
      </c>
      <c r="AJ34" s="777"/>
      <c r="AK34" s="5"/>
      <c r="AT34" s="142"/>
    </row>
    <row r="35" spans="1:46" ht="21" customHeight="1" thickBot="1">
      <c r="A35" s="171"/>
      <c r="B35" s="775"/>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c r="AC35" s="778"/>
      <c r="AD35" s="778"/>
      <c r="AE35" s="778"/>
      <c r="AF35" s="778"/>
      <c r="AG35" s="778"/>
      <c r="AH35" s="779"/>
      <c r="AI35" s="767" t="s">
        <v>2</v>
      </c>
      <c r="AJ35" s="768"/>
      <c r="AK35" s="5"/>
      <c r="AT35" s="142"/>
    </row>
    <row r="36" spans="1:46" ht="30" customHeight="1" thickBot="1">
      <c r="A36" s="171"/>
      <c r="B36" s="775"/>
      <c r="C36" s="780" t="s">
        <v>466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c r="AC36" s="783"/>
      <c r="AD36" s="783"/>
      <c r="AE36" s="783"/>
      <c r="AF36" s="783"/>
      <c r="AG36" s="783"/>
      <c r="AH36" s="784"/>
      <c r="AI36" s="767" t="s">
        <v>2</v>
      </c>
      <c r="AJ36" s="768"/>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c r="Q38" s="756"/>
      <c r="R38" s="184" t="s">
        <v>11</v>
      </c>
      <c r="S38" s="756"/>
      <c r="T38" s="756"/>
      <c r="U38" s="184" t="s">
        <v>12</v>
      </c>
      <c r="V38" s="757" t="s">
        <v>13</v>
      </c>
      <c r="W38" s="757"/>
      <c r="X38" s="184" t="s">
        <v>60</v>
      </c>
      <c r="Y38" s="184"/>
      <c r="Z38" s="756"/>
      <c r="AA38" s="756"/>
      <c r="AB38" s="184" t="s">
        <v>11</v>
      </c>
      <c r="AC38" s="756"/>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746" t="s">
        <v>472</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746" t="s">
        <v>464</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124</v>
      </c>
      <c r="B43" s="747" t="s">
        <v>467</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124</v>
      </c>
      <c r="B44" s="746" t="s">
        <v>465</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758" t="s">
        <v>320</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401</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0</v>
      </c>
      <c r="E50" s="814"/>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817" t="s">
        <v>2</v>
      </c>
      <c r="AJ50" s="813"/>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818">
        <f>IFERROR(AB52-AB53,"")</f>
        <v>0</v>
      </c>
      <c r="AC51" s="819"/>
      <c r="AD51" s="819"/>
      <c r="AE51" s="819"/>
      <c r="AF51" s="819"/>
      <c r="AG51" s="819"/>
      <c r="AH51" s="819"/>
      <c r="AI51" s="817" t="s">
        <v>2</v>
      </c>
      <c r="AJ51" s="813"/>
      <c r="AK51" s="110" t="s">
        <v>264</v>
      </c>
      <c r="AL51" s="165" t="str">
        <f>IFERROR(IF(AND(ISNUMBER(AB51),ISNUMBER(AB50),AB51&gt;AB50),"○","☓"),"")</f>
        <v>☓</v>
      </c>
      <c r="AM51" s="166" t="s">
        <v>265</v>
      </c>
      <c r="AN51" s="167"/>
      <c r="AO51" s="167"/>
      <c r="AP51" s="167"/>
      <c r="AQ51" s="167"/>
      <c r="AR51" s="167"/>
      <c r="AS51" s="167"/>
      <c r="AT51" s="168"/>
    </row>
    <row r="52" spans="1:46" ht="25.05" customHeight="1" thickBot="1">
      <c r="A52" s="169"/>
      <c r="B52" s="1023" t="s">
        <v>470</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c r="AC52" s="765"/>
      <c r="AD52" s="765"/>
      <c r="AE52" s="765"/>
      <c r="AF52" s="765"/>
      <c r="AG52" s="765"/>
      <c r="AH52" s="766"/>
      <c r="AI52" s="767" t="s">
        <v>2</v>
      </c>
      <c r="AJ52" s="768"/>
      <c r="AK52" s="110"/>
      <c r="AT52" s="142"/>
    </row>
    <row r="53" spans="1:46" ht="25.05" customHeight="1" thickBot="1">
      <c r="A53" s="170"/>
      <c r="B53" s="769" t="s">
        <v>469</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0</v>
      </c>
      <c r="AC53" s="772"/>
      <c r="AD53" s="772"/>
      <c r="AE53" s="772"/>
      <c r="AF53" s="772"/>
      <c r="AG53" s="772"/>
      <c r="AH53" s="772"/>
      <c r="AI53" s="773" t="s">
        <v>2</v>
      </c>
      <c r="AJ53" s="774"/>
      <c r="AK53" s="110"/>
      <c r="AT53" s="142"/>
    </row>
    <row r="54" spans="1:46" ht="21" customHeight="1" thickBot="1">
      <c r="A54" s="171"/>
      <c r="B54" s="775"/>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c r="AC54" s="765"/>
      <c r="AD54" s="765"/>
      <c r="AE54" s="765"/>
      <c r="AF54" s="765"/>
      <c r="AG54" s="765"/>
      <c r="AH54" s="766"/>
      <c r="AI54" s="776" t="s">
        <v>2</v>
      </c>
      <c r="AJ54" s="777"/>
      <c r="AK54" s="5"/>
      <c r="AT54" s="142"/>
    </row>
    <row r="55" spans="1:46" ht="21" customHeight="1" thickBot="1">
      <c r="A55" s="171"/>
      <c r="B55" s="775"/>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c r="AC55" s="778"/>
      <c r="AD55" s="778"/>
      <c r="AE55" s="778"/>
      <c r="AF55" s="778"/>
      <c r="AG55" s="778"/>
      <c r="AH55" s="779"/>
      <c r="AI55" s="767" t="s">
        <v>2</v>
      </c>
      <c r="AJ55" s="768"/>
      <c r="AK55" s="5"/>
      <c r="AT55" s="142"/>
    </row>
    <row r="56" spans="1:46" ht="21" customHeight="1" thickBot="1">
      <c r="A56" s="171"/>
      <c r="B56" s="775"/>
      <c r="C56" s="780" t="s">
        <v>477</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c r="AC56" s="783"/>
      <c r="AD56" s="783"/>
      <c r="AE56" s="783"/>
      <c r="AF56" s="783"/>
      <c r="AG56" s="783"/>
      <c r="AH56" s="784"/>
      <c r="AI56" s="767" t="s">
        <v>2</v>
      </c>
      <c r="AJ56" s="768"/>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203</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c r="Q58" s="756"/>
      <c r="R58" s="184" t="s">
        <v>11</v>
      </c>
      <c r="S58" s="756"/>
      <c r="T58" s="756"/>
      <c r="U58" s="184" t="s">
        <v>12</v>
      </c>
      <c r="V58" s="757" t="s">
        <v>13</v>
      </c>
      <c r="W58" s="757"/>
      <c r="X58" s="184" t="s">
        <v>60</v>
      </c>
      <c r="Y58" s="184"/>
      <c r="Z58" s="756"/>
      <c r="AA58" s="756"/>
      <c r="AB58" s="184" t="s">
        <v>11</v>
      </c>
      <c r="AC58" s="756"/>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50000000000003" customHeight="1" thickBot="1">
      <c r="A61" s="193" t="s">
        <v>124</v>
      </c>
      <c r="B61" s="748" t="s">
        <v>473</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748" t="s">
        <v>474</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124</v>
      </c>
      <c r="B63" s="747" t="s">
        <v>475</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124</v>
      </c>
      <c r="B64" s="747" t="s">
        <v>476</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124</v>
      </c>
      <c r="B65" s="748" t="s">
        <v>465</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1" t="s">
        <v>285</v>
      </c>
      <c r="C68" s="1001"/>
      <c r="D68" s="1001"/>
      <c r="E68" s="1001"/>
      <c r="F68" s="1001"/>
      <c r="G68" s="1001"/>
      <c r="H68" s="1001"/>
      <c r="I68" s="1001"/>
      <c r="J68" s="1001"/>
      <c r="K68" s="1001"/>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7" t="s">
        <v>408</v>
      </c>
      <c r="C69" s="1017"/>
      <c r="D69" s="1017"/>
      <c r="E69" s="1017"/>
      <c r="F69" s="1017"/>
      <c r="G69" s="1017"/>
      <c r="H69" s="1017"/>
      <c r="I69" s="1017"/>
      <c r="J69" s="1017"/>
      <c r="K69" s="1017"/>
      <c r="L69" s="199"/>
      <c r="M69" s="1030" t="s">
        <v>448</v>
      </c>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2"/>
      <c r="AK69" s="110"/>
      <c r="AL69" s="202"/>
      <c r="AT69" s="142"/>
    </row>
    <row r="70" spans="1:46" ht="21" customHeight="1">
      <c r="A70" s="156" t="s">
        <v>61</v>
      </c>
      <c r="B70" s="1001" t="s">
        <v>308</v>
      </c>
      <c r="C70" s="1001"/>
      <c r="D70" s="1001"/>
      <c r="E70" s="1001"/>
      <c r="F70" s="1001"/>
      <c r="G70" s="1001"/>
      <c r="H70" s="1001"/>
      <c r="I70" s="1001"/>
      <c r="J70" s="1001"/>
      <c r="K70" s="1001"/>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826">
        <f>AA4</f>
        <v>0</v>
      </c>
      <c r="E71" s="826"/>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1036">
        <f>'別紙様式2-3 個表_特定'!O5</f>
        <v>0</v>
      </c>
      <c r="AC71" s="1037"/>
      <c r="AD71" s="1037"/>
      <c r="AE71" s="1037"/>
      <c r="AF71" s="1037"/>
      <c r="AG71" s="1037"/>
      <c r="AH71" s="1037"/>
      <c r="AI71" s="817" t="s">
        <v>2</v>
      </c>
      <c r="AJ71" s="813"/>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818">
        <f>AB73-AB74</f>
        <v>0</v>
      </c>
      <c r="AC72" s="819"/>
      <c r="AD72" s="819"/>
      <c r="AE72" s="819"/>
      <c r="AF72" s="819"/>
      <c r="AG72" s="819"/>
      <c r="AH72" s="819"/>
      <c r="AI72" s="817" t="s">
        <v>2</v>
      </c>
      <c r="AJ72" s="813"/>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2"/>
      <c r="AC73" s="1013"/>
      <c r="AD73" s="1013"/>
      <c r="AE73" s="1013"/>
      <c r="AF73" s="1013"/>
      <c r="AG73" s="1013"/>
      <c r="AH73" s="1014"/>
      <c r="AI73" s="767" t="s">
        <v>2</v>
      </c>
      <c r="AJ73" s="768"/>
      <c r="AK73" s="110"/>
      <c r="AT73" s="142"/>
    </row>
    <row r="74" spans="1:46" ht="21" customHeight="1" thickBot="1">
      <c r="A74" s="207"/>
      <c r="B74" s="1025" t="s">
        <v>389</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771">
        <f>$AB$75-AB76-AB77-AB78</f>
        <v>0</v>
      </c>
      <c r="AC74" s="772"/>
      <c r="AD74" s="772"/>
      <c r="AE74" s="772"/>
      <c r="AF74" s="772"/>
      <c r="AG74" s="772"/>
      <c r="AH74" s="772"/>
      <c r="AI74" s="773" t="s">
        <v>2</v>
      </c>
      <c r="AJ74" s="774"/>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2"/>
      <c r="AC75" s="1013"/>
      <c r="AD75" s="1013"/>
      <c r="AE75" s="1013"/>
      <c r="AF75" s="1013"/>
      <c r="AG75" s="1013"/>
      <c r="AH75" s="1014"/>
      <c r="AI75" s="776" t="s">
        <v>2</v>
      </c>
      <c r="AJ75" s="777"/>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2"/>
      <c r="AC76" s="1013"/>
      <c r="AD76" s="1013"/>
      <c r="AE76" s="1013"/>
      <c r="AF76" s="1013"/>
      <c r="AG76" s="1013"/>
      <c r="AH76" s="1014"/>
      <c r="AI76" s="767" t="s">
        <v>2</v>
      </c>
      <c r="AJ76" s="768"/>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8"/>
      <c r="AC77" s="919"/>
      <c r="AD77" s="919"/>
      <c r="AE77" s="919"/>
      <c r="AF77" s="919"/>
      <c r="AG77" s="919"/>
      <c r="AH77" s="920"/>
      <c r="AI77" s="767" t="s">
        <v>2</v>
      </c>
      <c r="AJ77" s="768"/>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8"/>
      <c r="AC78" s="1039"/>
      <c r="AD78" s="1039"/>
      <c r="AE78" s="1039"/>
      <c r="AF78" s="1039"/>
      <c r="AG78" s="1039"/>
      <c r="AH78" s="1040"/>
      <c r="AI78" s="1041" t="s">
        <v>203</v>
      </c>
      <c r="AJ78" s="827"/>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1033" t="s">
        <v>410</v>
      </c>
      <c r="T79" s="1034"/>
      <c r="U79" s="1034"/>
      <c r="V79" s="1034"/>
      <c r="W79" s="1034"/>
      <c r="X79" s="1035"/>
      <c r="Y79" s="1042" t="s">
        <v>411</v>
      </c>
      <c r="Z79" s="1043"/>
      <c r="AA79" s="1043"/>
      <c r="AB79" s="1043"/>
      <c r="AC79" s="1043"/>
      <c r="AD79" s="1044"/>
      <c r="AE79" s="1042" t="s">
        <v>157</v>
      </c>
      <c r="AF79" s="1043"/>
      <c r="AG79" s="1043"/>
      <c r="AH79" s="1043"/>
      <c r="AI79" s="1043"/>
      <c r="AJ79" s="1044"/>
      <c r="AL79" s="225" t="s">
        <v>225</v>
      </c>
      <c r="AT79" s="142"/>
    </row>
    <row r="80" spans="1:46" ht="21.75" customHeight="1" thickBot="1">
      <c r="A80" s="1024"/>
      <c r="B80" s="1027" t="s">
        <v>390</v>
      </c>
      <c r="C80" s="1028"/>
      <c r="D80" s="1028"/>
      <c r="E80" s="1028"/>
      <c r="F80" s="1028"/>
      <c r="G80" s="1028"/>
      <c r="H80" s="1028"/>
      <c r="I80" s="1028"/>
      <c r="J80" s="1028"/>
      <c r="K80" s="1028"/>
      <c r="L80" s="1028"/>
      <c r="M80" s="1028"/>
      <c r="N80" s="1028"/>
      <c r="O80" s="1028"/>
      <c r="P80" s="1028"/>
      <c r="Q80" s="1028"/>
      <c r="R80" s="1029"/>
      <c r="S80" s="1008"/>
      <c r="T80" s="1009"/>
      <c r="U80" s="1009"/>
      <c r="V80" s="1009"/>
      <c r="W80" s="1010"/>
      <c r="X80" s="226" t="s">
        <v>2</v>
      </c>
      <c r="Y80" s="1008"/>
      <c r="Z80" s="1009"/>
      <c r="AA80" s="1009"/>
      <c r="AB80" s="1009"/>
      <c r="AC80" s="1010"/>
      <c r="AD80" s="227" t="s">
        <v>2</v>
      </c>
      <c r="AE80" s="1008"/>
      <c r="AF80" s="1009"/>
      <c r="AG80" s="1009"/>
      <c r="AH80" s="1009"/>
      <c r="AI80" s="1010"/>
      <c r="AJ80" s="228" t="s">
        <v>2</v>
      </c>
      <c r="AL80" s="225" t="s">
        <v>169</v>
      </c>
      <c r="AT80" s="142"/>
    </row>
    <row r="81" spans="1:50" ht="21.75" customHeight="1" thickBot="1">
      <c r="A81" s="1024"/>
      <c r="B81" s="229" t="s">
        <v>391</v>
      </c>
      <c r="C81" s="230"/>
      <c r="D81" s="230"/>
      <c r="E81" s="230"/>
      <c r="F81" s="230"/>
      <c r="G81" s="230"/>
      <c r="H81" s="230"/>
      <c r="I81" s="230"/>
      <c r="J81" s="230"/>
      <c r="K81" s="230"/>
      <c r="L81" s="231"/>
      <c r="M81" s="231"/>
      <c r="N81" s="231"/>
      <c r="O81" s="231"/>
      <c r="P81" s="231"/>
      <c r="Q81" s="231"/>
      <c r="R81" s="232"/>
      <c r="S81" s="929"/>
      <c r="T81" s="930"/>
      <c r="U81" s="930"/>
      <c r="V81" s="930"/>
      <c r="W81" s="931"/>
      <c r="X81" s="233" t="s">
        <v>65</v>
      </c>
      <c r="Y81" s="929"/>
      <c r="Z81" s="930"/>
      <c r="AA81" s="930"/>
      <c r="AB81" s="930"/>
      <c r="AC81" s="931"/>
      <c r="AD81" s="234" t="s">
        <v>65</v>
      </c>
      <c r="AE81" s="929"/>
      <c r="AF81" s="930"/>
      <c r="AG81" s="930"/>
      <c r="AH81" s="930"/>
      <c r="AI81" s="931"/>
      <c r="AJ81" s="235" t="s">
        <v>65</v>
      </c>
      <c r="AL81" s="225" t="s">
        <v>174</v>
      </c>
      <c r="AT81" s="142"/>
    </row>
    <row r="82" spans="1:50" ht="21.75" customHeight="1" thickBot="1">
      <c r="A82" s="1024"/>
      <c r="B82" s="236" t="s">
        <v>392</v>
      </c>
      <c r="C82" s="237"/>
      <c r="D82" s="237"/>
      <c r="E82" s="237"/>
      <c r="F82" s="237"/>
      <c r="G82" s="237"/>
      <c r="H82" s="237"/>
      <c r="I82" s="237"/>
      <c r="J82" s="237"/>
      <c r="K82" s="237"/>
      <c r="L82" s="238"/>
      <c r="M82" s="238"/>
      <c r="N82" s="238"/>
      <c r="O82" s="238"/>
      <c r="P82" s="238"/>
      <c r="Q82" s="238"/>
      <c r="R82" s="238"/>
      <c r="S82" s="913"/>
      <c r="T82" s="914"/>
      <c r="U82" s="914"/>
      <c r="V82" s="914"/>
      <c r="W82" s="915"/>
      <c r="X82" s="233" t="s">
        <v>65</v>
      </c>
      <c r="Y82" s="913"/>
      <c r="Z82" s="914"/>
      <c r="AA82" s="914"/>
      <c r="AB82" s="914"/>
      <c r="AC82" s="915"/>
      <c r="AD82" s="234" t="s">
        <v>65</v>
      </c>
      <c r="AE82" s="913"/>
      <c r="AF82" s="914"/>
      <c r="AG82" s="914"/>
      <c r="AH82" s="914"/>
      <c r="AI82" s="915"/>
      <c r="AJ82" s="235" t="s">
        <v>65</v>
      </c>
      <c r="AL82" s="225" t="s">
        <v>224</v>
      </c>
      <c r="AT82" s="142"/>
    </row>
    <row r="83" spans="1:50" ht="21.75" customHeight="1" thickBot="1">
      <c r="A83" s="1024"/>
      <c r="B83" s="236" t="s">
        <v>393</v>
      </c>
      <c r="C83" s="239"/>
      <c r="D83" s="239"/>
      <c r="E83" s="239"/>
      <c r="F83" s="239"/>
      <c r="G83" s="239"/>
      <c r="H83" s="239"/>
      <c r="I83" s="239"/>
      <c r="J83" s="239"/>
      <c r="K83" s="239"/>
      <c r="L83" s="205"/>
      <c r="M83" s="205"/>
      <c r="N83" s="205"/>
      <c r="O83" s="205"/>
      <c r="P83" s="205"/>
      <c r="Q83" s="205"/>
      <c r="R83" s="205"/>
      <c r="S83" s="992" t="e">
        <f>ROUND(S80/S81,)</f>
        <v>#DIV/0!</v>
      </c>
      <c r="T83" s="993"/>
      <c r="U83" s="993"/>
      <c r="V83" s="993"/>
      <c r="W83" s="994"/>
      <c r="X83" s="233" t="s">
        <v>2</v>
      </c>
      <c r="Y83" s="992" t="e">
        <f>ROUND(Y80/Y81,)</f>
        <v>#DIV/0!</v>
      </c>
      <c r="Z83" s="993"/>
      <c r="AA83" s="993"/>
      <c r="AB83" s="993"/>
      <c r="AC83" s="994"/>
      <c r="AD83" s="233" t="s">
        <v>2</v>
      </c>
      <c r="AE83" s="992" t="e">
        <f>ROUND(AE80/AE81,)</f>
        <v>#DIV/0!</v>
      </c>
      <c r="AF83" s="993"/>
      <c r="AG83" s="993"/>
      <c r="AH83" s="993"/>
      <c r="AI83" s="994"/>
      <c r="AJ83" s="235" t="s">
        <v>2</v>
      </c>
      <c r="AL83" s="225" t="s">
        <v>284</v>
      </c>
      <c r="AT83" s="142"/>
    </row>
    <row r="84" spans="1:50" ht="18" customHeight="1">
      <c r="A84" s="1024"/>
      <c r="B84" s="1021" t="s">
        <v>394</v>
      </c>
      <c r="C84" s="1022"/>
      <c r="D84" s="1022"/>
      <c r="E84" s="1022"/>
      <c r="F84" s="1022"/>
      <c r="G84" s="1022"/>
      <c r="H84" s="1022"/>
      <c r="I84" s="1022"/>
      <c r="J84" s="1022"/>
      <c r="K84" s="240"/>
      <c r="L84" s="241" t="s">
        <v>277</v>
      </c>
      <c r="M84" s="242"/>
      <c r="N84" s="242"/>
      <c r="O84" s="242"/>
      <c r="P84" s="242"/>
      <c r="Q84" s="242"/>
      <c r="R84" s="242"/>
      <c r="S84" s="927" t="e">
        <f>CEILING(AN85,1)</f>
        <v>#DIV/0!</v>
      </c>
      <c r="T84" s="928"/>
      <c r="U84" s="928"/>
      <c r="V84" s="928"/>
      <c r="W84" s="928"/>
      <c r="X84" s="243" t="s">
        <v>278</v>
      </c>
      <c r="Y84" s="924"/>
      <c r="Z84" s="925"/>
      <c r="AA84" s="925"/>
      <c r="AB84" s="925"/>
      <c r="AC84" s="925"/>
      <c r="AD84" s="926"/>
      <c r="AE84" s="1018"/>
      <c r="AF84" s="1019"/>
      <c r="AG84" s="1019"/>
      <c r="AH84" s="1019"/>
      <c r="AI84" s="1019"/>
      <c r="AJ84" s="1020"/>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1024"/>
      <c r="B85" s="945"/>
      <c r="C85" s="934"/>
      <c r="D85" s="934"/>
      <c r="E85" s="934"/>
      <c r="F85" s="934"/>
      <c r="G85" s="934"/>
      <c r="H85" s="934"/>
      <c r="I85" s="934"/>
      <c r="J85" s="934"/>
      <c r="K85" s="252"/>
      <c r="L85" s="237"/>
      <c r="M85" s="253" t="s">
        <v>215</v>
      </c>
      <c r="N85" s="916" t="e">
        <f>T85</f>
        <v>#DIV/0!</v>
      </c>
      <c r="O85" s="916"/>
      <c r="P85" s="916"/>
      <c r="Q85" s="253" t="s">
        <v>278</v>
      </c>
      <c r="R85" s="254" t="s">
        <v>279</v>
      </c>
      <c r="S85" s="255" t="s">
        <v>215</v>
      </c>
      <c r="T85" s="917" t="e">
        <f>S82*S84*12</f>
        <v>#DIV/0!</v>
      </c>
      <c r="U85" s="917"/>
      <c r="V85" s="917"/>
      <c r="W85" s="256" t="s">
        <v>278</v>
      </c>
      <c r="X85" s="257" t="s">
        <v>279</v>
      </c>
      <c r="Y85" s="924"/>
      <c r="Z85" s="925"/>
      <c r="AA85" s="925"/>
      <c r="AB85" s="925"/>
      <c r="AC85" s="925"/>
      <c r="AD85" s="926"/>
      <c r="AE85" s="1018"/>
      <c r="AF85" s="1019"/>
      <c r="AG85" s="1019"/>
      <c r="AH85" s="1019"/>
      <c r="AI85" s="1019"/>
      <c r="AJ85" s="1020"/>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1024"/>
      <c r="B86" s="945"/>
      <c r="C86" s="934"/>
      <c r="D86" s="934"/>
      <c r="E86" s="934"/>
      <c r="F86" s="934"/>
      <c r="G86" s="934"/>
      <c r="H86" s="934"/>
      <c r="I86" s="934"/>
      <c r="J86" s="934"/>
      <c r="K86" s="240"/>
      <c r="L86" s="241" t="s">
        <v>280</v>
      </c>
      <c r="M86" s="242"/>
      <c r="N86" s="242"/>
      <c r="O86" s="242"/>
      <c r="P86" s="242"/>
      <c r="Q86" s="242"/>
      <c r="R86" s="242"/>
      <c r="S86" s="1006" t="e">
        <f>IF((CEILING(AN88,1)-AN88)-2*(CEILING(AO88,1)-AO88)&gt;=0,CEILING(AN88,1),CEILING(AN88+AS89/S82/12,1))</f>
        <v>#DIV/0!</v>
      </c>
      <c r="T86" s="1007"/>
      <c r="U86" s="1007"/>
      <c r="V86" s="1007"/>
      <c r="W86" s="1007"/>
      <c r="X86" s="263" t="s">
        <v>278</v>
      </c>
      <c r="Y86" s="1006" t="e">
        <f>IF((CEILING(AN88,1)-AN88)-2*(CEILING(AO88,1)-AO88)&gt;=0,CEILING(AO88,1),FLOOR(AO88,1))</f>
        <v>#DIV/0!</v>
      </c>
      <c r="Z86" s="1007"/>
      <c r="AA86" s="1007"/>
      <c r="AB86" s="1007"/>
      <c r="AC86" s="1007"/>
      <c r="AD86" s="263" t="s">
        <v>278</v>
      </c>
      <c r="AE86" s="995"/>
      <c r="AF86" s="996"/>
      <c r="AG86" s="996"/>
      <c r="AH86" s="996"/>
      <c r="AI86" s="996"/>
      <c r="AJ86" s="997"/>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1024"/>
      <c r="B87" s="945"/>
      <c r="C87" s="934"/>
      <c r="D87" s="934"/>
      <c r="E87" s="934"/>
      <c r="F87" s="934"/>
      <c r="G87" s="934"/>
      <c r="H87" s="934"/>
      <c r="I87" s="934"/>
      <c r="J87" s="934"/>
      <c r="K87" s="252"/>
      <c r="L87" s="237"/>
      <c r="M87" s="253" t="s">
        <v>215</v>
      </c>
      <c r="N87" s="916" t="e">
        <f>SUM(T87,Z87)</f>
        <v>#DIV/0!</v>
      </c>
      <c r="O87" s="916"/>
      <c r="P87" s="916"/>
      <c r="Q87" s="253" t="s">
        <v>278</v>
      </c>
      <c r="R87" s="254" t="s">
        <v>279</v>
      </c>
      <c r="S87" s="274" t="s">
        <v>215</v>
      </c>
      <c r="T87" s="916" t="e">
        <f>S82*S86*12</f>
        <v>#DIV/0!</v>
      </c>
      <c r="U87" s="916"/>
      <c r="V87" s="916"/>
      <c r="W87" s="253" t="s">
        <v>278</v>
      </c>
      <c r="X87" s="275" t="s">
        <v>279</v>
      </c>
      <c r="Y87" s="274" t="s">
        <v>215</v>
      </c>
      <c r="Z87" s="916" t="e">
        <f>Y82*Y86*12</f>
        <v>#DIV/0!</v>
      </c>
      <c r="AA87" s="916"/>
      <c r="AB87" s="916"/>
      <c r="AC87" s="253" t="s">
        <v>278</v>
      </c>
      <c r="AD87" s="275" t="s">
        <v>279</v>
      </c>
      <c r="AE87" s="998"/>
      <c r="AF87" s="999"/>
      <c r="AG87" s="999"/>
      <c r="AH87" s="999"/>
      <c r="AI87" s="999"/>
      <c r="AJ87" s="1000"/>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1024"/>
      <c r="B88" s="945"/>
      <c r="C88" s="934"/>
      <c r="D88" s="934"/>
      <c r="E88" s="934"/>
      <c r="F88" s="934"/>
      <c r="G88" s="934"/>
      <c r="H88" s="934"/>
      <c r="I88" s="934"/>
      <c r="J88" s="934"/>
      <c r="K88" s="283"/>
      <c r="L88" s="241" t="s">
        <v>281</v>
      </c>
      <c r="M88" s="242"/>
      <c r="N88" s="242"/>
      <c r="O88" s="242"/>
      <c r="P88" s="242"/>
      <c r="Q88" s="242"/>
      <c r="R88" s="242"/>
      <c r="S88" s="927" t="e">
        <f>IF((CEILING(AN91,1)-AN91)-2*(CEILING(AO91,1)-AO91)&gt;=0,CEILING(AN91,1),CEILING(AN91+(AS91+AS92)/S82/12,1))</f>
        <v>#DIV/0!</v>
      </c>
      <c r="T88" s="928"/>
      <c r="U88" s="928"/>
      <c r="V88" s="928"/>
      <c r="W88" s="928"/>
      <c r="X88" s="243" t="s">
        <v>278</v>
      </c>
      <c r="Y88" s="927" t="e">
        <f>IF((CEILING(AN91,1)-AN91)-2*(CEILING(AO91,1)-AO91)&gt;=0,CEILING(AO91,1),FLOOR(AO91,1))</f>
        <v>#DIV/0!</v>
      </c>
      <c r="Z88" s="928"/>
      <c r="AA88" s="928"/>
      <c r="AB88" s="928"/>
      <c r="AC88" s="928"/>
      <c r="AD88" s="243" t="s">
        <v>278</v>
      </c>
      <c r="AE88" s="928" t="e">
        <f>IF(Y88-2*(CEILING(AP91,1))&gt;=0,CEILING(AP91,1),FLOOR(AP91,1))</f>
        <v>#DIV/0!</v>
      </c>
      <c r="AF88" s="928"/>
      <c r="AG88" s="928"/>
      <c r="AH88" s="928"/>
      <c r="AI88" s="928"/>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945"/>
      <c r="C89" s="934"/>
      <c r="D89" s="934"/>
      <c r="E89" s="934"/>
      <c r="F89" s="934"/>
      <c r="G89" s="934"/>
      <c r="H89" s="934"/>
      <c r="I89" s="934"/>
      <c r="J89" s="934"/>
      <c r="K89" s="252"/>
      <c r="L89" s="239"/>
      <c r="M89" s="256" t="s">
        <v>215</v>
      </c>
      <c r="N89" s="917" t="e">
        <f>SUM(T89,Z89,AF89)</f>
        <v>#DIV/0!</v>
      </c>
      <c r="O89" s="917"/>
      <c r="P89" s="917"/>
      <c r="Q89" s="256" t="s">
        <v>278</v>
      </c>
      <c r="R89" s="295" t="s">
        <v>279</v>
      </c>
      <c r="S89" s="255" t="s">
        <v>215</v>
      </c>
      <c r="T89" s="917" t="e">
        <f>S82*S88*12</f>
        <v>#DIV/0!</v>
      </c>
      <c r="U89" s="917"/>
      <c r="V89" s="917"/>
      <c r="W89" s="256" t="s">
        <v>278</v>
      </c>
      <c r="X89" s="275" t="s">
        <v>279</v>
      </c>
      <c r="Y89" s="255" t="s">
        <v>215</v>
      </c>
      <c r="Z89" s="917" t="e">
        <f>Y82*Y88*12</f>
        <v>#DIV/0!</v>
      </c>
      <c r="AA89" s="917"/>
      <c r="AB89" s="917"/>
      <c r="AC89" s="256" t="s">
        <v>278</v>
      </c>
      <c r="AD89" s="275" t="s">
        <v>279</v>
      </c>
      <c r="AE89" s="256" t="s">
        <v>215</v>
      </c>
      <c r="AF89" s="917" t="e">
        <f>AE82*AE88*12</f>
        <v>#DIV/0!</v>
      </c>
      <c r="AG89" s="917"/>
      <c r="AH89" s="917"/>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945"/>
      <c r="C90" s="934"/>
      <c r="D90" s="934"/>
      <c r="E90" s="934"/>
      <c r="F90" s="934"/>
      <c r="G90" s="934"/>
      <c r="H90" s="934"/>
      <c r="I90" s="934"/>
      <c r="J90" s="934"/>
      <c r="K90" s="283"/>
      <c r="L90" s="241" t="s">
        <v>282</v>
      </c>
      <c r="M90" s="242"/>
      <c r="N90" s="242"/>
      <c r="O90" s="242"/>
      <c r="P90" s="242"/>
      <c r="Q90" s="242"/>
      <c r="R90" s="242"/>
      <c r="S90" s="921"/>
      <c r="T90" s="922"/>
      <c r="U90" s="922"/>
      <c r="V90" s="922"/>
      <c r="W90" s="923"/>
      <c r="X90" s="239" t="s">
        <v>278</v>
      </c>
      <c r="Y90" s="921"/>
      <c r="Z90" s="922"/>
      <c r="AA90" s="922"/>
      <c r="AB90" s="922"/>
      <c r="AC90" s="923"/>
      <c r="AD90" s="300" t="s">
        <v>278</v>
      </c>
      <c r="AE90" s="921"/>
      <c r="AF90" s="922"/>
      <c r="AG90" s="922"/>
      <c r="AH90" s="922"/>
      <c r="AI90" s="923"/>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946"/>
      <c r="C91" s="947"/>
      <c r="D91" s="947"/>
      <c r="E91" s="947"/>
      <c r="F91" s="947"/>
      <c r="G91" s="947"/>
      <c r="H91" s="947"/>
      <c r="I91" s="934"/>
      <c r="J91" s="934"/>
      <c r="K91" s="305"/>
      <c r="L91" s="239"/>
      <c r="M91" s="306" t="s">
        <v>215</v>
      </c>
      <c r="N91" s="1005">
        <f>SUM(T91,Z91,AF91)</f>
        <v>0</v>
      </c>
      <c r="O91" s="1005"/>
      <c r="P91" s="1005"/>
      <c r="Q91" s="306" t="s">
        <v>278</v>
      </c>
      <c r="R91" s="307" t="s">
        <v>279</v>
      </c>
      <c r="S91" s="308" t="s">
        <v>215</v>
      </c>
      <c r="T91" s="1005">
        <f>S82*S90*12</f>
        <v>0</v>
      </c>
      <c r="U91" s="1005"/>
      <c r="V91" s="1005"/>
      <c r="W91" s="306" t="s">
        <v>278</v>
      </c>
      <c r="X91" s="309" t="s">
        <v>279</v>
      </c>
      <c r="Y91" s="306" t="s">
        <v>215</v>
      </c>
      <c r="Z91" s="1005">
        <f>Y82*Y90*12</f>
        <v>0</v>
      </c>
      <c r="AA91" s="1005"/>
      <c r="AB91" s="1005"/>
      <c r="AC91" s="306" t="s">
        <v>278</v>
      </c>
      <c r="AD91" s="309" t="s">
        <v>279</v>
      </c>
      <c r="AE91" s="306" t="s">
        <v>215</v>
      </c>
      <c r="AF91" s="1005">
        <f>AE82*AE90*12</f>
        <v>0</v>
      </c>
      <c r="AG91" s="1005"/>
      <c r="AH91" s="1005"/>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1002"/>
      <c r="Y92" s="1003"/>
      <c r="Z92" s="318" t="s">
        <v>105</v>
      </c>
      <c r="AA92" s="319"/>
      <c r="AB92" s="319"/>
      <c r="AC92" s="1004"/>
      <c r="AD92" s="1004"/>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8" t="s">
        <v>310</v>
      </c>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330"/>
      <c r="AL96" s="331"/>
      <c r="AM96" s="143"/>
      <c r="AN96" s="332"/>
      <c r="AO96" s="332"/>
      <c r="AP96" s="332"/>
      <c r="AQ96" s="332"/>
      <c r="AR96" s="333"/>
      <c r="AT96" s="122"/>
    </row>
    <row r="97" spans="1:46" s="117" customFormat="1" ht="18" customHeight="1" thickBot="1">
      <c r="A97" s="338"/>
      <c r="B97" s="339"/>
      <c r="C97" s="340"/>
      <c r="D97" s="341" t="s">
        <v>91</v>
      </c>
      <c r="E97" s="342"/>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985"/>
      <c r="Q98" s="985"/>
      <c r="R98" s="184" t="s">
        <v>11</v>
      </c>
      <c r="S98" s="985"/>
      <c r="T98" s="985"/>
      <c r="U98" s="184" t="s">
        <v>12</v>
      </c>
      <c r="V98" s="757" t="s">
        <v>13</v>
      </c>
      <c r="W98" s="757"/>
      <c r="X98" s="184" t="s">
        <v>60</v>
      </c>
      <c r="Y98" s="184"/>
      <c r="Z98" s="985"/>
      <c r="AA98" s="985"/>
      <c r="AB98" s="184" t="s">
        <v>11</v>
      </c>
      <c r="AC98" s="985"/>
      <c r="AD98" s="985"/>
      <c r="AE98" s="184" t="s">
        <v>12</v>
      </c>
      <c r="AF98" s="184" t="s">
        <v>200</v>
      </c>
      <c r="AG98" s="562" t="str">
        <f>IF(P98&gt;=1,(Z98*12+AC98)-(P98*12+S98)+1,"")</f>
        <v/>
      </c>
      <c r="AH98" s="757" t="s">
        <v>201</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932" t="s">
        <v>481</v>
      </c>
      <c r="C101" s="932"/>
      <c r="D101" s="932"/>
      <c r="E101" s="932"/>
      <c r="F101" s="932"/>
      <c r="G101" s="932"/>
      <c r="H101" s="932"/>
      <c r="I101" s="932"/>
      <c r="J101" s="932"/>
      <c r="K101" s="932"/>
      <c r="L101" s="932"/>
      <c r="M101" s="932"/>
      <c r="N101" s="932"/>
      <c r="O101" s="932"/>
      <c r="P101" s="932"/>
      <c r="Q101" s="932"/>
      <c r="R101" s="932"/>
      <c r="S101" s="932"/>
      <c r="T101" s="932"/>
      <c r="U101" s="932"/>
      <c r="V101" s="932"/>
      <c r="W101" s="932"/>
      <c r="X101" s="932"/>
      <c r="Y101" s="932"/>
      <c r="Z101" s="932"/>
      <c r="AA101" s="932"/>
      <c r="AB101" s="932"/>
      <c r="AC101" s="932"/>
      <c r="AD101" s="932"/>
      <c r="AE101" s="932"/>
      <c r="AF101" s="932"/>
      <c r="AG101" s="932"/>
      <c r="AH101" s="932"/>
      <c r="AI101" s="932"/>
      <c r="AJ101" s="932"/>
    </row>
    <row r="102" spans="1:46" s="117" customFormat="1" ht="24" customHeight="1">
      <c r="A102" s="350" t="s">
        <v>124</v>
      </c>
      <c r="B102" s="932" t="s">
        <v>452</v>
      </c>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row>
    <row r="103" spans="1:46" s="117" customFormat="1" ht="27" customHeight="1">
      <c r="A103" s="351" t="s">
        <v>124</v>
      </c>
      <c r="B103" s="746" t="s">
        <v>482</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049999999999997" customHeight="1">
      <c r="A104" s="193" t="s">
        <v>124</v>
      </c>
      <c r="B104" s="748" t="s">
        <v>483</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162</v>
      </c>
      <c r="B105" s="938" t="s">
        <v>453</v>
      </c>
      <c r="C105" s="938"/>
      <c r="D105" s="938"/>
      <c r="E105" s="938"/>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row>
    <row r="106" spans="1:46" s="117" customFormat="1" ht="27" customHeight="1">
      <c r="A106" s="351" t="s">
        <v>124</v>
      </c>
      <c r="B106" s="938" t="s">
        <v>454</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864" t="s">
        <v>77</v>
      </c>
      <c r="B111" s="865"/>
      <c r="C111" s="865"/>
      <c r="D111" s="956"/>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3" t="s">
        <v>74</v>
      </c>
      <c r="B112" s="944"/>
      <c r="C112" s="944"/>
      <c r="D112" s="944"/>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5"/>
      <c r="B113" s="934"/>
      <c r="C113" s="934"/>
      <c r="D113" s="934"/>
      <c r="E113" s="371"/>
      <c r="F113" s="369" t="s">
        <v>78</v>
      </c>
      <c r="G113" s="202"/>
      <c r="H113" s="202"/>
      <c r="I113" s="202"/>
      <c r="J113" s="202"/>
      <c r="K113" s="372"/>
      <c r="L113" s="369" t="s">
        <v>206</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45"/>
      <c r="B114" s="934"/>
      <c r="C114" s="934"/>
      <c r="D114" s="934"/>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5"/>
      <c r="B115" s="934"/>
      <c r="C115" s="934"/>
      <c r="D115" s="934"/>
      <c r="E115" s="970"/>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2"/>
      <c r="AK115" s="5"/>
    </row>
    <row r="116" spans="1:37" s="117" customFormat="1" ht="12">
      <c r="A116" s="945"/>
      <c r="B116" s="934"/>
      <c r="C116" s="934"/>
      <c r="D116" s="934"/>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6" thickBot="1">
      <c r="A117" s="945"/>
      <c r="B117" s="934"/>
      <c r="C117" s="934"/>
      <c r="D117" s="934"/>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6"/>
      <c r="B118" s="947"/>
      <c r="C118" s="947"/>
      <c r="D118" s="947"/>
      <c r="E118" s="382" t="s">
        <v>209</v>
      </c>
      <c r="F118" s="209"/>
      <c r="G118" s="209"/>
      <c r="H118" s="209"/>
      <c r="I118" s="209"/>
      <c r="J118" s="209"/>
      <c r="K118" s="209"/>
      <c r="L118" s="936" t="s">
        <v>321</v>
      </c>
      <c r="M118" s="937"/>
      <c r="N118" s="937"/>
      <c r="O118" s="884"/>
      <c r="P118" s="884"/>
      <c r="Q118" s="383" t="s">
        <v>5</v>
      </c>
      <c r="R118" s="884"/>
      <c r="S118" s="884"/>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864" t="s">
        <v>416</v>
      </c>
      <c r="B122" s="865"/>
      <c r="C122" s="865"/>
      <c r="D122" s="866"/>
      <c r="E122" s="885"/>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7"/>
      <c r="AK122" s="5"/>
    </row>
    <row r="123" spans="1:37" s="117" customFormat="1" ht="18" customHeight="1" thickBot="1">
      <c r="A123" s="943" t="s">
        <v>177</v>
      </c>
      <c r="B123" s="944"/>
      <c r="C123" s="944"/>
      <c r="D123" s="951"/>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946"/>
      <c r="B124" s="947"/>
      <c r="C124" s="947"/>
      <c r="D124" s="952"/>
      <c r="E124" s="362" t="s">
        <v>220</v>
      </c>
      <c r="F124" s="362"/>
      <c r="G124" s="210"/>
      <c r="H124" s="210"/>
      <c r="I124" s="210"/>
      <c r="J124" s="210"/>
      <c r="K124" s="210"/>
      <c r="L124" s="210"/>
      <c r="M124" s="210"/>
      <c r="N124" s="210"/>
      <c r="O124" s="362"/>
      <c r="P124" s="957"/>
      <c r="Q124" s="958"/>
      <c r="R124" s="958"/>
      <c r="S124" s="958"/>
      <c r="T124" s="958"/>
      <c r="U124" s="958"/>
      <c r="V124" s="958"/>
      <c r="W124" s="958"/>
      <c r="X124" s="958"/>
      <c r="Y124" s="958"/>
      <c r="Z124" s="958"/>
      <c r="AA124" s="958"/>
      <c r="AB124" s="958"/>
      <c r="AC124" s="958"/>
      <c r="AD124" s="958"/>
      <c r="AE124" s="958"/>
      <c r="AF124" s="958"/>
      <c r="AG124" s="958"/>
      <c r="AH124" s="958"/>
      <c r="AI124" s="958"/>
      <c r="AJ124" s="959"/>
      <c r="AK124" s="5"/>
    </row>
    <row r="125" spans="1:37" s="117" customFormat="1" ht="26.25" customHeight="1">
      <c r="A125" s="864" t="s">
        <v>77</v>
      </c>
      <c r="B125" s="865"/>
      <c r="C125" s="865"/>
      <c r="D125" s="956"/>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3" t="s">
        <v>74</v>
      </c>
      <c r="B126" s="944"/>
      <c r="C126" s="944"/>
      <c r="D126" s="944"/>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5"/>
      <c r="B127" s="934"/>
      <c r="C127" s="934"/>
      <c r="D127" s="934"/>
      <c r="E127" s="400"/>
      <c r="F127" s="369" t="s">
        <v>78</v>
      </c>
      <c r="G127" s="202"/>
      <c r="H127" s="202"/>
      <c r="I127" s="202"/>
      <c r="J127" s="202"/>
      <c r="K127" s="401"/>
      <c r="L127" s="369" t="s">
        <v>207</v>
      </c>
      <c r="M127" s="202"/>
      <c r="N127" s="202"/>
      <c r="O127" s="369"/>
      <c r="P127" s="369"/>
      <c r="Q127" s="373"/>
      <c r="R127" s="334"/>
      <c r="S127" s="369" t="s">
        <v>71</v>
      </c>
      <c r="T127" s="369"/>
      <c r="U127" s="369" t="s">
        <v>72</v>
      </c>
      <c r="V127" s="988"/>
      <c r="W127" s="988"/>
      <c r="X127" s="988"/>
      <c r="Y127" s="988"/>
      <c r="Z127" s="988"/>
      <c r="AA127" s="988"/>
      <c r="AB127" s="988"/>
      <c r="AC127" s="988"/>
      <c r="AD127" s="988"/>
      <c r="AE127" s="988"/>
      <c r="AF127" s="988"/>
      <c r="AG127" s="988"/>
      <c r="AH127" s="988"/>
      <c r="AI127" s="988"/>
      <c r="AJ127" s="375" t="s">
        <v>73</v>
      </c>
      <c r="AK127" s="5"/>
    </row>
    <row r="128" spans="1:37" s="117" customFormat="1" ht="15.75" customHeight="1" thickBot="1">
      <c r="A128" s="945"/>
      <c r="B128" s="934"/>
      <c r="C128" s="934"/>
      <c r="D128" s="934"/>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5"/>
      <c r="B129" s="934"/>
      <c r="C129" s="934"/>
      <c r="D129" s="934"/>
      <c r="E129" s="953"/>
      <c r="F129" s="954"/>
      <c r="G129" s="954"/>
      <c r="H129" s="954"/>
      <c r="I129" s="954"/>
      <c r="J129" s="954"/>
      <c r="K129" s="954"/>
      <c r="L129" s="954"/>
      <c r="M129" s="954"/>
      <c r="N129" s="954"/>
      <c r="O129" s="954"/>
      <c r="P129" s="954"/>
      <c r="Q129" s="954"/>
      <c r="R129" s="954"/>
      <c r="S129" s="954"/>
      <c r="T129" s="954"/>
      <c r="U129" s="954"/>
      <c r="V129" s="954"/>
      <c r="W129" s="954"/>
      <c r="X129" s="954"/>
      <c r="Y129" s="954"/>
      <c r="Z129" s="954"/>
      <c r="AA129" s="954"/>
      <c r="AB129" s="954"/>
      <c r="AC129" s="954"/>
      <c r="AD129" s="954"/>
      <c r="AE129" s="954"/>
      <c r="AF129" s="954"/>
      <c r="AG129" s="954"/>
      <c r="AH129" s="954"/>
      <c r="AI129" s="954"/>
      <c r="AJ129" s="955"/>
      <c r="AK129" s="5"/>
    </row>
    <row r="130" spans="1:38" s="117" customFormat="1" ht="12">
      <c r="A130" s="945"/>
      <c r="B130" s="934"/>
      <c r="C130" s="934"/>
      <c r="D130" s="934"/>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945"/>
      <c r="B131" s="934"/>
      <c r="C131" s="934"/>
      <c r="D131" s="934"/>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3.8" thickBot="1">
      <c r="A132" s="945"/>
      <c r="B132" s="934"/>
      <c r="C132" s="934"/>
      <c r="D132" s="934"/>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6"/>
      <c r="B133" s="947"/>
      <c r="C133" s="947"/>
      <c r="D133" s="947"/>
      <c r="E133" s="382" t="s">
        <v>209</v>
      </c>
      <c r="F133" s="209"/>
      <c r="G133" s="209"/>
      <c r="H133" s="209"/>
      <c r="I133" s="209"/>
      <c r="J133" s="209"/>
      <c r="K133" s="403"/>
      <c r="L133" s="936" t="s">
        <v>60</v>
      </c>
      <c r="M133" s="937"/>
      <c r="N133" s="939"/>
      <c r="O133" s="939"/>
      <c r="P133" s="383" t="s">
        <v>5</v>
      </c>
      <c r="Q133" s="939"/>
      <c r="R133" s="939"/>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6"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864" t="s">
        <v>236</v>
      </c>
      <c r="B137" s="865"/>
      <c r="C137" s="865"/>
      <c r="D137" s="866"/>
      <c r="E137" s="940"/>
      <c r="F137" s="941"/>
      <c r="G137" s="941"/>
      <c r="H137" s="941"/>
      <c r="I137" s="941"/>
      <c r="J137" s="941"/>
      <c r="K137" s="941"/>
      <c r="L137" s="941"/>
      <c r="M137" s="941"/>
      <c r="N137" s="941"/>
      <c r="O137" s="941"/>
      <c r="P137" s="941"/>
      <c r="Q137" s="941"/>
      <c r="R137" s="941"/>
      <c r="S137" s="941"/>
      <c r="T137" s="941"/>
      <c r="U137" s="941"/>
      <c r="V137" s="941"/>
      <c r="W137" s="941"/>
      <c r="X137" s="941"/>
      <c r="Y137" s="941"/>
      <c r="Z137" s="941"/>
      <c r="AA137" s="941"/>
      <c r="AB137" s="941"/>
      <c r="AC137" s="941"/>
      <c r="AD137" s="941"/>
      <c r="AE137" s="941"/>
      <c r="AF137" s="941"/>
      <c r="AG137" s="941"/>
      <c r="AH137" s="941"/>
      <c r="AI137" s="941"/>
      <c r="AJ137" s="942"/>
    </row>
    <row r="138" spans="1:38" s="117" customFormat="1" ht="70.5" customHeight="1" thickBot="1">
      <c r="A138" s="864" t="s">
        <v>314</v>
      </c>
      <c r="B138" s="865"/>
      <c r="C138" s="865"/>
      <c r="D138" s="866"/>
      <c r="E138" s="940"/>
      <c r="F138" s="941"/>
      <c r="G138" s="941"/>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2"/>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6"/>
      <c r="B153" s="443" t="s">
        <v>87</v>
      </c>
      <c r="C153" s="948" t="s">
        <v>420</v>
      </c>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5"/>
      <c r="AL153" s="444"/>
    </row>
    <row r="154" spans="1:38" s="117" customFormat="1" ht="15" customHeight="1">
      <c r="A154" s="907"/>
      <c r="B154" s="1045"/>
      <c r="C154" s="891" t="s">
        <v>292</v>
      </c>
      <c r="D154" s="892"/>
      <c r="E154" s="892"/>
      <c r="F154" s="892"/>
      <c r="G154" s="892"/>
      <c r="H154" s="892"/>
      <c r="I154" s="892"/>
      <c r="J154" s="893"/>
      <c r="K154" s="1046"/>
      <c r="L154" s="963" t="s">
        <v>293</v>
      </c>
      <c r="M154" s="933" t="s">
        <v>488</v>
      </c>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445"/>
      <c r="AL154" s="446"/>
    </row>
    <row r="155" spans="1:38" s="117" customFormat="1" ht="15" customHeight="1" thickBot="1">
      <c r="A155" s="907"/>
      <c r="B155" s="848"/>
      <c r="C155" s="891"/>
      <c r="D155" s="892"/>
      <c r="E155" s="892"/>
      <c r="F155" s="892"/>
      <c r="G155" s="892"/>
      <c r="H155" s="892"/>
      <c r="I155" s="892"/>
      <c r="J155" s="893"/>
      <c r="K155" s="1046"/>
      <c r="L155" s="963"/>
      <c r="M155" s="933"/>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5"/>
      <c r="AK155" s="445"/>
      <c r="AL155" s="446"/>
    </row>
    <row r="156" spans="1:38" s="117" customFormat="1" ht="75" customHeight="1" thickBot="1">
      <c r="A156" s="907"/>
      <c r="B156" s="848"/>
      <c r="C156" s="891"/>
      <c r="D156" s="892"/>
      <c r="E156" s="892"/>
      <c r="F156" s="892"/>
      <c r="G156" s="892"/>
      <c r="H156" s="892"/>
      <c r="I156" s="892"/>
      <c r="J156" s="893"/>
      <c r="K156" s="447"/>
      <c r="L156" s="1047"/>
      <c r="M156" s="960"/>
      <c r="N156" s="961"/>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2"/>
      <c r="AK156" s="5"/>
      <c r="AL156" s="446"/>
    </row>
    <row r="157" spans="1:38" s="117" customFormat="1" ht="17.25" customHeight="1" thickBot="1">
      <c r="A157" s="907"/>
      <c r="B157" s="848"/>
      <c r="C157" s="891"/>
      <c r="D157" s="892"/>
      <c r="E157" s="892"/>
      <c r="F157" s="892"/>
      <c r="G157" s="892"/>
      <c r="H157" s="892"/>
      <c r="I157" s="892"/>
      <c r="J157" s="893"/>
      <c r="K157" s="448"/>
      <c r="L157" s="963"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8"/>
      <c r="B158" s="848"/>
      <c r="C158" s="891"/>
      <c r="D158" s="892"/>
      <c r="E158" s="892"/>
      <c r="F158" s="892"/>
      <c r="G158" s="892"/>
      <c r="H158" s="892"/>
      <c r="I158" s="892"/>
      <c r="J158" s="893"/>
      <c r="K158" s="450"/>
      <c r="L158" s="964"/>
      <c r="M158" s="965"/>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6"/>
      <c r="B162" s="459" t="s">
        <v>288</v>
      </c>
      <c r="C162" s="909" t="s">
        <v>421</v>
      </c>
      <c r="D162" s="910"/>
      <c r="E162" s="910"/>
      <c r="F162" s="910"/>
      <c r="G162" s="910"/>
      <c r="H162" s="910"/>
      <c r="I162" s="910"/>
      <c r="J162" s="910"/>
      <c r="K162" s="910"/>
      <c r="L162" s="910"/>
      <c r="M162" s="910"/>
      <c r="N162" s="910"/>
      <c r="O162" s="910"/>
      <c r="P162" s="910"/>
      <c r="Q162" s="910"/>
      <c r="R162" s="910"/>
      <c r="S162" s="910"/>
      <c r="T162" s="910"/>
      <c r="U162" s="911"/>
      <c r="V162" s="911"/>
      <c r="W162" s="911"/>
      <c r="X162" s="911"/>
      <c r="Y162" s="911"/>
      <c r="Z162" s="911"/>
      <c r="AA162" s="911"/>
      <c r="AB162" s="911"/>
      <c r="AC162" s="911"/>
      <c r="AD162" s="911"/>
      <c r="AE162" s="911"/>
      <c r="AF162" s="911"/>
      <c r="AG162" s="911"/>
      <c r="AH162" s="911"/>
      <c r="AI162" s="911"/>
      <c r="AJ162" s="912"/>
      <c r="AK162" s="110"/>
      <c r="AL162" s="354"/>
    </row>
    <row r="163" spans="1:46" s="117" customFormat="1" ht="27" customHeight="1">
      <c r="A163" s="907"/>
      <c r="B163" s="847"/>
      <c r="C163" s="888" t="s">
        <v>299</v>
      </c>
      <c r="D163" s="889"/>
      <c r="E163" s="889"/>
      <c r="F163" s="889"/>
      <c r="G163" s="889"/>
      <c r="H163" s="889"/>
      <c r="I163" s="889"/>
      <c r="J163" s="890"/>
      <c r="K163" s="460"/>
      <c r="L163" s="461" t="s">
        <v>119</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07"/>
      <c r="B164" s="848"/>
      <c r="C164" s="891"/>
      <c r="D164" s="892"/>
      <c r="E164" s="892"/>
      <c r="F164" s="892"/>
      <c r="G164" s="892"/>
      <c r="H164" s="892"/>
      <c r="I164" s="892"/>
      <c r="J164" s="893"/>
      <c r="K164" s="462"/>
      <c r="L164" s="463" t="s">
        <v>296</v>
      </c>
      <c r="M164" s="897"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98"/>
      <c r="AK164" s="464"/>
      <c r="AL164" s="465"/>
    </row>
    <row r="165" spans="1:46" s="117" customFormat="1" ht="40.5" customHeight="1">
      <c r="A165" s="908"/>
      <c r="B165" s="848"/>
      <c r="C165" s="891"/>
      <c r="D165" s="892"/>
      <c r="E165" s="892"/>
      <c r="F165" s="892"/>
      <c r="G165" s="892"/>
      <c r="H165" s="892"/>
      <c r="I165" s="892"/>
      <c r="J165" s="893"/>
      <c r="K165" s="450"/>
      <c r="L165" s="466" t="s">
        <v>295</v>
      </c>
      <c r="M165" s="899" t="s">
        <v>89</v>
      </c>
      <c r="N165" s="900"/>
      <c r="O165" s="900"/>
      <c r="P165" s="900"/>
      <c r="Q165" s="900"/>
      <c r="R165" s="900"/>
      <c r="S165" s="900"/>
      <c r="T165" s="900"/>
      <c r="U165" s="900"/>
      <c r="V165" s="900"/>
      <c r="W165" s="900"/>
      <c r="X165" s="900"/>
      <c r="Y165" s="900"/>
      <c r="Z165" s="900"/>
      <c r="AA165" s="900"/>
      <c r="AB165" s="900"/>
      <c r="AC165" s="900"/>
      <c r="AD165" s="900"/>
      <c r="AE165" s="900"/>
      <c r="AF165" s="900"/>
      <c r="AG165" s="900"/>
      <c r="AH165" s="900"/>
      <c r="AI165" s="900"/>
      <c r="AJ165" s="901"/>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2" t="s">
        <v>176</v>
      </c>
      <c r="B167" s="902"/>
      <c r="C167" s="902"/>
      <c r="D167" s="902"/>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89" t="s">
        <v>397</v>
      </c>
      <c r="B170" s="990"/>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1"/>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903" t="s">
        <v>85</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5"/>
      <c r="AK172" s="474"/>
      <c r="AT172" s="142"/>
    </row>
    <row r="173" spans="1:46" s="478" customFormat="1" ht="39" customHeight="1">
      <c r="A173" s="849" t="s">
        <v>17</v>
      </c>
      <c r="B173" s="850"/>
      <c r="C173" s="850"/>
      <c r="D173" s="851"/>
      <c r="E173" s="477"/>
      <c r="F173" s="1048" t="s">
        <v>423</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424</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425</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894"/>
      <c r="AK179" s="474"/>
    </row>
    <row r="180" spans="1:37" s="117" customFormat="1" ht="35.25" customHeight="1">
      <c r="A180" s="831"/>
      <c r="B180" s="832"/>
      <c r="C180" s="832"/>
      <c r="D180" s="833"/>
      <c r="E180" s="479"/>
      <c r="F180" s="986" t="s">
        <v>426</v>
      </c>
      <c r="G180" s="986"/>
      <c r="H180" s="986"/>
      <c r="I180" s="986"/>
      <c r="J180" s="986"/>
      <c r="K180" s="986"/>
      <c r="L180" s="986"/>
      <c r="M180" s="986"/>
      <c r="N180" s="986"/>
      <c r="O180" s="986"/>
      <c r="P180" s="986"/>
      <c r="Q180" s="986"/>
      <c r="R180" s="986"/>
      <c r="S180" s="986"/>
      <c r="T180" s="986"/>
      <c r="U180" s="986"/>
      <c r="V180" s="986"/>
      <c r="W180" s="986"/>
      <c r="X180" s="986"/>
      <c r="Y180" s="986"/>
      <c r="Z180" s="986"/>
      <c r="AA180" s="986"/>
      <c r="AB180" s="986"/>
      <c r="AC180" s="986"/>
      <c r="AD180" s="986"/>
      <c r="AE180" s="986"/>
      <c r="AF180" s="986"/>
      <c r="AG180" s="986"/>
      <c r="AH180" s="986"/>
      <c r="AI180" s="986"/>
      <c r="AJ180" s="987"/>
      <c r="AK180" s="474"/>
    </row>
    <row r="181" spans="1:37" s="117" customFormat="1" ht="13.5" customHeight="1">
      <c r="A181" s="831"/>
      <c r="B181" s="832"/>
      <c r="C181" s="832"/>
      <c r="D181" s="833"/>
      <c r="E181" s="479"/>
      <c r="F181" s="846" t="s">
        <v>427</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05" customHeight="1">
      <c r="A183" s="831"/>
      <c r="B183" s="832"/>
      <c r="C183" s="832"/>
      <c r="D183" s="833"/>
      <c r="E183" s="479"/>
      <c r="F183" s="895" t="s">
        <v>428</v>
      </c>
      <c r="G183" s="895"/>
      <c r="H183" s="895"/>
      <c r="I183" s="895"/>
      <c r="J183" s="895"/>
      <c r="K183" s="895"/>
      <c r="L183" s="895"/>
      <c r="M183" s="895"/>
      <c r="N183" s="895"/>
      <c r="O183" s="895"/>
      <c r="P183" s="895"/>
      <c r="Q183" s="895"/>
      <c r="R183" s="895"/>
      <c r="S183" s="895"/>
      <c r="T183" s="895"/>
      <c r="U183" s="895"/>
      <c r="V183" s="895"/>
      <c r="W183" s="895"/>
      <c r="X183" s="895"/>
      <c r="Y183" s="895"/>
      <c r="Z183" s="895"/>
      <c r="AA183" s="895"/>
      <c r="AB183" s="895"/>
      <c r="AC183" s="895"/>
      <c r="AD183" s="895"/>
      <c r="AE183" s="895"/>
      <c r="AF183" s="895"/>
      <c r="AG183" s="895"/>
      <c r="AH183" s="895"/>
      <c r="AI183" s="895"/>
      <c r="AJ183" s="896"/>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221</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429</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430</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431</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433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432</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3.8"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3.8" thickBot="1">
      <c r="A205" s="514"/>
      <c r="B205" s="872" t="s">
        <v>131</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283</v>
      </c>
      <c r="AA208" s="823"/>
      <c r="AB208" s="823"/>
      <c r="AC208" s="823"/>
      <c r="AD208" s="823"/>
      <c r="AE208" s="823"/>
      <c r="AF208" s="823"/>
      <c r="AG208" s="823"/>
      <c r="AH208" s="824"/>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301</v>
      </c>
      <c r="AA209" s="823"/>
      <c r="AB209" s="823"/>
      <c r="AC209" s="823"/>
      <c r="AD209" s="823"/>
      <c r="AE209" s="823"/>
      <c r="AF209" s="823"/>
      <c r="AG209" s="823"/>
      <c r="AH209" s="824"/>
      <c r="AI209" s="514"/>
      <c r="AJ209" s="515"/>
      <c r="AK209" s="110"/>
    </row>
    <row r="210" spans="1:37" ht="25.5" customHeight="1">
      <c r="A210" s="514"/>
      <c r="B210" s="521"/>
      <c r="C210" s="859" t="s">
        <v>189</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191</v>
      </c>
      <c r="AA210" s="862"/>
      <c r="AB210" s="862"/>
      <c r="AC210" s="862"/>
      <c r="AD210" s="862"/>
      <c r="AE210" s="862"/>
      <c r="AF210" s="862"/>
      <c r="AG210" s="862"/>
      <c r="AH210" s="863"/>
      <c r="AI210" s="514"/>
      <c r="AJ210" s="515"/>
      <c r="AK210" s="110"/>
    </row>
    <row r="211" spans="1:37" ht="25.5" customHeight="1">
      <c r="A211" s="514"/>
      <c r="B211" s="521"/>
      <c r="C211" s="859" t="s">
        <v>190</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192</v>
      </c>
      <c r="AA211" s="865"/>
      <c r="AB211" s="865"/>
      <c r="AC211" s="865"/>
      <c r="AD211" s="865"/>
      <c r="AE211" s="865"/>
      <c r="AF211" s="865"/>
      <c r="AG211" s="865"/>
      <c r="AH211" s="866"/>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858" t="s">
        <v>435</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9" t="s">
        <v>322</v>
      </c>
      <c r="C218" s="979"/>
      <c r="D218" s="979"/>
      <c r="E218" s="979"/>
      <c r="F218" s="979"/>
      <c r="G218" s="979"/>
      <c r="H218" s="979"/>
      <c r="I218" s="979"/>
      <c r="J218" s="979"/>
      <c r="K218" s="979"/>
      <c r="L218" s="979"/>
      <c r="M218" s="979"/>
      <c r="N218" s="979"/>
      <c r="O218" s="979"/>
      <c r="P218" s="979"/>
      <c r="Q218" s="979"/>
      <c r="R218" s="979"/>
      <c r="S218" s="979"/>
      <c r="T218" s="979"/>
      <c r="U218" s="979"/>
      <c r="V218" s="979"/>
      <c r="W218" s="979"/>
      <c r="X218" s="979"/>
      <c r="Y218" s="979"/>
      <c r="Z218" s="979"/>
      <c r="AA218" s="979"/>
      <c r="AB218" s="979"/>
      <c r="AC218" s="979"/>
      <c r="AD218" s="979"/>
      <c r="AE218" s="979"/>
      <c r="AF218" s="979"/>
      <c r="AG218" s="979"/>
      <c r="AH218" s="979"/>
      <c r="AI218" s="979"/>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0"/>
      <c r="E220" s="981"/>
      <c r="F220" s="542" t="s">
        <v>5</v>
      </c>
      <c r="G220" s="980"/>
      <c r="H220" s="981"/>
      <c r="I220" s="542" t="s">
        <v>4</v>
      </c>
      <c r="J220" s="980"/>
      <c r="K220" s="981"/>
      <c r="L220" s="542" t="s">
        <v>3</v>
      </c>
      <c r="M220" s="543"/>
      <c r="N220" s="982" t="s">
        <v>6</v>
      </c>
      <c r="O220" s="982"/>
      <c r="P220" s="982"/>
      <c r="Q220" s="983" t="str">
        <f>IF(G10="","",G10)</f>
        <v/>
      </c>
      <c r="R220" s="983"/>
      <c r="S220" s="983"/>
      <c r="T220" s="983"/>
      <c r="U220" s="983"/>
      <c r="V220" s="983"/>
      <c r="W220" s="983"/>
      <c r="X220" s="983"/>
      <c r="Y220" s="983"/>
      <c r="Z220" s="983"/>
      <c r="AA220" s="983"/>
      <c r="AB220" s="983"/>
      <c r="AC220" s="983"/>
      <c r="AD220" s="983"/>
      <c r="AE220" s="983"/>
      <c r="AF220" s="983"/>
      <c r="AG220" s="983"/>
      <c r="AH220" s="983"/>
      <c r="AI220" s="983"/>
      <c r="AJ220" s="984"/>
    </row>
    <row r="221" spans="1:37" s="544" customFormat="1" ht="13.5" customHeight="1">
      <c r="A221" s="545"/>
      <c r="B221" s="546"/>
      <c r="C221" s="547"/>
      <c r="D221" s="547"/>
      <c r="E221" s="547"/>
      <c r="F221" s="547"/>
      <c r="G221" s="547"/>
      <c r="H221" s="547"/>
      <c r="I221" s="547"/>
      <c r="J221" s="547"/>
      <c r="K221" s="547"/>
      <c r="L221" s="547"/>
      <c r="M221" s="547"/>
      <c r="N221" s="973" t="s">
        <v>127</v>
      </c>
      <c r="O221" s="973"/>
      <c r="P221" s="973"/>
      <c r="Q221" s="974" t="s">
        <v>128</v>
      </c>
      <c r="R221" s="974"/>
      <c r="S221" s="975"/>
      <c r="T221" s="975"/>
      <c r="U221" s="975"/>
      <c r="V221" s="975"/>
      <c r="W221" s="975"/>
      <c r="X221" s="976" t="s">
        <v>129</v>
      </c>
      <c r="Y221" s="976"/>
      <c r="Z221" s="975"/>
      <c r="AA221" s="975"/>
      <c r="AB221" s="975"/>
      <c r="AC221" s="975"/>
      <c r="AD221" s="975"/>
      <c r="AE221" s="975"/>
      <c r="AF221" s="975"/>
      <c r="AG221" s="975"/>
      <c r="AH221" s="975"/>
      <c r="AI221" s="977"/>
      <c r="AJ221" s="978"/>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6.2">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190500</xdr:colOff>
                    <xdr:row>172</xdr:row>
                    <xdr:rowOff>0</xdr:rowOff>
                  </from>
                  <to>
                    <xdr:col>5</xdr:col>
                    <xdr:colOff>7620</xdr:colOff>
                    <xdr:row>172</xdr:row>
                    <xdr:rowOff>327660</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190500</xdr:colOff>
                    <xdr:row>175</xdr:row>
                    <xdr:rowOff>76200</xdr:rowOff>
                  </from>
                  <to>
                    <xdr:col>5</xdr:col>
                    <xdr:colOff>7620</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190500</xdr:colOff>
                    <xdr:row>172</xdr:row>
                    <xdr:rowOff>403860</xdr:rowOff>
                  </from>
                  <to>
                    <xdr:col>5</xdr:col>
                    <xdr:colOff>7620</xdr:colOff>
                    <xdr:row>174</xdr:row>
                    <xdr:rowOff>68580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190500</xdr:colOff>
                    <xdr:row>173</xdr:row>
                    <xdr:rowOff>76200</xdr:rowOff>
                  </from>
                  <to>
                    <xdr:col>5</xdr:col>
                    <xdr:colOff>7620</xdr:colOff>
                    <xdr:row>175</xdr:row>
                    <xdr:rowOff>68580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190500</xdr:colOff>
                    <xdr:row>174</xdr:row>
                    <xdr:rowOff>76200</xdr:rowOff>
                  </from>
                  <to>
                    <xdr:col>5</xdr:col>
                    <xdr:colOff>7620</xdr:colOff>
                    <xdr:row>176</xdr:row>
                    <xdr:rowOff>68580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198120</xdr:colOff>
                    <xdr:row>183</xdr:row>
                    <xdr:rowOff>160020</xdr:rowOff>
                  </from>
                  <to>
                    <xdr:col>4</xdr:col>
                    <xdr:colOff>175260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137160</xdr:rowOff>
                  </from>
                  <to>
                    <xdr:col>4</xdr:col>
                    <xdr:colOff>175260</xdr:colOff>
                    <xdr:row>178</xdr:row>
                    <xdr:rowOff>68580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129540</xdr:rowOff>
                  </from>
                  <to>
                    <xdr:col>4</xdr:col>
                    <xdr:colOff>175260</xdr:colOff>
                    <xdr:row>179</xdr:row>
                    <xdr:rowOff>60960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167640</xdr:rowOff>
                  </from>
                  <to>
                    <xdr:col>4</xdr:col>
                    <xdr:colOff>175260</xdr:colOff>
                    <xdr:row>179</xdr:row>
                    <xdr:rowOff>259080</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396240</xdr:rowOff>
                  </from>
                  <to>
                    <xdr:col>4</xdr:col>
                    <xdr:colOff>175260</xdr:colOff>
                    <xdr:row>181</xdr:row>
                    <xdr:rowOff>45720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175260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175260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175260</xdr:colOff>
                    <xdr:row>184</xdr:row>
                    <xdr:rowOff>45720</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106680</xdr:rowOff>
                  </from>
                  <to>
                    <xdr:col>4</xdr:col>
                    <xdr:colOff>175260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190500</xdr:colOff>
                    <xdr:row>188</xdr:row>
                    <xdr:rowOff>99060</xdr:rowOff>
                  </from>
                  <to>
                    <xdr:col>4</xdr:col>
                    <xdr:colOff>182880</xdr:colOff>
                    <xdr:row>190</xdr:row>
                    <xdr:rowOff>53340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190500</xdr:colOff>
                    <xdr:row>185</xdr:row>
                    <xdr:rowOff>121920</xdr:rowOff>
                  </from>
                  <to>
                    <xdr:col>5</xdr:col>
                    <xdr:colOff>0</xdr:colOff>
                    <xdr:row>187</xdr:row>
                    <xdr:rowOff>83820</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190500</xdr:colOff>
                    <xdr:row>186</xdr:row>
                    <xdr:rowOff>144780</xdr:rowOff>
                  </from>
                  <to>
                    <xdr:col>4</xdr:col>
                    <xdr:colOff>182880</xdr:colOff>
                    <xdr:row>187</xdr:row>
                    <xdr:rowOff>266700</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190500</xdr:colOff>
                    <xdr:row>187</xdr:row>
                    <xdr:rowOff>266700</xdr:rowOff>
                  </from>
                  <to>
                    <xdr:col>4</xdr:col>
                    <xdr:colOff>182880</xdr:colOff>
                    <xdr:row>189</xdr:row>
                    <xdr:rowOff>53340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190500</xdr:colOff>
                    <xdr:row>189</xdr:row>
                    <xdr:rowOff>99060</xdr:rowOff>
                  </from>
                  <to>
                    <xdr:col>4</xdr:col>
                    <xdr:colOff>182880</xdr:colOff>
                    <xdr:row>191</xdr:row>
                    <xdr:rowOff>60960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190500</xdr:colOff>
                    <xdr:row>191</xdr:row>
                    <xdr:rowOff>106680</xdr:rowOff>
                  </from>
                  <to>
                    <xdr:col>4</xdr:col>
                    <xdr:colOff>182880</xdr:colOff>
                    <xdr:row>193</xdr:row>
                    <xdr:rowOff>60960</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190500</xdr:colOff>
                    <xdr:row>190</xdr:row>
                    <xdr:rowOff>114300</xdr:rowOff>
                  </from>
                  <to>
                    <xdr:col>4</xdr:col>
                    <xdr:colOff>182880</xdr:colOff>
                    <xdr:row>192</xdr:row>
                    <xdr:rowOff>68580</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198120</xdr:colOff>
                    <xdr:row>197</xdr:row>
                    <xdr:rowOff>45720</xdr:rowOff>
                  </from>
                  <to>
                    <xdr:col>5</xdr:col>
                    <xdr:colOff>22860</xdr:colOff>
                    <xdr:row>197</xdr:row>
                    <xdr:rowOff>182880</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198120</xdr:colOff>
                    <xdr:row>198</xdr:row>
                    <xdr:rowOff>38100</xdr:rowOff>
                  </from>
                  <to>
                    <xdr:col>5</xdr:col>
                    <xdr:colOff>22860</xdr:colOff>
                    <xdr:row>198</xdr:row>
                    <xdr:rowOff>160020</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198120</xdr:colOff>
                    <xdr:row>198</xdr:row>
                    <xdr:rowOff>175260</xdr:rowOff>
                  </from>
                  <to>
                    <xdr:col>5</xdr:col>
                    <xdr:colOff>0</xdr:colOff>
                    <xdr:row>200</xdr:row>
                    <xdr:rowOff>30480</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198120</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175260</xdr:colOff>
                    <xdr:row>197</xdr:row>
                    <xdr:rowOff>30480</xdr:rowOff>
                  </from>
                  <to>
                    <xdr:col>22</xdr:col>
                    <xdr:colOff>30480</xdr:colOff>
                    <xdr:row>197</xdr:row>
                    <xdr:rowOff>175260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182880</xdr:colOff>
                    <xdr:row>19</xdr:row>
                    <xdr:rowOff>7620</xdr:rowOff>
                  </from>
                  <to>
                    <xdr:col>19</xdr:col>
                    <xdr:colOff>0</xdr:colOff>
                    <xdr:row>20</xdr:row>
                    <xdr:rowOff>7620</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22860</xdr:colOff>
                    <xdr:row>19</xdr:row>
                    <xdr:rowOff>7620</xdr:rowOff>
                  </from>
                  <to>
                    <xdr:col>2</xdr:col>
                    <xdr:colOff>38100</xdr:colOff>
                    <xdr:row>20</xdr:row>
                    <xdr:rowOff>7620</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30480</xdr:colOff>
                    <xdr:row>112</xdr:row>
                    <xdr:rowOff>220980</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220980</xdr:rowOff>
                  </from>
                  <to>
                    <xdr:col>5</xdr:col>
                    <xdr:colOff>30480</xdr:colOff>
                    <xdr:row>111</xdr:row>
                    <xdr:rowOff>7620</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175260</xdr:colOff>
                    <xdr:row>109</xdr:row>
                    <xdr:rowOff>220980</xdr:rowOff>
                  </from>
                  <to>
                    <xdr:col>9</xdr:col>
                    <xdr:colOff>30480</xdr:colOff>
                    <xdr:row>111</xdr:row>
                    <xdr:rowOff>7620</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175260</xdr:colOff>
                    <xdr:row>109</xdr:row>
                    <xdr:rowOff>220980</xdr:rowOff>
                  </from>
                  <to>
                    <xdr:col>15</xdr:col>
                    <xdr:colOff>30480</xdr:colOff>
                    <xdr:row>111</xdr:row>
                    <xdr:rowOff>7620</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175260</xdr:colOff>
                    <xdr:row>109</xdr:row>
                    <xdr:rowOff>220980</xdr:rowOff>
                  </from>
                  <to>
                    <xdr:col>22</xdr:col>
                    <xdr:colOff>30480</xdr:colOff>
                    <xdr:row>111</xdr:row>
                    <xdr:rowOff>7620</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175260</xdr:colOff>
                    <xdr:row>109</xdr:row>
                    <xdr:rowOff>220980</xdr:rowOff>
                  </from>
                  <to>
                    <xdr:col>26</xdr:col>
                    <xdr:colOff>30480</xdr:colOff>
                    <xdr:row>111</xdr:row>
                    <xdr:rowOff>7620</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182880</xdr:colOff>
                    <xdr:row>112</xdr:row>
                    <xdr:rowOff>0</xdr:rowOff>
                  </from>
                  <to>
                    <xdr:col>11</xdr:col>
                    <xdr:colOff>38100</xdr:colOff>
                    <xdr:row>112</xdr:row>
                    <xdr:rowOff>220980</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160020</xdr:colOff>
                    <xdr:row>112</xdr:row>
                    <xdr:rowOff>0</xdr:rowOff>
                  </from>
                  <to>
                    <xdr:col>18</xdr:col>
                    <xdr:colOff>22860</xdr:colOff>
                    <xdr:row>112</xdr:row>
                    <xdr:rowOff>220980</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182880</xdr:colOff>
                    <xdr:row>117</xdr:row>
                    <xdr:rowOff>0</xdr:rowOff>
                  </from>
                  <to>
                    <xdr:col>22</xdr:col>
                    <xdr:colOff>38100</xdr:colOff>
                    <xdr:row>117</xdr:row>
                    <xdr:rowOff>220980</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182880</xdr:colOff>
                    <xdr:row>117</xdr:row>
                    <xdr:rowOff>0</xdr:rowOff>
                  </from>
                  <to>
                    <xdr:col>26</xdr:col>
                    <xdr:colOff>38100</xdr:colOff>
                    <xdr:row>117</xdr:row>
                    <xdr:rowOff>220980</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30480</xdr:colOff>
                    <xdr:row>123</xdr:row>
                    <xdr:rowOff>121920</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182880</xdr:colOff>
                    <xdr:row>121</xdr:row>
                    <xdr:rowOff>838200</xdr:rowOff>
                  </from>
                  <to>
                    <xdr:col>16</xdr:col>
                    <xdr:colOff>38100</xdr:colOff>
                    <xdr:row>123</xdr:row>
                    <xdr:rowOff>121920</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182880</xdr:colOff>
                    <xdr:row>121</xdr:row>
                    <xdr:rowOff>838200</xdr:rowOff>
                  </from>
                  <to>
                    <xdr:col>24</xdr:col>
                    <xdr:colOff>38100</xdr:colOff>
                    <xdr:row>123</xdr:row>
                    <xdr:rowOff>121920</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175260</xdr:rowOff>
                  </from>
                  <to>
                    <xdr:col>5</xdr:col>
                    <xdr:colOff>30480</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175260</xdr:colOff>
                    <xdr:row>123</xdr:row>
                    <xdr:rowOff>327660</xdr:rowOff>
                  </from>
                  <to>
                    <xdr:col>9</xdr:col>
                    <xdr:colOff>30480</xdr:colOff>
                    <xdr:row>125</xdr:row>
                    <xdr:rowOff>30480</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175260</xdr:colOff>
                    <xdr:row>123</xdr:row>
                    <xdr:rowOff>327660</xdr:rowOff>
                  </from>
                  <to>
                    <xdr:col>15</xdr:col>
                    <xdr:colOff>30480</xdr:colOff>
                    <xdr:row>125</xdr:row>
                    <xdr:rowOff>30480</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182880</xdr:colOff>
                    <xdr:row>124</xdr:row>
                    <xdr:rowOff>0</xdr:rowOff>
                  </from>
                  <to>
                    <xdr:col>22</xdr:col>
                    <xdr:colOff>38100</xdr:colOff>
                    <xdr:row>125</xdr:row>
                    <xdr:rowOff>22860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182880</xdr:colOff>
                    <xdr:row>124</xdr:row>
                    <xdr:rowOff>0</xdr:rowOff>
                  </from>
                  <to>
                    <xdr:col>25</xdr:col>
                    <xdr:colOff>38100</xdr:colOff>
                    <xdr:row>125</xdr:row>
                    <xdr:rowOff>22860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182880</xdr:colOff>
                    <xdr:row>125</xdr:row>
                    <xdr:rowOff>175260</xdr:rowOff>
                  </from>
                  <to>
                    <xdr:col>11</xdr:col>
                    <xdr:colOff>38100</xdr:colOff>
                    <xdr:row>127</xdr:row>
                    <xdr:rowOff>30480</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175260</xdr:colOff>
                    <xdr:row>125</xdr:row>
                    <xdr:rowOff>175260</xdr:rowOff>
                  </from>
                  <to>
                    <xdr:col>18</xdr:col>
                    <xdr:colOff>30480</xdr:colOff>
                    <xdr:row>127</xdr:row>
                    <xdr:rowOff>30480</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175260</xdr:colOff>
                    <xdr:row>131</xdr:row>
                    <xdr:rowOff>144780</xdr:rowOff>
                  </from>
                  <to>
                    <xdr:col>21</xdr:col>
                    <xdr:colOff>30480</xdr:colOff>
                    <xdr:row>133</xdr:row>
                    <xdr:rowOff>30480</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175260</xdr:colOff>
                    <xdr:row>131</xdr:row>
                    <xdr:rowOff>144780</xdr:rowOff>
                  </from>
                  <to>
                    <xdr:col>25</xdr:col>
                    <xdr:colOff>30480</xdr:colOff>
                    <xdr:row>133</xdr:row>
                    <xdr:rowOff>30480</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198120</xdr:colOff>
                    <xdr:row>123</xdr:row>
                    <xdr:rowOff>327660</xdr:rowOff>
                  </from>
                  <to>
                    <xdr:col>5</xdr:col>
                    <xdr:colOff>22860</xdr:colOff>
                    <xdr:row>125</xdr:row>
                    <xdr:rowOff>30480</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175260</xdr:colOff>
                    <xdr:row>145</xdr:row>
                    <xdr:rowOff>60960</xdr:rowOff>
                  </from>
                  <to>
                    <xdr:col>29</xdr:col>
                    <xdr:colOff>0</xdr:colOff>
                    <xdr:row>147</xdr:row>
                    <xdr:rowOff>30480</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182880</xdr:colOff>
                    <xdr:row>161</xdr:row>
                    <xdr:rowOff>327660</xdr:rowOff>
                  </from>
                  <to>
                    <xdr:col>11</xdr:col>
                    <xdr:colOff>0</xdr:colOff>
                    <xdr:row>163</xdr:row>
                    <xdr:rowOff>30480</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182880</xdr:colOff>
                    <xdr:row>163</xdr:row>
                    <xdr:rowOff>83820</xdr:rowOff>
                  </from>
                  <to>
                    <xdr:col>11</xdr:col>
                    <xdr:colOff>0</xdr:colOff>
                    <xdr:row>163</xdr:row>
                    <xdr:rowOff>365760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182880</xdr:colOff>
                    <xdr:row>164</xdr:row>
                    <xdr:rowOff>30480</xdr:rowOff>
                  </from>
                  <to>
                    <xdr:col>11</xdr:col>
                    <xdr:colOff>22860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175260</xdr:colOff>
                    <xdr:row>145</xdr:row>
                    <xdr:rowOff>60960</xdr:rowOff>
                  </from>
                  <to>
                    <xdr:col>33</xdr:col>
                    <xdr:colOff>0</xdr:colOff>
                    <xdr:row>147</xdr:row>
                    <xdr:rowOff>30480</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175260</xdr:colOff>
                    <xdr:row>150</xdr:row>
                    <xdr:rowOff>83820</xdr:rowOff>
                  </from>
                  <to>
                    <xdr:col>29</xdr:col>
                    <xdr:colOff>0</xdr:colOff>
                    <xdr:row>152</xdr:row>
                    <xdr:rowOff>45720</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160020</xdr:colOff>
                    <xdr:row>150</xdr:row>
                    <xdr:rowOff>83820</xdr:rowOff>
                  </from>
                  <to>
                    <xdr:col>32</xdr:col>
                    <xdr:colOff>182880</xdr:colOff>
                    <xdr:row>152</xdr:row>
                    <xdr:rowOff>45720</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182880</xdr:colOff>
                    <xdr:row>155</xdr:row>
                    <xdr:rowOff>160020</xdr:rowOff>
                  </from>
                  <to>
                    <xdr:col>11</xdr:col>
                    <xdr:colOff>7620</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175260</xdr:colOff>
                    <xdr:row>157</xdr:row>
                    <xdr:rowOff>220980</xdr:rowOff>
                  </from>
                  <to>
                    <xdr:col>11</xdr:col>
                    <xdr:colOff>0</xdr:colOff>
                    <xdr:row>157</xdr:row>
                    <xdr:rowOff>556260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160020</xdr:colOff>
                    <xdr:row>160</xdr:row>
                    <xdr:rowOff>0</xdr:rowOff>
                  </from>
                  <to>
                    <xdr:col>29</xdr:col>
                    <xdr:colOff>0</xdr:colOff>
                    <xdr:row>161</xdr:row>
                    <xdr:rowOff>22860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175260</xdr:colOff>
                    <xdr:row>160</xdr:row>
                    <xdr:rowOff>0</xdr:rowOff>
                  </from>
                  <to>
                    <xdr:col>33</xdr:col>
                    <xdr:colOff>0</xdr:colOff>
                    <xdr:row>161</xdr:row>
                    <xdr:rowOff>22860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175260</xdr:colOff>
                    <xdr:row>198</xdr:row>
                    <xdr:rowOff>30480</xdr:rowOff>
                  </from>
                  <to>
                    <xdr:col>22</xdr:col>
                    <xdr:colOff>30480</xdr:colOff>
                    <xdr:row>198</xdr:row>
                    <xdr:rowOff>175260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175260</xdr:colOff>
                    <xdr:row>199</xdr:row>
                    <xdr:rowOff>22860</xdr:rowOff>
                  </from>
                  <to>
                    <xdr:col>22</xdr:col>
                    <xdr:colOff>30480</xdr:colOff>
                    <xdr:row>199</xdr:row>
                    <xdr:rowOff>160020</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22860</xdr:rowOff>
                  </from>
                  <to>
                    <xdr:col>27</xdr:col>
                    <xdr:colOff>45720</xdr:colOff>
                    <xdr:row>200</xdr:row>
                    <xdr:rowOff>160020</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175260</xdr:rowOff>
                  </from>
                  <to>
                    <xdr:col>33</xdr:col>
                    <xdr:colOff>45720</xdr:colOff>
                    <xdr:row>110</xdr:row>
                    <xdr:rowOff>30480</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121920</xdr:rowOff>
                  </from>
                  <to>
                    <xdr:col>33</xdr:col>
                    <xdr:colOff>45720</xdr:colOff>
                    <xdr:row>121</xdr:row>
                    <xdr:rowOff>30480</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45720</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144780</xdr:rowOff>
                  </from>
                  <to>
                    <xdr:col>33</xdr:col>
                    <xdr:colOff>45720</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182880</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7620</xdr:rowOff>
                  </from>
                  <to>
                    <xdr:col>11</xdr:col>
                    <xdr:colOff>30480</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182880</xdr:colOff>
                    <xdr:row>85</xdr:row>
                    <xdr:rowOff>7620</xdr:rowOff>
                  </from>
                  <to>
                    <xdr:col>11</xdr:col>
                    <xdr:colOff>22860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182880</xdr:colOff>
                    <xdr:row>87</xdr:row>
                    <xdr:rowOff>7620</xdr:rowOff>
                  </from>
                  <to>
                    <xdr:col>11</xdr:col>
                    <xdr:colOff>22860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182880</xdr:colOff>
                    <xdr:row>89</xdr:row>
                    <xdr:rowOff>7620</xdr:rowOff>
                  </from>
                  <to>
                    <xdr:col>11</xdr:col>
                    <xdr:colOff>22860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30480</xdr:colOff>
                    <xdr:row>94</xdr:row>
                    <xdr:rowOff>30480</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220980</xdr:rowOff>
                  </from>
                  <to>
                    <xdr:col>3</xdr:col>
                    <xdr:colOff>30480</xdr:colOff>
                    <xdr:row>95</xdr:row>
                    <xdr:rowOff>7620</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22860</xdr:rowOff>
                  </from>
                  <to>
                    <xdr:col>3</xdr:col>
                    <xdr:colOff>30480</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30480</xdr:colOff>
                    <xdr:row>96</xdr:row>
                    <xdr:rowOff>220980</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22860</xdr:colOff>
                    <xdr:row>206</xdr:row>
                    <xdr:rowOff>22860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22860</xdr:colOff>
                    <xdr:row>207</xdr:row>
                    <xdr:rowOff>22860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22860</xdr:colOff>
                    <xdr:row>212</xdr:row>
                    <xdr:rowOff>22860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45720</xdr:rowOff>
                  </from>
                  <to>
                    <xdr:col>2</xdr:col>
                    <xdr:colOff>22860</xdr:colOff>
                    <xdr:row>209</xdr:row>
                    <xdr:rowOff>274320</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45720</xdr:rowOff>
                  </from>
                  <to>
                    <xdr:col>2</xdr:col>
                    <xdr:colOff>22860</xdr:colOff>
                    <xdr:row>210</xdr:row>
                    <xdr:rowOff>274320</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22860</xdr:colOff>
                    <xdr:row>208</xdr:row>
                    <xdr:rowOff>22860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22860</xdr:colOff>
                    <xdr:row>209</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O15" sqref="O15"/>
    </sheetView>
  </sheetViews>
  <sheetFormatPr defaultColWidth="2.44140625" defaultRowHeight="13.2"/>
  <cols>
    <col min="1" max="1" width="5.6640625" style="108" customWidth="1"/>
    <col min="2" max="11" width="2.6640625" style="108" customWidth="1"/>
    <col min="12" max="13" width="11.77734375" style="108" customWidth="1"/>
    <col min="14" max="14" width="16.88671875" style="108" customWidth="1"/>
    <col min="15" max="15" width="37.44140625" style="108" customWidth="1"/>
    <col min="16" max="16" width="31.33203125" style="108" customWidth="1"/>
    <col min="17" max="17" width="10.6640625" style="108" customWidth="1"/>
    <col min="18" max="18" width="9.6640625" style="108" customWidth="1"/>
    <col min="19" max="19" width="13.6640625" style="108" customWidth="1"/>
    <col min="20" max="20" width="10" style="108" customWidth="1"/>
    <col min="21" max="21" width="6.77734375" style="108" customWidth="1"/>
    <col min="22" max="22" width="4.77734375" style="108" customWidth="1"/>
    <col min="23" max="23" width="3.6640625" style="108" customWidth="1"/>
    <col min="24" max="24" width="3.109375" style="108" customWidth="1"/>
    <col min="25" max="25" width="3.6640625" style="108" customWidth="1"/>
    <col min="26" max="26" width="8" style="108" customWidth="1"/>
    <col min="27" max="27" width="3.6640625" style="108" customWidth="1"/>
    <col min="28" max="28" width="3.109375" style="108" customWidth="1"/>
    <col min="29" max="29" width="3.6640625" style="108" customWidth="1"/>
    <col min="30" max="30" width="3.109375" style="108" customWidth="1"/>
    <col min="31" max="31" width="2.44140625" style="108" customWidth="1"/>
    <col min="32" max="32" width="3.44140625" style="108" customWidth="1"/>
    <col min="33" max="33" width="5.88671875" style="108" customWidth="1"/>
    <col min="34" max="34" width="14.6640625" style="108" customWidth="1"/>
    <col min="35" max="16384" width="2.441406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437</v>
      </c>
      <c r="B5" s="1083"/>
      <c r="C5" s="1083"/>
      <c r="D5" s="1083"/>
      <c r="E5" s="1083"/>
      <c r="F5" s="1083"/>
      <c r="G5" s="1083"/>
      <c r="H5" s="1083"/>
      <c r="I5" s="1083"/>
      <c r="J5" s="1083"/>
      <c r="K5" s="1083"/>
      <c r="L5" s="1083"/>
      <c r="M5" s="1083"/>
      <c r="N5" s="1083"/>
      <c r="O5" s="572">
        <f>SUM(AH12:AH111)</f>
        <v>0</v>
      </c>
      <c r="P5" s="571"/>
      <c r="Q5" s="569"/>
      <c r="R5" s="569"/>
      <c r="V5" s="569"/>
    </row>
    <row r="6" spans="1:34" ht="21" customHeight="1" thickBot="1">
      <c r="Q6" s="162"/>
      <c r="R6" s="162"/>
      <c r="AH6" s="573"/>
    </row>
    <row r="7" spans="1:34"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080" t="s">
        <v>146</v>
      </c>
      <c r="S7" s="574" t="s">
        <v>398</v>
      </c>
      <c r="T7" s="575"/>
      <c r="U7" s="575"/>
      <c r="V7" s="575"/>
      <c r="W7" s="575"/>
      <c r="X7" s="575"/>
      <c r="Y7" s="575"/>
      <c r="Z7" s="575"/>
      <c r="AA7" s="575"/>
      <c r="AB7" s="575"/>
      <c r="AC7" s="575"/>
      <c r="AD7" s="575"/>
      <c r="AE7" s="575"/>
      <c r="AF7" s="575"/>
      <c r="AG7" s="575"/>
      <c r="AH7" s="576"/>
    </row>
    <row r="8" spans="1:34" ht="14.4">
      <c r="A8" s="1065"/>
      <c r="B8" s="1069"/>
      <c r="C8" s="1070"/>
      <c r="D8" s="1070"/>
      <c r="E8" s="1070"/>
      <c r="F8" s="1070"/>
      <c r="G8" s="1070"/>
      <c r="H8" s="1070"/>
      <c r="I8" s="1070"/>
      <c r="J8" s="1070"/>
      <c r="K8" s="1071"/>
      <c r="L8" s="1073"/>
      <c r="M8" s="1086"/>
      <c r="N8" s="1087"/>
      <c r="O8" s="1075"/>
      <c r="P8" s="1077"/>
      <c r="Q8" s="1079"/>
      <c r="R8" s="1081"/>
      <c r="S8" s="577"/>
      <c r="T8" s="1062" t="s">
        <v>119</v>
      </c>
      <c r="U8" s="1063"/>
      <c r="V8" s="1090" t="s">
        <v>120</v>
      </c>
      <c r="W8" s="1091"/>
      <c r="X8" s="1091"/>
      <c r="Y8" s="1091"/>
      <c r="Z8" s="1091"/>
      <c r="AA8" s="1091"/>
      <c r="AB8" s="1091"/>
      <c r="AC8" s="1091"/>
      <c r="AD8" s="1091"/>
      <c r="AE8" s="1091"/>
      <c r="AF8" s="1091"/>
      <c r="AG8" s="1092"/>
      <c r="AH8" s="578" t="s">
        <v>122</v>
      </c>
    </row>
    <row r="9" spans="1:34" ht="13.5" customHeight="1">
      <c r="A9" s="1065"/>
      <c r="B9" s="1069"/>
      <c r="C9" s="1070"/>
      <c r="D9" s="1070"/>
      <c r="E9" s="1070"/>
      <c r="F9" s="1070"/>
      <c r="G9" s="1070"/>
      <c r="H9" s="1070"/>
      <c r="I9" s="1070"/>
      <c r="J9" s="1070"/>
      <c r="K9" s="1071"/>
      <c r="L9" s="1073"/>
      <c r="M9" s="1088"/>
      <c r="N9" s="1089"/>
      <c r="O9" s="1075"/>
      <c r="P9" s="1077"/>
      <c r="Q9" s="1079"/>
      <c r="R9" s="1081"/>
      <c r="S9" s="1095" t="s">
        <v>116</v>
      </c>
      <c r="T9" s="1096" t="s">
        <v>438</v>
      </c>
      <c r="U9" s="1098" t="s">
        <v>144</v>
      </c>
      <c r="V9" s="1084" t="s">
        <v>145</v>
      </c>
      <c r="W9" s="1093"/>
      <c r="X9" s="1093"/>
      <c r="Y9" s="1093"/>
      <c r="Z9" s="1093"/>
      <c r="AA9" s="1093"/>
      <c r="AB9" s="1093"/>
      <c r="AC9" s="1093"/>
      <c r="AD9" s="1093"/>
      <c r="AE9" s="1093"/>
      <c r="AF9" s="1093"/>
      <c r="AG9" s="1085"/>
      <c r="AH9" s="1081" t="s">
        <v>441</v>
      </c>
    </row>
    <row r="10" spans="1:34" ht="150" customHeight="1">
      <c r="A10" s="1065"/>
      <c r="B10" s="1069"/>
      <c r="C10" s="1070"/>
      <c r="D10" s="1070"/>
      <c r="E10" s="1070"/>
      <c r="F10" s="1070"/>
      <c r="G10" s="1070"/>
      <c r="H10" s="1070"/>
      <c r="I10" s="1070"/>
      <c r="J10" s="1070"/>
      <c r="K10" s="1071"/>
      <c r="L10" s="1073"/>
      <c r="M10" s="580" t="s">
        <v>229</v>
      </c>
      <c r="N10" s="580" t="s">
        <v>230</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4">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election activeCell="AD12" sqref="AD12:AD19"/>
    </sheetView>
  </sheetViews>
  <sheetFormatPr defaultColWidth="2.44140625" defaultRowHeight="13.2"/>
  <cols>
    <col min="1" max="1" width="5.6640625" style="108" customWidth="1"/>
    <col min="2" max="11" width="2.6640625" style="108" customWidth="1"/>
    <col min="12" max="13" width="11.88671875" style="108" customWidth="1"/>
    <col min="14" max="14" width="12.6640625" style="108" customWidth="1"/>
    <col min="15" max="15" width="37.44140625" style="108" customWidth="1"/>
    <col min="16" max="16" width="31.21875" style="108" customWidth="1"/>
    <col min="17" max="17" width="10.6640625" style="108" customWidth="1"/>
    <col min="18" max="18" width="9.6640625" style="108" customWidth="1"/>
    <col min="19" max="20" width="13.6640625" style="108" customWidth="1"/>
    <col min="21" max="21" width="6.77734375" style="108" customWidth="1"/>
    <col min="22" max="22" width="31.44140625" style="108" customWidth="1"/>
    <col min="23" max="23" width="4.77734375" style="108" bestFit="1" customWidth="1"/>
    <col min="24" max="24" width="3.6640625" style="108" customWidth="1"/>
    <col min="25" max="25" width="3.109375" style="108" bestFit="1" customWidth="1"/>
    <col min="26" max="26" width="3.6640625" style="108" customWidth="1"/>
    <col min="27" max="27" width="8" style="108" bestFit="1" customWidth="1"/>
    <col min="28" max="28" width="3.6640625" style="108" customWidth="1"/>
    <col min="29" max="29" width="3.109375" style="108" bestFit="1" customWidth="1"/>
    <col min="30" max="30" width="3.6640625" style="108" customWidth="1"/>
    <col min="31" max="32" width="3.109375" style="108" customWidth="1"/>
    <col min="33" max="33" width="3.44140625" style="108" bestFit="1" customWidth="1"/>
    <col min="34" max="34" width="5.88671875" style="108" bestFit="1" customWidth="1"/>
    <col min="35" max="35" width="14.6640625" style="108" customWidth="1"/>
    <col min="36" max="36" width="2.44140625" style="108"/>
    <col min="37" max="38" width="6.109375" style="108" customWidth="1"/>
    <col min="39" max="48" width="8.33203125" style="108" customWidth="1"/>
    <col min="49" max="16384" width="2.441406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104" t="s">
        <v>153</v>
      </c>
      <c r="S7" s="618" t="s">
        <v>406</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5"/>
      <c r="S8" s="622"/>
      <c r="T8" s="1100" t="s">
        <v>9</v>
      </c>
      <c r="U8" s="1101"/>
      <c r="V8" s="648"/>
      <c r="W8" s="1102" t="s">
        <v>61</v>
      </c>
      <c r="X8" s="1103"/>
      <c r="Y8" s="1103"/>
      <c r="Z8" s="1103"/>
      <c r="AA8" s="1103"/>
      <c r="AB8" s="1103"/>
      <c r="AC8" s="1103"/>
      <c r="AD8" s="1103"/>
      <c r="AE8" s="1103"/>
      <c r="AF8" s="1103"/>
      <c r="AG8" s="1103"/>
      <c r="AH8" s="1103"/>
      <c r="AI8" s="623" t="s">
        <v>455</v>
      </c>
    </row>
    <row r="9" spans="1:48" ht="13.5" customHeight="1">
      <c r="A9" s="1065"/>
      <c r="B9" s="1069"/>
      <c r="C9" s="1070"/>
      <c r="D9" s="1070"/>
      <c r="E9" s="1070"/>
      <c r="F9" s="1070"/>
      <c r="G9" s="1070"/>
      <c r="H9" s="1070"/>
      <c r="I9" s="1070"/>
      <c r="J9" s="1070"/>
      <c r="K9" s="1071"/>
      <c r="L9" s="1073"/>
      <c r="M9" s="1088"/>
      <c r="N9" s="1089"/>
      <c r="O9" s="1075"/>
      <c r="P9" s="1077"/>
      <c r="Q9" s="1079"/>
      <c r="R9" s="1105"/>
      <c r="S9" s="1095" t="s">
        <v>132</v>
      </c>
      <c r="T9" s="1108" t="s">
        <v>444</v>
      </c>
      <c r="U9" s="1109" t="s">
        <v>154</v>
      </c>
      <c r="V9" s="1106" t="s">
        <v>339</v>
      </c>
      <c r="W9" s="1084" t="s">
        <v>155</v>
      </c>
      <c r="X9" s="1093"/>
      <c r="Y9" s="1093"/>
      <c r="Z9" s="1093"/>
      <c r="AA9" s="1093"/>
      <c r="AB9" s="1093"/>
      <c r="AC9" s="1093"/>
      <c r="AD9" s="1093"/>
      <c r="AE9" s="1093"/>
      <c r="AF9" s="1093"/>
      <c r="AG9" s="1093"/>
      <c r="AH9" s="1093"/>
      <c r="AI9" s="1081" t="s">
        <v>445</v>
      </c>
    </row>
    <row r="10" spans="1:48" ht="150" customHeight="1">
      <c r="A10" s="1065"/>
      <c r="B10" s="1069"/>
      <c r="C10" s="1070"/>
      <c r="D10" s="1070"/>
      <c r="E10" s="1070"/>
      <c r="F10" s="1070"/>
      <c r="G10" s="1070"/>
      <c r="H10" s="1070"/>
      <c r="I10" s="1070"/>
      <c r="J10" s="1070"/>
      <c r="K10" s="1071"/>
      <c r="L10" s="1073"/>
      <c r="M10" s="580" t="s">
        <v>229</v>
      </c>
      <c r="N10" s="580" t="s">
        <v>230</v>
      </c>
      <c r="O10" s="1075"/>
      <c r="P10" s="1077"/>
      <c r="Q10" s="1079"/>
      <c r="R10" s="1105"/>
      <c r="S10" s="1095"/>
      <c r="T10" s="1108"/>
      <c r="U10" s="1109"/>
      <c r="V10" s="1107"/>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2"/>
  <cols>
    <col min="1" max="1" width="21.77734375" style="20" customWidth="1"/>
    <col min="2" max="2" width="20.33203125" style="20" customWidth="1"/>
    <col min="3" max="7" width="10.77734375" style="20" customWidth="1"/>
    <col min="8" max="11" width="10.77734375" style="78" customWidth="1"/>
    <col min="12" max="12" width="25.77734375" style="20" customWidth="1"/>
    <col min="13" max="16384" width="9" style="20"/>
  </cols>
  <sheetData>
    <row r="1" spans="1:12">
      <c r="A1" s="22" t="s">
        <v>115</v>
      </c>
      <c r="B1" s="22"/>
      <c r="C1" s="22"/>
      <c r="D1" s="22"/>
      <c r="E1" s="22"/>
      <c r="F1" s="22"/>
      <c r="G1" s="22"/>
    </row>
    <row r="2" spans="1:12" ht="27.75" customHeight="1">
      <c r="A2" s="1113" t="s">
        <v>334</v>
      </c>
      <c r="B2" s="1114"/>
      <c r="C2" s="1119" t="s">
        <v>335</v>
      </c>
      <c r="D2" s="1119"/>
      <c r="E2" s="1119"/>
      <c r="F2" s="1119"/>
      <c r="G2" s="1119"/>
      <c r="H2" s="1120" t="s">
        <v>336</v>
      </c>
      <c r="I2" s="1110" t="s">
        <v>337</v>
      </c>
      <c r="J2" s="1111"/>
      <c r="K2" s="1111"/>
      <c r="L2" s="1112"/>
    </row>
    <row r="3" spans="1:12" ht="39" customHeight="1">
      <c r="A3" s="1115"/>
      <c r="B3" s="1116"/>
      <c r="C3" s="1122" t="s">
        <v>378</v>
      </c>
      <c r="D3" s="1122"/>
      <c r="E3" s="1122"/>
      <c r="F3" s="1122"/>
      <c r="G3" s="1122"/>
      <c r="H3" s="1121"/>
      <c r="I3" s="1121" t="s">
        <v>338</v>
      </c>
      <c r="J3" s="1117"/>
      <c r="K3" s="1117"/>
      <c r="L3" s="85" t="s">
        <v>339</v>
      </c>
    </row>
    <row r="4" spans="1:12" ht="18" customHeight="1">
      <c r="A4" s="1117"/>
      <c r="B4" s="1118"/>
      <c r="C4" s="85" t="s">
        <v>107</v>
      </c>
      <c r="D4" s="85" t="s">
        <v>108</v>
      </c>
      <c r="E4" s="85" t="s">
        <v>109</v>
      </c>
      <c r="F4" s="85" t="s">
        <v>110</v>
      </c>
      <c r="G4" s="85" t="s">
        <v>111</v>
      </c>
      <c r="H4" s="84" t="s">
        <v>340</v>
      </c>
      <c r="I4" s="85" t="s">
        <v>62</v>
      </c>
      <c r="J4" s="91" t="s">
        <v>63</v>
      </c>
      <c r="K4" s="91" t="s">
        <v>446</v>
      </c>
      <c r="L4" s="85" t="s">
        <v>62</v>
      </c>
    </row>
    <row r="5" spans="1:12" ht="16.95"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95"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95"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95"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95"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95"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95"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95"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95"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95"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95"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95"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95"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95"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95"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95"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95"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95"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95"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95"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95"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95"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95"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95"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95"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95"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95"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95"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95"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95"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95"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95"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95"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95"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95"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2"/>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2020-03-06T08:43:37Z</cp:lastPrinted>
  <dcterms:created xsi:type="dcterms:W3CDTF">2020-02-21T08:37:11Z</dcterms:created>
  <dcterms:modified xsi:type="dcterms:W3CDTF">2020-03-06T11:55:07Z</dcterms:modified>
</cp:coreProperties>
</file>