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3"/>
  </bookViews>
  <sheets>
    <sheet name="４歳児 (2)" sheetId="1" r:id="rId1"/>
    <sheet name="５歳児 (2)" sheetId="2" r:id="rId2"/>
    <sheet name="４歳児" sheetId="3" r:id="rId3"/>
    <sheet name="５歳児" sheetId="4" r:id="rId4"/>
  </sheets>
  <definedNames/>
  <calcPr fullCalcOnLoad="1"/>
</workbook>
</file>

<file path=xl/sharedStrings.xml><?xml version="1.0" encoding="utf-8"?>
<sst xmlns="http://schemas.openxmlformats.org/spreadsheetml/2006/main" count="276" uniqueCount="78">
  <si>
    <t>市町村名</t>
  </si>
  <si>
    <t>一人平均むし歯数</t>
  </si>
  <si>
    <t>水戸市</t>
  </si>
  <si>
    <t>笠間市</t>
  </si>
  <si>
    <t>茨城町</t>
  </si>
  <si>
    <t>実施保育所数</t>
  </si>
  <si>
    <t>歯科健診実施児数</t>
  </si>
  <si>
    <t>むし歯罹患児数</t>
  </si>
  <si>
    <t>むし歯罹患児率</t>
  </si>
  <si>
    <t>むし歯総数</t>
  </si>
  <si>
    <t>処置歯数</t>
  </si>
  <si>
    <t>処置歯率</t>
  </si>
  <si>
    <t>永久歯（再掲）</t>
  </si>
  <si>
    <t>６才臼歯（永久歯の再掲）</t>
  </si>
  <si>
    <t>萌出歯数</t>
  </si>
  <si>
    <t>萌出児数</t>
  </si>
  <si>
    <t>萌出歯総数</t>
  </si>
  <si>
    <t>むし歯罹患歯数</t>
  </si>
  <si>
    <t>県計</t>
  </si>
  <si>
    <t>水戸保健所計</t>
  </si>
  <si>
    <t>ひたちなか市</t>
  </si>
  <si>
    <t>東海村</t>
  </si>
  <si>
    <t>ひたちなか保健所計</t>
  </si>
  <si>
    <t>常陸太田市</t>
  </si>
  <si>
    <t>大子町</t>
  </si>
  <si>
    <t>日立市</t>
  </si>
  <si>
    <t>高萩市</t>
  </si>
  <si>
    <t>北茨城市</t>
  </si>
  <si>
    <t>日立保健所計</t>
  </si>
  <si>
    <t>鉾田保健所計</t>
  </si>
  <si>
    <t>潮来市</t>
  </si>
  <si>
    <t>潮来保健所計</t>
  </si>
  <si>
    <t>竜ヶ崎市</t>
  </si>
  <si>
    <t>取手市</t>
  </si>
  <si>
    <t>牛久市</t>
  </si>
  <si>
    <t>守谷市</t>
  </si>
  <si>
    <t>河内町</t>
  </si>
  <si>
    <t>利根町</t>
  </si>
  <si>
    <t>竜ヶ崎保健所計</t>
  </si>
  <si>
    <t>土浦市</t>
  </si>
  <si>
    <t>石岡市</t>
  </si>
  <si>
    <t>美浦村</t>
  </si>
  <si>
    <t>阿見町</t>
  </si>
  <si>
    <t>土浦保健所計</t>
  </si>
  <si>
    <t>つくば市</t>
  </si>
  <si>
    <t>結城市</t>
  </si>
  <si>
    <t>下妻市</t>
  </si>
  <si>
    <t>八千代町</t>
  </si>
  <si>
    <t>古河市</t>
  </si>
  <si>
    <t>五霞町</t>
  </si>
  <si>
    <t>境町</t>
  </si>
  <si>
    <t>古河保健所計</t>
  </si>
  <si>
    <t>城里町</t>
  </si>
  <si>
    <t>大洗町</t>
  </si>
  <si>
    <t>常陸大宮市</t>
  </si>
  <si>
    <t>那珂市</t>
  </si>
  <si>
    <t>常陸大宮保健所計</t>
  </si>
  <si>
    <t>鉾田市</t>
  </si>
  <si>
    <t>行方市</t>
  </si>
  <si>
    <t>稲敷市</t>
  </si>
  <si>
    <t>かすみがうら市</t>
  </si>
  <si>
    <t>筑西市</t>
  </si>
  <si>
    <t>桜川市</t>
  </si>
  <si>
    <t>坂東市</t>
  </si>
  <si>
    <t>鹿島市</t>
  </si>
  <si>
    <t>神栖市</t>
  </si>
  <si>
    <t>筑西保健所計</t>
  </si>
  <si>
    <t>常総保健所計</t>
  </si>
  <si>
    <t>小美玉市</t>
  </si>
  <si>
    <t>つくばみらい市</t>
  </si>
  <si>
    <t>常総市</t>
  </si>
  <si>
    <t>つくば保健所計</t>
  </si>
  <si>
    <t>５歳児</t>
  </si>
  <si>
    <t>４歳児</t>
  </si>
  <si>
    <t>水戸市</t>
  </si>
  <si>
    <t>大洗町</t>
  </si>
  <si>
    <t>平成22年度保育所歯科健康診断実施状況（4歳児）</t>
  </si>
  <si>
    <t>平成22年度保育所歯科健康診断実施状況（５歳児）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</si>
</sst>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#,##0.0_);[Red]\(#,##0.0\)"/>
    <numFmt numFmtId="180" formatCode="#,##0.0;[Red]\-#,##0.0"/>
    <numFmt numFmtId="181" formatCode="0.0%"/>
    <numFmt numFmtId="182" formatCode="#,##0.00_);[Red]\(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178" fontId="0" fillId="0" borderId="10" xfId="0" applyNumberFormat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179" fontId="0" fillId="33" borderId="10" xfId="0" applyNumberForma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178" fontId="6" fillId="0" borderId="10" xfId="0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178" fontId="6" fillId="33" borderId="10" xfId="0" applyNumberFormat="1" applyFont="1" applyFill="1" applyBorder="1" applyAlignment="1">
      <alignment vertical="center"/>
    </xf>
    <xf numFmtId="179" fontId="6" fillId="33" borderId="10" xfId="0" applyNumberFormat="1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/>
    </xf>
    <xf numFmtId="178" fontId="6" fillId="0" borderId="0" xfId="0" applyNumberFormat="1" applyFont="1" applyAlignment="1">
      <alignment vertical="center"/>
    </xf>
    <xf numFmtId="0" fontId="0" fillId="0" borderId="10" xfId="0" applyFont="1" applyBorder="1" applyAlignment="1">
      <alignment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9" fontId="0" fillId="0" borderId="1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/>
    </xf>
    <xf numFmtId="178" fontId="0" fillId="0" borderId="10" xfId="0" applyNumberFormat="1" applyFont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179" fontId="6" fillId="33" borderId="12" xfId="0" applyNumberFormat="1" applyFont="1" applyFill="1" applyBorder="1" applyAlignment="1">
      <alignment vertical="center"/>
    </xf>
    <xf numFmtId="178" fontId="6" fillId="33" borderId="12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179" fontId="6" fillId="33" borderId="14" xfId="0" applyNumberFormat="1" applyFont="1" applyFill="1" applyBorder="1" applyAlignment="1">
      <alignment vertical="center"/>
    </xf>
    <xf numFmtId="178" fontId="6" fillId="33" borderId="14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0" xfId="49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38" fontId="0" fillId="0" borderId="10" xfId="49" applyFill="1" applyBorder="1" applyAlignment="1">
      <alignment vertical="center"/>
    </xf>
    <xf numFmtId="0" fontId="0" fillId="0" borderId="10" xfId="0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6" fillId="35" borderId="13" xfId="0" applyFont="1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179" fontId="6" fillId="0" borderId="10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pane xSplit="1" ySplit="4" topLeftCell="B38" activePane="bottomRight" state="frozen"/>
      <selection pane="topLeft" activeCell="Q15" sqref="Q15"/>
      <selection pane="topRight" activeCell="Q15" sqref="Q15"/>
      <selection pane="bottomLeft" activeCell="Q15" sqref="Q15"/>
      <selection pane="bottomRight" activeCell="I49" sqref="I49"/>
    </sheetView>
  </sheetViews>
  <sheetFormatPr defaultColWidth="9.00390625" defaultRowHeight="13.5"/>
  <cols>
    <col min="1" max="1" width="21.50390625" style="0" customWidth="1"/>
    <col min="2" max="14" width="9.375" style="0" customWidth="1"/>
    <col min="15" max="15" width="13.125" style="0" hidden="1" customWidth="1"/>
    <col min="16" max="16" width="9.00390625" style="0" hidden="1" customWidth="1"/>
  </cols>
  <sheetData>
    <row r="1" ht="17.25">
      <c r="B1" s="1" t="s">
        <v>76</v>
      </c>
    </row>
    <row r="2" ht="18.75" customHeight="1" thickBot="1">
      <c r="A2" s="10" t="s">
        <v>73</v>
      </c>
    </row>
    <row r="3" spans="10:14" ht="20.25" customHeight="1" thickBot="1" thickTop="1">
      <c r="J3" s="59" t="s">
        <v>12</v>
      </c>
      <c r="K3" s="60"/>
      <c r="L3" s="59" t="s">
        <v>13</v>
      </c>
      <c r="M3" s="61"/>
      <c r="N3" s="60"/>
    </row>
    <row r="4" spans="1:26" ht="32.25" customHeight="1" thickBot="1" thickTop="1">
      <c r="A4" s="11" t="s">
        <v>0</v>
      </c>
      <c r="B4" s="12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25" t="s">
        <v>1</v>
      </c>
      <c r="H4" s="13" t="s">
        <v>10</v>
      </c>
      <c r="I4" s="13" t="s">
        <v>11</v>
      </c>
      <c r="J4" s="13" t="s">
        <v>14</v>
      </c>
      <c r="K4" s="13" t="s">
        <v>9</v>
      </c>
      <c r="L4" s="13" t="s">
        <v>15</v>
      </c>
      <c r="M4" s="13" t="s">
        <v>16</v>
      </c>
      <c r="N4" s="13" t="s">
        <v>17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21" customHeight="1" thickBot="1" thickTop="1">
      <c r="A5" s="40" t="s">
        <v>74</v>
      </c>
      <c r="B5" s="47">
        <v>37</v>
      </c>
      <c r="C5" s="48">
        <v>705</v>
      </c>
      <c r="D5" s="48">
        <v>269</v>
      </c>
      <c r="E5" s="15">
        <f aca="true" t="shared" si="0" ref="E5:E10">D5/C5*100</f>
        <v>38.156028368794324</v>
      </c>
      <c r="F5" s="48">
        <v>1323</v>
      </c>
      <c r="G5" s="49">
        <f aca="true" t="shared" si="1" ref="G5:G49">F5/C5</f>
        <v>1.876595744680851</v>
      </c>
      <c r="H5" s="50">
        <v>436</v>
      </c>
      <c r="I5" s="15">
        <f aca="true" t="shared" si="2" ref="I5:I49">H5/F5*100</f>
        <v>32.95540438397581</v>
      </c>
      <c r="J5" s="48">
        <v>23</v>
      </c>
      <c r="K5" s="48">
        <v>0</v>
      </c>
      <c r="L5" s="48">
        <v>6</v>
      </c>
      <c r="M5" s="48">
        <v>10</v>
      </c>
      <c r="N5" s="48">
        <v>0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1" customHeight="1" thickBot="1" thickTop="1">
      <c r="A6" s="40" t="s">
        <v>3</v>
      </c>
      <c r="B6" s="47">
        <v>9</v>
      </c>
      <c r="C6" s="48">
        <v>207</v>
      </c>
      <c r="D6" s="48">
        <v>88</v>
      </c>
      <c r="E6" s="15">
        <f t="shared" si="0"/>
        <v>42.51207729468599</v>
      </c>
      <c r="F6" s="48">
        <v>475</v>
      </c>
      <c r="G6" s="49">
        <f t="shared" si="1"/>
        <v>2.2946859903381642</v>
      </c>
      <c r="H6" s="48">
        <v>143</v>
      </c>
      <c r="I6" s="15">
        <f t="shared" si="2"/>
        <v>30.105263157894736</v>
      </c>
      <c r="J6" s="48">
        <v>4</v>
      </c>
      <c r="K6" s="48">
        <v>0</v>
      </c>
      <c r="L6" s="48">
        <v>0</v>
      </c>
      <c r="M6" s="48">
        <v>0</v>
      </c>
      <c r="N6" s="48">
        <v>0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1" customHeight="1" thickBot="1" thickTop="1">
      <c r="A7" s="40" t="s">
        <v>68</v>
      </c>
      <c r="B7" s="47">
        <v>11</v>
      </c>
      <c r="C7" s="48">
        <v>207</v>
      </c>
      <c r="D7" s="48">
        <v>110</v>
      </c>
      <c r="E7" s="15">
        <f t="shared" si="0"/>
        <v>53.14009661835749</v>
      </c>
      <c r="F7" s="48">
        <v>540</v>
      </c>
      <c r="G7" s="49">
        <f t="shared" si="1"/>
        <v>2.608695652173913</v>
      </c>
      <c r="H7" s="50">
        <v>144</v>
      </c>
      <c r="I7" s="15">
        <f t="shared" si="2"/>
        <v>26.666666666666668</v>
      </c>
      <c r="J7" s="48">
        <v>6</v>
      </c>
      <c r="K7" s="48">
        <v>0</v>
      </c>
      <c r="L7" s="48">
        <v>3</v>
      </c>
      <c r="M7" s="48">
        <v>4</v>
      </c>
      <c r="N7" s="48">
        <v>0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21" customHeight="1" thickBot="1" thickTop="1">
      <c r="A8" s="40" t="s">
        <v>4</v>
      </c>
      <c r="B8" s="47">
        <v>6</v>
      </c>
      <c r="C8" s="48">
        <v>118</v>
      </c>
      <c r="D8" s="48">
        <v>48</v>
      </c>
      <c r="E8" s="15">
        <f t="shared" si="0"/>
        <v>40.67796610169492</v>
      </c>
      <c r="F8" s="48">
        <v>206</v>
      </c>
      <c r="G8" s="49">
        <f t="shared" si="1"/>
        <v>1.7457627118644068</v>
      </c>
      <c r="H8" s="48">
        <v>65</v>
      </c>
      <c r="I8" s="15">
        <f t="shared" si="2"/>
        <v>31.55339805825243</v>
      </c>
      <c r="J8" s="48">
        <v>4</v>
      </c>
      <c r="K8" s="48">
        <v>0</v>
      </c>
      <c r="L8" s="48">
        <v>0</v>
      </c>
      <c r="M8" s="48">
        <v>0</v>
      </c>
      <c r="N8" s="48">
        <v>0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1" customHeight="1" thickBot="1" thickTop="1">
      <c r="A9" s="40" t="s">
        <v>75</v>
      </c>
      <c r="B9" s="47">
        <v>5</v>
      </c>
      <c r="C9" s="48">
        <v>121</v>
      </c>
      <c r="D9" s="48">
        <v>63</v>
      </c>
      <c r="E9" s="15">
        <f t="shared" si="0"/>
        <v>52.066115702479344</v>
      </c>
      <c r="F9" s="48">
        <v>207</v>
      </c>
      <c r="G9" s="49">
        <f t="shared" si="1"/>
        <v>1.7107438016528926</v>
      </c>
      <c r="H9" s="50">
        <v>98</v>
      </c>
      <c r="I9" s="15">
        <f t="shared" si="2"/>
        <v>47.34299516908212</v>
      </c>
      <c r="J9" s="48">
        <v>2</v>
      </c>
      <c r="K9" s="48">
        <v>0</v>
      </c>
      <c r="L9" s="48">
        <v>0</v>
      </c>
      <c r="M9" s="48">
        <v>0</v>
      </c>
      <c r="N9" s="48">
        <v>0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1" customHeight="1" thickBot="1" thickTop="1">
      <c r="A10" s="40" t="s">
        <v>52</v>
      </c>
      <c r="B10" s="47">
        <v>5</v>
      </c>
      <c r="C10" s="48">
        <v>53</v>
      </c>
      <c r="D10" s="48">
        <v>22</v>
      </c>
      <c r="E10" s="15">
        <f t="shared" si="0"/>
        <v>41.509433962264154</v>
      </c>
      <c r="F10" s="48">
        <v>102</v>
      </c>
      <c r="G10" s="49">
        <f t="shared" si="1"/>
        <v>1.9245283018867925</v>
      </c>
      <c r="H10" s="50">
        <v>42</v>
      </c>
      <c r="I10" s="15">
        <f t="shared" si="2"/>
        <v>41.17647058823529</v>
      </c>
      <c r="J10" s="48">
        <v>1</v>
      </c>
      <c r="K10" s="48">
        <v>0</v>
      </c>
      <c r="L10" s="48">
        <v>1</v>
      </c>
      <c r="M10" s="48">
        <v>1</v>
      </c>
      <c r="N10" s="48">
        <v>0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1" customHeight="1" thickBot="1" thickTop="1">
      <c r="A11" s="40" t="s">
        <v>20</v>
      </c>
      <c r="B11" s="57">
        <v>23</v>
      </c>
      <c r="C11" s="57">
        <v>519</v>
      </c>
      <c r="D11" s="57">
        <v>234</v>
      </c>
      <c r="E11" s="58">
        <f aca="true" t="shared" si="3" ref="E11:E31">D11/C11*100</f>
        <v>45.08670520231214</v>
      </c>
      <c r="F11" s="57">
        <v>1257</v>
      </c>
      <c r="G11" s="58">
        <f t="shared" si="1"/>
        <v>2.421965317919075</v>
      </c>
      <c r="H11" s="57">
        <v>421</v>
      </c>
      <c r="I11" s="58">
        <f t="shared" si="2"/>
        <v>33.49244232299125</v>
      </c>
      <c r="J11" s="57">
        <v>20</v>
      </c>
      <c r="K11" s="57">
        <v>0</v>
      </c>
      <c r="L11" s="57">
        <v>2</v>
      </c>
      <c r="M11" s="57">
        <v>4</v>
      </c>
      <c r="N11" s="57">
        <v>0</v>
      </c>
      <c r="O11" s="10"/>
      <c r="P11" s="10"/>
      <c r="Q11" s="26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1" customHeight="1" thickBot="1" thickTop="1">
      <c r="A12" s="40" t="s">
        <v>21</v>
      </c>
      <c r="B12" s="57">
        <v>7</v>
      </c>
      <c r="C12" s="57">
        <v>138</v>
      </c>
      <c r="D12" s="57">
        <v>35</v>
      </c>
      <c r="E12" s="58">
        <f t="shared" si="3"/>
        <v>25.36231884057971</v>
      </c>
      <c r="F12" s="57">
        <v>175</v>
      </c>
      <c r="G12" s="58">
        <f t="shared" si="1"/>
        <v>1.2681159420289856</v>
      </c>
      <c r="H12" s="57">
        <v>63</v>
      </c>
      <c r="I12" s="58">
        <f t="shared" si="2"/>
        <v>36</v>
      </c>
      <c r="J12" s="57">
        <v>4</v>
      </c>
      <c r="K12" s="57">
        <v>0</v>
      </c>
      <c r="L12" s="57">
        <v>0</v>
      </c>
      <c r="M12" s="57">
        <v>0</v>
      </c>
      <c r="N12" s="57">
        <v>0</v>
      </c>
      <c r="O12" s="10"/>
      <c r="P12" s="10"/>
      <c r="Q12" s="26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1" customHeight="1" thickBot="1" thickTop="1">
      <c r="A13" s="40" t="s">
        <v>23</v>
      </c>
      <c r="B13" s="5">
        <v>8</v>
      </c>
      <c r="C13" s="5">
        <v>126</v>
      </c>
      <c r="D13" s="5">
        <v>39</v>
      </c>
      <c r="E13" s="7">
        <f t="shared" si="3"/>
        <v>30.952380952380953</v>
      </c>
      <c r="F13" s="5">
        <v>174</v>
      </c>
      <c r="G13" s="7">
        <f t="shared" si="1"/>
        <v>1.380952380952381</v>
      </c>
      <c r="H13" s="5">
        <v>60</v>
      </c>
      <c r="I13" s="7">
        <f t="shared" si="2"/>
        <v>34.48275862068966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0"/>
      <c r="P13" s="10"/>
      <c r="Q13" s="26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1" customHeight="1" thickBot="1" thickTop="1">
      <c r="A14" s="40" t="s">
        <v>54</v>
      </c>
      <c r="B14" s="14">
        <v>12</v>
      </c>
      <c r="C14" s="14">
        <v>193</v>
      </c>
      <c r="D14" s="14">
        <v>78</v>
      </c>
      <c r="E14" s="15">
        <f t="shared" si="3"/>
        <v>40.41450777202073</v>
      </c>
      <c r="F14" s="14">
        <v>447</v>
      </c>
      <c r="G14" s="15">
        <f t="shared" si="1"/>
        <v>2.316062176165803</v>
      </c>
      <c r="H14" s="14">
        <v>162</v>
      </c>
      <c r="I14" s="15">
        <f t="shared" si="2"/>
        <v>36.241610738255034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0"/>
      <c r="P14" s="10"/>
      <c r="Q14" s="26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1" customHeight="1" thickBot="1" thickTop="1">
      <c r="A15" s="40" t="s">
        <v>55</v>
      </c>
      <c r="B15" s="14">
        <v>6</v>
      </c>
      <c r="C15" s="14">
        <v>131</v>
      </c>
      <c r="D15" s="14">
        <v>40</v>
      </c>
      <c r="E15" s="15">
        <f t="shared" si="3"/>
        <v>30.53435114503817</v>
      </c>
      <c r="F15" s="14">
        <v>206</v>
      </c>
      <c r="G15" s="15">
        <f t="shared" si="1"/>
        <v>1.5725190839694656</v>
      </c>
      <c r="H15" s="14">
        <v>104</v>
      </c>
      <c r="I15" s="15">
        <f t="shared" si="2"/>
        <v>50.48543689320388</v>
      </c>
      <c r="J15" s="14">
        <v>7</v>
      </c>
      <c r="K15" s="14">
        <v>0</v>
      </c>
      <c r="L15" s="14">
        <v>4</v>
      </c>
      <c r="M15" s="14">
        <v>7</v>
      </c>
      <c r="N15" s="14">
        <v>0</v>
      </c>
      <c r="O15" s="10"/>
      <c r="P15" s="10"/>
      <c r="Q15" s="26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1" customHeight="1" thickBot="1" thickTop="1">
      <c r="A16" s="40" t="s">
        <v>24</v>
      </c>
      <c r="B16" s="14">
        <v>5</v>
      </c>
      <c r="C16" s="14">
        <v>77</v>
      </c>
      <c r="D16" s="14">
        <v>32</v>
      </c>
      <c r="E16" s="15">
        <f t="shared" si="3"/>
        <v>41.55844155844156</v>
      </c>
      <c r="F16" s="14">
        <v>174</v>
      </c>
      <c r="G16" s="15">
        <f t="shared" si="1"/>
        <v>2.25974025974026</v>
      </c>
      <c r="H16" s="14">
        <v>59</v>
      </c>
      <c r="I16" s="15">
        <f t="shared" si="2"/>
        <v>33.90804597701149</v>
      </c>
      <c r="J16" s="14">
        <v>3</v>
      </c>
      <c r="K16" s="14">
        <v>0</v>
      </c>
      <c r="L16" s="14">
        <v>1</v>
      </c>
      <c r="M16" s="14">
        <v>2</v>
      </c>
      <c r="N16" s="14">
        <v>0</v>
      </c>
      <c r="O16" s="10"/>
      <c r="P16" s="10"/>
      <c r="Q16" s="26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1" customHeight="1" thickBot="1" thickTop="1">
      <c r="A17" s="40" t="s">
        <v>25</v>
      </c>
      <c r="B17" s="14">
        <v>21</v>
      </c>
      <c r="C17" s="14">
        <v>382</v>
      </c>
      <c r="D17" s="14">
        <v>160</v>
      </c>
      <c r="E17" s="15">
        <f t="shared" si="3"/>
        <v>41.8848167539267</v>
      </c>
      <c r="F17" s="14">
        <v>979</v>
      </c>
      <c r="G17" s="15">
        <f t="shared" si="1"/>
        <v>2.56282722513089</v>
      </c>
      <c r="H17" s="14">
        <v>216</v>
      </c>
      <c r="I17" s="15">
        <f t="shared" si="2"/>
        <v>22.06332992849847</v>
      </c>
      <c r="J17" s="14">
        <v>6</v>
      </c>
      <c r="K17" s="14">
        <v>0</v>
      </c>
      <c r="L17" s="14">
        <v>1</v>
      </c>
      <c r="M17" s="14">
        <v>1</v>
      </c>
      <c r="N17" s="14">
        <v>0</v>
      </c>
      <c r="O17" s="10"/>
      <c r="P17" s="10"/>
      <c r="Q17" s="26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21" customHeight="1" thickBot="1" thickTop="1">
      <c r="A18" s="40" t="s">
        <v>26</v>
      </c>
      <c r="B18" s="14">
        <v>5</v>
      </c>
      <c r="C18" s="14">
        <v>83</v>
      </c>
      <c r="D18" s="14">
        <v>36</v>
      </c>
      <c r="E18" s="15">
        <f t="shared" si="3"/>
        <v>43.373493975903614</v>
      </c>
      <c r="F18" s="14">
        <v>198</v>
      </c>
      <c r="G18" s="15">
        <f t="shared" si="1"/>
        <v>2.3855421686746987</v>
      </c>
      <c r="H18" s="14">
        <v>36</v>
      </c>
      <c r="I18" s="15">
        <f t="shared" si="2"/>
        <v>18.181818181818183</v>
      </c>
      <c r="J18" s="14">
        <v>1</v>
      </c>
      <c r="K18" s="14">
        <v>0</v>
      </c>
      <c r="L18" s="14">
        <v>0</v>
      </c>
      <c r="M18" s="14">
        <v>0</v>
      </c>
      <c r="N18" s="14">
        <v>0</v>
      </c>
      <c r="O18" s="10"/>
      <c r="P18" s="10"/>
      <c r="Q18" s="26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1" customHeight="1" thickBot="1" thickTop="1">
      <c r="A19" s="40" t="s">
        <v>27</v>
      </c>
      <c r="B19" s="14">
        <v>6</v>
      </c>
      <c r="C19" s="14">
        <v>112</v>
      </c>
      <c r="D19" s="14">
        <v>58</v>
      </c>
      <c r="E19" s="15">
        <f t="shared" si="3"/>
        <v>51.78571428571429</v>
      </c>
      <c r="F19" s="14">
        <v>459</v>
      </c>
      <c r="G19" s="15">
        <f t="shared" si="1"/>
        <v>4.098214285714286</v>
      </c>
      <c r="H19" s="14">
        <v>49</v>
      </c>
      <c r="I19" s="15">
        <f t="shared" si="2"/>
        <v>10.675381263616558</v>
      </c>
      <c r="J19" s="14">
        <v>0</v>
      </c>
      <c r="K19" s="14">
        <v>0</v>
      </c>
      <c r="L19" s="14">
        <v>2</v>
      </c>
      <c r="M19" s="14">
        <v>3</v>
      </c>
      <c r="N19" s="14">
        <v>0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21" customHeight="1" thickBot="1" thickTop="1">
      <c r="A20" s="40" t="s">
        <v>57</v>
      </c>
      <c r="B20" s="20">
        <v>9</v>
      </c>
      <c r="C20" s="20">
        <v>205</v>
      </c>
      <c r="D20" s="20">
        <v>102</v>
      </c>
      <c r="E20" s="15">
        <f t="shared" si="3"/>
        <v>49.75609756097561</v>
      </c>
      <c r="F20" s="20">
        <v>530</v>
      </c>
      <c r="G20" s="32">
        <f t="shared" si="1"/>
        <v>2.5853658536585367</v>
      </c>
      <c r="H20" s="20">
        <v>140</v>
      </c>
      <c r="I20" s="15">
        <f t="shared" si="2"/>
        <v>26.41509433962264</v>
      </c>
      <c r="J20" s="20">
        <v>13</v>
      </c>
      <c r="K20" s="20">
        <v>0</v>
      </c>
      <c r="L20" s="20">
        <v>3</v>
      </c>
      <c r="M20" s="20">
        <v>7</v>
      </c>
      <c r="N20" s="14">
        <v>0</v>
      </c>
      <c r="O20" s="10"/>
      <c r="P20" s="10"/>
      <c r="Q20" s="26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21" customHeight="1" thickBot="1" thickTop="1">
      <c r="A21" s="40" t="s">
        <v>58</v>
      </c>
      <c r="B21" s="20">
        <v>6</v>
      </c>
      <c r="C21" s="20">
        <v>123</v>
      </c>
      <c r="D21" s="20">
        <v>57</v>
      </c>
      <c r="E21" s="15">
        <f t="shared" si="3"/>
        <v>46.34146341463415</v>
      </c>
      <c r="F21" s="20">
        <v>277</v>
      </c>
      <c r="G21" s="15">
        <f t="shared" si="1"/>
        <v>2.252032520325203</v>
      </c>
      <c r="H21" s="20">
        <v>110</v>
      </c>
      <c r="I21" s="15">
        <f t="shared" si="2"/>
        <v>39.71119133574007</v>
      </c>
      <c r="J21" s="20">
        <v>11</v>
      </c>
      <c r="K21" s="20">
        <v>0</v>
      </c>
      <c r="L21" s="20">
        <v>3</v>
      </c>
      <c r="M21" s="20">
        <v>8</v>
      </c>
      <c r="N21" s="14">
        <v>0</v>
      </c>
      <c r="O21" s="10"/>
      <c r="P21" s="10"/>
      <c r="Q21" s="26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21" customHeight="1" thickBot="1" thickTop="1">
      <c r="A22" s="40" t="s">
        <v>64</v>
      </c>
      <c r="B22" s="14">
        <v>11</v>
      </c>
      <c r="C22" s="14">
        <v>245</v>
      </c>
      <c r="D22" s="14">
        <v>114</v>
      </c>
      <c r="E22" s="15">
        <f t="shared" si="3"/>
        <v>46.53061224489796</v>
      </c>
      <c r="F22" s="14">
        <v>696</v>
      </c>
      <c r="G22" s="15">
        <f t="shared" si="1"/>
        <v>2.840816326530612</v>
      </c>
      <c r="H22" s="14">
        <v>123</v>
      </c>
      <c r="I22" s="15">
        <f t="shared" si="2"/>
        <v>17.67241379310345</v>
      </c>
      <c r="J22" s="14">
        <v>5</v>
      </c>
      <c r="K22" s="14">
        <v>0</v>
      </c>
      <c r="L22" s="14">
        <v>1</v>
      </c>
      <c r="M22" s="14">
        <v>1</v>
      </c>
      <c r="N22" s="14">
        <v>0</v>
      </c>
      <c r="O22" s="10"/>
      <c r="P22" s="10"/>
      <c r="Q22" s="26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21" customHeight="1" thickBot="1" thickTop="1">
      <c r="A23" s="40" t="s">
        <v>30</v>
      </c>
      <c r="B23" s="14">
        <v>7</v>
      </c>
      <c r="C23" s="14">
        <v>123</v>
      </c>
      <c r="D23" s="14">
        <v>54</v>
      </c>
      <c r="E23" s="15">
        <f t="shared" si="3"/>
        <v>43.90243902439025</v>
      </c>
      <c r="F23" s="14">
        <v>282</v>
      </c>
      <c r="G23" s="15">
        <f t="shared" si="1"/>
        <v>2.292682926829268</v>
      </c>
      <c r="H23" s="14">
        <v>68</v>
      </c>
      <c r="I23" s="15">
        <f t="shared" si="2"/>
        <v>24.113475177304963</v>
      </c>
      <c r="J23" s="14">
        <v>3</v>
      </c>
      <c r="K23" s="14">
        <v>0</v>
      </c>
      <c r="L23" s="14">
        <v>3</v>
      </c>
      <c r="M23" s="14">
        <v>4</v>
      </c>
      <c r="N23" s="14">
        <v>0</v>
      </c>
      <c r="O23" s="10"/>
      <c r="P23" s="10"/>
      <c r="Q23" s="26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1" customHeight="1" thickBot="1" thickTop="1">
      <c r="A24" s="40" t="s">
        <v>65</v>
      </c>
      <c r="B24" s="14">
        <v>21</v>
      </c>
      <c r="C24" s="14">
        <v>511</v>
      </c>
      <c r="D24" s="14">
        <v>240</v>
      </c>
      <c r="E24" s="15">
        <f t="shared" si="3"/>
        <v>46.96673189823875</v>
      </c>
      <c r="F24" s="14">
        <v>1358</v>
      </c>
      <c r="G24" s="15">
        <f t="shared" si="1"/>
        <v>2.6575342465753424</v>
      </c>
      <c r="H24" s="14">
        <v>340</v>
      </c>
      <c r="I24" s="15">
        <f t="shared" si="2"/>
        <v>25.03681885125184</v>
      </c>
      <c r="J24" s="14">
        <v>8</v>
      </c>
      <c r="K24" s="14">
        <v>0</v>
      </c>
      <c r="L24" s="14">
        <v>2</v>
      </c>
      <c r="M24" s="14">
        <v>5</v>
      </c>
      <c r="N24" s="14">
        <v>0</v>
      </c>
      <c r="O24" s="10"/>
      <c r="P24" s="10"/>
      <c r="Q24" s="26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1" customHeight="1" thickBot="1" thickTop="1">
      <c r="A25" s="51" t="s">
        <v>32</v>
      </c>
      <c r="B25" s="20">
        <v>11</v>
      </c>
      <c r="C25" s="20">
        <v>209</v>
      </c>
      <c r="D25" s="20">
        <v>59</v>
      </c>
      <c r="E25" s="15">
        <f t="shared" si="3"/>
        <v>28.22966507177033</v>
      </c>
      <c r="F25" s="14">
        <v>391</v>
      </c>
      <c r="G25" s="15">
        <f t="shared" si="1"/>
        <v>1.8708133971291867</v>
      </c>
      <c r="H25" s="14">
        <v>86</v>
      </c>
      <c r="I25" s="15">
        <f t="shared" si="2"/>
        <v>21.994884910485936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0"/>
      <c r="P25" s="10"/>
      <c r="Q25" s="26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1" customHeight="1" thickBot="1" thickTop="1">
      <c r="A26" s="40" t="s">
        <v>33</v>
      </c>
      <c r="B26" s="20">
        <v>15</v>
      </c>
      <c r="C26" s="20">
        <v>282</v>
      </c>
      <c r="D26" s="20">
        <v>107</v>
      </c>
      <c r="E26" s="15">
        <f t="shared" si="3"/>
        <v>37.94326241134752</v>
      </c>
      <c r="F26" s="14">
        <v>682</v>
      </c>
      <c r="G26" s="15">
        <f t="shared" si="1"/>
        <v>2.4184397163120566</v>
      </c>
      <c r="H26" s="14">
        <v>196</v>
      </c>
      <c r="I26" s="15">
        <f t="shared" si="2"/>
        <v>28.739002932551323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0"/>
      <c r="P26" s="10"/>
      <c r="Q26" s="26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1" customHeight="1" thickBot="1" thickTop="1">
      <c r="A27" s="40" t="s">
        <v>34</v>
      </c>
      <c r="B27" s="20">
        <v>10</v>
      </c>
      <c r="C27" s="20">
        <v>210</v>
      </c>
      <c r="D27" s="20">
        <v>86</v>
      </c>
      <c r="E27" s="15">
        <f t="shared" si="3"/>
        <v>40.95238095238095</v>
      </c>
      <c r="F27" s="14">
        <v>705</v>
      </c>
      <c r="G27" s="15">
        <f t="shared" si="1"/>
        <v>3.357142857142857</v>
      </c>
      <c r="H27" s="14">
        <v>154</v>
      </c>
      <c r="I27" s="15">
        <f t="shared" si="2"/>
        <v>21.843971631205676</v>
      </c>
      <c r="J27" s="14">
        <v>0</v>
      </c>
      <c r="K27" s="14">
        <v>0</v>
      </c>
      <c r="L27" s="14">
        <v>1</v>
      </c>
      <c r="M27" s="14">
        <v>2</v>
      </c>
      <c r="N27" s="14">
        <v>0</v>
      </c>
      <c r="O27" s="10"/>
      <c r="P27" s="10"/>
      <c r="Q27" s="26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" customHeight="1" thickBot="1" thickTop="1">
      <c r="A28" s="40" t="s">
        <v>35</v>
      </c>
      <c r="B28" s="20">
        <v>8</v>
      </c>
      <c r="C28" s="20">
        <v>162</v>
      </c>
      <c r="D28" s="20">
        <v>47</v>
      </c>
      <c r="E28" s="15">
        <f t="shared" si="3"/>
        <v>29.01234567901235</v>
      </c>
      <c r="F28" s="14">
        <v>229</v>
      </c>
      <c r="G28" s="15">
        <f t="shared" si="1"/>
        <v>1.4135802469135803</v>
      </c>
      <c r="H28" s="14">
        <v>71</v>
      </c>
      <c r="I28" s="15">
        <f t="shared" si="2"/>
        <v>31.004366812227076</v>
      </c>
      <c r="J28" s="14">
        <v>7</v>
      </c>
      <c r="K28" s="14">
        <v>0</v>
      </c>
      <c r="L28" s="14">
        <v>1</v>
      </c>
      <c r="M28" s="14">
        <v>1</v>
      </c>
      <c r="N28" s="14">
        <v>0</v>
      </c>
      <c r="O28" s="10"/>
      <c r="P28" s="10"/>
      <c r="Q28" s="26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1" customHeight="1" thickBot="1" thickTop="1">
      <c r="A29" s="40" t="s">
        <v>36</v>
      </c>
      <c r="B29" s="14">
        <v>2</v>
      </c>
      <c r="C29" s="20">
        <v>45</v>
      </c>
      <c r="D29" s="20">
        <v>31</v>
      </c>
      <c r="E29" s="15">
        <f t="shared" si="3"/>
        <v>68.88888888888889</v>
      </c>
      <c r="F29" s="14">
        <v>199</v>
      </c>
      <c r="G29" s="15">
        <f t="shared" si="1"/>
        <v>4.4222222222222225</v>
      </c>
      <c r="H29" s="14">
        <v>20</v>
      </c>
      <c r="I29" s="15">
        <f t="shared" si="2"/>
        <v>10.050251256281408</v>
      </c>
      <c r="J29" s="14">
        <v>1</v>
      </c>
      <c r="K29" s="14">
        <v>0</v>
      </c>
      <c r="L29" s="14">
        <v>1</v>
      </c>
      <c r="M29" s="14">
        <v>2</v>
      </c>
      <c r="N29" s="14">
        <v>0</v>
      </c>
      <c r="O29" s="10"/>
      <c r="P29" s="10"/>
      <c r="Q29" s="26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1" customHeight="1" thickBot="1" thickTop="1">
      <c r="A30" s="40" t="s">
        <v>37</v>
      </c>
      <c r="B30" s="14">
        <v>3</v>
      </c>
      <c r="C30" s="20">
        <v>43</v>
      </c>
      <c r="D30" s="20">
        <v>21</v>
      </c>
      <c r="E30" s="15">
        <f t="shared" si="3"/>
        <v>48.837209302325576</v>
      </c>
      <c r="F30" s="14">
        <v>115</v>
      </c>
      <c r="G30" s="15">
        <f t="shared" si="1"/>
        <v>2.6744186046511627</v>
      </c>
      <c r="H30" s="14">
        <v>28</v>
      </c>
      <c r="I30" s="15">
        <f t="shared" si="2"/>
        <v>24.347826086956523</v>
      </c>
      <c r="J30" s="14">
        <v>6</v>
      </c>
      <c r="K30" s="14">
        <v>0</v>
      </c>
      <c r="L30" s="14">
        <v>0</v>
      </c>
      <c r="M30" s="14">
        <v>0</v>
      </c>
      <c r="N30" s="14">
        <v>0</v>
      </c>
      <c r="O30" s="10"/>
      <c r="P30" s="10"/>
      <c r="Q30" s="26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21" customHeight="1" thickBot="1" thickTop="1">
      <c r="A31" s="40" t="s">
        <v>59</v>
      </c>
      <c r="B31" s="14">
        <v>5</v>
      </c>
      <c r="C31" s="20">
        <v>111</v>
      </c>
      <c r="D31" s="20">
        <v>86</v>
      </c>
      <c r="E31" s="15">
        <f t="shared" si="3"/>
        <v>77.47747747747748</v>
      </c>
      <c r="F31" s="14">
        <v>363</v>
      </c>
      <c r="G31" s="15">
        <f t="shared" si="1"/>
        <v>3.27027027027027</v>
      </c>
      <c r="H31" s="14">
        <v>90</v>
      </c>
      <c r="I31" s="15">
        <f t="shared" si="2"/>
        <v>24.793388429752067</v>
      </c>
      <c r="J31" s="14">
        <v>2</v>
      </c>
      <c r="K31" s="14">
        <v>0</v>
      </c>
      <c r="L31" s="14">
        <v>0</v>
      </c>
      <c r="M31" s="14">
        <v>0</v>
      </c>
      <c r="N31" s="14">
        <v>0</v>
      </c>
      <c r="O31" s="10"/>
      <c r="P31" s="10"/>
      <c r="Q31" s="26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1" customHeight="1" thickBot="1" thickTop="1">
      <c r="A32" s="40" t="s">
        <v>39</v>
      </c>
      <c r="B32" s="43">
        <v>20</v>
      </c>
      <c r="C32" s="44">
        <v>367</v>
      </c>
      <c r="D32" s="44">
        <v>120</v>
      </c>
      <c r="E32" s="45">
        <f>SUM(D32/C32*100)</f>
        <v>32.69754768392371</v>
      </c>
      <c r="F32" s="44">
        <v>571</v>
      </c>
      <c r="G32" s="45">
        <f>SUM(F32/C32)</f>
        <v>1.555858310626703</v>
      </c>
      <c r="H32" s="46">
        <v>193</v>
      </c>
      <c r="I32" s="45">
        <f>SUM(H32/F32*100)</f>
        <v>33.80035026269702</v>
      </c>
      <c r="J32" s="44">
        <v>8</v>
      </c>
      <c r="K32" s="44">
        <v>0</v>
      </c>
      <c r="L32" s="44">
        <v>3</v>
      </c>
      <c r="M32" s="44">
        <v>5</v>
      </c>
      <c r="N32" s="44">
        <v>0</v>
      </c>
      <c r="O32" s="10"/>
      <c r="P32" s="10"/>
      <c r="Q32" s="26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1" customHeight="1" thickBot="1" thickTop="1">
      <c r="A33" s="40" t="s">
        <v>40</v>
      </c>
      <c r="B33" s="46">
        <v>15</v>
      </c>
      <c r="C33" s="46">
        <v>319</v>
      </c>
      <c r="D33" s="46">
        <v>158</v>
      </c>
      <c r="E33" s="45">
        <f>SUM(D33/C33*100)</f>
        <v>49.52978056426332</v>
      </c>
      <c r="F33" s="46">
        <v>865</v>
      </c>
      <c r="G33" s="45">
        <f>SUM(F33/C33)</f>
        <v>2.7115987460815045</v>
      </c>
      <c r="H33" s="46">
        <v>309</v>
      </c>
      <c r="I33" s="45">
        <f>SUM(H33/F33*100)</f>
        <v>35.72254335260116</v>
      </c>
      <c r="J33" s="46">
        <v>10</v>
      </c>
      <c r="K33" s="46">
        <v>0</v>
      </c>
      <c r="L33" s="46">
        <v>2</v>
      </c>
      <c r="M33" s="46">
        <v>5</v>
      </c>
      <c r="N33" s="46">
        <v>0</v>
      </c>
      <c r="O33" s="10"/>
      <c r="P33" s="10"/>
      <c r="Q33" s="26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21" customHeight="1" thickBot="1" thickTop="1">
      <c r="A34" s="40" t="s">
        <v>60</v>
      </c>
      <c r="B34" s="46">
        <v>7</v>
      </c>
      <c r="C34" s="44">
        <v>210</v>
      </c>
      <c r="D34" s="44">
        <v>75</v>
      </c>
      <c r="E34" s="45">
        <f>SUM(D34/C34*100)</f>
        <v>35.714285714285715</v>
      </c>
      <c r="F34" s="44">
        <v>329</v>
      </c>
      <c r="G34" s="45">
        <f>SUM(F34/C34)</f>
        <v>1.5666666666666667</v>
      </c>
      <c r="H34" s="46">
        <v>128</v>
      </c>
      <c r="I34" s="45">
        <f>SUM(H34/F34*100)</f>
        <v>38.90577507598784</v>
      </c>
      <c r="J34" s="44">
        <v>8</v>
      </c>
      <c r="K34" s="44">
        <v>0</v>
      </c>
      <c r="L34" s="44">
        <v>2</v>
      </c>
      <c r="M34" s="44">
        <v>3</v>
      </c>
      <c r="N34" s="44">
        <v>0</v>
      </c>
      <c r="O34" s="10"/>
      <c r="P34" s="10"/>
      <c r="Q34" s="26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1" customHeight="1" thickBot="1" thickTop="1">
      <c r="A35" s="40" t="s">
        <v>41</v>
      </c>
      <c r="B35" s="46">
        <v>2</v>
      </c>
      <c r="C35" s="44">
        <v>44</v>
      </c>
      <c r="D35" s="44">
        <v>16</v>
      </c>
      <c r="E35" s="45">
        <f>SUM(D35/C35*100)</f>
        <v>36.36363636363637</v>
      </c>
      <c r="F35" s="44">
        <v>119</v>
      </c>
      <c r="G35" s="45">
        <f>SUM(F35/C35)</f>
        <v>2.7045454545454546</v>
      </c>
      <c r="H35" s="46">
        <v>54</v>
      </c>
      <c r="I35" s="45">
        <f>SUM(H35/F35*100)</f>
        <v>45.378151260504204</v>
      </c>
      <c r="J35" s="44">
        <v>0</v>
      </c>
      <c r="K35" s="44">
        <v>0</v>
      </c>
      <c r="L35" s="44">
        <v>1</v>
      </c>
      <c r="M35" s="44">
        <v>2</v>
      </c>
      <c r="N35" s="44">
        <v>0</v>
      </c>
      <c r="O35" s="10"/>
      <c r="P35" s="10"/>
      <c r="Q35" s="26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1" customHeight="1" thickBot="1" thickTop="1">
      <c r="A36" s="40" t="s">
        <v>42</v>
      </c>
      <c r="B36" s="46">
        <v>6</v>
      </c>
      <c r="C36" s="44">
        <v>129</v>
      </c>
      <c r="D36" s="44">
        <v>62</v>
      </c>
      <c r="E36" s="45">
        <f>SUM(D36/C36*100)</f>
        <v>48.06201550387597</v>
      </c>
      <c r="F36" s="44">
        <v>311</v>
      </c>
      <c r="G36" s="45">
        <f>SUM(F36/C36)</f>
        <v>2.4108527131782944</v>
      </c>
      <c r="H36" s="46">
        <v>139</v>
      </c>
      <c r="I36" s="45">
        <f>SUM(H36/F36*100)</f>
        <v>44.69453376205787</v>
      </c>
      <c r="J36" s="44">
        <v>4</v>
      </c>
      <c r="K36" s="44">
        <v>0</v>
      </c>
      <c r="L36" s="44">
        <v>2</v>
      </c>
      <c r="M36" s="44">
        <v>3</v>
      </c>
      <c r="N36" s="44">
        <v>0</v>
      </c>
      <c r="O36" s="10"/>
      <c r="P36" s="10"/>
      <c r="Q36" s="26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1" customHeight="1" thickBot="1" thickTop="1">
      <c r="A37" s="40" t="s">
        <v>44</v>
      </c>
      <c r="B37" s="14">
        <v>38</v>
      </c>
      <c r="C37" s="14">
        <v>698</v>
      </c>
      <c r="D37" s="14">
        <v>226</v>
      </c>
      <c r="E37" s="15">
        <f aca="true" t="shared" si="4" ref="E37:E49">D37/C37*100</f>
        <v>32.37822349570201</v>
      </c>
      <c r="F37" s="14">
        <v>1475</v>
      </c>
      <c r="G37" s="15">
        <f t="shared" si="1"/>
        <v>2.1131805157593124</v>
      </c>
      <c r="H37" s="14">
        <v>485</v>
      </c>
      <c r="I37" s="15">
        <f t="shared" si="2"/>
        <v>32.88135593220339</v>
      </c>
      <c r="J37" s="14">
        <v>20</v>
      </c>
      <c r="K37" s="14">
        <v>3</v>
      </c>
      <c r="L37" s="14">
        <v>3</v>
      </c>
      <c r="M37" s="14">
        <v>14</v>
      </c>
      <c r="N37" s="14">
        <v>0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1" customHeight="1" thickBot="1" thickTop="1">
      <c r="A38" s="40" t="s">
        <v>69</v>
      </c>
      <c r="B38" s="14">
        <v>8</v>
      </c>
      <c r="C38" s="14">
        <v>134</v>
      </c>
      <c r="D38" s="14">
        <v>49</v>
      </c>
      <c r="E38" s="15">
        <f t="shared" si="4"/>
        <v>36.56716417910448</v>
      </c>
      <c r="F38" s="14">
        <v>300</v>
      </c>
      <c r="G38" s="15">
        <f t="shared" si="1"/>
        <v>2.2388059701492535</v>
      </c>
      <c r="H38" s="14">
        <v>68</v>
      </c>
      <c r="I38" s="15">
        <f t="shared" si="2"/>
        <v>22.666666666666664</v>
      </c>
      <c r="J38" s="14">
        <v>2</v>
      </c>
      <c r="K38" s="14">
        <v>0</v>
      </c>
      <c r="L38" s="14">
        <v>0</v>
      </c>
      <c r="M38" s="14">
        <v>2</v>
      </c>
      <c r="N38" s="14">
        <v>0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1" customHeight="1" thickBot="1" thickTop="1">
      <c r="A39" s="40" t="s">
        <v>45</v>
      </c>
      <c r="B39" s="20">
        <v>11</v>
      </c>
      <c r="C39" s="20">
        <v>234</v>
      </c>
      <c r="D39" s="20">
        <v>110</v>
      </c>
      <c r="E39" s="15">
        <f t="shared" si="4"/>
        <v>47.008547008547005</v>
      </c>
      <c r="F39" s="20">
        <v>549</v>
      </c>
      <c r="G39" s="15">
        <f t="shared" si="1"/>
        <v>2.3461538461538463</v>
      </c>
      <c r="H39" s="20">
        <v>173</v>
      </c>
      <c r="I39" s="15">
        <f t="shared" si="2"/>
        <v>31.51183970856102</v>
      </c>
      <c r="J39" s="20">
        <v>39</v>
      </c>
      <c r="K39" s="20">
        <v>14</v>
      </c>
      <c r="L39" s="20">
        <v>2</v>
      </c>
      <c r="M39" s="20">
        <v>2</v>
      </c>
      <c r="N39" s="20">
        <v>0</v>
      </c>
      <c r="O39" s="10"/>
      <c r="P39" s="10"/>
      <c r="Q39" s="26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21" customHeight="1" thickBot="1" thickTop="1">
      <c r="A40" s="40" t="s">
        <v>61</v>
      </c>
      <c r="B40" s="20">
        <v>19</v>
      </c>
      <c r="C40" s="20">
        <v>448</v>
      </c>
      <c r="D40" s="20">
        <v>212</v>
      </c>
      <c r="E40" s="15">
        <f t="shared" si="4"/>
        <v>47.32142857142857</v>
      </c>
      <c r="F40" s="20">
        <v>1183</v>
      </c>
      <c r="G40" s="15">
        <f t="shared" si="1"/>
        <v>2.640625</v>
      </c>
      <c r="H40" s="20">
        <v>403</v>
      </c>
      <c r="I40" s="15">
        <f t="shared" si="2"/>
        <v>34.065934065934066</v>
      </c>
      <c r="J40" s="20">
        <v>12</v>
      </c>
      <c r="K40" s="20">
        <v>0</v>
      </c>
      <c r="L40" s="20">
        <v>2</v>
      </c>
      <c r="M40" s="20">
        <v>5</v>
      </c>
      <c r="N40" s="20">
        <v>0</v>
      </c>
      <c r="O40" s="10"/>
      <c r="P40" s="10"/>
      <c r="Q40" s="26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21" customHeight="1" thickBot="1" thickTop="1">
      <c r="A41" s="40" t="s">
        <v>62</v>
      </c>
      <c r="B41" s="20">
        <v>6</v>
      </c>
      <c r="C41" s="20">
        <v>133</v>
      </c>
      <c r="D41" s="20">
        <v>55</v>
      </c>
      <c r="E41" s="15">
        <f t="shared" si="4"/>
        <v>41.35338345864661</v>
      </c>
      <c r="F41" s="20">
        <v>265</v>
      </c>
      <c r="G41" s="15">
        <f t="shared" si="1"/>
        <v>1.9924812030075187</v>
      </c>
      <c r="H41" s="20">
        <v>114</v>
      </c>
      <c r="I41" s="15">
        <f t="shared" si="2"/>
        <v>43.0188679245283</v>
      </c>
      <c r="J41" s="20">
        <v>10</v>
      </c>
      <c r="K41" s="20">
        <v>0</v>
      </c>
      <c r="L41" s="20">
        <v>2</v>
      </c>
      <c r="M41" s="20">
        <v>6</v>
      </c>
      <c r="N41" s="20">
        <v>0</v>
      </c>
      <c r="O41" s="21"/>
      <c r="P41" s="22"/>
      <c r="Q41" s="26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21" customHeight="1" thickBot="1" thickTop="1">
      <c r="A42" s="40" t="s">
        <v>46</v>
      </c>
      <c r="B42" s="55">
        <v>6</v>
      </c>
      <c r="C42" s="55">
        <v>112</v>
      </c>
      <c r="D42" s="55">
        <v>48</v>
      </c>
      <c r="E42" s="56">
        <f>D42/C42*100</f>
        <v>42.857142857142854</v>
      </c>
      <c r="F42" s="55">
        <v>239</v>
      </c>
      <c r="G42" s="56">
        <f>F42/C42</f>
        <v>2.1339285714285716</v>
      </c>
      <c r="H42" s="55">
        <v>103</v>
      </c>
      <c r="I42" s="56">
        <f>H42/F42*100</f>
        <v>43.09623430962343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10"/>
      <c r="P42" s="10"/>
      <c r="Q42" s="26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21" customHeight="1" thickBot="1" thickTop="1">
      <c r="A43" s="40" t="s">
        <v>70</v>
      </c>
      <c r="B43" s="55">
        <v>11</v>
      </c>
      <c r="C43" s="55">
        <v>197</v>
      </c>
      <c r="D43" s="55">
        <v>90</v>
      </c>
      <c r="E43" s="56">
        <f>D43/C43*100</f>
        <v>45.68527918781726</v>
      </c>
      <c r="F43" s="55">
        <v>442</v>
      </c>
      <c r="G43" s="56">
        <f>F43/C43</f>
        <v>2.2436548223350252</v>
      </c>
      <c r="H43" s="55">
        <v>186</v>
      </c>
      <c r="I43" s="56">
        <f>H43/F43*100</f>
        <v>42.081447963800905</v>
      </c>
      <c r="J43" s="55">
        <v>5</v>
      </c>
      <c r="K43" s="55">
        <v>0</v>
      </c>
      <c r="L43" s="55">
        <v>4</v>
      </c>
      <c r="M43" s="55">
        <v>7</v>
      </c>
      <c r="N43" s="55">
        <v>0</v>
      </c>
      <c r="O43" s="54">
        <v>7</v>
      </c>
      <c r="P43" s="53">
        <v>0</v>
      </c>
      <c r="T43" s="10"/>
      <c r="U43" s="10"/>
      <c r="V43" s="10"/>
      <c r="W43" s="10"/>
      <c r="X43" s="10"/>
      <c r="Y43" s="10"/>
      <c r="Z43" s="10"/>
    </row>
    <row r="44" spans="1:26" ht="21" customHeight="1" thickBot="1" thickTop="1">
      <c r="A44" s="40" t="s">
        <v>63</v>
      </c>
      <c r="B44" s="55">
        <v>9</v>
      </c>
      <c r="C44" s="55">
        <v>166</v>
      </c>
      <c r="D44" s="55">
        <v>85</v>
      </c>
      <c r="E44" s="56">
        <f>D44/C44*100</f>
        <v>51.204819277108435</v>
      </c>
      <c r="F44" s="55">
        <v>499</v>
      </c>
      <c r="G44" s="56">
        <f>F44/C44</f>
        <v>3.0060240963855422</v>
      </c>
      <c r="H44" s="55">
        <v>155</v>
      </c>
      <c r="I44" s="56">
        <f>H44/F44*100</f>
        <v>31.062124248496993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10"/>
      <c r="P44" s="10"/>
      <c r="Q44" s="26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21" customHeight="1" thickBot="1" thickTop="1">
      <c r="A45" s="40" t="s">
        <v>47</v>
      </c>
      <c r="B45" s="55">
        <v>5</v>
      </c>
      <c r="C45" s="55">
        <v>46</v>
      </c>
      <c r="D45" s="55">
        <v>30</v>
      </c>
      <c r="E45" s="56">
        <f>D45/C45*100</f>
        <v>65.21739130434783</v>
      </c>
      <c r="F45" s="55">
        <v>183</v>
      </c>
      <c r="G45" s="56">
        <f>F45/C45</f>
        <v>3.9782608695652173</v>
      </c>
      <c r="H45" s="55">
        <v>23</v>
      </c>
      <c r="I45" s="56">
        <f>H45/F45*100</f>
        <v>12.568306010928962</v>
      </c>
      <c r="J45" s="55">
        <v>1</v>
      </c>
      <c r="K45" s="55">
        <v>0</v>
      </c>
      <c r="L45" s="55">
        <v>0</v>
      </c>
      <c r="M45" s="55">
        <v>0</v>
      </c>
      <c r="N45" s="55">
        <v>0</v>
      </c>
      <c r="O45" s="10"/>
      <c r="P45" s="10"/>
      <c r="Q45" s="26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21" customHeight="1" thickBot="1" thickTop="1">
      <c r="A46" s="40" t="s">
        <v>48</v>
      </c>
      <c r="B46" s="20">
        <v>21</v>
      </c>
      <c r="C46" s="14">
        <v>343</v>
      </c>
      <c r="D46" s="14">
        <v>152</v>
      </c>
      <c r="E46" s="15">
        <f t="shared" si="4"/>
        <v>44.31486880466473</v>
      </c>
      <c r="F46" s="14">
        <v>661</v>
      </c>
      <c r="G46" s="15">
        <f t="shared" si="1"/>
        <v>1.9271137026239067</v>
      </c>
      <c r="H46" s="14">
        <v>140</v>
      </c>
      <c r="I46" s="15">
        <f t="shared" si="2"/>
        <v>21.18003025718608</v>
      </c>
      <c r="J46" s="14">
        <v>7</v>
      </c>
      <c r="K46" s="14">
        <v>0</v>
      </c>
      <c r="L46" s="14">
        <v>3</v>
      </c>
      <c r="M46" s="14">
        <v>5</v>
      </c>
      <c r="N46" s="14">
        <v>0</v>
      </c>
      <c r="O46" s="10"/>
      <c r="P46" s="10"/>
      <c r="Q46" s="26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21" customHeight="1" thickBot="1" thickTop="1">
      <c r="A47" s="40" t="s">
        <v>49</v>
      </c>
      <c r="B47" s="20">
        <v>2</v>
      </c>
      <c r="C47" s="14">
        <v>48</v>
      </c>
      <c r="D47" s="14">
        <v>18</v>
      </c>
      <c r="E47" s="15">
        <f t="shared" si="4"/>
        <v>37.5</v>
      </c>
      <c r="F47" s="14">
        <v>68</v>
      </c>
      <c r="G47" s="15">
        <f t="shared" si="1"/>
        <v>1.4166666666666667</v>
      </c>
      <c r="H47" s="14">
        <v>8</v>
      </c>
      <c r="I47" s="15">
        <f t="shared" si="2"/>
        <v>11.76470588235294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0"/>
      <c r="P47" s="10"/>
      <c r="Q47" s="26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21" customHeight="1" thickBot="1" thickTop="1">
      <c r="A48" s="40" t="s">
        <v>50</v>
      </c>
      <c r="B48" s="20">
        <v>4</v>
      </c>
      <c r="C48" s="14">
        <v>92</v>
      </c>
      <c r="D48" s="14">
        <v>41</v>
      </c>
      <c r="E48" s="15">
        <f t="shared" si="4"/>
        <v>44.565217391304344</v>
      </c>
      <c r="F48" s="14">
        <v>222</v>
      </c>
      <c r="G48" s="15">
        <f t="shared" si="1"/>
        <v>2.4130434782608696</v>
      </c>
      <c r="H48" s="14">
        <v>62</v>
      </c>
      <c r="I48" s="15">
        <f t="shared" si="2"/>
        <v>27.927927927927925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0"/>
      <c r="P48" s="10"/>
      <c r="Q48" s="26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21" customHeight="1" thickBot="1" thickTop="1">
      <c r="A49" s="23" t="s">
        <v>18</v>
      </c>
      <c r="B49" s="14">
        <f>SUM(B5:B48)</f>
        <v>464</v>
      </c>
      <c r="C49" s="14">
        <f aca="true" t="shared" si="5" ref="C49:N49">SUM(C5:C48)</f>
        <v>9161</v>
      </c>
      <c r="D49" s="14">
        <f t="shared" si="5"/>
        <v>3863</v>
      </c>
      <c r="E49" s="15">
        <f t="shared" si="4"/>
        <v>42.16788560200852</v>
      </c>
      <c r="F49" s="14">
        <f t="shared" si="5"/>
        <v>21030</v>
      </c>
      <c r="G49" s="15">
        <f t="shared" si="1"/>
        <v>2.295600916930466</v>
      </c>
      <c r="H49" s="14">
        <f t="shared" si="5"/>
        <v>6267</v>
      </c>
      <c r="I49" s="15">
        <f t="shared" si="2"/>
        <v>29.80028530670471</v>
      </c>
      <c r="J49" s="14">
        <f t="shared" si="5"/>
        <v>263</v>
      </c>
      <c r="K49" s="14">
        <f t="shared" si="5"/>
        <v>17</v>
      </c>
      <c r="L49" s="14">
        <f t="shared" si="5"/>
        <v>61</v>
      </c>
      <c r="M49" s="14">
        <f t="shared" si="5"/>
        <v>121</v>
      </c>
      <c r="N49" s="14">
        <f t="shared" si="5"/>
        <v>0</v>
      </c>
      <c r="O49" s="10"/>
      <c r="P49" s="10"/>
      <c r="Q49" s="26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" thickTop="1">
      <c r="A50" s="10"/>
      <c r="B50" s="10"/>
      <c r="C50" s="10"/>
      <c r="D50" s="10"/>
      <c r="E50" s="10"/>
      <c r="F50" s="24"/>
      <c r="G50" s="10"/>
      <c r="H50" s="24"/>
      <c r="I50" s="10"/>
      <c r="J50" s="10"/>
      <c r="K50" s="10"/>
      <c r="L50" s="10"/>
      <c r="M50" s="10"/>
      <c r="N50" s="10"/>
      <c r="O50" s="10"/>
      <c r="P50" s="10"/>
      <c r="Q50" s="26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26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</sheetData>
  <sheetProtection/>
  <mergeCells count="2">
    <mergeCell ref="J3:K3"/>
    <mergeCell ref="L3:N3"/>
  </mergeCells>
  <printOptions/>
  <pageMargins left="0.31" right="0.36" top="0.73" bottom="0.1968503937007874" header="0.81" footer="0.19685039370078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7">
      <selection activeCell="I49" sqref="I49"/>
    </sheetView>
  </sheetViews>
  <sheetFormatPr defaultColWidth="9.00390625" defaultRowHeight="13.5"/>
  <cols>
    <col min="1" max="1" width="18.625" style="0" customWidth="1"/>
  </cols>
  <sheetData>
    <row r="1" ht="21" customHeight="1">
      <c r="B1" s="1" t="s">
        <v>77</v>
      </c>
    </row>
    <row r="2" ht="18.75" customHeight="1" thickBot="1">
      <c r="A2" t="s">
        <v>72</v>
      </c>
    </row>
    <row r="3" spans="10:14" ht="15" thickBot="1" thickTop="1">
      <c r="J3" s="59" t="s">
        <v>12</v>
      </c>
      <c r="K3" s="60"/>
      <c r="L3" s="59" t="s">
        <v>13</v>
      </c>
      <c r="M3" s="61"/>
      <c r="N3" s="60"/>
    </row>
    <row r="4" spans="1:14" ht="28.5" thickBot="1" thickTop="1">
      <c r="A4" s="2" t="s">
        <v>0</v>
      </c>
      <c r="B4" s="4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</v>
      </c>
      <c r="H4" s="3" t="s">
        <v>10</v>
      </c>
      <c r="I4" s="3" t="s">
        <v>11</v>
      </c>
      <c r="J4" s="3" t="s">
        <v>14</v>
      </c>
      <c r="K4" s="3" t="s">
        <v>9</v>
      </c>
      <c r="L4" s="3" t="s">
        <v>15</v>
      </c>
      <c r="M4" s="3" t="s">
        <v>16</v>
      </c>
      <c r="N4" s="3" t="s">
        <v>17</v>
      </c>
    </row>
    <row r="5" spans="1:14" ht="21" customHeight="1" thickBot="1" thickTop="1">
      <c r="A5" s="39" t="s">
        <v>2</v>
      </c>
      <c r="B5" s="5">
        <v>37</v>
      </c>
      <c r="C5" s="5">
        <v>729</v>
      </c>
      <c r="D5" s="5">
        <v>334</v>
      </c>
      <c r="E5" s="28">
        <f aca="true" t="shared" si="0" ref="E5:E49">D5/C5*100</f>
        <v>45.8161865569273</v>
      </c>
      <c r="F5" s="5">
        <v>1936</v>
      </c>
      <c r="G5" s="7">
        <v>2.7</v>
      </c>
      <c r="H5" s="5">
        <v>878</v>
      </c>
      <c r="I5" s="7">
        <f aca="true" t="shared" si="1" ref="I5:I49">H5/F5*100</f>
        <v>45.35123966942149</v>
      </c>
      <c r="J5" s="5">
        <v>665</v>
      </c>
      <c r="K5" s="5">
        <v>7</v>
      </c>
      <c r="L5" s="5">
        <v>153</v>
      </c>
      <c r="M5" s="5">
        <v>382</v>
      </c>
      <c r="N5" s="5">
        <v>7</v>
      </c>
    </row>
    <row r="6" spans="1:14" ht="21" customHeight="1" thickBot="1" thickTop="1">
      <c r="A6" s="39" t="s">
        <v>3</v>
      </c>
      <c r="B6" s="5">
        <v>9</v>
      </c>
      <c r="C6" s="5">
        <v>189</v>
      </c>
      <c r="D6" s="5">
        <v>88</v>
      </c>
      <c r="E6" s="28">
        <f t="shared" si="0"/>
        <v>46.56084656084656</v>
      </c>
      <c r="F6" s="5">
        <v>522</v>
      </c>
      <c r="G6" s="7">
        <v>2.8</v>
      </c>
      <c r="H6" s="5">
        <v>253</v>
      </c>
      <c r="I6" s="7">
        <f t="shared" si="1"/>
        <v>48.46743295019157</v>
      </c>
      <c r="J6" s="5">
        <v>130</v>
      </c>
      <c r="K6" s="5">
        <v>0</v>
      </c>
      <c r="L6" s="5">
        <v>26</v>
      </c>
      <c r="M6" s="5">
        <v>78</v>
      </c>
      <c r="N6" s="5">
        <v>0</v>
      </c>
    </row>
    <row r="7" spans="1:14" ht="21" customHeight="1" thickBot="1" thickTop="1">
      <c r="A7" s="39" t="s">
        <v>68</v>
      </c>
      <c r="B7" s="5">
        <v>10</v>
      </c>
      <c r="C7" s="5">
        <v>214</v>
      </c>
      <c r="D7" s="31">
        <v>122</v>
      </c>
      <c r="E7" s="28">
        <f t="shared" si="0"/>
        <v>57.009345794392516</v>
      </c>
      <c r="F7" s="31">
        <v>712</v>
      </c>
      <c r="G7" s="7">
        <v>3.3</v>
      </c>
      <c r="H7" s="5">
        <v>266</v>
      </c>
      <c r="I7" s="7">
        <f t="shared" si="1"/>
        <v>37.359550561797754</v>
      </c>
      <c r="J7" s="5">
        <v>197</v>
      </c>
      <c r="K7" s="5">
        <v>6</v>
      </c>
      <c r="L7" s="5">
        <v>64</v>
      </c>
      <c r="M7" s="5">
        <v>125</v>
      </c>
      <c r="N7" s="5">
        <v>6</v>
      </c>
    </row>
    <row r="8" spans="1:14" ht="21" customHeight="1" thickBot="1" thickTop="1">
      <c r="A8" s="39" t="s">
        <v>4</v>
      </c>
      <c r="B8" s="5">
        <v>6</v>
      </c>
      <c r="C8" s="5">
        <v>113</v>
      </c>
      <c r="D8" s="31">
        <v>49</v>
      </c>
      <c r="E8" s="28">
        <f t="shared" si="0"/>
        <v>43.36283185840708</v>
      </c>
      <c r="F8" s="31">
        <v>326</v>
      </c>
      <c r="G8" s="7">
        <v>2.9</v>
      </c>
      <c r="H8" s="5">
        <v>181</v>
      </c>
      <c r="I8" s="7">
        <f t="shared" si="1"/>
        <v>55.52147239263804</v>
      </c>
      <c r="J8" s="5">
        <v>69</v>
      </c>
      <c r="K8" s="5">
        <v>0</v>
      </c>
      <c r="L8" s="5">
        <v>17</v>
      </c>
      <c r="M8" s="5">
        <v>40</v>
      </c>
      <c r="N8" s="5">
        <v>0</v>
      </c>
    </row>
    <row r="9" spans="1:14" ht="21" customHeight="1" thickBot="1" thickTop="1">
      <c r="A9" s="39" t="s">
        <v>53</v>
      </c>
      <c r="B9" s="5">
        <v>5</v>
      </c>
      <c r="C9" s="5">
        <v>111</v>
      </c>
      <c r="D9" s="31">
        <v>56</v>
      </c>
      <c r="E9" s="28">
        <f t="shared" si="0"/>
        <v>50.45045045045045</v>
      </c>
      <c r="F9" s="31">
        <v>360</v>
      </c>
      <c r="G9" s="7">
        <v>3.2</v>
      </c>
      <c r="H9" s="5">
        <v>110</v>
      </c>
      <c r="I9" s="7">
        <f t="shared" si="1"/>
        <v>30.555555555555557</v>
      </c>
      <c r="J9" s="5">
        <v>132</v>
      </c>
      <c r="K9" s="5">
        <v>1</v>
      </c>
      <c r="L9" s="5">
        <v>13</v>
      </c>
      <c r="M9" s="5">
        <v>37</v>
      </c>
      <c r="N9" s="5">
        <v>1</v>
      </c>
    </row>
    <row r="10" spans="1:14" ht="21" customHeight="1" thickBot="1" thickTop="1">
      <c r="A10" s="39" t="s">
        <v>52</v>
      </c>
      <c r="B10" s="5">
        <v>5</v>
      </c>
      <c r="C10" s="5">
        <v>78</v>
      </c>
      <c r="D10" s="31">
        <v>40</v>
      </c>
      <c r="E10" s="28">
        <f t="shared" si="0"/>
        <v>51.28205128205128</v>
      </c>
      <c r="F10" s="31">
        <v>161</v>
      </c>
      <c r="G10" s="7">
        <v>2.1</v>
      </c>
      <c r="H10" s="5">
        <v>57</v>
      </c>
      <c r="I10" s="7">
        <f t="shared" si="1"/>
        <v>35.40372670807454</v>
      </c>
      <c r="J10" s="5">
        <v>82</v>
      </c>
      <c r="K10" s="5">
        <v>3</v>
      </c>
      <c r="L10" s="5">
        <v>13</v>
      </c>
      <c r="M10" s="5">
        <v>30</v>
      </c>
      <c r="N10" s="5">
        <v>3</v>
      </c>
    </row>
    <row r="11" spans="1:15" ht="21" customHeight="1" thickBot="1" thickTop="1">
      <c r="A11" s="39" t="s">
        <v>20</v>
      </c>
      <c r="B11" s="5">
        <v>23</v>
      </c>
      <c r="C11" s="5">
        <v>536</v>
      </c>
      <c r="D11" s="5">
        <v>273</v>
      </c>
      <c r="E11" s="28">
        <f t="shared" si="0"/>
        <v>50.93283582089553</v>
      </c>
      <c r="F11" s="5">
        <v>1620</v>
      </c>
      <c r="G11" s="7">
        <f aca="true" t="shared" si="2" ref="G11:G49">F11/C11</f>
        <v>3.0223880597014925</v>
      </c>
      <c r="H11" s="5">
        <v>725</v>
      </c>
      <c r="I11" s="7">
        <f t="shared" si="1"/>
        <v>44.75308641975309</v>
      </c>
      <c r="J11" s="5">
        <v>473</v>
      </c>
      <c r="K11" s="5">
        <v>7</v>
      </c>
      <c r="L11" s="5">
        <v>132</v>
      </c>
      <c r="M11" s="5">
        <v>338</v>
      </c>
      <c r="N11" s="5">
        <v>6</v>
      </c>
      <c r="O11" s="27"/>
    </row>
    <row r="12" spans="1:15" ht="21" customHeight="1" thickBot="1" thickTop="1">
      <c r="A12" s="39" t="s">
        <v>21</v>
      </c>
      <c r="B12" s="5">
        <v>7</v>
      </c>
      <c r="C12" s="5">
        <v>128</v>
      </c>
      <c r="D12" s="5">
        <v>58</v>
      </c>
      <c r="E12" s="28">
        <f t="shared" si="0"/>
        <v>45.3125</v>
      </c>
      <c r="F12" s="5">
        <v>237</v>
      </c>
      <c r="G12" s="7">
        <f t="shared" si="2"/>
        <v>1.8515625</v>
      </c>
      <c r="H12" s="5">
        <v>116</v>
      </c>
      <c r="I12" s="7">
        <f t="shared" si="1"/>
        <v>48.9451476793249</v>
      </c>
      <c r="J12" s="5">
        <v>145</v>
      </c>
      <c r="K12" s="5">
        <v>2</v>
      </c>
      <c r="L12" s="5">
        <v>31</v>
      </c>
      <c r="M12" s="5">
        <v>86</v>
      </c>
      <c r="N12" s="5">
        <v>2</v>
      </c>
      <c r="O12" s="27"/>
    </row>
    <row r="13" spans="1:15" ht="21" customHeight="1" thickBot="1" thickTop="1">
      <c r="A13" s="39" t="s">
        <v>23</v>
      </c>
      <c r="B13" s="5">
        <v>8</v>
      </c>
      <c r="C13" s="5">
        <v>126</v>
      </c>
      <c r="D13" s="5">
        <v>63</v>
      </c>
      <c r="E13" s="7">
        <f t="shared" si="0"/>
        <v>50</v>
      </c>
      <c r="F13" s="5">
        <v>287</v>
      </c>
      <c r="G13" s="7">
        <f t="shared" si="2"/>
        <v>2.2777777777777777</v>
      </c>
      <c r="H13" s="5">
        <v>154</v>
      </c>
      <c r="I13" s="7">
        <f t="shared" si="1"/>
        <v>53.65853658536586</v>
      </c>
      <c r="J13" s="5">
        <v>118</v>
      </c>
      <c r="K13" s="5">
        <v>1</v>
      </c>
      <c r="L13" s="5">
        <v>28</v>
      </c>
      <c r="M13" s="5">
        <v>68</v>
      </c>
      <c r="N13" s="5">
        <v>1</v>
      </c>
      <c r="O13" s="27"/>
    </row>
    <row r="14" spans="1:15" ht="21" customHeight="1" thickBot="1" thickTop="1">
      <c r="A14" s="39" t="s">
        <v>54</v>
      </c>
      <c r="B14" s="5">
        <v>12</v>
      </c>
      <c r="C14" s="5">
        <v>240</v>
      </c>
      <c r="D14" s="5">
        <v>133</v>
      </c>
      <c r="E14" s="7">
        <f t="shared" si="0"/>
        <v>55.41666666666667</v>
      </c>
      <c r="F14" s="5">
        <v>901</v>
      </c>
      <c r="G14" s="7">
        <f t="shared" si="2"/>
        <v>3.754166666666667</v>
      </c>
      <c r="H14" s="5">
        <v>429</v>
      </c>
      <c r="I14" s="7">
        <f t="shared" si="1"/>
        <v>47.613762486126525</v>
      </c>
      <c r="J14" s="5">
        <v>223</v>
      </c>
      <c r="K14" s="5">
        <v>7</v>
      </c>
      <c r="L14" s="5">
        <v>47</v>
      </c>
      <c r="M14" s="5">
        <v>112</v>
      </c>
      <c r="N14" s="5">
        <v>5</v>
      </c>
      <c r="O14" s="27"/>
    </row>
    <row r="15" spans="1:15" ht="21" customHeight="1" thickBot="1" thickTop="1">
      <c r="A15" s="39" t="s">
        <v>55</v>
      </c>
      <c r="B15" s="5">
        <v>6</v>
      </c>
      <c r="C15" s="5">
        <v>149</v>
      </c>
      <c r="D15" s="5">
        <v>69</v>
      </c>
      <c r="E15" s="7">
        <f t="shared" si="0"/>
        <v>46.308724832214764</v>
      </c>
      <c r="F15" s="5">
        <v>431</v>
      </c>
      <c r="G15" s="7">
        <f t="shared" si="2"/>
        <v>2.8926174496644297</v>
      </c>
      <c r="H15" s="5">
        <v>259</v>
      </c>
      <c r="I15" s="7">
        <f t="shared" si="1"/>
        <v>60.092807424593964</v>
      </c>
      <c r="J15" s="5">
        <v>161</v>
      </c>
      <c r="K15" s="5">
        <v>1</v>
      </c>
      <c r="L15" s="5">
        <v>38</v>
      </c>
      <c r="M15" s="5">
        <v>94</v>
      </c>
      <c r="N15" s="5">
        <v>1</v>
      </c>
      <c r="O15" s="27"/>
    </row>
    <row r="16" spans="1:15" ht="21" customHeight="1" thickBot="1" thickTop="1">
      <c r="A16" s="39" t="s">
        <v>24</v>
      </c>
      <c r="B16" s="5">
        <v>5</v>
      </c>
      <c r="C16" s="5">
        <v>82</v>
      </c>
      <c r="D16" s="5">
        <v>38</v>
      </c>
      <c r="E16" s="7">
        <f t="shared" si="0"/>
        <v>46.34146341463415</v>
      </c>
      <c r="F16" s="5">
        <v>166</v>
      </c>
      <c r="G16" s="7">
        <f t="shared" si="2"/>
        <v>2.024390243902439</v>
      </c>
      <c r="H16" s="5">
        <v>66</v>
      </c>
      <c r="I16" s="7">
        <f t="shared" si="1"/>
        <v>39.75903614457831</v>
      </c>
      <c r="J16" s="5">
        <v>58</v>
      </c>
      <c r="K16" s="5">
        <v>0</v>
      </c>
      <c r="L16" s="5">
        <v>18</v>
      </c>
      <c r="M16" s="5">
        <v>50</v>
      </c>
      <c r="N16" s="5">
        <v>0</v>
      </c>
      <c r="O16" s="27"/>
    </row>
    <row r="17" spans="1:14" s="27" customFormat="1" ht="21" customHeight="1" thickBot="1" thickTop="1">
      <c r="A17" s="39" t="s">
        <v>25</v>
      </c>
      <c r="B17" s="6">
        <v>21</v>
      </c>
      <c r="C17" s="6">
        <v>388</v>
      </c>
      <c r="D17" s="6">
        <v>199</v>
      </c>
      <c r="E17" s="28">
        <f t="shared" si="0"/>
        <v>51.28865979381443</v>
      </c>
      <c r="F17" s="6">
        <v>1547</v>
      </c>
      <c r="G17" s="28">
        <f t="shared" si="2"/>
        <v>3.9871134020618557</v>
      </c>
      <c r="H17" s="6">
        <v>485</v>
      </c>
      <c r="I17" s="28">
        <f t="shared" si="1"/>
        <v>31.351001939237232</v>
      </c>
      <c r="J17" s="6">
        <v>283</v>
      </c>
      <c r="K17" s="6">
        <v>3</v>
      </c>
      <c r="L17" s="6">
        <v>58</v>
      </c>
      <c r="M17" s="6">
        <v>144</v>
      </c>
      <c r="N17" s="6">
        <v>2</v>
      </c>
    </row>
    <row r="18" spans="1:14" s="27" customFormat="1" ht="21" customHeight="1" thickBot="1" thickTop="1">
      <c r="A18" s="39" t="s">
        <v>26</v>
      </c>
      <c r="B18" s="6">
        <v>5</v>
      </c>
      <c r="C18" s="6">
        <v>80</v>
      </c>
      <c r="D18" s="6">
        <v>38</v>
      </c>
      <c r="E18" s="28">
        <f t="shared" si="0"/>
        <v>47.5</v>
      </c>
      <c r="F18" s="6">
        <v>256</v>
      </c>
      <c r="G18" s="28">
        <f t="shared" si="2"/>
        <v>3.2</v>
      </c>
      <c r="H18" s="6">
        <v>61</v>
      </c>
      <c r="I18" s="28">
        <f t="shared" si="1"/>
        <v>23.828125</v>
      </c>
      <c r="J18" s="6">
        <v>28</v>
      </c>
      <c r="K18" s="6">
        <v>0</v>
      </c>
      <c r="L18" s="6">
        <v>9</v>
      </c>
      <c r="M18" s="6">
        <v>21</v>
      </c>
      <c r="N18" s="6">
        <v>0</v>
      </c>
    </row>
    <row r="19" spans="1:14" s="27" customFormat="1" ht="21" customHeight="1" thickBot="1" thickTop="1">
      <c r="A19" s="39" t="s">
        <v>27</v>
      </c>
      <c r="B19" s="6">
        <v>6</v>
      </c>
      <c r="C19" s="6">
        <v>114</v>
      </c>
      <c r="D19" s="6">
        <v>68</v>
      </c>
      <c r="E19" s="28">
        <f t="shared" si="0"/>
        <v>59.64912280701754</v>
      </c>
      <c r="F19" s="6">
        <v>600</v>
      </c>
      <c r="G19" s="28">
        <f t="shared" si="2"/>
        <v>5.2631578947368425</v>
      </c>
      <c r="H19" s="6">
        <v>109</v>
      </c>
      <c r="I19" s="28">
        <f t="shared" si="1"/>
        <v>18.166666666666668</v>
      </c>
      <c r="J19" s="6">
        <v>119</v>
      </c>
      <c r="K19" s="6">
        <v>0</v>
      </c>
      <c r="L19" s="6">
        <v>36</v>
      </c>
      <c r="M19" s="6">
        <v>119</v>
      </c>
      <c r="N19" s="6">
        <v>0</v>
      </c>
    </row>
    <row r="20" spans="1:14" s="27" customFormat="1" ht="21" customHeight="1" thickBot="1" thickTop="1">
      <c r="A20" s="39" t="s">
        <v>57</v>
      </c>
      <c r="B20" s="6">
        <v>9</v>
      </c>
      <c r="C20" s="6">
        <v>183</v>
      </c>
      <c r="D20" s="6">
        <v>84</v>
      </c>
      <c r="E20" s="28">
        <f t="shared" si="0"/>
        <v>45.90163934426229</v>
      </c>
      <c r="F20" s="6">
        <v>464</v>
      </c>
      <c r="G20" s="28">
        <f t="shared" si="2"/>
        <v>2.5355191256830603</v>
      </c>
      <c r="H20" s="6">
        <v>183</v>
      </c>
      <c r="I20" s="28">
        <f t="shared" si="1"/>
        <v>39.439655172413794</v>
      </c>
      <c r="J20" s="6">
        <v>137</v>
      </c>
      <c r="K20" s="6">
        <v>0</v>
      </c>
      <c r="L20" s="6">
        <v>33</v>
      </c>
      <c r="M20" s="6">
        <v>71</v>
      </c>
      <c r="N20" s="6">
        <v>0</v>
      </c>
    </row>
    <row r="21" spans="1:14" s="27" customFormat="1" ht="21" customHeight="1" thickBot="1" thickTop="1">
      <c r="A21" s="39" t="s">
        <v>58</v>
      </c>
      <c r="B21" s="6">
        <v>6</v>
      </c>
      <c r="C21" s="6">
        <v>99</v>
      </c>
      <c r="D21" s="6">
        <v>45</v>
      </c>
      <c r="E21" s="28">
        <f t="shared" si="0"/>
        <v>45.45454545454545</v>
      </c>
      <c r="F21" s="6">
        <v>244</v>
      </c>
      <c r="G21" s="28">
        <f t="shared" si="2"/>
        <v>2.4646464646464645</v>
      </c>
      <c r="H21" s="6">
        <v>94</v>
      </c>
      <c r="I21" s="28">
        <f t="shared" si="1"/>
        <v>38.52459016393443</v>
      </c>
      <c r="J21" s="6">
        <v>133</v>
      </c>
      <c r="K21" s="6">
        <v>0</v>
      </c>
      <c r="L21" s="6">
        <v>29</v>
      </c>
      <c r="M21" s="6">
        <v>71</v>
      </c>
      <c r="N21" s="6">
        <v>0</v>
      </c>
    </row>
    <row r="22" spans="1:14" s="27" customFormat="1" ht="21" customHeight="1" thickBot="1" thickTop="1">
      <c r="A22" s="39" t="s">
        <v>64</v>
      </c>
      <c r="B22" s="6">
        <v>11</v>
      </c>
      <c r="C22" s="6">
        <v>258</v>
      </c>
      <c r="D22" s="6">
        <v>130</v>
      </c>
      <c r="E22" s="28">
        <f t="shared" si="0"/>
        <v>50.3875968992248</v>
      </c>
      <c r="F22" s="6">
        <v>878</v>
      </c>
      <c r="G22" s="28">
        <f t="shared" si="2"/>
        <v>3.4031007751937983</v>
      </c>
      <c r="H22" s="6">
        <v>225</v>
      </c>
      <c r="I22" s="28">
        <f t="shared" si="1"/>
        <v>25.626423690205012</v>
      </c>
      <c r="J22" s="6">
        <v>221</v>
      </c>
      <c r="K22" s="6">
        <v>1</v>
      </c>
      <c r="L22" s="6">
        <v>38</v>
      </c>
      <c r="M22" s="6">
        <v>96</v>
      </c>
      <c r="N22" s="6">
        <v>1</v>
      </c>
    </row>
    <row r="23" spans="1:14" s="27" customFormat="1" ht="21" customHeight="1" thickBot="1" thickTop="1">
      <c r="A23" s="39" t="s">
        <v>30</v>
      </c>
      <c r="B23" s="6">
        <v>7</v>
      </c>
      <c r="C23" s="6">
        <v>125</v>
      </c>
      <c r="D23" s="6">
        <v>67</v>
      </c>
      <c r="E23" s="28">
        <f t="shared" si="0"/>
        <v>53.6</v>
      </c>
      <c r="F23" s="6">
        <v>525</v>
      </c>
      <c r="G23" s="28">
        <f t="shared" si="2"/>
        <v>4.2</v>
      </c>
      <c r="H23" s="6">
        <v>182</v>
      </c>
      <c r="I23" s="28">
        <f t="shared" si="1"/>
        <v>34.66666666666667</v>
      </c>
      <c r="J23" s="6">
        <v>62</v>
      </c>
      <c r="K23" s="6">
        <v>2</v>
      </c>
      <c r="L23" s="6">
        <v>19</v>
      </c>
      <c r="M23" s="6">
        <v>42</v>
      </c>
      <c r="N23" s="6">
        <v>5</v>
      </c>
    </row>
    <row r="24" spans="1:14" s="27" customFormat="1" ht="21" customHeight="1" thickBot="1" thickTop="1">
      <c r="A24" s="39" t="s">
        <v>65</v>
      </c>
      <c r="B24" s="6">
        <v>21</v>
      </c>
      <c r="C24" s="6">
        <v>527</v>
      </c>
      <c r="D24" s="6">
        <v>306</v>
      </c>
      <c r="E24" s="28">
        <f t="shared" si="0"/>
        <v>58.06451612903226</v>
      </c>
      <c r="F24" s="6">
        <v>1582</v>
      </c>
      <c r="G24" s="28">
        <f t="shared" si="2"/>
        <v>3.001897533206831</v>
      </c>
      <c r="H24" s="6">
        <v>511</v>
      </c>
      <c r="I24" s="28">
        <f t="shared" si="1"/>
        <v>32.30088495575221</v>
      </c>
      <c r="J24" s="6">
        <v>505</v>
      </c>
      <c r="K24" s="6">
        <v>4</v>
      </c>
      <c r="L24" s="6">
        <v>117</v>
      </c>
      <c r="M24" s="6">
        <v>298</v>
      </c>
      <c r="N24" s="6">
        <v>8</v>
      </c>
    </row>
    <row r="25" spans="1:14" s="27" customFormat="1" ht="21" customHeight="1" thickBot="1" thickTop="1">
      <c r="A25" s="52" t="s">
        <v>32</v>
      </c>
      <c r="B25" s="6">
        <v>11</v>
      </c>
      <c r="C25" s="6">
        <v>250</v>
      </c>
      <c r="D25" s="6">
        <v>106</v>
      </c>
      <c r="E25" s="28">
        <f t="shared" si="0"/>
        <v>42.4</v>
      </c>
      <c r="F25" s="6">
        <v>781</v>
      </c>
      <c r="G25" s="28">
        <f t="shared" si="2"/>
        <v>3.124</v>
      </c>
      <c r="H25" s="6">
        <v>200</v>
      </c>
      <c r="I25" s="28">
        <f t="shared" si="1"/>
        <v>25.60819462227913</v>
      </c>
      <c r="J25" s="6">
        <v>149</v>
      </c>
      <c r="K25" s="6">
        <v>1</v>
      </c>
      <c r="L25" s="6">
        <v>36</v>
      </c>
      <c r="M25" s="6">
        <v>91</v>
      </c>
      <c r="N25" s="6">
        <v>3</v>
      </c>
    </row>
    <row r="26" spans="1:14" s="27" customFormat="1" ht="21" customHeight="1" thickBot="1" thickTop="1">
      <c r="A26" s="39" t="s">
        <v>33</v>
      </c>
      <c r="B26" s="6">
        <v>15</v>
      </c>
      <c r="C26" s="6">
        <v>283</v>
      </c>
      <c r="D26" s="6">
        <v>120</v>
      </c>
      <c r="E26" s="28">
        <f t="shared" si="0"/>
        <v>42.40282685512368</v>
      </c>
      <c r="F26" s="6">
        <v>952</v>
      </c>
      <c r="G26" s="28">
        <f t="shared" si="2"/>
        <v>3.363957597173145</v>
      </c>
      <c r="H26" s="6">
        <v>355</v>
      </c>
      <c r="I26" s="28">
        <f t="shared" si="1"/>
        <v>37.28991596638656</v>
      </c>
      <c r="J26" s="6">
        <v>238</v>
      </c>
      <c r="K26" s="6">
        <v>3</v>
      </c>
      <c r="L26" s="6">
        <v>56</v>
      </c>
      <c r="M26" s="6">
        <v>143</v>
      </c>
      <c r="N26" s="6">
        <v>3</v>
      </c>
    </row>
    <row r="27" spans="1:14" s="27" customFormat="1" ht="21" customHeight="1" thickBot="1" thickTop="1">
      <c r="A27" s="39" t="s">
        <v>34</v>
      </c>
      <c r="B27" s="6">
        <v>10</v>
      </c>
      <c r="C27" s="6">
        <v>199</v>
      </c>
      <c r="D27" s="6">
        <v>90</v>
      </c>
      <c r="E27" s="28">
        <f t="shared" si="0"/>
        <v>45.22613065326633</v>
      </c>
      <c r="F27" s="6">
        <v>725</v>
      </c>
      <c r="G27" s="28">
        <f t="shared" si="2"/>
        <v>3.64321608040201</v>
      </c>
      <c r="H27" s="6">
        <v>203</v>
      </c>
      <c r="I27" s="28">
        <f t="shared" si="1"/>
        <v>28.000000000000004</v>
      </c>
      <c r="J27" s="6">
        <v>111</v>
      </c>
      <c r="K27" s="6">
        <v>0</v>
      </c>
      <c r="L27" s="6">
        <v>28</v>
      </c>
      <c r="M27" s="6">
        <v>77</v>
      </c>
      <c r="N27" s="6">
        <v>0</v>
      </c>
    </row>
    <row r="28" spans="1:14" s="27" customFormat="1" ht="21" customHeight="1" thickBot="1" thickTop="1">
      <c r="A28" s="39" t="s">
        <v>35</v>
      </c>
      <c r="B28" s="6">
        <v>8</v>
      </c>
      <c r="C28" s="6">
        <v>150</v>
      </c>
      <c r="D28" s="6">
        <v>34</v>
      </c>
      <c r="E28" s="28">
        <f t="shared" si="0"/>
        <v>22.666666666666664</v>
      </c>
      <c r="F28" s="6">
        <v>333</v>
      </c>
      <c r="G28" s="28">
        <f t="shared" si="2"/>
        <v>2.22</v>
      </c>
      <c r="H28" s="6">
        <v>127</v>
      </c>
      <c r="I28" s="28">
        <f t="shared" si="1"/>
        <v>38.13813813813814</v>
      </c>
      <c r="J28" s="6">
        <v>98</v>
      </c>
      <c r="K28" s="6">
        <v>0</v>
      </c>
      <c r="L28" s="6">
        <v>30</v>
      </c>
      <c r="M28" s="6">
        <v>72</v>
      </c>
      <c r="N28" s="6">
        <v>0</v>
      </c>
    </row>
    <row r="29" spans="1:14" s="27" customFormat="1" ht="21" customHeight="1" thickBot="1" thickTop="1">
      <c r="A29" s="39" t="s">
        <v>36</v>
      </c>
      <c r="B29" s="6">
        <v>2</v>
      </c>
      <c r="C29" s="6">
        <v>55</v>
      </c>
      <c r="D29" s="6">
        <v>34</v>
      </c>
      <c r="E29" s="28">
        <f t="shared" si="0"/>
        <v>61.81818181818181</v>
      </c>
      <c r="F29" s="6">
        <v>414</v>
      </c>
      <c r="G29" s="28">
        <f t="shared" si="2"/>
        <v>7.527272727272727</v>
      </c>
      <c r="H29" s="6">
        <v>125</v>
      </c>
      <c r="I29" s="28">
        <f t="shared" si="1"/>
        <v>30.193236714975846</v>
      </c>
      <c r="J29" s="6">
        <v>27</v>
      </c>
      <c r="K29" s="6">
        <v>0</v>
      </c>
      <c r="L29" s="6">
        <v>10</v>
      </c>
      <c r="M29" s="6">
        <v>21</v>
      </c>
      <c r="N29" s="6">
        <v>0</v>
      </c>
    </row>
    <row r="30" spans="1:14" s="27" customFormat="1" ht="21" customHeight="1" thickBot="1" thickTop="1">
      <c r="A30" s="39" t="s">
        <v>37</v>
      </c>
      <c r="B30" s="6">
        <v>3</v>
      </c>
      <c r="C30" s="6">
        <v>46</v>
      </c>
      <c r="D30" s="6">
        <v>22</v>
      </c>
      <c r="E30" s="28">
        <f t="shared" si="0"/>
        <v>47.82608695652174</v>
      </c>
      <c r="F30" s="6">
        <v>138</v>
      </c>
      <c r="G30" s="28">
        <f t="shared" si="2"/>
        <v>3</v>
      </c>
      <c r="H30" s="6">
        <v>31</v>
      </c>
      <c r="I30" s="28">
        <f t="shared" si="1"/>
        <v>22.463768115942027</v>
      </c>
      <c r="J30" s="6">
        <v>18</v>
      </c>
      <c r="K30" s="6">
        <v>1</v>
      </c>
      <c r="L30" s="6">
        <v>5</v>
      </c>
      <c r="M30" s="6">
        <v>6</v>
      </c>
      <c r="N30" s="6">
        <v>30</v>
      </c>
    </row>
    <row r="31" spans="1:14" s="27" customFormat="1" ht="21" customHeight="1" thickBot="1" thickTop="1">
      <c r="A31" s="39" t="s">
        <v>59</v>
      </c>
      <c r="B31" s="6">
        <v>5</v>
      </c>
      <c r="C31" s="6">
        <v>144</v>
      </c>
      <c r="D31" s="6">
        <v>77</v>
      </c>
      <c r="E31" s="28">
        <f t="shared" si="0"/>
        <v>53.47222222222222</v>
      </c>
      <c r="F31" s="6">
        <v>507</v>
      </c>
      <c r="G31" s="28">
        <f t="shared" si="2"/>
        <v>3.5208333333333335</v>
      </c>
      <c r="H31" s="6">
        <v>195</v>
      </c>
      <c r="I31" s="28">
        <f t="shared" si="1"/>
        <v>38.46153846153847</v>
      </c>
      <c r="J31" s="6">
        <v>96</v>
      </c>
      <c r="K31" s="6">
        <v>0</v>
      </c>
      <c r="L31" s="6">
        <v>29</v>
      </c>
      <c r="M31" s="6">
        <v>82</v>
      </c>
      <c r="N31" s="6">
        <v>0</v>
      </c>
    </row>
    <row r="32" spans="1:14" s="27" customFormat="1" ht="21" customHeight="1" thickBot="1" thickTop="1">
      <c r="A32" s="39" t="s">
        <v>39</v>
      </c>
      <c r="B32" s="46">
        <v>20</v>
      </c>
      <c r="C32" s="44">
        <v>380</v>
      </c>
      <c r="D32" s="44">
        <v>156</v>
      </c>
      <c r="E32" s="45">
        <f>SUM(D32/C32*100)</f>
        <v>41.05263157894737</v>
      </c>
      <c r="F32" s="46">
        <v>769</v>
      </c>
      <c r="G32" s="45">
        <f>SUM(F32/C32)</f>
        <v>2.0236842105263158</v>
      </c>
      <c r="H32" s="46">
        <v>344</v>
      </c>
      <c r="I32" s="45">
        <f>SUM(H32/F32*100)</f>
        <v>44.733420026007806</v>
      </c>
      <c r="J32" s="44">
        <v>247</v>
      </c>
      <c r="K32" s="44">
        <v>4</v>
      </c>
      <c r="L32" s="44">
        <v>55</v>
      </c>
      <c r="M32" s="44">
        <v>121</v>
      </c>
      <c r="N32" s="44">
        <v>4</v>
      </c>
    </row>
    <row r="33" spans="1:14" s="27" customFormat="1" ht="21" customHeight="1" thickBot="1" thickTop="1">
      <c r="A33" s="39" t="s">
        <v>40</v>
      </c>
      <c r="B33" s="46">
        <v>15</v>
      </c>
      <c r="C33" s="46">
        <v>318</v>
      </c>
      <c r="D33" s="46">
        <v>187</v>
      </c>
      <c r="E33" s="45">
        <f>SUM(D33/C33*100)</f>
        <v>58.80503144654088</v>
      </c>
      <c r="F33" s="46">
        <v>1249</v>
      </c>
      <c r="G33" s="45">
        <f>SUM(F33/C33)</f>
        <v>3.9276729559748427</v>
      </c>
      <c r="H33" s="46">
        <v>615</v>
      </c>
      <c r="I33" s="45">
        <f>SUM(H33/F33*100)</f>
        <v>49.23939151321057</v>
      </c>
      <c r="J33" s="46">
        <v>237</v>
      </c>
      <c r="K33" s="46">
        <v>2</v>
      </c>
      <c r="L33" s="46">
        <v>60</v>
      </c>
      <c r="M33" s="46">
        <v>132</v>
      </c>
      <c r="N33" s="46">
        <v>3</v>
      </c>
    </row>
    <row r="34" spans="1:14" s="27" customFormat="1" ht="21" customHeight="1" thickBot="1" thickTop="1">
      <c r="A34" s="39" t="s">
        <v>60</v>
      </c>
      <c r="B34" s="46">
        <v>7</v>
      </c>
      <c r="C34" s="44">
        <v>213</v>
      </c>
      <c r="D34" s="44">
        <v>84</v>
      </c>
      <c r="E34" s="45">
        <f>SUM(D34/C34*100)</f>
        <v>39.436619718309856</v>
      </c>
      <c r="F34" s="46">
        <v>491</v>
      </c>
      <c r="G34" s="45">
        <f>SUM(F34/C34)</f>
        <v>2.3051643192488265</v>
      </c>
      <c r="H34" s="46">
        <v>251</v>
      </c>
      <c r="I34" s="45">
        <f>SUM(H34/F34*100)</f>
        <v>51.12016293279022</v>
      </c>
      <c r="J34" s="44">
        <v>164</v>
      </c>
      <c r="K34" s="44">
        <v>0</v>
      </c>
      <c r="L34" s="44">
        <v>44</v>
      </c>
      <c r="M34" s="44">
        <v>122</v>
      </c>
      <c r="N34" s="44">
        <v>0</v>
      </c>
    </row>
    <row r="35" spans="1:14" s="27" customFormat="1" ht="21" customHeight="1" thickBot="1" thickTop="1">
      <c r="A35" s="39" t="s">
        <v>41</v>
      </c>
      <c r="B35" s="46">
        <v>2</v>
      </c>
      <c r="C35" s="44">
        <v>37</v>
      </c>
      <c r="D35" s="44">
        <v>13</v>
      </c>
      <c r="E35" s="45">
        <f>SUM(D35/C35*100)</f>
        <v>35.13513513513514</v>
      </c>
      <c r="F35" s="46">
        <v>88</v>
      </c>
      <c r="G35" s="45">
        <f>SUM(F35/C35)</f>
        <v>2.3783783783783785</v>
      </c>
      <c r="H35" s="46">
        <v>61</v>
      </c>
      <c r="I35" s="45">
        <f>SUM(H35/F35*100)</f>
        <v>69.31818181818183</v>
      </c>
      <c r="J35" s="44">
        <v>13</v>
      </c>
      <c r="K35" s="44">
        <v>0</v>
      </c>
      <c r="L35" s="44">
        <v>6</v>
      </c>
      <c r="M35" s="44">
        <v>15</v>
      </c>
      <c r="N35" s="44">
        <v>0</v>
      </c>
    </row>
    <row r="36" spans="1:14" s="27" customFormat="1" ht="21" customHeight="1" thickBot="1" thickTop="1">
      <c r="A36" s="39" t="s">
        <v>42</v>
      </c>
      <c r="B36" s="46">
        <v>6</v>
      </c>
      <c r="C36" s="44">
        <v>143</v>
      </c>
      <c r="D36" s="44">
        <v>66</v>
      </c>
      <c r="E36" s="45">
        <f>SUM(D36/C36*100)</f>
        <v>46.15384615384615</v>
      </c>
      <c r="F36" s="46">
        <v>440</v>
      </c>
      <c r="G36" s="45">
        <f>SUM(F36/C36)</f>
        <v>3.076923076923077</v>
      </c>
      <c r="H36" s="46">
        <v>227</v>
      </c>
      <c r="I36" s="45">
        <f>SUM(H36/F36*100)</f>
        <v>51.590909090909086</v>
      </c>
      <c r="J36" s="44">
        <v>150</v>
      </c>
      <c r="K36" s="44">
        <v>0</v>
      </c>
      <c r="L36" s="44">
        <v>41</v>
      </c>
      <c r="M36" s="44">
        <v>100</v>
      </c>
      <c r="N36" s="44">
        <v>0</v>
      </c>
    </row>
    <row r="37" spans="1:14" s="27" customFormat="1" ht="21" customHeight="1" thickBot="1" thickTop="1">
      <c r="A37" s="39" t="s">
        <v>44</v>
      </c>
      <c r="B37" s="6">
        <v>38</v>
      </c>
      <c r="C37" s="6">
        <v>699</v>
      </c>
      <c r="D37" s="6">
        <v>279</v>
      </c>
      <c r="E37" s="28">
        <f t="shared" si="0"/>
        <v>39.91416309012876</v>
      </c>
      <c r="F37" s="6">
        <v>2130</v>
      </c>
      <c r="G37" s="28">
        <f t="shared" si="2"/>
        <v>3.0472103004291844</v>
      </c>
      <c r="H37" s="6">
        <v>831</v>
      </c>
      <c r="I37" s="28">
        <f t="shared" si="1"/>
        <v>39.01408450704225</v>
      </c>
      <c r="J37" s="6">
        <v>615</v>
      </c>
      <c r="K37" s="6">
        <v>22</v>
      </c>
      <c r="L37" s="6">
        <v>145</v>
      </c>
      <c r="M37" s="6">
        <v>381</v>
      </c>
      <c r="N37" s="6">
        <v>6</v>
      </c>
    </row>
    <row r="38" spans="1:14" s="27" customFormat="1" ht="21" customHeight="1" thickBot="1" thickTop="1">
      <c r="A38" s="39" t="s">
        <v>69</v>
      </c>
      <c r="B38" s="6">
        <v>8</v>
      </c>
      <c r="C38" s="6">
        <v>124</v>
      </c>
      <c r="D38" s="6">
        <v>67</v>
      </c>
      <c r="E38" s="28">
        <f t="shared" si="0"/>
        <v>54.03225806451613</v>
      </c>
      <c r="F38" s="6">
        <v>719</v>
      </c>
      <c r="G38" s="28">
        <f t="shared" si="2"/>
        <v>5.798387096774194</v>
      </c>
      <c r="H38" s="6">
        <v>271</v>
      </c>
      <c r="I38" s="28">
        <f t="shared" si="1"/>
        <v>37.69123783031989</v>
      </c>
      <c r="J38" s="6">
        <v>92</v>
      </c>
      <c r="K38" s="6">
        <v>0</v>
      </c>
      <c r="L38" s="6">
        <v>18</v>
      </c>
      <c r="M38" s="6">
        <v>44</v>
      </c>
      <c r="N38" s="6">
        <v>0</v>
      </c>
    </row>
    <row r="39" spans="1:14" s="27" customFormat="1" ht="21" customHeight="1" thickBot="1" thickTop="1">
      <c r="A39" s="39" t="s">
        <v>45</v>
      </c>
      <c r="B39" s="6">
        <v>11</v>
      </c>
      <c r="C39" s="6">
        <v>263</v>
      </c>
      <c r="D39" s="6">
        <v>145</v>
      </c>
      <c r="E39" s="28">
        <f t="shared" si="0"/>
        <v>55.13307984790875</v>
      </c>
      <c r="F39" s="6">
        <v>765</v>
      </c>
      <c r="G39" s="28">
        <f t="shared" si="2"/>
        <v>2.908745247148289</v>
      </c>
      <c r="H39" s="6">
        <v>288</v>
      </c>
      <c r="I39" s="28">
        <f t="shared" si="1"/>
        <v>37.64705882352941</v>
      </c>
      <c r="J39" s="6">
        <v>238</v>
      </c>
      <c r="K39" s="6">
        <v>9</v>
      </c>
      <c r="L39" s="6">
        <v>48</v>
      </c>
      <c r="M39" s="6">
        <v>98</v>
      </c>
      <c r="N39" s="6">
        <v>1</v>
      </c>
    </row>
    <row r="40" spans="1:14" s="27" customFormat="1" ht="21" customHeight="1" thickBot="1" thickTop="1">
      <c r="A40" s="39" t="s">
        <v>61</v>
      </c>
      <c r="B40" s="6">
        <v>19</v>
      </c>
      <c r="C40" s="6">
        <v>436</v>
      </c>
      <c r="D40" s="6">
        <v>229</v>
      </c>
      <c r="E40" s="28">
        <f t="shared" si="0"/>
        <v>52.522935779816514</v>
      </c>
      <c r="F40" s="6">
        <v>1134</v>
      </c>
      <c r="G40" s="28">
        <f t="shared" si="2"/>
        <v>2.6009174311926606</v>
      </c>
      <c r="H40" s="6">
        <v>410</v>
      </c>
      <c r="I40" s="28">
        <f t="shared" si="1"/>
        <v>36.15520282186949</v>
      </c>
      <c r="J40" s="6">
        <v>318</v>
      </c>
      <c r="K40" s="6">
        <v>4</v>
      </c>
      <c r="L40" s="6">
        <v>76</v>
      </c>
      <c r="M40" s="6">
        <v>188</v>
      </c>
      <c r="N40" s="6">
        <v>4</v>
      </c>
    </row>
    <row r="41" spans="1:14" s="27" customFormat="1" ht="21" customHeight="1" thickBot="1" thickTop="1">
      <c r="A41" s="39" t="s">
        <v>62</v>
      </c>
      <c r="B41" s="6">
        <v>6</v>
      </c>
      <c r="C41" s="6">
        <v>155</v>
      </c>
      <c r="D41" s="6">
        <v>94</v>
      </c>
      <c r="E41" s="28">
        <f t="shared" si="0"/>
        <v>60.64516129032258</v>
      </c>
      <c r="F41" s="6">
        <v>508</v>
      </c>
      <c r="G41" s="28">
        <f t="shared" si="2"/>
        <v>3.2774193548387096</v>
      </c>
      <c r="H41" s="6">
        <v>259</v>
      </c>
      <c r="I41" s="28">
        <f t="shared" si="1"/>
        <v>50.98425196850393</v>
      </c>
      <c r="J41" s="6">
        <v>138</v>
      </c>
      <c r="K41" s="6">
        <v>0</v>
      </c>
      <c r="L41" s="6">
        <v>26</v>
      </c>
      <c r="M41" s="6">
        <v>75</v>
      </c>
      <c r="N41" s="6">
        <v>0</v>
      </c>
    </row>
    <row r="42" spans="1:14" s="27" customFormat="1" ht="21" customHeight="1" thickBot="1" thickTop="1">
      <c r="A42" s="39" t="s">
        <v>46</v>
      </c>
      <c r="B42" s="55">
        <v>6</v>
      </c>
      <c r="C42" s="55">
        <v>116</v>
      </c>
      <c r="D42" s="55">
        <v>63</v>
      </c>
      <c r="E42" s="56">
        <f>D42/C42*100</f>
        <v>54.310344827586206</v>
      </c>
      <c r="F42" s="55">
        <v>357</v>
      </c>
      <c r="G42" s="56">
        <f>F42/C42</f>
        <v>3.0775862068965516</v>
      </c>
      <c r="H42" s="55">
        <v>149</v>
      </c>
      <c r="I42" s="56">
        <f>H42/F42*100</f>
        <v>41.73669467787115</v>
      </c>
      <c r="J42" s="55">
        <v>93</v>
      </c>
      <c r="K42" s="55">
        <v>0</v>
      </c>
      <c r="L42" s="55">
        <v>21</v>
      </c>
      <c r="M42" s="55">
        <v>41</v>
      </c>
      <c r="N42" s="55">
        <v>0</v>
      </c>
    </row>
    <row r="43" spans="1:14" s="27" customFormat="1" ht="21" customHeight="1" thickBot="1" thickTop="1">
      <c r="A43" s="39" t="s">
        <v>70</v>
      </c>
      <c r="B43" s="55">
        <v>11</v>
      </c>
      <c r="C43" s="55">
        <v>197</v>
      </c>
      <c r="D43" s="55">
        <v>106</v>
      </c>
      <c r="E43" s="56">
        <f>D43/C43*100</f>
        <v>53.80710659898477</v>
      </c>
      <c r="F43" s="55">
        <v>590</v>
      </c>
      <c r="G43" s="56">
        <f>F43/C43</f>
        <v>2.99492385786802</v>
      </c>
      <c r="H43" s="55">
        <v>273</v>
      </c>
      <c r="I43" s="56">
        <f>H43/F43*100</f>
        <v>46.271186440677965</v>
      </c>
      <c r="J43" s="55">
        <v>252</v>
      </c>
      <c r="K43" s="55">
        <v>1</v>
      </c>
      <c r="L43" s="55">
        <v>32</v>
      </c>
      <c r="M43" s="55">
        <v>80</v>
      </c>
      <c r="N43" s="55">
        <v>1</v>
      </c>
    </row>
    <row r="44" spans="1:14" s="27" customFormat="1" ht="21" customHeight="1" thickBot="1" thickTop="1">
      <c r="A44" s="39" t="s">
        <v>63</v>
      </c>
      <c r="B44" s="55">
        <v>9</v>
      </c>
      <c r="C44" s="55">
        <v>207</v>
      </c>
      <c r="D44" s="55">
        <v>109</v>
      </c>
      <c r="E44" s="56">
        <f>D44/C44*100</f>
        <v>52.65700483091788</v>
      </c>
      <c r="F44" s="55">
        <v>620</v>
      </c>
      <c r="G44" s="56">
        <f>F44/C44</f>
        <v>2.995169082125604</v>
      </c>
      <c r="H44" s="55">
        <v>351</v>
      </c>
      <c r="I44" s="56">
        <f>H44/F44*100</f>
        <v>56.612903225806456</v>
      </c>
      <c r="J44" s="55">
        <v>173</v>
      </c>
      <c r="K44" s="55">
        <v>1</v>
      </c>
      <c r="L44" s="55">
        <v>50</v>
      </c>
      <c r="M44" s="55">
        <v>111</v>
      </c>
      <c r="N44" s="55">
        <v>1</v>
      </c>
    </row>
    <row r="45" spans="1:14" s="27" customFormat="1" ht="21" customHeight="1" thickBot="1" thickTop="1">
      <c r="A45" s="39" t="s">
        <v>47</v>
      </c>
      <c r="B45" s="55">
        <v>5</v>
      </c>
      <c r="C45" s="55">
        <v>85</v>
      </c>
      <c r="D45" s="55">
        <v>46</v>
      </c>
      <c r="E45" s="56">
        <f>D45/C45*100</f>
        <v>54.11764705882353</v>
      </c>
      <c r="F45" s="55">
        <v>264</v>
      </c>
      <c r="G45" s="56">
        <f>F45/C45</f>
        <v>3.1058823529411765</v>
      </c>
      <c r="H45" s="55">
        <v>64</v>
      </c>
      <c r="I45" s="56">
        <f>H45/F45*100</f>
        <v>24.242424242424242</v>
      </c>
      <c r="J45" s="55">
        <v>65</v>
      </c>
      <c r="K45" s="55">
        <v>5</v>
      </c>
      <c r="L45" s="55">
        <v>14</v>
      </c>
      <c r="M45" s="55">
        <v>41</v>
      </c>
      <c r="N45" s="55">
        <v>5</v>
      </c>
    </row>
    <row r="46" spans="1:14" s="27" customFormat="1" ht="21" customHeight="1" thickBot="1" thickTop="1">
      <c r="A46" s="39" t="s">
        <v>48</v>
      </c>
      <c r="B46" s="6">
        <v>21</v>
      </c>
      <c r="C46" s="6">
        <v>409</v>
      </c>
      <c r="D46" s="6">
        <v>203</v>
      </c>
      <c r="E46" s="28">
        <f t="shared" si="0"/>
        <v>49.63325183374083</v>
      </c>
      <c r="F46" s="6">
        <v>998</v>
      </c>
      <c r="G46" s="28">
        <f t="shared" si="2"/>
        <v>2.4400977995110025</v>
      </c>
      <c r="H46" s="6">
        <v>449</v>
      </c>
      <c r="I46" s="28">
        <f t="shared" si="1"/>
        <v>44.98997995991984</v>
      </c>
      <c r="J46" s="6">
        <v>288</v>
      </c>
      <c r="K46" s="6">
        <v>2</v>
      </c>
      <c r="L46" s="6">
        <v>68</v>
      </c>
      <c r="M46" s="6">
        <v>181</v>
      </c>
      <c r="N46" s="6">
        <v>3</v>
      </c>
    </row>
    <row r="47" spans="1:14" s="27" customFormat="1" ht="21" customHeight="1" thickBot="1" thickTop="1">
      <c r="A47" s="39" t="s">
        <v>49</v>
      </c>
      <c r="B47" s="6">
        <v>2</v>
      </c>
      <c r="C47" s="6">
        <v>35</v>
      </c>
      <c r="D47" s="6">
        <v>15</v>
      </c>
      <c r="E47" s="28">
        <f t="shared" si="0"/>
        <v>42.857142857142854</v>
      </c>
      <c r="F47" s="6">
        <v>85</v>
      </c>
      <c r="G47" s="28">
        <f t="shared" si="2"/>
        <v>2.4285714285714284</v>
      </c>
      <c r="H47" s="6">
        <v>28</v>
      </c>
      <c r="I47" s="28">
        <f t="shared" si="1"/>
        <v>32.94117647058823</v>
      </c>
      <c r="J47" s="6">
        <v>20</v>
      </c>
      <c r="K47" s="6">
        <v>0</v>
      </c>
      <c r="L47" s="6">
        <v>7</v>
      </c>
      <c r="M47" s="6">
        <v>17</v>
      </c>
      <c r="N47" s="6">
        <v>0</v>
      </c>
    </row>
    <row r="48" spans="1:14" s="27" customFormat="1" ht="21" customHeight="1" thickBot="1" thickTop="1">
      <c r="A48" s="39" t="s">
        <v>50</v>
      </c>
      <c r="B48" s="6">
        <v>4</v>
      </c>
      <c r="C48" s="6">
        <v>115</v>
      </c>
      <c r="D48" s="6">
        <v>52</v>
      </c>
      <c r="E48" s="28">
        <f t="shared" si="0"/>
        <v>45.21739130434783</v>
      </c>
      <c r="F48" s="6">
        <v>364</v>
      </c>
      <c r="G48" s="28">
        <f t="shared" si="2"/>
        <v>3.1652173913043478</v>
      </c>
      <c r="H48" s="6">
        <v>165</v>
      </c>
      <c r="I48" s="28">
        <f t="shared" si="1"/>
        <v>45.32967032967033</v>
      </c>
      <c r="J48" s="6">
        <v>107</v>
      </c>
      <c r="K48" s="6">
        <v>6</v>
      </c>
      <c r="L48" s="6">
        <v>30</v>
      </c>
      <c r="M48" s="6">
        <v>58</v>
      </c>
      <c r="N48" s="6">
        <v>7</v>
      </c>
    </row>
    <row r="49" spans="1:14" s="27" customFormat="1" ht="21" customHeight="1" thickBot="1" thickTop="1">
      <c r="A49" s="30" t="s">
        <v>18</v>
      </c>
      <c r="B49" s="6">
        <f>SUM(B5:B48)</f>
        <v>463</v>
      </c>
      <c r="C49" s="6">
        <f aca="true" t="shared" si="3" ref="C49:N49">SUM(C5:C48)</f>
        <v>9528</v>
      </c>
      <c r="D49" s="6">
        <f t="shared" si="3"/>
        <v>4657</v>
      </c>
      <c r="E49" s="28">
        <f t="shared" si="0"/>
        <v>48.87699412258606</v>
      </c>
      <c r="F49" s="6">
        <f t="shared" si="3"/>
        <v>29176</v>
      </c>
      <c r="G49" s="28">
        <f t="shared" si="2"/>
        <v>3.0621326616288833</v>
      </c>
      <c r="H49" s="6">
        <f t="shared" si="3"/>
        <v>11616</v>
      </c>
      <c r="I49" s="28">
        <f t="shared" si="1"/>
        <v>39.81354537976419</v>
      </c>
      <c r="J49" s="6">
        <f t="shared" si="3"/>
        <v>7888</v>
      </c>
      <c r="K49" s="6">
        <f t="shared" si="3"/>
        <v>106</v>
      </c>
      <c r="L49" s="6">
        <f t="shared" si="3"/>
        <v>1854</v>
      </c>
      <c r="M49" s="6">
        <f t="shared" si="3"/>
        <v>4599</v>
      </c>
      <c r="N49" s="6">
        <f t="shared" si="3"/>
        <v>119</v>
      </c>
    </row>
    <row r="50" s="27" customFormat="1" ht="14.25" thickTop="1"/>
    <row r="51" s="27" customFormat="1" ht="13.5"/>
    <row r="52" s="27" customFormat="1" ht="13.5"/>
    <row r="53" s="27" customFormat="1" ht="13.5"/>
    <row r="54" s="27" customFormat="1" ht="13.5"/>
    <row r="55" s="27" customFormat="1" ht="13.5"/>
    <row r="56" s="27" customFormat="1" ht="13.5"/>
    <row r="57" s="27" customFormat="1" ht="13.5"/>
    <row r="58" s="27" customFormat="1" ht="13.5"/>
    <row r="59" s="27" customFormat="1" ht="13.5"/>
    <row r="60" s="27" customFormat="1" ht="13.5"/>
    <row r="61" s="27" customFormat="1" ht="13.5"/>
    <row r="62" s="27" customFormat="1" ht="13.5"/>
    <row r="63" s="27" customFormat="1" ht="13.5"/>
    <row r="64" s="27" customFormat="1" ht="13.5"/>
    <row r="65" s="27" customFormat="1" ht="13.5"/>
    <row r="66" s="27" customFormat="1" ht="13.5"/>
    <row r="67" s="27" customFormat="1" ht="13.5"/>
    <row r="68" s="27" customFormat="1" ht="13.5"/>
    <row r="69" s="27" customFormat="1" ht="13.5"/>
    <row r="70" s="27" customFormat="1" ht="13.5"/>
    <row r="71" s="27" customFormat="1" ht="13.5"/>
    <row r="72" s="27" customFormat="1" ht="13.5"/>
    <row r="73" s="27" customFormat="1" ht="13.5"/>
    <row r="74" s="27" customFormat="1" ht="13.5"/>
    <row r="75" s="27" customFormat="1" ht="13.5"/>
    <row r="76" s="27" customFormat="1" ht="13.5"/>
    <row r="77" s="27" customFormat="1" ht="13.5"/>
    <row r="78" s="27" customFormat="1" ht="13.5"/>
    <row r="79" s="27" customFormat="1" ht="13.5"/>
    <row r="80" s="27" customFormat="1" ht="13.5"/>
    <row r="81" s="27" customFormat="1" ht="13.5"/>
    <row r="82" s="27" customFormat="1" ht="13.5"/>
    <row r="83" s="27" customFormat="1" ht="13.5"/>
    <row r="84" s="27" customFormat="1" ht="13.5"/>
    <row r="85" s="27" customFormat="1" ht="13.5"/>
    <row r="86" s="27" customFormat="1" ht="13.5"/>
    <row r="87" s="27" customFormat="1" ht="13.5"/>
    <row r="88" s="27" customFormat="1" ht="13.5"/>
    <row r="89" s="27" customFormat="1" ht="13.5"/>
    <row r="90" s="27" customFormat="1" ht="13.5"/>
    <row r="91" s="27" customFormat="1" ht="13.5"/>
    <row r="92" s="27" customFormat="1" ht="13.5"/>
    <row r="93" s="27" customFormat="1" ht="13.5"/>
    <row r="94" s="27" customFormat="1" ht="13.5"/>
    <row r="95" s="27" customFormat="1" ht="13.5"/>
    <row r="96" s="27" customFormat="1" ht="13.5"/>
    <row r="97" s="27" customFormat="1" ht="13.5"/>
    <row r="98" s="27" customFormat="1" ht="13.5"/>
    <row r="99" s="27" customFormat="1" ht="13.5"/>
    <row r="100" s="27" customFormat="1" ht="13.5"/>
    <row r="101" s="27" customFormat="1" ht="13.5"/>
    <row r="102" s="27" customFormat="1" ht="13.5"/>
    <row r="103" s="27" customFormat="1" ht="13.5"/>
    <row r="104" s="27" customFormat="1" ht="13.5"/>
    <row r="105" s="27" customFormat="1" ht="13.5"/>
    <row r="106" s="27" customFormat="1" ht="13.5"/>
    <row r="107" s="27" customFormat="1" ht="13.5"/>
    <row r="108" s="27" customFormat="1" ht="13.5"/>
    <row r="109" s="27" customFormat="1" ht="13.5"/>
    <row r="110" s="27" customFormat="1" ht="13.5"/>
    <row r="111" s="27" customFormat="1" ht="13.5"/>
    <row r="112" s="27" customFormat="1" ht="13.5"/>
    <row r="113" s="27" customFormat="1" ht="13.5"/>
    <row r="114" s="27" customFormat="1" ht="13.5"/>
    <row r="115" s="27" customFormat="1" ht="13.5"/>
    <row r="116" s="27" customFormat="1" ht="13.5"/>
    <row r="117" s="27" customFormat="1" ht="13.5"/>
    <row r="118" s="27" customFormat="1" ht="13.5"/>
    <row r="119" s="27" customFormat="1" ht="13.5"/>
    <row r="120" s="27" customFormat="1" ht="13.5"/>
    <row r="121" s="27" customFormat="1" ht="13.5"/>
    <row r="122" s="27" customFormat="1" ht="13.5"/>
    <row r="123" s="27" customFormat="1" ht="13.5"/>
    <row r="124" s="27" customFormat="1" ht="13.5"/>
    <row r="125" s="27" customFormat="1" ht="13.5"/>
    <row r="126" s="27" customFormat="1" ht="13.5"/>
    <row r="127" s="27" customFormat="1" ht="13.5"/>
  </sheetData>
  <sheetProtection/>
  <mergeCells count="2">
    <mergeCell ref="J3:K3"/>
    <mergeCell ref="L3:N3"/>
  </mergeCells>
  <printOptions/>
  <pageMargins left="0.5905511811023623" right="0.35433070866141736" top="0.4330708661417323" bottom="0.4724409448818898" header="0.31496062992125984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4"/>
  <sheetViews>
    <sheetView zoomScalePageLayoutView="0" workbookViewId="0" topLeftCell="A1">
      <pane xSplit="1" ySplit="4" topLeftCell="B59" activePane="bottomRight" state="frozen"/>
      <selection pane="topLeft" activeCell="Q15" sqref="Q15"/>
      <selection pane="topRight" activeCell="Q15" sqref="Q15"/>
      <selection pane="bottomLeft" activeCell="Q15" sqref="Q15"/>
      <selection pane="bottomRight" activeCell="I61" sqref="I61"/>
    </sheetView>
  </sheetViews>
  <sheetFormatPr defaultColWidth="9.00390625" defaultRowHeight="13.5"/>
  <cols>
    <col min="1" max="1" width="21.50390625" style="0" customWidth="1"/>
    <col min="2" max="14" width="9.375" style="0" customWidth="1"/>
    <col min="15" max="15" width="13.125" style="0" hidden="1" customWidth="1"/>
    <col min="16" max="16" width="9.00390625" style="0" hidden="1" customWidth="1"/>
  </cols>
  <sheetData>
    <row r="1" ht="17.25">
      <c r="B1" s="1" t="s">
        <v>76</v>
      </c>
    </row>
    <row r="2" ht="18.75" customHeight="1" thickBot="1">
      <c r="A2" s="10" t="s">
        <v>73</v>
      </c>
    </row>
    <row r="3" spans="10:14" ht="20.25" customHeight="1" thickBot="1" thickTop="1">
      <c r="J3" s="59" t="s">
        <v>12</v>
      </c>
      <c r="K3" s="60"/>
      <c r="L3" s="59" t="s">
        <v>13</v>
      </c>
      <c r="M3" s="61"/>
      <c r="N3" s="60"/>
    </row>
    <row r="4" spans="1:26" ht="32.25" customHeight="1" thickBot="1" thickTop="1">
      <c r="A4" s="11" t="s">
        <v>0</v>
      </c>
      <c r="B4" s="12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25" t="s">
        <v>1</v>
      </c>
      <c r="H4" s="13" t="s">
        <v>10</v>
      </c>
      <c r="I4" s="13" t="s">
        <v>11</v>
      </c>
      <c r="J4" s="13" t="s">
        <v>14</v>
      </c>
      <c r="K4" s="13" t="s">
        <v>9</v>
      </c>
      <c r="L4" s="13" t="s">
        <v>15</v>
      </c>
      <c r="M4" s="13" t="s">
        <v>16</v>
      </c>
      <c r="N4" s="13" t="s">
        <v>17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21" customHeight="1" thickBot="1" thickTop="1">
      <c r="A5" s="40" t="s">
        <v>74</v>
      </c>
      <c r="B5" s="47">
        <v>37</v>
      </c>
      <c r="C5" s="48">
        <v>705</v>
      </c>
      <c r="D5" s="48">
        <v>269</v>
      </c>
      <c r="E5" s="15">
        <f aca="true" t="shared" si="0" ref="E5:E10">D5/C5*100</f>
        <v>38.156028368794324</v>
      </c>
      <c r="F5" s="48">
        <v>1323</v>
      </c>
      <c r="G5" s="49">
        <f aca="true" t="shared" si="1" ref="G5:G10">F5/C5</f>
        <v>1.876595744680851</v>
      </c>
      <c r="H5" s="50">
        <v>436</v>
      </c>
      <c r="I5" s="15">
        <f aca="true" t="shared" si="2" ref="I5:I10">H5/F5*100</f>
        <v>32.95540438397581</v>
      </c>
      <c r="J5" s="48">
        <v>23</v>
      </c>
      <c r="K5" s="48">
        <v>0</v>
      </c>
      <c r="L5" s="48">
        <v>6</v>
      </c>
      <c r="M5" s="48">
        <v>10</v>
      </c>
      <c r="N5" s="48">
        <v>0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1" customHeight="1" thickBot="1" thickTop="1">
      <c r="A6" s="40" t="s">
        <v>3</v>
      </c>
      <c r="B6" s="47">
        <v>9</v>
      </c>
      <c r="C6" s="48">
        <v>207</v>
      </c>
      <c r="D6" s="48">
        <v>88</v>
      </c>
      <c r="E6" s="15">
        <f t="shared" si="0"/>
        <v>42.51207729468599</v>
      </c>
      <c r="F6" s="48">
        <v>475</v>
      </c>
      <c r="G6" s="49">
        <f t="shared" si="1"/>
        <v>2.2946859903381642</v>
      </c>
      <c r="H6" s="48">
        <v>143</v>
      </c>
      <c r="I6" s="15">
        <f t="shared" si="2"/>
        <v>30.105263157894736</v>
      </c>
      <c r="J6" s="48">
        <v>4</v>
      </c>
      <c r="K6" s="48">
        <v>0</v>
      </c>
      <c r="L6" s="48">
        <v>0</v>
      </c>
      <c r="M6" s="48">
        <v>0</v>
      </c>
      <c r="N6" s="48">
        <v>0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1" customHeight="1" thickBot="1" thickTop="1">
      <c r="A7" s="40" t="s">
        <v>68</v>
      </c>
      <c r="B7" s="47">
        <v>11</v>
      </c>
      <c r="C7" s="48">
        <v>207</v>
      </c>
      <c r="D7" s="48">
        <v>110</v>
      </c>
      <c r="E7" s="15">
        <f t="shared" si="0"/>
        <v>53.14009661835749</v>
      </c>
      <c r="F7" s="48">
        <v>540</v>
      </c>
      <c r="G7" s="49">
        <f t="shared" si="1"/>
        <v>2.608695652173913</v>
      </c>
      <c r="H7" s="50">
        <v>144</v>
      </c>
      <c r="I7" s="15">
        <f t="shared" si="2"/>
        <v>26.666666666666668</v>
      </c>
      <c r="J7" s="48">
        <v>6</v>
      </c>
      <c r="K7" s="48">
        <v>0</v>
      </c>
      <c r="L7" s="48">
        <v>3</v>
      </c>
      <c r="M7" s="48">
        <v>4</v>
      </c>
      <c r="N7" s="48">
        <v>0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21" customHeight="1" thickBot="1" thickTop="1">
      <c r="A8" s="40" t="s">
        <v>4</v>
      </c>
      <c r="B8" s="47">
        <v>6</v>
      </c>
      <c r="C8" s="48">
        <v>118</v>
      </c>
      <c r="D8" s="48">
        <v>48</v>
      </c>
      <c r="E8" s="15">
        <f t="shared" si="0"/>
        <v>40.67796610169492</v>
      </c>
      <c r="F8" s="48">
        <v>206</v>
      </c>
      <c r="G8" s="49">
        <f t="shared" si="1"/>
        <v>1.7457627118644068</v>
      </c>
      <c r="H8" s="48">
        <v>65</v>
      </c>
      <c r="I8" s="15">
        <f t="shared" si="2"/>
        <v>31.55339805825243</v>
      </c>
      <c r="J8" s="48">
        <v>4</v>
      </c>
      <c r="K8" s="48">
        <v>0</v>
      </c>
      <c r="L8" s="48">
        <v>0</v>
      </c>
      <c r="M8" s="48">
        <v>0</v>
      </c>
      <c r="N8" s="48">
        <v>0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1" customHeight="1" thickBot="1" thickTop="1">
      <c r="A9" s="40" t="s">
        <v>75</v>
      </c>
      <c r="B9" s="47">
        <v>5</v>
      </c>
      <c r="C9" s="48">
        <v>121</v>
      </c>
      <c r="D9" s="48">
        <v>63</v>
      </c>
      <c r="E9" s="15">
        <f t="shared" si="0"/>
        <v>52.066115702479344</v>
      </c>
      <c r="F9" s="48">
        <v>207</v>
      </c>
      <c r="G9" s="49">
        <f t="shared" si="1"/>
        <v>1.7107438016528926</v>
      </c>
      <c r="H9" s="50">
        <v>98</v>
      </c>
      <c r="I9" s="15">
        <f t="shared" si="2"/>
        <v>47.34299516908212</v>
      </c>
      <c r="J9" s="48">
        <v>2</v>
      </c>
      <c r="K9" s="48">
        <v>0</v>
      </c>
      <c r="L9" s="48">
        <v>0</v>
      </c>
      <c r="M9" s="48">
        <v>0</v>
      </c>
      <c r="N9" s="48">
        <v>0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1" customHeight="1" thickBot="1" thickTop="1">
      <c r="A10" s="40" t="s">
        <v>52</v>
      </c>
      <c r="B10" s="47">
        <v>5</v>
      </c>
      <c r="C10" s="48">
        <v>53</v>
      </c>
      <c r="D10" s="48">
        <v>22</v>
      </c>
      <c r="E10" s="15">
        <f t="shared" si="0"/>
        <v>41.509433962264154</v>
      </c>
      <c r="F10" s="48">
        <v>102</v>
      </c>
      <c r="G10" s="49">
        <f t="shared" si="1"/>
        <v>1.9245283018867925</v>
      </c>
      <c r="H10" s="50">
        <v>42</v>
      </c>
      <c r="I10" s="15">
        <f t="shared" si="2"/>
        <v>41.17647058823529</v>
      </c>
      <c r="J10" s="48">
        <v>1</v>
      </c>
      <c r="K10" s="48">
        <v>0</v>
      </c>
      <c r="L10" s="48">
        <v>1</v>
      </c>
      <c r="M10" s="48">
        <v>1</v>
      </c>
      <c r="N10" s="48">
        <v>0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1" customHeight="1" thickBot="1" thickTop="1">
      <c r="A11" s="36" t="s">
        <v>19</v>
      </c>
      <c r="B11" s="34">
        <f>SUM(B5:B10)</f>
        <v>73</v>
      </c>
      <c r="C11" s="34">
        <f>SUM(C5:C10)</f>
        <v>1411</v>
      </c>
      <c r="D11" s="34">
        <f>SUM(D5:D10)</f>
        <v>600</v>
      </c>
      <c r="E11" s="33">
        <f>D11/C11*100</f>
        <v>42.523033309709426</v>
      </c>
      <c r="F11" s="34">
        <f>SUM(F5:F10)</f>
        <v>2853</v>
      </c>
      <c r="G11" s="33">
        <f aca="true" t="shared" si="3" ref="G11:G36">F11/C11</f>
        <v>2.0219702338766834</v>
      </c>
      <c r="H11" s="34">
        <f>SUM(H5:H10)</f>
        <v>928</v>
      </c>
      <c r="I11" s="33">
        <f aca="true" t="shared" si="4" ref="I11:I36">H11/F11*100</f>
        <v>32.527164388363126</v>
      </c>
      <c r="J11" s="34">
        <f>SUM(J5:J10)</f>
        <v>40</v>
      </c>
      <c r="K11" s="34">
        <f>SUM(K5:K10)</f>
        <v>0</v>
      </c>
      <c r="L11" s="34">
        <f>SUM(L5:L10)</f>
        <v>10</v>
      </c>
      <c r="M11" s="34">
        <f>SUM(M5:M10)</f>
        <v>15</v>
      </c>
      <c r="N11" s="34">
        <f>SUM(N5:N10)</f>
        <v>0</v>
      </c>
      <c r="O11" s="10"/>
      <c r="P11" s="10"/>
      <c r="Q11" s="26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1" customHeight="1" thickBot="1" thickTop="1">
      <c r="A12" s="40" t="s">
        <v>20</v>
      </c>
      <c r="B12" s="57">
        <v>23</v>
      </c>
      <c r="C12" s="57">
        <v>519</v>
      </c>
      <c r="D12" s="57">
        <v>234</v>
      </c>
      <c r="E12" s="58">
        <f aca="true" t="shared" si="5" ref="E12:E38">D12/C12*100</f>
        <v>45.08670520231214</v>
      </c>
      <c r="F12" s="57">
        <v>1257</v>
      </c>
      <c r="G12" s="58">
        <f t="shared" si="3"/>
        <v>2.421965317919075</v>
      </c>
      <c r="H12" s="57">
        <v>421</v>
      </c>
      <c r="I12" s="58">
        <f t="shared" si="4"/>
        <v>33.49244232299125</v>
      </c>
      <c r="J12" s="57">
        <v>20</v>
      </c>
      <c r="K12" s="57">
        <v>0</v>
      </c>
      <c r="L12" s="57">
        <v>2</v>
      </c>
      <c r="M12" s="57">
        <v>4</v>
      </c>
      <c r="N12" s="57">
        <v>0</v>
      </c>
      <c r="O12" s="10"/>
      <c r="P12" s="10"/>
      <c r="Q12" s="26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1" customHeight="1" thickBot="1" thickTop="1">
      <c r="A13" s="40" t="s">
        <v>21</v>
      </c>
      <c r="B13" s="57">
        <v>7</v>
      </c>
      <c r="C13" s="57">
        <v>138</v>
      </c>
      <c r="D13" s="57">
        <v>35</v>
      </c>
      <c r="E13" s="58">
        <f t="shared" si="5"/>
        <v>25.36231884057971</v>
      </c>
      <c r="F13" s="57">
        <v>175</v>
      </c>
      <c r="G13" s="58">
        <f t="shared" si="3"/>
        <v>1.2681159420289856</v>
      </c>
      <c r="H13" s="57">
        <v>63</v>
      </c>
      <c r="I13" s="58">
        <f t="shared" si="4"/>
        <v>36</v>
      </c>
      <c r="J13" s="57">
        <v>4</v>
      </c>
      <c r="K13" s="57">
        <v>0</v>
      </c>
      <c r="L13" s="57">
        <v>0</v>
      </c>
      <c r="M13" s="57">
        <v>0</v>
      </c>
      <c r="N13" s="57">
        <v>0</v>
      </c>
      <c r="O13" s="10"/>
      <c r="P13" s="10"/>
      <c r="Q13" s="26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1" customHeight="1" thickBot="1" thickTop="1">
      <c r="A14" s="36" t="s">
        <v>22</v>
      </c>
      <c r="B14" s="17">
        <f>SUM(B12:B13)</f>
        <v>30</v>
      </c>
      <c r="C14" s="17">
        <f aca="true" t="shared" si="6" ref="C14:H14">SUM(C12:C13)</f>
        <v>657</v>
      </c>
      <c r="D14" s="17">
        <f t="shared" si="6"/>
        <v>269</v>
      </c>
      <c r="E14" s="18">
        <f t="shared" si="5"/>
        <v>40.94368340943683</v>
      </c>
      <c r="F14" s="17">
        <f t="shared" si="6"/>
        <v>1432</v>
      </c>
      <c r="G14" s="18">
        <f t="shared" si="3"/>
        <v>2.1796042617960425</v>
      </c>
      <c r="H14" s="17">
        <f t="shared" si="6"/>
        <v>484</v>
      </c>
      <c r="I14" s="18">
        <f t="shared" si="4"/>
        <v>33.798882681564244</v>
      </c>
      <c r="J14" s="17">
        <f>SUM(J12:J13)</f>
        <v>24</v>
      </c>
      <c r="K14" s="17">
        <f>SUM(K12:K13)</f>
        <v>0</v>
      </c>
      <c r="L14" s="17">
        <f>SUM(L12:L13)</f>
        <v>2</v>
      </c>
      <c r="M14" s="17">
        <f>SUM(M12:M13)</f>
        <v>4</v>
      </c>
      <c r="N14" s="17">
        <f>SUM(N12:N13)</f>
        <v>0</v>
      </c>
      <c r="O14" s="10"/>
      <c r="P14" s="10"/>
      <c r="Q14" s="26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1" customHeight="1" thickBot="1" thickTop="1">
      <c r="A15" s="40" t="s">
        <v>23</v>
      </c>
      <c r="B15" s="5">
        <v>8</v>
      </c>
      <c r="C15" s="5">
        <v>126</v>
      </c>
      <c r="D15" s="5">
        <v>39</v>
      </c>
      <c r="E15" s="7">
        <f t="shared" si="5"/>
        <v>30.952380952380953</v>
      </c>
      <c r="F15" s="5">
        <v>174</v>
      </c>
      <c r="G15" s="7">
        <f t="shared" si="3"/>
        <v>1.380952380952381</v>
      </c>
      <c r="H15" s="5">
        <v>60</v>
      </c>
      <c r="I15" s="7">
        <f t="shared" si="4"/>
        <v>34.48275862068966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0"/>
      <c r="P15" s="10"/>
      <c r="Q15" s="26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1" customHeight="1" thickBot="1" thickTop="1">
      <c r="A16" s="40" t="s">
        <v>54</v>
      </c>
      <c r="B16" s="14">
        <v>12</v>
      </c>
      <c r="C16" s="14">
        <v>193</v>
      </c>
      <c r="D16" s="14">
        <v>78</v>
      </c>
      <c r="E16" s="15">
        <f t="shared" si="5"/>
        <v>40.41450777202073</v>
      </c>
      <c r="F16" s="14">
        <v>447</v>
      </c>
      <c r="G16" s="15">
        <f t="shared" si="3"/>
        <v>2.316062176165803</v>
      </c>
      <c r="H16" s="14">
        <v>162</v>
      </c>
      <c r="I16" s="15">
        <f t="shared" si="4"/>
        <v>36.241610738255034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0"/>
      <c r="P16" s="10"/>
      <c r="Q16" s="26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1" customHeight="1" thickBot="1" thickTop="1">
      <c r="A17" s="40" t="s">
        <v>55</v>
      </c>
      <c r="B17" s="14">
        <v>6</v>
      </c>
      <c r="C17" s="14">
        <v>131</v>
      </c>
      <c r="D17" s="14">
        <v>40</v>
      </c>
      <c r="E17" s="15">
        <f t="shared" si="5"/>
        <v>30.53435114503817</v>
      </c>
      <c r="F17" s="14">
        <v>206</v>
      </c>
      <c r="G17" s="15">
        <f t="shared" si="3"/>
        <v>1.5725190839694656</v>
      </c>
      <c r="H17" s="14">
        <v>104</v>
      </c>
      <c r="I17" s="15">
        <f t="shared" si="4"/>
        <v>50.48543689320388</v>
      </c>
      <c r="J17" s="14">
        <v>7</v>
      </c>
      <c r="K17" s="14">
        <v>0</v>
      </c>
      <c r="L17" s="14">
        <v>4</v>
      </c>
      <c r="M17" s="14">
        <v>7</v>
      </c>
      <c r="N17" s="14">
        <v>0</v>
      </c>
      <c r="O17" s="10"/>
      <c r="P17" s="10"/>
      <c r="Q17" s="26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21" customHeight="1" thickBot="1" thickTop="1">
      <c r="A18" s="40" t="s">
        <v>24</v>
      </c>
      <c r="B18" s="14">
        <v>5</v>
      </c>
      <c r="C18" s="14">
        <v>77</v>
      </c>
      <c r="D18" s="14">
        <v>32</v>
      </c>
      <c r="E18" s="15">
        <f t="shared" si="5"/>
        <v>41.55844155844156</v>
      </c>
      <c r="F18" s="14">
        <v>174</v>
      </c>
      <c r="G18" s="15">
        <f t="shared" si="3"/>
        <v>2.25974025974026</v>
      </c>
      <c r="H18" s="14">
        <v>59</v>
      </c>
      <c r="I18" s="15">
        <f t="shared" si="4"/>
        <v>33.90804597701149</v>
      </c>
      <c r="J18" s="14">
        <v>3</v>
      </c>
      <c r="K18" s="14">
        <v>0</v>
      </c>
      <c r="L18" s="14">
        <v>1</v>
      </c>
      <c r="M18" s="14">
        <v>2</v>
      </c>
      <c r="N18" s="14">
        <v>0</v>
      </c>
      <c r="O18" s="10"/>
      <c r="P18" s="10"/>
      <c r="Q18" s="26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1" customHeight="1" thickBot="1" thickTop="1">
      <c r="A19" s="36" t="s">
        <v>56</v>
      </c>
      <c r="B19" s="17">
        <f>SUM(B15:B18)</f>
        <v>31</v>
      </c>
      <c r="C19" s="17">
        <f aca="true" t="shared" si="7" ref="C19:H19">SUM(C15:C18)</f>
        <v>527</v>
      </c>
      <c r="D19" s="17">
        <f t="shared" si="7"/>
        <v>189</v>
      </c>
      <c r="E19" s="18">
        <f t="shared" si="5"/>
        <v>35.86337760910816</v>
      </c>
      <c r="F19" s="17">
        <f t="shared" si="7"/>
        <v>1001</v>
      </c>
      <c r="G19" s="18">
        <f t="shared" si="3"/>
        <v>1.8994307400379506</v>
      </c>
      <c r="H19" s="17">
        <f t="shared" si="7"/>
        <v>385</v>
      </c>
      <c r="I19" s="18">
        <f t="shared" si="4"/>
        <v>38.46153846153847</v>
      </c>
      <c r="J19" s="17">
        <f>SUM(J15:J18)</f>
        <v>10</v>
      </c>
      <c r="K19" s="17">
        <f>SUM(K15:K18)</f>
        <v>0</v>
      </c>
      <c r="L19" s="17">
        <f>SUM(L15:L18)</f>
        <v>5</v>
      </c>
      <c r="M19" s="17">
        <f>SUM(M15:M18)</f>
        <v>9</v>
      </c>
      <c r="N19" s="17">
        <f>SUM(N15:N18)</f>
        <v>0</v>
      </c>
      <c r="O19" s="10"/>
      <c r="P19" s="10"/>
      <c r="Q19" s="26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21" customHeight="1" thickBot="1" thickTop="1">
      <c r="A20" s="40" t="s">
        <v>25</v>
      </c>
      <c r="B20" s="14">
        <v>21</v>
      </c>
      <c r="C20" s="14">
        <v>382</v>
      </c>
      <c r="D20" s="14">
        <v>160</v>
      </c>
      <c r="E20" s="15">
        <f t="shared" si="5"/>
        <v>41.8848167539267</v>
      </c>
      <c r="F20" s="14">
        <v>979</v>
      </c>
      <c r="G20" s="15">
        <f t="shared" si="3"/>
        <v>2.56282722513089</v>
      </c>
      <c r="H20" s="14">
        <v>216</v>
      </c>
      <c r="I20" s="15">
        <f t="shared" si="4"/>
        <v>22.06332992849847</v>
      </c>
      <c r="J20" s="14">
        <v>6</v>
      </c>
      <c r="K20" s="14">
        <v>0</v>
      </c>
      <c r="L20" s="14">
        <v>1</v>
      </c>
      <c r="M20" s="14">
        <v>1</v>
      </c>
      <c r="N20" s="14">
        <v>0</v>
      </c>
      <c r="O20" s="10"/>
      <c r="P20" s="10"/>
      <c r="Q20" s="26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21" customHeight="1" thickBot="1" thickTop="1">
      <c r="A21" s="40" t="s">
        <v>26</v>
      </c>
      <c r="B21" s="14">
        <v>5</v>
      </c>
      <c r="C21" s="14">
        <v>83</v>
      </c>
      <c r="D21" s="14">
        <v>36</v>
      </c>
      <c r="E21" s="15">
        <f t="shared" si="5"/>
        <v>43.373493975903614</v>
      </c>
      <c r="F21" s="14">
        <v>198</v>
      </c>
      <c r="G21" s="15">
        <f t="shared" si="3"/>
        <v>2.3855421686746987</v>
      </c>
      <c r="H21" s="14">
        <v>36</v>
      </c>
      <c r="I21" s="15">
        <f t="shared" si="4"/>
        <v>18.181818181818183</v>
      </c>
      <c r="J21" s="14">
        <v>1</v>
      </c>
      <c r="K21" s="14">
        <v>0</v>
      </c>
      <c r="L21" s="14">
        <v>0</v>
      </c>
      <c r="M21" s="14">
        <v>0</v>
      </c>
      <c r="N21" s="14">
        <v>0</v>
      </c>
      <c r="O21" s="10"/>
      <c r="P21" s="10"/>
      <c r="Q21" s="26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21" customHeight="1" thickBot="1" thickTop="1">
      <c r="A22" s="40" t="s">
        <v>27</v>
      </c>
      <c r="B22" s="14">
        <v>6</v>
      </c>
      <c r="C22" s="14">
        <v>112</v>
      </c>
      <c r="D22" s="14">
        <v>58</v>
      </c>
      <c r="E22" s="15">
        <f t="shared" si="5"/>
        <v>51.78571428571429</v>
      </c>
      <c r="F22" s="14">
        <v>459</v>
      </c>
      <c r="G22" s="15">
        <f t="shared" si="3"/>
        <v>4.098214285714286</v>
      </c>
      <c r="H22" s="14">
        <v>49</v>
      </c>
      <c r="I22" s="15">
        <f t="shared" si="4"/>
        <v>10.675381263616558</v>
      </c>
      <c r="J22" s="14">
        <v>0</v>
      </c>
      <c r="K22" s="14">
        <v>0</v>
      </c>
      <c r="L22" s="14">
        <v>2</v>
      </c>
      <c r="M22" s="14">
        <v>3</v>
      </c>
      <c r="N22" s="14">
        <v>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21" customHeight="1" thickBot="1" thickTop="1">
      <c r="A23" s="37" t="s">
        <v>28</v>
      </c>
      <c r="B23" s="17">
        <f>SUM(B20:B22)</f>
        <v>32</v>
      </c>
      <c r="C23" s="17">
        <f aca="true" t="shared" si="8" ref="C23:H23">SUM(C20:C22)</f>
        <v>577</v>
      </c>
      <c r="D23" s="17">
        <f t="shared" si="8"/>
        <v>254</v>
      </c>
      <c r="E23" s="18">
        <f t="shared" si="5"/>
        <v>44.0207972270364</v>
      </c>
      <c r="F23" s="17">
        <f t="shared" si="8"/>
        <v>1636</v>
      </c>
      <c r="G23" s="18">
        <f t="shared" si="3"/>
        <v>2.835355285961872</v>
      </c>
      <c r="H23" s="17">
        <f t="shared" si="8"/>
        <v>301</v>
      </c>
      <c r="I23" s="18">
        <f t="shared" si="4"/>
        <v>18.398533007334965</v>
      </c>
      <c r="J23" s="17">
        <f>SUM(J20:J22)</f>
        <v>7</v>
      </c>
      <c r="K23" s="17">
        <f>SUM(K20:K22)</f>
        <v>0</v>
      </c>
      <c r="L23" s="17">
        <f>SUM(L20:L22)</f>
        <v>3</v>
      </c>
      <c r="M23" s="17">
        <f>SUM(M20:M22)</f>
        <v>4</v>
      </c>
      <c r="N23" s="17">
        <f>SUM(N20:N22)</f>
        <v>0</v>
      </c>
      <c r="O23" s="19"/>
      <c r="P23" s="10"/>
      <c r="Q23" s="26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1" customHeight="1" thickBot="1" thickTop="1">
      <c r="A24" s="40" t="s">
        <v>57</v>
      </c>
      <c r="B24" s="20">
        <v>9</v>
      </c>
      <c r="C24" s="20">
        <v>205</v>
      </c>
      <c r="D24" s="20">
        <v>102</v>
      </c>
      <c r="E24" s="15">
        <f t="shared" si="5"/>
        <v>49.75609756097561</v>
      </c>
      <c r="F24" s="20">
        <v>530</v>
      </c>
      <c r="G24" s="32">
        <f t="shared" si="3"/>
        <v>2.5853658536585367</v>
      </c>
      <c r="H24" s="20">
        <v>140</v>
      </c>
      <c r="I24" s="15">
        <f t="shared" si="4"/>
        <v>26.41509433962264</v>
      </c>
      <c r="J24" s="20">
        <v>13</v>
      </c>
      <c r="K24" s="20">
        <v>0</v>
      </c>
      <c r="L24" s="20">
        <v>3</v>
      </c>
      <c r="M24" s="20">
        <v>7</v>
      </c>
      <c r="N24" s="14">
        <v>0</v>
      </c>
      <c r="O24" s="10"/>
      <c r="P24" s="10"/>
      <c r="Q24" s="26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1" customHeight="1" thickBot="1" thickTop="1">
      <c r="A25" s="40" t="s">
        <v>58</v>
      </c>
      <c r="B25" s="20">
        <v>6</v>
      </c>
      <c r="C25" s="20">
        <v>123</v>
      </c>
      <c r="D25" s="20">
        <v>57</v>
      </c>
      <c r="E25" s="15">
        <f t="shared" si="5"/>
        <v>46.34146341463415</v>
      </c>
      <c r="F25" s="20">
        <v>277</v>
      </c>
      <c r="G25" s="15">
        <f t="shared" si="3"/>
        <v>2.252032520325203</v>
      </c>
      <c r="H25" s="20">
        <v>110</v>
      </c>
      <c r="I25" s="15">
        <f t="shared" si="4"/>
        <v>39.71119133574007</v>
      </c>
      <c r="J25" s="20">
        <v>11</v>
      </c>
      <c r="K25" s="20">
        <v>0</v>
      </c>
      <c r="L25" s="20">
        <v>3</v>
      </c>
      <c r="M25" s="20">
        <v>8</v>
      </c>
      <c r="N25" s="14">
        <v>0</v>
      </c>
      <c r="O25" s="10"/>
      <c r="P25" s="10"/>
      <c r="Q25" s="26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27" customFormat="1" ht="21" customHeight="1" thickBot="1" thickTop="1">
      <c r="A26" s="36" t="s">
        <v>29</v>
      </c>
      <c r="B26" s="17">
        <f>SUM(B24:B25)</f>
        <v>15</v>
      </c>
      <c r="C26" s="17">
        <f aca="true" t="shared" si="9" ref="C26:H26">SUM(C24:C25)</f>
        <v>328</v>
      </c>
      <c r="D26" s="17">
        <f t="shared" si="9"/>
        <v>159</v>
      </c>
      <c r="E26" s="18">
        <f t="shared" si="5"/>
        <v>48.47560975609756</v>
      </c>
      <c r="F26" s="17">
        <f t="shared" si="9"/>
        <v>807</v>
      </c>
      <c r="G26" s="18">
        <f t="shared" si="3"/>
        <v>2.4603658536585367</v>
      </c>
      <c r="H26" s="17">
        <f t="shared" si="9"/>
        <v>250</v>
      </c>
      <c r="I26" s="18">
        <f t="shared" si="4"/>
        <v>30.978934324659228</v>
      </c>
      <c r="J26" s="17">
        <f>SUM(J24:J25)</f>
        <v>24</v>
      </c>
      <c r="K26" s="17">
        <f>SUM(K24:K25)</f>
        <v>0</v>
      </c>
      <c r="L26" s="17">
        <f>SUM(L24:L25)</f>
        <v>6</v>
      </c>
      <c r="M26" s="17">
        <f>SUM(M24:M25)</f>
        <v>15</v>
      </c>
      <c r="N26" s="17">
        <f>SUM(N24:N25)</f>
        <v>0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21" customHeight="1" thickBot="1" thickTop="1">
      <c r="A27" s="40" t="s">
        <v>64</v>
      </c>
      <c r="B27" s="14">
        <v>11</v>
      </c>
      <c r="C27" s="14">
        <v>245</v>
      </c>
      <c r="D27" s="14">
        <v>114</v>
      </c>
      <c r="E27" s="15">
        <f t="shared" si="5"/>
        <v>46.53061224489796</v>
      </c>
      <c r="F27" s="14">
        <v>696</v>
      </c>
      <c r="G27" s="15">
        <f t="shared" si="3"/>
        <v>2.840816326530612</v>
      </c>
      <c r="H27" s="14">
        <v>123</v>
      </c>
      <c r="I27" s="15">
        <f t="shared" si="4"/>
        <v>17.67241379310345</v>
      </c>
      <c r="J27" s="14">
        <v>5</v>
      </c>
      <c r="K27" s="14">
        <v>0</v>
      </c>
      <c r="L27" s="14">
        <v>1</v>
      </c>
      <c r="M27" s="14">
        <v>1</v>
      </c>
      <c r="N27" s="14">
        <v>0</v>
      </c>
      <c r="O27" s="10"/>
      <c r="P27" s="10"/>
      <c r="Q27" s="26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" customHeight="1" thickBot="1" thickTop="1">
      <c r="A28" s="40" t="s">
        <v>30</v>
      </c>
      <c r="B28" s="14">
        <v>7</v>
      </c>
      <c r="C28" s="14">
        <v>123</v>
      </c>
      <c r="D28" s="14">
        <v>54</v>
      </c>
      <c r="E28" s="15">
        <f t="shared" si="5"/>
        <v>43.90243902439025</v>
      </c>
      <c r="F28" s="14">
        <v>282</v>
      </c>
      <c r="G28" s="15">
        <f t="shared" si="3"/>
        <v>2.292682926829268</v>
      </c>
      <c r="H28" s="14">
        <v>68</v>
      </c>
      <c r="I28" s="15">
        <f t="shared" si="4"/>
        <v>24.113475177304963</v>
      </c>
      <c r="J28" s="14">
        <v>3</v>
      </c>
      <c r="K28" s="14">
        <v>0</v>
      </c>
      <c r="L28" s="14">
        <v>3</v>
      </c>
      <c r="M28" s="14">
        <v>4</v>
      </c>
      <c r="N28" s="14">
        <v>0</v>
      </c>
      <c r="O28" s="10"/>
      <c r="P28" s="10"/>
      <c r="Q28" s="26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1" customHeight="1" thickBot="1" thickTop="1">
      <c r="A29" s="40" t="s">
        <v>65</v>
      </c>
      <c r="B29" s="14">
        <v>21</v>
      </c>
      <c r="C29" s="14">
        <v>511</v>
      </c>
      <c r="D29" s="14">
        <v>240</v>
      </c>
      <c r="E29" s="15">
        <f t="shared" si="5"/>
        <v>46.96673189823875</v>
      </c>
      <c r="F29" s="14">
        <v>1358</v>
      </c>
      <c r="G29" s="15">
        <f t="shared" si="3"/>
        <v>2.6575342465753424</v>
      </c>
      <c r="H29" s="14">
        <v>340</v>
      </c>
      <c r="I29" s="15">
        <f t="shared" si="4"/>
        <v>25.03681885125184</v>
      </c>
      <c r="J29" s="14">
        <v>8</v>
      </c>
      <c r="K29" s="14">
        <v>0</v>
      </c>
      <c r="L29" s="14">
        <v>2</v>
      </c>
      <c r="M29" s="14">
        <v>5</v>
      </c>
      <c r="N29" s="14">
        <v>0</v>
      </c>
      <c r="O29" s="10"/>
      <c r="P29" s="10"/>
      <c r="Q29" s="26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27" customFormat="1" ht="21" customHeight="1" thickBot="1" thickTop="1">
      <c r="A30" s="16" t="s">
        <v>31</v>
      </c>
      <c r="B30" s="17">
        <f>SUM(B27:B29)</f>
        <v>39</v>
      </c>
      <c r="C30" s="17">
        <f aca="true" t="shared" si="10" ref="C30:H30">SUM(C27:C29)</f>
        <v>879</v>
      </c>
      <c r="D30" s="17">
        <f t="shared" si="10"/>
        <v>408</v>
      </c>
      <c r="E30" s="18">
        <f t="shared" si="5"/>
        <v>46.41638225255973</v>
      </c>
      <c r="F30" s="17">
        <f t="shared" si="10"/>
        <v>2336</v>
      </c>
      <c r="G30" s="18">
        <f t="shared" si="3"/>
        <v>2.657565415244596</v>
      </c>
      <c r="H30" s="17">
        <f t="shared" si="10"/>
        <v>531</v>
      </c>
      <c r="I30" s="18">
        <f t="shared" si="4"/>
        <v>22.731164383561644</v>
      </c>
      <c r="J30" s="17">
        <f>SUM(J27:J29)</f>
        <v>16</v>
      </c>
      <c r="K30" s="17">
        <f>SUM(K27:K29)</f>
        <v>0</v>
      </c>
      <c r="L30" s="17">
        <f>SUM(L27:L29)</f>
        <v>6</v>
      </c>
      <c r="M30" s="17">
        <f>SUM(M27:M29)</f>
        <v>10</v>
      </c>
      <c r="N30" s="17">
        <f>SUM(N27:N29)</f>
        <v>0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21" customHeight="1" thickBot="1" thickTop="1">
      <c r="A31" s="51" t="s">
        <v>32</v>
      </c>
      <c r="B31" s="20">
        <v>11</v>
      </c>
      <c r="C31" s="20">
        <v>209</v>
      </c>
      <c r="D31" s="20">
        <v>59</v>
      </c>
      <c r="E31" s="15">
        <f t="shared" si="5"/>
        <v>28.22966507177033</v>
      </c>
      <c r="F31" s="14">
        <v>391</v>
      </c>
      <c r="G31" s="15">
        <f t="shared" si="3"/>
        <v>1.8708133971291867</v>
      </c>
      <c r="H31" s="14">
        <v>86</v>
      </c>
      <c r="I31" s="15">
        <f t="shared" si="4"/>
        <v>21.994884910485936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0"/>
      <c r="P31" s="10"/>
      <c r="Q31" s="26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1" customHeight="1" thickBot="1" thickTop="1">
      <c r="A32" s="40" t="s">
        <v>33</v>
      </c>
      <c r="B32" s="20">
        <v>15</v>
      </c>
      <c r="C32" s="20">
        <v>282</v>
      </c>
      <c r="D32" s="20">
        <v>107</v>
      </c>
      <c r="E32" s="15">
        <f t="shared" si="5"/>
        <v>37.94326241134752</v>
      </c>
      <c r="F32" s="14">
        <v>682</v>
      </c>
      <c r="G32" s="15">
        <f t="shared" si="3"/>
        <v>2.4184397163120566</v>
      </c>
      <c r="H32" s="14">
        <v>196</v>
      </c>
      <c r="I32" s="15">
        <f t="shared" si="4"/>
        <v>28.739002932551323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0"/>
      <c r="P32" s="10"/>
      <c r="Q32" s="26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1" customHeight="1" thickBot="1" thickTop="1">
      <c r="A33" s="40" t="s">
        <v>34</v>
      </c>
      <c r="B33" s="20">
        <v>10</v>
      </c>
      <c r="C33" s="20">
        <v>210</v>
      </c>
      <c r="D33" s="20">
        <v>86</v>
      </c>
      <c r="E33" s="15">
        <f t="shared" si="5"/>
        <v>40.95238095238095</v>
      </c>
      <c r="F33" s="14">
        <v>705</v>
      </c>
      <c r="G33" s="15">
        <f t="shared" si="3"/>
        <v>3.357142857142857</v>
      </c>
      <c r="H33" s="14">
        <v>154</v>
      </c>
      <c r="I33" s="15">
        <f t="shared" si="4"/>
        <v>21.843971631205676</v>
      </c>
      <c r="J33" s="14">
        <v>0</v>
      </c>
      <c r="K33" s="14">
        <v>0</v>
      </c>
      <c r="L33" s="14">
        <v>1</v>
      </c>
      <c r="M33" s="14">
        <v>2</v>
      </c>
      <c r="N33" s="14">
        <v>0</v>
      </c>
      <c r="O33" s="10"/>
      <c r="P33" s="10"/>
      <c r="Q33" s="26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21" customHeight="1" thickBot="1" thickTop="1">
      <c r="A34" s="40" t="s">
        <v>35</v>
      </c>
      <c r="B34" s="20">
        <v>8</v>
      </c>
      <c r="C34" s="20">
        <v>162</v>
      </c>
      <c r="D34" s="20">
        <v>47</v>
      </c>
      <c r="E34" s="15">
        <f t="shared" si="5"/>
        <v>29.01234567901235</v>
      </c>
      <c r="F34" s="14">
        <v>229</v>
      </c>
      <c r="G34" s="15">
        <f t="shared" si="3"/>
        <v>1.4135802469135803</v>
      </c>
      <c r="H34" s="14">
        <v>71</v>
      </c>
      <c r="I34" s="15">
        <f t="shared" si="4"/>
        <v>31.004366812227076</v>
      </c>
      <c r="J34" s="14">
        <v>7</v>
      </c>
      <c r="K34" s="14">
        <v>0</v>
      </c>
      <c r="L34" s="14">
        <v>1</v>
      </c>
      <c r="M34" s="14">
        <v>1</v>
      </c>
      <c r="N34" s="14">
        <v>0</v>
      </c>
      <c r="O34" s="10"/>
      <c r="P34" s="10"/>
      <c r="Q34" s="26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1" customHeight="1" thickBot="1" thickTop="1">
      <c r="A35" s="40" t="s">
        <v>36</v>
      </c>
      <c r="B35" s="14">
        <v>2</v>
      </c>
      <c r="C35" s="20">
        <v>45</v>
      </c>
      <c r="D35" s="20">
        <v>31</v>
      </c>
      <c r="E35" s="15">
        <f t="shared" si="5"/>
        <v>68.88888888888889</v>
      </c>
      <c r="F35" s="14">
        <v>199</v>
      </c>
      <c r="G35" s="15">
        <f t="shared" si="3"/>
        <v>4.4222222222222225</v>
      </c>
      <c r="H35" s="14">
        <v>20</v>
      </c>
      <c r="I35" s="15">
        <f t="shared" si="4"/>
        <v>10.050251256281408</v>
      </c>
      <c r="J35" s="14">
        <v>1</v>
      </c>
      <c r="K35" s="14">
        <v>0</v>
      </c>
      <c r="L35" s="14">
        <v>1</v>
      </c>
      <c r="M35" s="14">
        <v>2</v>
      </c>
      <c r="N35" s="14">
        <v>0</v>
      </c>
      <c r="O35" s="10"/>
      <c r="P35" s="10"/>
      <c r="Q35" s="26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1" customHeight="1" thickBot="1" thickTop="1">
      <c r="A36" s="40" t="s">
        <v>37</v>
      </c>
      <c r="B36" s="14">
        <v>3</v>
      </c>
      <c r="C36" s="20">
        <v>43</v>
      </c>
      <c r="D36" s="20">
        <v>21</v>
      </c>
      <c r="E36" s="15">
        <f t="shared" si="5"/>
        <v>48.837209302325576</v>
      </c>
      <c r="F36" s="14">
        <v>115</v>
      </c>
      <c r="G36" s="15">
        <f t="shared" si="3"/>
        <v>2.6744186046511627</v>
      </c>
      <c r="H36" s="14">
        <v>28</v>
      </c>
      <c r="I36" s="15">
        <f t="shared" si="4"/>
        <v>24.347826086956523</v>
      </c>
      <c r="J36" s="14">
        <v>6</v>
      </c>
      <c r="K36" s="14">
        <v>0</v>
      </c>
      <c r="L36" s="14">
        <v>0</v>
      </c>
      <c r="M36" s="14">
        <v>0</v>
      </c>
      <c r="N36" s="14">
        <v>0</v>
      </c>
      <c r="O36" s="10"/>
      <c r="P36" s="10"/>
      <c r="Q36" s="26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1" customHeight="1" thickBot="1" thickTop="1">
      <c r="A37" s="40" t="s">
        <v>59</v>
      </c>
      <c r="B37" s="14">
        <v>5</v>
      </c>
      <c r="C37" s="20">
        <v>111</v>
      </c>
      <c r="D37" s="20">
        <v>86</v>
      </c>
      <c r="E37" s="15">
        <f t="shared" si="5"/>
        <v>77.47747747747748</v>
      </c>
      <c r="F37" s="14">
        <v>363</v>
      </c>
      <c r="G37" s="15">
        <f aca="true" t="shared" si="11" ref="G37:G61">F37/C37</f>
        <v>3.27027027027027</v>
      </c>
      <c r="H37" s="14">
        <v>90</v>
      </c>
      <c r="I37" s="15">
        <f aca="true" t="shared" si="12" ref="I37:I61">H37/F37*100</f>
        <v>24.793388429752067</v>
      </c>
      <c r="J37" s="14">
        <v>2</v>
      </c>
      <c r="K37" s="14">
        <v>0</v>
      </c>
      <c r="L37" s="14">
        <v>0</v>
      </c>
      <c r="M37" s="14">
        <v>0</v>
      </c>
      <c r="N37" s="14">
        <v>0</v>
      </c>
      <c r="O37" s="10"/>
      <c r="P37" s="10"/>
      <c r="Q37" s="26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1" customHeight="1" thickBot="1" thickTop="1">
      <c r="A38" s="36" t="s">
        <v>38</v>
      </c>
      <c r="B38" s="42">
        <f>SUM(B31:B37)</f>
        <v>54</v>
      </c>
      <c r="C38" s="42">
        <f>SUM(C31:C37)</f>
        <v>1062</v>
      </c>
      <c r="D38" s="42">
        <f>SUM(D31:D37)</f>
        <v>437</v>
      </c>
      <c r="E38" s="41">
        <f t="shared" si="5"/>
        <v>41.14877589453861</v>
      </c>
      <c r="F38" s="42">
        <f>SUM(F31:F37)</f>
        <v>2684</v>
      </c>
      <c r="G38" s="41">
        <f t="shared" si="11"/>
        <v>2.5273069679849343</v>
      </c>
      <c r="H38" s="42">
        <f>SUM(H31:H37)</f>
        <v>645</v>
      </c>
      <c r="I38" s="41">
        <f t="shared" si="12"/>
        <v>24.031296572280176</v>
      </c>
      <c r="J38" s="42">
        <f>SUM(J31:J37)</f>
        <v>16</v>
      </c>
      <c r="K38" s="42">
        <f>SUM(K31:K37)</f>
        <v>0</v>
      </c>
      <c r="L38" s="42">
        <f>SUM(L31:L37)</f>
        <v>3</v>
      </c>
      <c r="M38" s="42">
        <f>SUM(M31:M37)</f>
        <v>5</v>
      </c>
      <c r="N38" s="42">
        <f>SUM(N31:N37)</f>
        <v>0</v>
      </c>
      <c r="O38" s="10"/>
      <c r="P38" s="10"/>
      <c r="Q38" s="26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1" customHeight="1" thickBot="1" thickTop="1">
      <c r="A39" s="40" t="s">
        <v>39</v>
      </c>
      <c r="B39" s="43">
        <v>20</v>
      </c>
      <c r="C39" s="44">
        <v>367</v>
      </c>
      <c r="D39" s="44">
        <v>120</v>
      </c>
      <c r="E39" s="45">
        <f>SUM(D39/C39*100)</f>
        <v>32.69754768392371</v>
      </c>
      <c r="F39" s="44">
        <v>571</v>
      </c>
      <c r="G39" s="45">
        <f>SUM(F39/C39)</f>
        <v>1.555858310626703</v>
      </c>
      <c r="H39" s="46">
        <v>193</v>
      </c>
      <c r="I39" s="45">
        <f>SUM(H39/F39*100)</f>
        <v>33.80035026269702</v>
      </c>
      <c r="J39" s="44">
        <v>8</v>
      </c>
      <c r="K39" s="44">
        <v>0</v>
      </c>
      <c r="L39" s="44">
        <v>3</v>
      </c>
      <c r="M39" s="44">
        <v>5</v>
      </c>
      <c r="N39" s="44">
        <v>0</v>
      </c>
      <c r="O39" s="10"/>
      <c r="P39" s="10"/>
      <c r="Q39" s="26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21" customHeight="1" thickBot="1" thickTop="1">
      <c r="A40" s="40" t="s">
        <v>40</v>
      </c>
      <c r="B40" s="46">
        <v>15</v>
      </c>
      <c r="C40" s="46">
        <v>319</v>
      </c>
      <c r="D40" s="46">
        <v>158</v>
      </c>
      <c r="E40" s="45">
        <f>SUM(D40/C40*100)</f>
        <v>49.52978056426332</v>
      </c>
      <c r="F40" s="46">
        <v>865</v>
      </c>
      <c r="G40" s="45">
        <f>SUM(F40/C40)</f>
        <v>2.7115987460815045</v>
      </c>
      <c r="H40" s="46">
        <v>309</v>
      </c>
      <c r="I40" s="45">
        <f>SUM(H40/F40*100)</f>
        <v>35.72254335260116</v>
      </c>
      <c r="J40" s="46">
        <v>10</v>
      </c>
      <c r="K40" s="46">
        <v>0</v>
      </c>
      <c r="L40" s="46">
        <v>2</v>
      </c>
      <c r="M40" s="46">
        <v>5</v>
      </c>
      <c r="N40" s="46">
        <v>0</v>
      </c>
      <c r="O40" s="10"/>
      <c r="P40" s="10"/>
      <c r="Q40" s="26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21" customHeight="1" thickBot="1" thickTop="1">
      <c r="A41" s="40" t="s">
        <v>60</v>
      </c>
      <c r="B41" s="46">
        <v>7</v>
      </c>
      <c r="C41" s="44">
        <v>210</v>
      </c>
      <c r="D41" s="44">
        <v>75</v>
      </c>
      <c r="E41" s="45">
        <f>SUM(D41/C41*100)</f>
        <v>35.714285714285715</v>
      </c>
      <c r="F41" s="44">
        <v>329</v>
      </c>
      <c r="G41" s="45">
        <f>SUM(F41/C41)</f>
        <v>1.5666666666666667</v>
      </c>
      <c r="H41" s="46">
        <v>128</v>
      </c>
      <c r="I41" s="45">
        <f>SUM(H41/F41*100)</f>
        <v>38.90577507598784</v>
      </c>
      <c r="J41" s="44">
        <v>8</v>
      </c>
      <c r="K41" s="44">
        <v>0</v>
      </c>
      <c r="L41" s="44">
        <v>2</v>
      </c>
      <c r="M41" s="44">
        <v>3</v>
      </c>
      <c r="N41" s="44">
        <v>0</v>
      </c>
      <c r="O41" s="10"/>
      <c r="P41" s="10"/>
      <c r="Q41" s="26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21" customHeight="1" thickBot="1" thickTop="1">
      <c r="A42" s="40" t="s">
        <v>41</v>
      </c>
      <c r="B42" s="46">
        <v>2</v>
      </c>
      <c r="C42" s="44">
        <v>44</v>
      </c>
      <c r="D42" s="44">
        <v>16</v>
      </c>
      <c r="E42" s="45">
        <f>SUM(D42/C42*100)</f>
        <v>36.36363636363637</v>
      </c>
      <c r="F42" s="44">
        <v>119</v>
      </c>
      <c r="G42" s="45">
        <f>SUM(F42/C42)</f>
        <v>2.7045454545454546</v>
      </c>
      <c r="H42" s="46">
        <v>54</v>
      </c>
      <c r="I42" s="45">
        <f>SUM(H42/F42*100)</f>
        <v>45.378151260504204</v>
      </c>
      <c r="J42" s="44">
        <v>0</v>
      </c>
      <c r="K42" s="44">
        <v>0</v>
      </c>
      <c r="L42" s="44">
        <v>1</v>
      </c>
      <c r="M42" s="44">
        <v>2</v>
      </c>
      <c r="N42" s="44">
        <v>0</v>
      </c>
      <c r="O42" s="10"/>
      <c r="P42" s="10"/>
      <c r="Q42" s="26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21" customHeight="1" thickBot="1" thickTop="1">
      <c r="A43" s="40" t="s">
        <v>42</v>
      </c>
      <c r="B43" s="46">
        <v>6</v>
      </c>
      <c r="C43" s="44">
        <v>129</v>
      </c>
      <c r="D43" s="44">
        <v>62</v>
      </c>
      <c r="E43" s="45">
        <f>SUM(D43/C43*100)</f>
        <v>48.06201550387597</v>
      </c>
      <c r="F43" s="44">
        <v>311</v>
      </c>
      <c r="G43" s="45">
        <f>SUM(F43/C43)</f>
        <v>2.4108527131782944</v>
      </c>
      <c r="H43" s="46">
        <v>139</v>
      </c>
      <c r="I43" s="45">
        <f>SUM(H43/F43*100)</f>
        <v>44.69453376205787</v>
      </c>
      <c r="J43" s="44">
        <v>4</v>
      </c>
      <c r="K43" s="44">
        <v>0</v>
      </c>
      <c r="L43" s="44">
        <v>2</v>
      </c>
      <c r="M43" s="44">
        <v>3</v>
      </c>
      <c r="N43" s="44">
        <v>0</v>
      </c>
      <c r="O43" s="10"/>
      <c r="P43" s="10"/>
      <c r="Q43" s="26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21" customHeight="1" thickBot="1" thickTop="1">
      <c r="A44" s="36" t="s">
        <v>43</v>
      </c>
      <c r="B44" s="34">
        <f>SUM(B39:B43)</f>
        <v>50</v>
      </c>
      <c r="C44" s="34">
        <f>SUM(C39:C43)</f>
        <v>1069</v>
      </c>
      <c r="D44" s="34">
        <f>SUM(D39:D43)</f>
        <v>431</v>
      </c>
      <c r="E44" s="33">
        <f aca="true" t="shared" si="13" ref="E44:E61">D44/C44*100</f>
        <v>40.31805425631431</v>
      </c>
      <c r="F44" s="34">
        <f>SUM(F39:F43)</f>
        <v>2195</v>
      </c>
      <c r="G44" s="33">
        <f t="shared" si="11"/>
        <v>2.0533208606173994</v>
      </c>
      <c r="H44" s="34">
        <f>SUM(H39:H43)</f>
        <v>823</v>
      </c>
      <c r="I44" s="33">
        <f t="shared" si="12"/>
        <v>37.49430523917995</v>
      </c>
      <c r="J44" s="34">
        <f>SUM(J39:J43)</f>
        <v>30</v>
      </c>
      <c r="K44" s="34">
        <f>SUM(K39:K43)</f>
        <v>0</v>
      </c>
      <c r="L44" s="34">
        <f>SUM(L39:L43)</f>
        <v>10</v>
      </c>
      <c r="M44" s="34">
        <f>SUM(M39:M43)</f>
        <v>18</v>
      </c>
      <c r="N44" s="34">
        <f>SUM(N39:N43)</f>
        <v>0</v>
      </c>
      <c r="O44" s="10"/>
      <c r="P44" s="10"/>
      <c r="Q44" s="26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21" customHeight="1" thickBot="1" thickTop="1">
      <c r="A45" s="40" t="s">
        <v>44</v>
      </c>
      <c r="B45" s="14">
        <v>38</v>
      </c>
      <c r="C45" s="14">
        <v>698</v>
      </c>
      <c r="D45" s="14">
        <v>226</v>
      </c>
      <c r="E45" s="15">
        <f t="shared" si="13"/>
        <v>32.37822349570201</v>
      </c>
      <c r="F45" s="14">
        <v>1475</v>
      </c>
      <c r="G45" s="15">
        <f t="shared" si="11"/>
        <v>2.1131805157593124</v>
      </c>
      <c r="H45" s="14">
        <v>485</v>
      </c>
      <c r="I45" s="15">
        <f t="shared" si="12"/>
        <v>32.88135593220339</v>
      </c>
      <c r="J45" s="14">
        <v>20</v>
      </c>
      <c r="K45" s="14">
        <v>3</v>
      </c>
      <c r="L45" s="14">
        <v>3</v>
      </c>
      <c r="M45" s="14">
        <v>14</v>
      </c>
      <c r="N45" s="14">
        <v>0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21" customHeight="1" thickBot="1" thickTop="1">
      <c r="A46" s="40" t="s">
        <v>69</v>
      </c>
      <c r="B46" s="14">
        <v>8</v>
      </c>
      <c r="C46" s="14">
        <v>134</v>
      </c>
      <c r="D46" s="14">
        <v>49</v>
      </c>
      <c r="E46" s="15">
        <f t="shared" si="13"/>
        <v>36.56716417910448</v>
      </c>
      <c r="F46" s="14">
        <v>300</v>
      </c>
      <c r="G46" s="15">
        <f t="shared" si="11"/>
        <v>2.2388059701492535</v>
      </c>
      <c r="H46" s="14">
        <v>68</v>
      </c>
      <c r="I46" s="15">
        <f t="shared" si="12"/>
        <v>22.666666666666664</v>
      </c>
      <c r="J46" s="14">
        <v>2</v>
      </c>
      <c r="K46" s="14">
        <v>0</v>
      </c>
      <c r="L46" s="14">
        <v>0</v>
      </c>
      <c r="M46" s="14">
        <v>2</v>
      </c>
      <c r="N46" s="14">
        <v>0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21" customHeight="1" thickBot="1" thickTop="1">
      <c r="A47" s="36" t="s">
        <v>71</v>
      </c>
      <c r="B47" s="17">
        <f>SUM(B45:B46)</f>
        <v>46</v>
      </c>
      <c r="C47" s="17">
        <f aca="true" t="shared" si="14" ref="C47:H47">SUM(C45:C46)</f>
        <v>832</v>
      </c>
      <c r="D47" s="17">
        <f t="shared" si="14"/>
        <v>275</v>
      </c>
      <c r="E47" s="18">
        <f t="shared" si="13"/>
        <v>33.05288461538461</v>
      </c>
      <c r="F47" s="17">
        <f t="shared" si="14"/>
        <v>1775</v>
      </c>
      <c r="G47" s="18">
        <f t="shared" si="11"/>
        <v>2.1334134615384617</v>
      </c>
      <c r="H47" s="17">
        <f t="shared" si="14"/>
        <v>553</v>
      </c>
      <c r="I47" s="18">
        <f t="shared" si="12"/>
        <v>31.15492957746479</v>
      </c>
      <c r="J47" s="17">
        <f>SUM(J45:J46)</f>
        <v>22</v>
      </c>
      <c r="K47" s="17">
        <f>SUM(K45:K46)</f>
        <v>3</v>
      </c>
      <c r="L47" s="17">
        <f>SUM(L45:L46)</f>
        <v>3</v>
      </c>
      <c r="M47" s="17">
        <f>SUM(M45:M46)</f>
        <v>16</v>
      </c>
      <c r="N47" s="17">
        <f>SUM(N45:N46)</f>
        <v>0</v>
      </c>
      <c r="O47" s="10"/>
      <c r="P47" s="10"/>
      <c r="Q47" s="26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21" customHeight="1" thickBot="1" thickTop="1">
      <c r="A48" s="40" t="s">
        <v>45</v>
      </c>
      <c r="B48" s="20">
        <v>11</v>
      </c>
      <c r="C48" s="20">
        <v>234</v>
      </c>
      <c r="D48" s="20">
        <v>110</v>
      </c>
      <c r="E48" s="15">
        <f t="shared" si="13"/>
        <v>47.008547008547005</v>
      </c>
      <c r="F48" s="20">
        <v>549</v>
      </c>
      <c r="G48" s="15">
        <f t="shared" si="11"/>
        <v>2.3461538461538463</v>
      </c>
      <c r="H48" s="20">
        <v>173</v>
      </c>
      <c r="I48" s="15">
        <f t="shared" si="12"/>
        <v>31.51183970856102</v>
      </c>
      <c r="J48" s="20">
        <v>39</v>
      </c>
      <c r="K48" s="20">
        <v>14</v>
      </c>
      <c r="L48" s="20">
        <v>2</v>
      </c>
      <c r="M48" s="20">
        <v>2</v>
      </c>
      <c r="N48" s="20">
        <v>0</v>
      </c>
      <c r="O48" s="10"/>
      <c r="P48" s="10"/>
      <c r="Q48" s="26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21" customHeight="1" thickBot="1" thickTop="1">
      <c r="A49" s="40" t="s">
        <v>61</v>
      </c>
      <c r="B49" s="20">
        <v>19</v>
      </c>
      <c r="C49" s="20">
        <v>448</v>
      </c>
      <c r="D49" s="20">
        <v>212</v>
      </c>
      <c r="E49" s="15">
        <f t="shared" si="13"/>
        <v>47.32142857142857</v>
      </c>
      <c r="F49" s="20">
        <v>1183</v>
      </c>
      <c r="G49" s="15">
        <f t="shared" si="11"/>
        <v>2.640625</v>
      </c>
      <c r="H49" s="20">
        <v>403</v>
      </c>
      <c r="I49" s="15">
        <f t="shared" si="12"/>
        <v>34.065934065934066</v>
      </c>
      <c r="J49" s="20">
        <v>12</v>
      </c>
      <c r="K49" s="20">
        <v>0</v>
      </c>
      <c r="L49" s="20">
        <v>2</v>
      </c>
      <c r="M49" s="20">
        <v>5</v>
      </c>
      <c r="N49" s="20">
        <v>0</v>
      </c>
      <c r="O49" s="10"/>
      <c r="P49" s="10"/>
      <c r="Q49" s="26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21" customHeight="1" thickBot="1" thickTop="1">
      <c r="A50" s="40" t="s">
        <v>62</v>
      </c>
      <c r="B50" s="20">
        <v>6</v>
      </c>
      <c r="C50" s="20">
        <v>133</v>
      </c>
      <c r="D50" s="20">
        <v>55</v>
      </c>
      <c r="E50" s="15">
        <f t="shared" si="13"/>
        <v>41.35338345864661</v>
      </c>
      <c r="F50" s="20">
        <v>265</v>
      </c>
      <c r="G50" s="15">
        <f t="shared" si="11"/>
        <v>1.9924812030075187</v>
      </c>
      <c r="H50" s="20">
        <v>114</v>
      </c>
      <c r="I50" s="15">
        <f t="shared" si="12"/>
        <v>43.0188679245283</v>
      </c>
      <c r="J50" s="20">
        <v>10</v>
      </c>
      <c r="K50" s="20">
        <v>0</v>
      </c>
      <c r="L50" s="20">
        <v>2</v>
      </c>
      <c r="M50" s="20">
        <v>6</v>
      </c>
      <c r="N50" s="20">
        <v>0</v>
      </c>
      <c r="O50" s="21"/>
      <c r="P50" s="22"/>
      <c r="Q50" s="26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21" customHeight="1" thickBot="1" thickTop="1">
      <c r="A51" s="36" t="s">
        <v>66</v>
      </c>
      <c r="B51" s="17">
        <f>SUM(B48:B50)</f>
        <v>36</v>
      </c>
      <c r="C51" s="17">
        <f aca="true" t="shared" si="15" ref="C51:H51">SUM(C48:C50)</f>
        <v>815</v>
      </c>
      <c r="D51" s="17">
        <f t="shared" si="15"/>
        <v>377</v>
      </c>
      <c r="E51" s="18">
        <f t="shared" si="13"/>
        <v>46.25766871165644</v>
      </c>
      <c r="F51" s="17">
        <f t="shared" si="15"/>
        <v>1997</v>
      </c>
      <c r="G51" s="18">
        <f t="shared" si="11"/>
        <v>2.4503067484662577</v>
      </c>
      <c r="H51" s="17">
        <f t="shared" si="15"/>
        <v>690</v>
      </c>
      <c r="I51" s="18">
        <f t="shared" si="12"/>
        <v>34.55182774161242</v>
      </c>
      <c r="J51" s="17">
        <f>SUM(J48:J50)</f>
        <v>61</v>
      </c>
      <c r="K51" s="17">
        <f>SUM(K48:K50)</f>
        <v>14</v>
      </c>
      <c r="L51" s="17">
        <f>SUM(L48:L50)</f>
        <v>6</v>
      </c>
      <c r="M51" s="17">
        <f>SUM(M48:M50)</f>
        <v>13</v>
      </c>
      <c r="N51" s="17">
        <f>SUM(N48:N50)</f>
        <v>0</v>
      </c>
      <c r="O51" s="10"/>
      <c r="P51" s="10"/>
      <c r="Q51" s="26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21" customHeight="1" thickBot="1" thickTop="1">
      <c r="A52" s="40" t="s">
        <v>46</v>
      </c>
      <c r="B52" s="55">
        <v>6</v>
      </c>
      <c r="C52" s="55">
        <v>112</v>
      </c>
      <c r="D52" s="55">
        <v>48</v>
      </c>
      <c r="E52" s="56">
        <f>D52/C52*100</f>
        <v>42.857142857142854</v>
      </c>
      <c r="F52" s="55">
        <v>239</v>
      </c>
      <c r="G52" s="56">
        <f>F52/C52</f>
        <v>2.1339285714285716</v>
      </c>
      <c r="H52" s="55">
        <v>103</v>
      </c>
      <c r="I52" s="56">
        <f>H52/F52*100</f>
        <v>43.09623430962343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10"/>
      <c r="P52" s="10"/>
      <c r="Q52" s="26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21" customHeight="1" thickBot="1" thickTop="1">
      <c r="A53" s="40" t="s">
        <v>70</v>
      </c>
      <c r="B53" s="55">
        <v>11</v>
      </c>
      <c r="C53" s="55">
        <v>197</v>
      </c>
      <c r="D53" s="55">
        <v>90</v>
      </c>
      <c r="E53" s="56">
        <f>D53/C53*100</f>
        <v>45.68527918781726</v>
      </c>
      <c r="F53" s="55">
        <v>442</v>
      </c>
      <c r="G53" s="56">
        <f>F53/C53</f>
        <v>2.2436548223350252</v>
      </c>
      <c r="H53" s="55">
        <v>186</v>
      </c>
      <c r="I53" s="56">
        <f>H53/F53*100</f>
        <v>42.081447963800905</v>
      </c>
      <c r="J53" s="55">
        <v>5</v>
      </c>
      <c r="K53" s="55">
        <v>0</v>
      </c>
      <c r="L53" s="55">
        <v>4</v>
      </c>
      <c r="M53" s="55">
        <v>7</v>
      </c>
      <c r="N53" s="55">
        <v>0</v>
      </c>
      <c r="O53" s="54">
        <v>7</v>
      </c>
      <c r="P53" s="53">
        <v>0</v>
      </c>
      <c r="T53" s="10"/>
      <c r="U53" s="10"/>
      <c r="V53" s="10"/>
      <c r="W53" s="10"/>
      <c r="X53" s="10"/>
      <c r="Y53" s="10"/>
      <c r="Z53" s="10"/>
    </row>
    <row r="54" spans="1:26" ht="21" customHeight="1" thickBot="1" thickTop="1">
      <c r="A54" s="40" t="s">
        <v>63</v>
      </c>
      <c r="B54" s="55">
        <v>9</v>
      </c>
      <c r="C54" s="55">
        <v>166</v>
      </c>
      <c r="D54" s="55">
        <v>85</v>
      </c>
      <c r="E54" s="56">
        <f>D54/C54*100</f>
        <v>51.204819277108435</v>
      </c>
      <c r="F54" s="55">
        <v>499</v>
      </c>
      <c r="G54" s="56">
        <f>F54/C54</f>
        <v>3.0060240963855422</v>
      </c>
      <c r="H54" s="55">
        <v>155</v>
      </c>
      <c r="I54" s="56">
        <f>H54/F54*100</f>
        <v>31.062124248496993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10"/>
      <c r="P54" s="10"/>
      <c r="Q54" s="26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21" customHeight="1" thickBot="1" thickTop="1">
      <c r="A55" s="40" t="s">
        <v>47</v>
      </c>
      <c r="B55" s="55">
        <v>5</v>
      </c>
      <c r="C55" s="55">
        <v>46</v>
      </c>
      <c r="D55" s="55">
        <v>30</v>
      </c>
      <c r="E55" s="56">
        <f>D55/C55*100</f>
        <v>65.21739130434783</v>
      </c>
      <c r="F55" s="55">
        <v>183</v>
      </c>
      <c r="G55" s="56">
        <f>F55/C55</f>
        <v>3.9782608695652173</v>
      </c>
      <c r="H55" s="55">
        <v>23</v>
      </c>
      <c r="I55" s="56">
        <f>H55/F55*100</f>
        <v>12.568306010928962</v>
      </c>
      <c r="J55" s="55">
        <v>1</v>
      </c>
      <c r="K55" s="55">
        <v>0</v>
      </c>
      <c r="L55" s="55">
        <v>0</v>
      </c>
      <c r="M55" s="55">
        <v>0</v>
      </c>
      <c r="N55" s="55">
        <v>0</v>
      </c>
      <c r="O55" s="10"/>
      <c r="P55" s="10"/>
      <c r="Q55" s="26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21" customHeight="1" thickBot="1" thickTop="1">
      <c r="A56" s="36" t="s">
        <v>67</v>
      </c>
      <c r="B56" s="17">
        <f>SUM(B52:B55)</f>
        <v>31</v>
      </c>
      <c r="C56" s="17">
        <f>SUM(C52:C55)</f>
        <v>521</v>
      </c>
      <c r="D56" s="17">
        <f>SUM(D52:D55)</f>
        <v>253</v>
      </c>
      <c r="E56" s="18">
        <f t="shared" si="13"/>
        <v>48.56046065259117</v>
      </c>
      <c r="F56" s="17">
        <f>SUM(F52:F55)</f>
        <v>1363</v>
      </c>
      <c r="G56" s="18">
        <f t="shared" si="11"/>
        <v>2.616122840690979</v>
      </c>
      <c r="H56" s="17">
        <f>SUM(H52:H55)</f>
        <v>467</v>
      </c>
      <c r="I56" s="18">
        <f t="shared" si="12"/>
        <v>34.262655906089506</v>
      </c>
      <c r="J56" s="17">
        <f>SUM(J52:J55)</f>
        <v>6</v>
      </c>
      <c r="K56" s="17">
        <f>SUM(K52:K55)</f>
        <v>0</v>
      </c>
      <c r="L56" s="17">
        <f>SUM(L52:L55)</f>
        <v>4</v>
      </c>
      <c r="M56" s="17">
        <f>SUM(M52:M55)</f>
        <v>7</v>
      </c>
      <c r="N56" s="17">
        <f>SUM(N52:N55)</f>
        <v>0</v>
      </c>
      <c r="O56" s="10"/>
      <c r="P56" s="10"/>
      <c r="Q56" s="26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1" customHeight="1" thickBot="1" thickTop="1">
      <c r="A57" s="40" t="s">
        <v>48</v>
      </c>
      <c r="B57" s="20">
        <v>21</v>
      </c>
      <c r="C57" s="14">
        <v>343</v>
      </c>
      <c r="D57" s="14">
        <v>152</v>
      </c>
      <c r="E57" s="15">
        <f t="shared" si="13"/>
        <v>44.31486880466473</v>
      </c>
      <c r="F57" s="14">
        <v>661</v>
      </c>
      <c r="G57" s="15">
        <f t="shared" si="11"/>
        <v>1.9271137026239067</v>
      </c>
      <c r="H57" s="14">
        <v>140</v>
      </c>
      <c r="I57" s="15">
        <f t="shared" si="12"/>
        <v>21.18003025718608</v>
      </c>
      <c r="J57" s="14">
        <v>7</v>
      </c>
      <c r="K57" s="14">
        <v>0</v>
      </c>
      <c r="L57" s="14">
        <v>3</v>
      </c>
      <c r="M57" s="14">
        <v>5</v>
      </c>
      <c r="N57" s="14">
        <v>0</v>
      </c>
      <c r="O57" s="10"/>
      <c r="P57" s="10"/>
      <c r="Q57" s="26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21" customHeight="1" thickBot="1" thickTop="1">
      <c r="A58" s="40" t="s">
        <v>49</v>
      </c>
      <c r="B58" s="20">
        <v>2</v>
      </c>
      <c r="C58" s="14">
        <v>48</v>
      </c>
      <c r="D58" s="14">
        <v>18</v>
      </c>
      <c r="E58" s="15">
        <f t="shared" si="13"/>
        <v>37.5</v>
      </c>
      <c r="F58" s="14">
        <v>68</v>
      </c>
      <c r="G58" s="15">
        <f t="shared" si="11"/>
        <v>1.4166666666666667</v>
      </c>
      <c r="H58" s="14">
        <v>8</v>
      </c>
      <c r="I58" s="15">
        <f t="shared" si="12"/>
        <v>11.76470588235294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0"/>
      <c r="P58" s="10"/>
      <c r="Q58" s="26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21" customHeight="1" thickBot="1" thickTop="1">
      <c r="A59" s="40" t="s">
        <v>50</v>
      </c>
      <c r="B59" s="20">
        <v>4</v>
      </c>
      <c r="C59" s="14">
        <v>92</v>
      </c>
      <c r="D59" s="14">
        <v>41</v>
      </c>
      <c r="E59" s="15">
        <f t="shared" si="13"/>
        <v>44.565217391304344</v>
      </c>
      <c r="F59" s="14">
        <v>222</v>
      </c>
      <c r="G59" s="15">
        <f t="shared" si="11"/>
        <v>2.4130434782608696</v>
      </c>
      <c r="H59" s="14">
        <v>62</v>
      </c>
      <c r="I59" s="15">
        <f t="shared" si="12"/>
        <v>27.927927927927925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0"/>
      <c r="P59" s="10"/>
      <c r="Q59" s="26"/>
      <c r="R59" s="10"/>
      <c r="S59" s="10"/>
      <c r="T59" s="10"/>
      <c r="U59" s="10"/>
      <c r="V59" s="10"/>
      <c r="W59" s="10"/>
      <c r="X59" s="10"/>
      <c r="Y59" s="10"/>
      <c r="Z59" s="10"/>
    </row>
    <row r="60" spans="1:26" s="27" customFormat="1" ht="21" customHeight="1" thickBot="1" thickTop="1">
      <c r="A60" s="36" t="s">
        <v>51</v>
      </c>
      <c r="B60" s="17">
        <f>SUM(B57:B59)</f>
        <v>27</v>
      </c>
      <c r="C60" s="17">
        <f>SUM(C57:C59)</f>
        <v>483</v>
      </c>
      <c r="D60" s="17">
        <f>SUM(D57:D59)</f>
        <v>211</v>
      </c>
      <c r="E60" s="18">
        <f t="shared" si="13"/>
        <v>43.68530020703933</v>
      </c>
      <c r="F60" s="17">
        <f>SUM(F57:F59)</f>
        <v>951</v>
      </c>
      <c r="G60" s="18">
        <f t="shared" si="11"/>
        <v>1.968944099378882</v>
      </c>
      <c r="H60" s="17">
        <f>SUM(H57:H59)</f>
        <v>210</v>
      </c>
      <c r="I60" s="18">
        <f t="shared" si="12"/>
        <v>22.082018927444793</v>
      </c>
      <c r="J60" s="17">
        <f>SUM(J57:J59)</f>
        <v>7</v>
      </c>
      <c r="K60" s="17">
        <f>SUM(K57:K59)</f>
        <v>0</v>
      </c>
      <c r="L60" s="17">
        <f>SUM(L57:L59)</f>
        <v>3</v>
      </c>
      <c r="M60" s="17">
        <f>SUM(M57:M59)</f>
        <v>5</v>
      </c>
      <c r="N60" s="17">
        <f>SUM(N57:N59)</f>
        <v>0</v>
      </c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21" customHeight="1" thickBot="1" thickTop="1">
      <c r="A61" s="23" t="s">
        <v>18</v>
      </c>
      <c r="B61" s="14">
        <f>B11+B14+B19+B23+B26+B30+B38+B44+B47+B51+B56+B60</f>
        <v>464</v>
      </c>
      <c r="C61" s="14">
        <f>C11+C14+C19+C23+C26+C30+C38+C44+C47+C51+C56+C60</f>
        <v>9161</v>
      </c>
      <c r="D61" s="14">
        <f>D11+D14+D19+D23+D26+D30+D38+D44+D47+D51+D56+D60</f>
        <v>3863</v>
      </c>
      <c r="E61" s="32">
        <f t="shared" si="13"/>
        <v>42.16788560200852</v>
      </c>
      <c r="F61" s="14">
        <f>F11+F14+F19+F23+F26+F30+F38+F44+F47+F51+F56+F60</f>
        <v>21030</v>
      </c>
      <c r="G61" s="32">
        <f t="shared" si="11"/>
        <v>2.295600916930466</v>
      </c>
      <c r="H61" s="14">
        <f>H11+H14+H19+H23+H26+H30+H38+H44+H47+H51+H56+H60</f>
        <v>6267</v>
      </c>
      <c r="I61" s="32">
        <f t="shared" si="12"/>
        <v>29.80028530670471</v>
      </c>
      <c r="J61" s="14">
        <f>J11+J14+J19+J23+J26+J30+J38+J44+J47+J51+J56+J60</f>
        <v>263</v>
      </c>
      <c r="K61" s="14">
        <f>K11+K14+K19+K23+K26+K30+K38+K44+K47+K51+K56+K60</f>
        <v>17</v>
      </c>
      <c r="L61" s="14">
        <f>L11+L14+L19+L23+L26+L30+L38+L44+L47+L51+L56+L60</f>
        <v>61</v>
      </c>
      <c r="M61" s="14">
        <f>M11+M14+M19+M23+M26+M30+M38+M44+M47+M51+M56+M60</f>
        <v>121</v>
      </c>
      <c r="N61" s="14">
        <f>N11+N14+N19+N23+N26+N30+N38+N44+N47+N51+N56+N60</f>
        <v>0</v>
      </c>
      <c r="O61" s="10"/>
      <c r="P61" s="10"/>
      <c r="Q61" s="26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" thickTop="1">
      <c r="A62" s="10"/>
      <c r="B62" s="10"/>
      <c r="C62" s="10"/>
      <c r="D62" s="10"/>
      <c r="E62" s="10"/>
      <c r="F62" s="24"/>
      <c r="G62" s="10"/>
      <c r="H62" s="24"/>
      <c r="I62" s="10"/>
      <c r="J62" s="10"/>
      <c r="K62" s="10"/>
      <c r="L62" s="10"/>
      <c r="M62" s="10"/>
      <c r="N62" s="10"/>
      <c r="O62" s="10"/>
      <c r="P62" s="10"/>
      <c r="Q62" s="26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4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26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4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</sheetData>
  <sheetProtection/>
  <mergeCells count="2">
    <mergeCell ref="J3:K3"/>
    <mergeCell ref="L3:N3"/>
  </mergeCells>
  <printOptions/>
  <pageMargins left="0.31" right="0.36" top="0.73" bottom="0.1968503937007874" header="0.81" footer="0.196850393700787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D59" sqref="D59"/>
    </sheetView>
  </sheetViews>
  <sheetFormatPr defaultColWidth="9.00390625" defaultRowHeight="13.5"/>
  <cols>
    <col min="1" max="1" width="18.625" style="0" customWidth="1"/>
  </cols>
  <sheetData>
    <row r="1" ht="21" customHeight="1">
      <c r="B1" s="1" t="s">
        <v>77</v>
      </c>
    </row>
    <row r="2" ht="18.75" customHeight="1" thickBot="1">
      <c r="A2" t="s">
        <v>72</v>
      </c>
    </row>
    <row r="3" spans="10:14" ht="15" thickBot="1" thickTop="1">
      <c r="J3" s="59" t="s">
        <v>12</v>
      </c>
      <c r="K3" s="60"/>
      <c r="L3" s="59" t="s">
        <v>13</v>
      </c>
      <c r="M3" s="61"/>
      <c r="N3" s="60"/>
    </row>
    <row r="4" spans="1:14" ht="28.5" thickBot="1" thickTop="1">
      <c r="A4" s="2" t="s">
        <v>0</v>
      </c>
      <c r="B4" s="4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</v>
      </c>
      <c r="H4" s="3" t="s">
        <v>10</v>
      </c>
      <c r="I4" s="3" t="s">
        <v>11</v>
      </c>
      <c r="J4" s="3" t="s">
        <v>14</v>
      </c>
      <c r="K4" s="3" t="s">
        <v>9</v>
      </c>
      <c r="L4" s="3" t="s">
        <v>15</v>
      </c>
      <c r="M4" s="3" t="s">
        <v>16</v>
      </c>
      <c r="N4" s="3" t="s">
        <v>17</v>
      </c>
    </row>
    <row r="5" spans="1:14" ht="21" customHeight="1" thickBot="1" thickTop="1">
      <c r="A5" s="39" t="s">
        <v>2</v>
      </c>
      <c r="B5" s="5">
        <v>37</v>
      </c>
      <c r="C5" s="5">
        <v>729</v>
      </c>
      <c r="D5" s="5">
        <v>334</v>
      </c>
      <c r="E5" s="28">
        <f aca="true" t="shared" si="0" ref="E5:E10">D5/C5*100</f>
        <v>45.8161865569273</v>
      </c>
      <c r="F5" s="5">
        <v>1936</v>
      </c>
      <c r="G5" s="7">
        <v>2.7</v>
      </c>
      <c r="H5" s="5">
        <v>878</v>
      </c>
      <c r="I5" s="7">
        <f aca="true" t="shared" si="1" ref="I5:I10">H5/F5*100</f>
        <v>45.35123966942149</v>
      </c>
      <c r="J5" s="5">
        <v>665</v>
      </c>
      <c r="K5" s="5">
        <v>7</v>
      </c>
      <c r="L5" s="5">
        <v>153</v>
      </c>
      <c r="M5" s="5">
        <v>382</v>
      </c>
      <c r="N5" s="5">
        <v>7</v>
      </c>
    </row>
    <row r="6" spans="1:14" ht="21" customHeight="1" thickBot="1" thickTop="1">
      <c r="A6" s="39" t="s">
        <v>3</v>
      </c>
      <c r="B6" s="5">
        <v>9</v>
      </c>
      <c r="C6" s="5">
        <v>189</v>
      </c>
      <c r="D6" s="5">
        <v>88</v>
      </c>
      <c r="E6" s="28">
        <f t="shared" si="0"/>
        <v>46.56084656084656</v>
      </c>
      <c r="F6" s="5">
        <v>522</v>
      </c>
      <c r="G6" s="7">
        <v>2.8</v>
      </c>
      <c r="H6" s="5">
        <v>253</v>
      </c>
      <c r="I6" s="7">
        <f t="shared" si="1"/>
        <v>48.46743295019157</v>
      </c>
      <c r="J6" s="5">
        <v>130</v>
      </c>
      <c r="K6" s="5">
        <v>0</v>
      </c>
      <c r="L6" s="5">
        <v>26</v>
      </c>
      <c r="M6" s="5">
        <v>78</v>
      </c>
      <c r="N6" s="5">
        <v>0</v>
      </c>
    </row>
    <row r="7" spans="1:14" ht="21" customHeight="1" thickBot="1" thickTop="1">
      <c r="A7" s="39" t="s">
        <v>68</v>
      </c>
      <c r="B7" s="5">
        <v>10</v>
      </c>
      <c r="C7" s="5">
        <v>214</v>
      </c>
      <c r="D7" s="31">
        <v>122</v>
      </c>
      <c r="E7" s="28">
        <f t="shared" si="0"/>
        <v>57.009345794392516</v>
      </c>
      <c r="F7" s="31">
        <v>712</v>
      </c>
      <c r="G7" s="7">
        <v>3.3</v>
      </c>
      <c r="H7" s="5">
        <v>266</v>
      </c>
      <c r="I7" s="7">
        <f t="shared" si="1"/>
        <v>37.359550561797754</v>
      </c>
      <c r="J7" s="5">
        <v>197</v>
      </c>
      <c r="K7" s="5">
        <v>6</v>
      </c>
      <c r="L7" s="5">
        <v>64</v>
      </c>
      <c r="M7" s="5">
        <v>125</v>
      </c>
      <c r="N7" s="5">
        <v>6</v>
      </c>
    </row>
    <row r="8" spans="1:14" ht="21" customHeight="1" thickBot="1" thickTop="1">
      <c r="A8" s="39" t="s">
        <v>4</v>
      </c>
      <c r="B8" s="5">
        <v>6</v>
      </c>
      <c r="C8" s="5">
        <v>113</v>
      </c>
      <c r="D8" s="31">
        <v>49</v>
      </c>
      <c r="E8" s="28">
        <f t="shared" si="0"/>
        <v>43.36283185840708</v>
      </c>
      <c r="F8" s="31">
        <v>326</v>
      </c>
      <c r="G8" s="7">
        <v>2.9</v>
      </c>
      <c r="H8" s="5">
        <v>181</v>
      </c>
      <c r="I8" s="7">
        <f t="shared" si="1"/>
        <v>55.52147239263804</v>
      </c>
      <c r="J8" s="5">
        <v>69</v>
      </c>
      <c r="K8" s="5">
        <v>0</v>
      </c>
      <c r="L8" s="5">
        <v>17</v>
      </c>
      <c r="M8" s="5">
        <v>40</v>
      </c>
      <c r="N8" s="5">
        <v>0</v>
      </c>
    </row>
    <row r="9" spans="1:14" ht="21" customHeight="1" thickBot="1" thickTop="1">
      <c r="A9" s="39" t="s">
        <v>53</v>
      </c>
      <c r="B9" s="5">
        <v>5</v>
      </c>
      <c r="C9" s="5">
        <v>111</v>
      </c>
      <c r="D9" s="31">
        <v>56</v>
      </c>
      <c r="E9" s="28">
        <f t="shared" si="0"/>
        <v>50.45045045045045</v>
      </c>
      <c r="F9" s="31">
        <v>360</v>
      </c>
      <c r="G9" s="7">
        <v>3.2</v>
      </c>
      <c r="H9" s="5">
        <v>110</v>
      </c>
      <c r="I9" s="7">
        <f t="shared" si="1"/>
        <v>30.555555555555557</v>
      </c>
      <c r="J9" s="5">
        <v>132</v>
      </c>
      <c r="K9" s="5">
        <v>1</v>
      </c>
      <c r="L9" s="5">
        <v>13</v>
      </c>
      <c r="M9" s="5">
        <v>37</v>
      </c>
      <c r="N9" s="5">
        <v>1</v>
      </c>
    </row>
    <row r="10" spans="1:14" ht="21" customHeight="1" thickBot="1" thickTop="1">
      <c r="A10" s="39" t="s">
        <v>52</v>
      </c>
      <c r="B10" s="5">
        <v>5</v>
      </c>
      <c r="C10" s="5">
        <v>78</v>
      </c>
      <c r="D10" s="31">
        <v>40</v>
      </c>
      <c r="E10" s="28">
        <f t="shared" si="0"/>
        <v>51.28205128205128</v>
      </c>
      <c r="F10" s="31">
        <v>161</v>
      </c>
      <c r="G10" s="7">
        <v>2.1</v>
      </c>
      <c r="H10" s="5">
        <v>57</v>
      </c>
      <c r="I10" s="7">
        <f t="shared" si="1"/>
        <v>35.40372670807454</v>
      </c>
      <c r="J10" s="5">
        <v>82</v>
      </c>
      <c r="K10" s="5">
        <v>3</v>
      </c>
      <c r="L10" s="5">
        <v>13</v>
      </c>
      <c r="M10" s="5">
        <v>30</v>
      </c>
      <c r="N10" s="5">
        <v>3</v>
      </c>
    </row>
    <row r="11" spans="1:14" s="27" customFormat="1" ht="21" customHeight="1" thickBot="1" thickTop="1">
      <c r="A11" s="35" t="s">
        <v>19</v>
      </c>
      <c r="B11" s="8">
        <f>SUM(B5:B10)</f>
        <v>72</v>
      </c>
      <c r="C11" s="8">
        <f>SUM(C5:C10)</f>
        <v>1434</v>
      </c>
      <c r="D11" s="8">
        <f>SUM(D5:D10)</f>
        <v>689</v>
      </c>
      <c r="E11" s="9">
        <f aca="true" t="shared" si="2" ref="E11:E61">D11/C11*100</f>
        <v>48.04741980474198</v>
      </c>
      <c r="F11" s="8">
        <f>SUM(F5:F10)</f>
        <v>4017</v>
      </c>
      <c r="G11" s="9">
        <f aca="true" t="shared" si="3" ref="G11:G61">F11/C11</f>
        <v>2.801255230125523</v>
      </c>
      <c r="H11" s="8">
        <f>SUM(H5:H10)</f>
        <v>1745</v>
      </c>
      <c r="I11" s="9">
        <f aca="true" t="shared" si="4" ref="I11:I61">H11/F11*100</f>
        <v>43.440378391834706</v>
      </c>
      <c r="J11" s="8">
        <f>SUM(J5:J10)</f>
        <v>1275</v>
      </c>
      <c r="K11" s="8">
        <f>SUM(K5:K10)</f>
        <v>17</v>
      </c>
      <c r="L11" s="8">
        <f>SUM(L5:L10)</f>
        <v>286</v>
      </c>
      <c r="M11" s="8">
        <f>SUM(M5:M10)</f>
        <v>692</v>
      </c>
      <c r="N11" s="8">
        <f>SUM(N5:N10)</f>
        <v>17</v>
      </c>
    </row>
    <row r="12" spans="1:15" ht="21" customHeight="1" thickBot="1" thickTop="1">
      <c r="A12" s="39" t="s">
        <v>20</v>
      </c>
      <c r="B12" s="5">
        <v>23</v>
      </c>
      <c r="C12" s="5">
        <v>536</v>
      </c>
      <c r="D12" s="5">
        <v>273</v>
      </c>
      <c r="E12" s="28">
        <f t="shared" si="2"/>
        <v>50.93283582089553</v>
      </c>
      <c r="F12" s="5">
        <v>1620</v>
      </c>
      <c r="G12" s="7">
        <f t="shared" si="3"/>
        <v>3.0223880597014925</v>
      </c>
      <c r="H12" s="5">
        <v>725</v>
      </c>
      <c r="I12" s="7">
        <f t="shared" si="4"/>
        <v>44.75308641975309</v>
      </c>
      <c r="J12" s="5">
        <v>473</v>
      </c>
      <c r="K12" s="5">
        <v>7</v>
      </c>
      <c r="L12" s="5">
        <v>132</v>
      </c>
      <c r="M12" s="5">
        <v>338</v>
      </c>
      <c r="N12" s="5">
        <v>6</v>
      </c>
      <c r="O12" s="27"/>
    </row>
    <row r="13" spans="1:15" ht="21" customHeight="1" thickBot="1" thickTop="1">
      <c r="A13" s="39" t="s">
        <v>21</v>
      </c>
      <c r="B13" s="5">
        <v>7</v>
      </c>
      <c r="C13" s="5">
        <v>128</v>
      </c>
      <c r="D13" s="5">
        <v>58</v>
      </c>
      <c r="E13" s="28">
        <f t="shared" si="2"/>
        <v>45.3125</v>
      </c>
      <c r="F13" s="5">
        <v>237</v>
      </c>
      <c r="G13" s="7">
        <f t="shared" si="3"/>
        <v>1.8515625</v>
      </c>
      <c r="H13" s="5">
        <v>116</v>
      </c>
      <c r="I13" s="7">
        <f t="shared" si="4"/>
        <v>48.9451476793249</v>
      </c>
      <c r="J13" s="5">
        <v>145</v>
      </c>
      <c r="K13" s="5">
        <v>2</v>
      </c>
      <c r="L13" s="5">
        <v>31</v>
      </c>
      <c r="M13" s="5">
        <v>86</v>
      </c>
      <c r="N13" s="5">
        <v>2</v>
      </c>
      <c r="O13" s="27"/>
    </row>
    <row r="14" spans="1:14" s="27" customFormat="1" ht="21" customHeight="1" thickBot="1" thickTop="1">
      <c r="A14" s="35" t="s">
        <v>22</v>
      </c>
      <c r="B14" s="8">
        <f>SUM(B12:B13)</f>
        <v>30</v>
      </c>
      <c r="C14" s="8">
        <f aca="true" t="shared" si="5" ref="C14:H14">SUM(C12:C13)</f>
        <v>664</v>
      </c>
      <c r="D14" s="8">
        <f t="shared" si="5"/>
        <v>331</v>
      </c>
      <c r="E14" s="9">
        <f t="shared" si="2"/>
        <v>49.84939759036144</v>
      </c>
      <c r="F14" s="8">
        <f t="shared" si="5"/>
        <v>1857</v>
      </c>
      <c r="G14" s="9">
        <f t="shared" si="3"/>
        <v>2.7966867469879517</v>
      </c>
      <c r="H14" s="8">
        <f t="shared" si="5"/>
        <v>841</v>
      </c>
      <c r="I14" s="9">
        <f t="shared" si="4"/>
        <v>45.28809908454497</v>
      </c>
      <c r="J14" s="8">
        <f>SUM(J12:J13)</f>
        <v>618</v>
      </c>
      <c r="K14" s="8">
        <f>SUM(K12:K13)</f>
        <v>9</v>
      </c>
      <c r="L14" s="8">
        <f>SUM(L12:L13)</f>
        <v>163</v>
      </c>
      <c r="M14" s="8">
        <f>SUM(M12:M13)</f>
        <v>424</v>
      </c>
      <c r="N14" s="8">
        <f>SUM(N12:N13)</f>
        <v>8</v>
      </c>
    </row>
    <row r="15" spans="1:15" ht="21" customHeight="1" thickBot="1" thickTop="1">
      <c r="A15" s="39" t="s">
        <v>23</v>
      </c>
      <c r="B15" s="5">
        <v>8</v>
      </c>
      <c r="C15" s="5">
        <v>126</v>
      </c>
      <c r="D15" s="5">
        <v>63</v>
      </c>
      <c r="E15" s="7">
        <f t="shared" si="2"/>
        <v>50</v>
      </c>
      <c r="F15" s="5">
        <v>287</v>
      </c>
      <c r="G15" s="7">
        <f t="shared" si="3"/>
        <v>2.2777777777777777</v>
      </c>
      <c r="H15" s="5">
        <v>154</v>
      </c>
      <c r="I15" s="7">
        <f t="shared" si="4"/>
        <v>53.65853658536586</v>
      </c>
      <c r="J15" s="5">
        <v>118</v>
      </c>
      <c r="K15" s="5">
        <v>1</v>
      </c>
      <c r="L15" s="5">
        <v>28</v>
      </c>
      <c r="M15" s="5">
        <v>68</v>
      </c>
      <c r="N15" s="5">
        <v>1</v>
      </c>
      <c r="O15" s="27"/>
    </row>
    <row r="16" spans="1:15" ht="21" customHeight="1" thickBot="1" thickTop="1">
      <c r="A16" s="39" t="s">
        <v>54</v>
      </c>
      <c r="B16" s="5">
        <v>12</v>
      </c>
      <c r="C16" s="5">
        <v>240</v>
      </c>
      <c r="D16" s="5">
        <v>133</v>
      </c>
      <c r="E16" s="7">
        <f t="shared" si="2"/>
        <v>55.41666666666667</v>
      </c>
      <c r="F16" s="5">
        <v>901</v>
      </c>
      <c r="G16" s="7">
        <f t="shared" si="3"/>
        <v>3.754166666666667</v>
      </c>
      <c r="H16" s="5">
        <v>429</v>
      </c>
      <c r="I16" s="7">
        <f t="shared" si="4"/>
        <v>47.613762486126525</v>
      </c>
      <c r="J16" s="5">
        <v>223</v>
      </c>
      <c r="K16" s="5">
        <v>7</v>
      </c>
      <c r="L16" s="5">
        <v>47</v>
      </c>
      <c r="M16" s="5">
        <v>112</v>
      </c>
      <c r="N16" s="5">
        <v>5</v>
      </c>
      <c r="O16" s="27"/>
    </row>
    <row r="17" spans="1:15" ht="21" customHeight="1" thickBot="1" thickTop="1">
      <c r="A17" s="39" t="s">
        <v>55</v>
      </c>
      <c r="B17" s="5">
        <v>6</v>
      </c>
      <c r="C17" s="5">
        <v>149</v>
      </c>
      <c r="D17" s="5">
        <v>69</v>
      </c>
      <c r="E17" s="7">
        <f t="shared" si="2"/>
        <v>46.308724832214764</v>
      </c>
      <c r="F17" s="5">
        <v>431</v>
      </c>
      <c r="G17" s="7">
        <f t="shared" si="3"/>
        <v>2.8926174496644297</v>
      </c>
      <c r="H17" s="5">
        <v>259</v>
      </c>
      <c r="I17" s="7">
        <f t="shared" si="4"/>
        <v>60.092807424593964</v>
      </c>
      <c r="J17" s="5">
        <v>161</v>
      </c>
      <c r="K17" s="5">
        <v>1</v>
      </c>
      <c r="L17" s="5">
        <v>38</v>
      </c>
      <c r="M17" s="5">
        <v>94</v>
      </c>
      <c r="N17" s="5">
        <v>1</v>
      </c>
      <c r="O17" s="27"/>
    </row>
    <row r="18" spans="1:15" ht="21" customHeight="1" thickBot="1" thickTop="1">
      <c r="A18" s="39" t="s">
        <v>24</v>
      </c>
      <c r="B18" s="5">
        <v>5</v>
      </c>
      <c r="C18" s="5">
        <v>82</v>
      </c>
      <c r="D18" s="5">
        <v>38</v>
      </c>
      <c r="E18" s="7">
        <f t="shared" si="2"/>
        <v>46.34146341463415</v>
      </c>
      <c r="F18" s="5">
        <v>166</v>
      </c>
      <c r="G18" s="7">
        <f t="shared" si="3"/>
        <v>2.024390243902439</v>
      </c>
      <c r="H18" s="5">
        <v>66</v>
      </c>
      <c r="I18" s="7">
        <f t="shared" si="4"/>
        <v>39.75903614457831</v>
      </c>
      <c r="J18" s="5">
        <v>58</v>
      </c>
      <c r="K18" s="5">
        <v>0</v>
      </c>
      <c r="L18" s="5">
        <v>18</v>
      </c>
      <c r="M18" s="5">
        <v>50</v>
      </c>
      <c r="N18" s="5">
        <v>0</v>
      </c>
      <c r="O18" s="27"/>
    </row>
    <row r="19" spans="1:14" s="27" customFormat="1" ht="21" customHeight="1" thickBot="1" thickTop="1">
      <c r="A19" s="35" t="s">
        <v>56</v>
      </c>
      <c r="B19" s="8">
        <f>SUM(B15:B18)</f>
        <v>31</v>
      </c>
      <c r="C19" s="8">
        <f>SUM(C15:C18)</f>
        <v>597</v>
      </c>
      <c r="D19" s="8">
        <f>SUM(D15:D18)</f>
        <v>303</v>
      </c>
      <c r="E19" s="9">
        <f t="shared" si="2"/>
        <v>50.753768844221106</v>
      </c>
      <c r="F19" s="8">
        <f>SUM(F15:F18)</f>
        <v>1785</v>
      </c>
      <c r="G19" s="9">
        <f t="shared" si="3"/>
        <v>2.9899497487437188</v>
      </c>
      <c r="H19" s="8">
        <f>SUM(H15:H18)</f>
        <v>908</v>
      </c>
      <c r="I19" s="9">
        <f t="shared" si="4"/>
        <v>50.86834733893557</v>
      </c>
      <c r="J19" s="8">
        <f>SUM(J15:J18)</f>
        <v>560</v>
      </c>
      <c r="K19" s="8">
        <f>SUM(K15:K18)</f>
        <v>9</v>
      </c>
      <c r="L19" s="8">
        <f>SUM(L15:L18)</f>
        <v>131</v>
      </c>
      <c r="M19" s="8">
        <f>SUM(M15:M18)</f>
        <v>324</v>
      </c>
      <c r="N19" s="8">
        <f>SUM(N15:N18)</f>
        <v>7</v>
      </c>
    </row>
    <row r="20" spans="1:14" s="27" customFormat="1" ht="21" customHeight="1" thickBot="1" thickTop="1">
      <c r="A20" s="39" t="s">
        <v>25</v>
      </c>
      <c r="B20" s="6">
        <v>21</v>
      </c>
      <c r="C20" s="6">
        <v>388</v>
      </c>
      <c r="D20" s="6">
        <v>199</v>
      </c>
      <c r="E20" s="28">
        <f t="shared" si="2"/>
        <v>51.28865979381443</v>
      </c>
      <c r="F20" s="6">
        <v>1547</v>
      </c>
      <c r="G20" s="28">
        <f t="shared" si="3"/>
        <v>3.9871134020618557</v>
      </c>
      <c r="H20" s="6">
        <v>485</v>
      </c>
      <c r="I20" s="28">
        <f t="shared" si="4"/>
        <v>31.351001939237232</v>
      </c>
      <c r="J20" s="6">
        <v>283</v>
      </c>
      <c r="K20" s="6">
        <v>3</v>
      </c>
      <c r="L20" s="6">
        <v>58</v>
      </c>
      <c r="M20" s="6">
        <v>144</v>
      </c>
      <c r="N20" s="6">
        <v>2</v>
      </c>
    </row>
    <row r="21" spans="1:14" s="27" customFormat="1" ht="21" customHeight="1" thickBot="1" thickTop="1">
      <c r="A21" s="39" t="s">
        <v>26</v>
      </c>
      <c r="B21" s="6">
        <v>5</v>
      </c>
      <c r="C21" s="6">
        <v>80</v>
      </c>
      <c r="D21" s="6">
        <v>38</v>
      </c>
      <c r="E21" s="28">
        <f t="shared" si="2"/>
        <v>47.5</v>
      </c>
      <c r="F21" s="6">
        <v>256</v>
      </c>
      <c r="G21" s="28">
        <f t="shared" si="3"/>
        <v>3.2</v>
      </c>
      <c r="H21" s="6">
        <v>61</v>
      </c>
      <c r="I21" s="28">
        <f t="shared" si="4"/>
        <v>23.828125</v>
      </c>
      <c r="J21" s="6">
        <v>28</v>
      </c>
      <c r="K21" s="6">
        <v>0</v>
      </c>
      <c r="L21" s="6">
        <v>9</v>
      </c>
      <c r="M21" s="6">
        <v>21</v>
      </c>
      <c r="N21" s="6">
        <v>0</v>
      </c>
    </row>
    <row r="22" spans="1:14" s="27" customFormat="1" ht="21" customHeight="1" thickBot="1" thickTop="1">
      <c r="A22" s="39" t="s">
        <v>27</v>
      </c>
      <c r="B22" s="6">
        <v>6</v>
      </c>
      <c r="C22" s="6">
        <v>114</v>
      </c>
      <c r="D22" s="6">
        <v>68</v>
      </c>
      <c r="E22" s="28">
        <f t="shared" si="2"/>
        <v>59.64912280701754</v>
      </c>
      <c r="F22" s="6">
        <v>600</v>
      </c>
      <c r="G22" s="28">
        <f t="shared" si="3"/>
        <v>5.2631578947368425</v>
      </c>
      <c r="H22" s="6">
        <v>109</v>
      </c>
      <c r="I22" s="28">
        <f t="shared" si="4"/>
        <v>18.166666666666668</v>
      </c>
      <c r="J22" s="6">
        <v>119</v>
      </c>
      <c r="K22" s="6">
        <v>0</v>
      </c>
      <c r="L22" s="6">
        <v>36</v>
      </c>
      <c r="M22" s="6">
        <v>119</v>
      </c>
      <c r="N22" s="6">
        <v>0</v>
      </c>
    </row>
    <row r="23" spans="1:15" s="27" customFormat="1" ht="21" customHeight="1" thickBot="1" thickTop="1">
      <c r="A23" s="38" t="s">
        <v>28</v>
      </c>
      <c r="B23" s="8">
        <f>SUM(B20:B22)</f>
        <v>32</v>
      </c>
      <c r="C23" s="8">
        <f aca="true" t="shared" si="6" ref="C23:H23">SUM(C20:C22)</f>
        <v>582</v>
      </c>
      <c r="D23" s="8">
        <f t="shared" si="6"/>
        <v>305</v>
      </c>
      <c r="E23" s="9">
        <f t="shared" si="2"/>
        <v>52.40549828178695</v>
      </c>
      <c r="F23" s="8">
        <f t="shared" si="6"/>
        <v>2403</v>
      </c>
      <c r="G23" s="9">
        <f t="shared" si="3"/>
        <v>4.128865979381444</v>
      </c>
      <c r="H23" s="8">
        <f t="shared" si="6"/>
        <v>655</v>
      </c>
      <c r="I23" s="9">
        <f t="shared" si="4"/>
        <v>27.25759467332501</v>
      </c>
      <c r="J23" s="8">
        <f>SUM(J20:J22)</f>
        <v>430</v>
      </c>
      <c r="K23" s="8">
        <f>SUM(K20:K22)</f>
        <v>3</v>
      </c>
      <c r="L23" s="8">
        <f>SUM(L20:L22)</f>
        <v>103</v>
      </c>
      <c r="M23" s="8">
        <f>SUM(M20:M22)</f>
        <v>284</v>
      </c>
      <c r="N23" s="8">
        <f>SUM(N20:N22)</f>
        <v>2</v>
      </c>
      <c r="O23" s="29"/>
    </row>
    <row r="24" spans="1:14" s="27" customFormat="1" ht="21" customHeight="1" thickBot="1" thickTop="1">
      <c r="A24" s="39" t="s">
        <v>57</v>
      </c>
      <c r="B24" s="6">
        <v>9</v>
      </c>
      <c r="C24" s="6">
        <v>183</v>
      </c>
      <c r="D24" s="6">
        <v>84</v>
      </c>
      <c r="E24" s="28">
        <f t="shared" si="2"/>
        <v>45.90163934426229</v>
      </c>
      <c r="F24" s="6">
        <v>464</v>
      </c>
      <c r="G24" s="28">
        <f t="shared" si="3"/>
        <v>2.5355191256830603</v>
      </c>
      <c r="H24" s="6">
        <v>183</v>
      </c>
      <c r="I24" s="28">
        <f t="shared" si="4"/>
        <v>39.439655172413794</v>
      </c>
      <c r="J24" s="6">
        <v>137</v>
      </c>
      <c r="K24" s="6">
        <v>0</v>
      </c>
      <c r="L24" s="6">
        <v>33</v>
      </c>
      <c r="M24" s="6">
        <v>71</v>
      </c>
      <c r="N24" s="6">
        <v>0</v>
      </c>
    </row>
    <row r="25" spans="1:14" s="27" customFormat="1" ht="21" customHeight="1" thickBot="1" thickTop="1">
      <c r="A25" s="39" t="s">
        <v>58</v>
      </c>
      <c r="B25" s="6">
        <v>6</v>
      </c>
      <c r="C25" s="6">
        <v>99</v>
      </c>
      <c r="D25" s="6">
        <v>45</v>
      </c>
      <c r="E25" s="28">
        <f t="shared" si="2"/>
        <v>45.45454545454545</v>
      </c>
      <c r="F25" s="6">
        <v>244</v>
      </c>
      <c r="G25" s="28">
        <f t="shared" si="3"/>
        <v>2.4646464646464645</v>
      </c>
      <c r="H25" s="6">
        <v>94</v>
      </c>
      <c r="I25" s="28">
        <f t="shared" si="4"/>
        <v>38.52459016393443</v>
      </c>
      <c r="J25" s="6">
        <v>133</v>
      </c>
      <c r="K25" s="6">
        <v>0</v>
      </c>
      <c r="L25" s="6">
        <v>29</v>
      </c>
      <c r="M25" s="6">
        <v>71</v>
      </c>
      <c r="N25" s="6">
        <v>0</v>
      </c>
    </row>
    <row r="26" spans="1:14" s="27" customFormat="1" ht="21" customHeight="1" thickBot="1" thickTop="1">
      <c r="A26" s="35" t="s">
        <v>29</v>
      </c>
      <c r="B26" s="8">
        <f>SUM(B24:B25)</f>
        <v>15</v>
      </c>
      <c r="C26" s="8">
        <f aca="true" t="shared" si="7" ref="C26:H26">SUM(C24:C25)</f>
        <v>282</v>
      </c>
      <c r="D26" s="8">
        <f t="shared" si="7"/>
        <v>129</v>
      </c>
      <c r="E26" s="9">
        <f t="shared" si="2"/>
        <v>45.744680851063826</v>
      </c>
      <c r="F26" s="8">
        <f t="shared" si="7"/>
        <v>708</v>
      </c>
      <c r="G26" s="9">
        <f t="shared" si="3"/>
        <v>2.5106382978723403</v>
      </c>
      <c r="H26" s="8">
        <f t="shared" si="7"/>
        <v>277</v>
      </c>
      <c r="I26" s="9">
        <f t="shared" si="4"/>
        <v>39.12429378531073</v>
      </c>
      <c r="J26" s="8">
        <f>SUM(J24:J25)</f>
        <v>270</v>
      </c>
      <c r="K26" s="8">
        <f>SUM(K24:K25)</f>
        <v>0</v>
      </c>
      <c r="L26" s="8">
        <f>SUM(L24:L25)</f>
        <v>62</v>
      </c>
      <c r="M26" s="8">
        <f>SUM(M24:M25)</f>
        <v>142</v>
      </c>
      <c r="N26" s="8">
        <f>SUM(N24:N25)</f>
        <v>0</v>
      </c>
    </row>
    <row r="27" spans="1:14" s="27" customFormat="1" ht="21" customHeight="1" thickBot="1" thickTop="1">
      <c r="A27" s="39" t="s">
        <v>64</v>
      </c>
      <c r="B27" s="6">
        <v>11</v>
      </c>
      <c r="C27" s="6">
        <v>258</v>
      </c>
      <c r="D27" s="6">
        <v>130</v>
      </c>
      <c r="E27" s="28">
        <f t="shared" si="2"/>
        <v>50.3875968992248</v>
      </c>
      <c r="F27" s="6">
        <v>878</v>
      </c>
      <c r="G27" s="28">
        <f t="shared" si="3"/>
        <v>3.4031007751937983</v>
      </c>
      <c r="H27" s="6">
        <v>225</v>
      </c>
      <c r="I27" s="28">
        <f t="shared" si="4"/>
        <v>25.626423690205012</v>
      </c>
      <c r="J27" s="6">
        <v>221</v>
      </c>
      <c r="K27" s="6">
        <v>1</v>
      </c>
      <c r="L27" s="6">
        <v>38</v>
      </c>
      <c r="M27" s="6">
        <v>96</v>
      </c>
      <c r="N27" s="6">
        <v>1</v>
      </c>
    </row>
    <row r="28" spans="1:14" s="27" customFormat="1" ht="21" customHeight="1" thickBot="1" thickTop="1">
      <c r="A28" s="39" t="s">
        <v>30</v>
      </c>
      <c r="B28" s="6">
        <v>7</v>
      </c>
      <c r="C28" s="6">
        <v>125</v>
      </c>
      <c r="D28" s="6">
        <v>67</v>
      </c>
      <c r="E28" s="28">
        <f t="shared" si="2"/>
        <v>53.6</v>
      </c>
      <c r="F28" s="6">
        <v>525</v>
      </c>
      <c r="G28" s="28">
        <f t="shared" si="3"/>
        <v>4.2</v>
      </c>
      <c r="H28" s="6">
        <v>182</v>
      </c>
      <c r="I28" s="28">
        <f t="shared" si="4"/>
        <v>34.66666666666667</v>
      </c>
      <c r="J28" s="6">
        <v>62</v>
      </c>
      <c r="K28" s="6">
        <v>2</v>
      </c>
      <c r="L28" s="6">
        <v>19</v>
      </c>
      <c r="M28" s="6">
        <v>42</v>
      </c>
      <c r="N28" s="6">
        <v>5</v>
      </c>
    </row>
    <row r="29" spans="1:14" s="27" customFormat="1" ht="21" customHeight="1" thickBot="1" thickTop="1">
      <c r="A29" s="39" t="s">
        <v>65</v>
      </c>
      <c r="B29" s="6">
        <v>21</v>
      </c>
      <c r="C29" s="6">
        <v>527</v>
      </c>
      <c r="D29" s="6">
        <v>306</v>
      </c>
      <c r="E29" s="28">
        <f t="shared" si="2"/>
        <v>58.06451612903226</v>
      </c>
      <c r="F29" s="6">
        <v>1582</v>
      </c>
      <c r="G29" s="28">
        <f t="shared" si="3"/>
        <v>3.001897533206831</v>
      </c>
      <c r="H29" s="6">
        <v>511</v>
      </c>
      <c r="I29" s="28">
        <f t="shared" si="4"/>
        <v>32.30088495575221</v>
      </c>
      <c r="J29" s="6">
        <v>505</v>
      </c>
      <c r="K29" s="6">
        <v>4</v>
      </c>
      <c r="L29" s="6">
        <v>117</v>
      </c>
      <c r="M29" s="6">
        <v>298</v>
      </c>
      <c r="N29" s="6">
        <v>8</v>
      </c>
    </row>
    <row r="30" spans="1:14" s="27" customFormat="1" ht="21" customHeight="1" thickBot="1" thickTop="1">
      <c r="A30" s="35" t="s">
        <v>31</v>
      </c>
      <c r="B30" s="8">
        <f>SUM(B27:B29)</f>
        <v>39</v>
      </c>
      <c r="C30" s="8">
        <f aca="true" t="shared" si="8" ref="C30:H30">SUM(C27:C29)</f>
        <v>910</v>
      </c>
      <c r="D30" s="8">
        <f t="shared" si="8"/>
        <v>503</v>
      </c>
      <c r="E30" s="9">
        <f t="shared" si="2"/>
        <v>55.27472527472528</v>
      </c>
      <c r="F30" s="8">
        <f t="shared" si="8"/>
        <v>2985</v>
      </c>
      <c r="G30" s="9">
        <f t="shared" si="3"/>
        <v>3.28021978021978</v>
      </c>
      <c r="H30" s="8">
        <f t="shared" si="8"/>
        <v>918</v>
      </c>
      <c r="I30" s="9">
        <f t="shared" si="4"/>
        <v>30.753768844221106</v>
      </c>
      <c r="J30" s="8">
        <f>SUM(J27:J29)</f>
        <v>788</v>
      </c>
      <c r="K30" s="8">
        <f>SUM(K27:K29)</f>
        <v>7</v>
      </c>
      <c r="L30" s="8">
        <f>SUM(L27:L29)</f>
        <v>174</v>
      </c>
      <c r="M30" s="8">
        <f>SUM(M27:M29)</f>
        <v>436</v>
      </c>
      <c r="N30" s="8">
        <f>SUM(N27:N29)</f>
        <v>14</v>
      </c>
    </row>
    <row r="31" spans="1:14" s="27" customFormat="1" ht="21" customHeight="1" thickBot="1" thickTop="1">
      <c r="A31" s="52" t="s">
        <v>32</v>
      </c>
      <c r="B31" s="6">
        <v>11</v>
      </c>
      <c r="C31" s="6">
        <v>250</v>
      </c>
      <c r="D31" s="6">
        <v>106</v>
      </c>
      <c r="E31" s="28">
        <f t="shared" si="2"/>
        <v>42.4</v>
      </c>
      <c r="F31" s="6">
        <v>781</v>
      </c>
      <c r="G31" s="28">
        <f t="shared" si="3"/>
        <v>3.124</v>
      </c>
      <c r="H31" s="6">
        <v>200</v>
      </c>
      <c r="I31" s="28">
        <f t="shared" si="4"/>
        <v>25.60819462227913</v>
      </c>
      <c r="J31" s="6">
        <v>149</v>
      </c>
      <c r="K31" s="6">
        <v>1</v>
      </c>
      <c r="L31" s="6">
        <v>36</v>
      </c>
      <c r="M31" s="6">
        <v>91</v>
      </c>
      <c r="N31" s="6">
        <v>3</v>
      </c>
    </row>
    <row r="32" spans="1:14" s="27" customFormat="1" ht="21" customHeight="1" thickBot="1" thickTop="1">
      <c r="A32" s="39" t="s">
        <v>33</v>
      </c>
      <c r="B32" s="6">
        <v>15</v>
      </c>
      <c r="C32" s="6">
        <v>283</v>
      </c>
      <c r="D32" s="6">
        <v>120</v>
      </c>
      <c r="E32" s="28">
        <f t="shared" si="2"/>
        <v>42.40282685512368</v>
      </c>
      <c r="F32" s="6">
        <v>952</v>
      </c>
      <c r="G32" s="28">
        <f t="shared" si="3"/>
        <v>3.363957597173145</v>
      </c>
      <c r="H32" s="6">
        <v>355</v>
      </c>
      <c r="I32" s="28">
        <f t="shared" si="4"/>
        <v>37.28991596638656</v>
      </c>
      <c r="J32" s="6">
        <v>238</v>
      </c>
      <c r="K32" s="6">
        <v>3</v>
      </c>
      <c r="L32" s="6">
        <v>56</v>
      </c>
      <c r="M32" s="6">
        <v>143</v>
      </c>
      <c r="N32" s="6">
        <v>3</v>
      </c>
    </row>
    <row r="33" spans="1:14" s="27" customFormat="1" ht="21" customHeight="1" thickBot="1" thickTop="1">
      <c r="A33" s="39" t="s">
        <v>34</v>
      </c>
      <c r="B33" s="6">
        <v>10</v>
      </c>
      <c r="C33" s="6">
        <v>199</v>
      </c>
      <c r="D33" s="6">
        <v>90</v>
      </c>
      <c r="E33" s="28">
        <f t="shared" si="2"/>
        <v>45.22613065326633</v>
      </c>
      <c r="F33" s="6">
        <v>725</v>
      </c>
      <c r="G33" s="28">
        <f t="shared" si="3"/>
        <v>3.64321608040201</v>
      </c>
      <c r="H33" s="6">
        <v>203</v>
      </c>
      <c r="I33" s="28">
        <f t="shared" si="4"/>
        <v>28.000000000000004</v>
      </c>
      <c r="J33" s="6">
        <v>111</v>
      </c>
      <c r="K33" s="6">
        <v>0</v>
      </c>
      <c r="L33" s="6">
        <v>28</v>
      </c>
      <c r="M33" s="6">
        <v>77</v>
      </c>
      <c r="N33" s="6">
        <v>0</v>
      </c>
    </row>
    <row r="34" spans="1:14" s="27" customFormat="1" ht="21" customHeight="1" thickBot="1" thickTop="1">
      <c r="A34" s="39" t="s">
        <v>35</v>
      </c>
      <c r="B34" s="6">
        <v>8</v>
      </c>
      <c r="C34" s="6">
        <v>150</v>
      </c>
      <c r="D34" s="6">
        <v>34</v>
      </c>
      <c r="E34" s="28">
        <f t="shared" si="2"/>
        <v>22.666666666666664</v>
      </c>
      <c r="F34" s="6">
        <v>333</v>
      </c>
      <c r="G34" s="28">
        <f t="shared" si="3"/>
        <v>2.22</v>
      </c>
      <c r="H34" s="6">
        <v>127</v>
      </c>
      <c r="I34" s="28">
        <f t="shared" si="4"/>
        <v>38.13813813813814</v>
      </c>
      <c r="J34" s="6">
        <v>98</v>
      </c>
      <c r="K34" s="6">
        <v>0</v>
      </c>
      <c r="L34" s="6">
        <v>30</v>
      </c>
      <c r="M34" s="6">
        <v>72</v>
      </c>
      <c r="N34" s="6">
        <v>0</v>
      </c>
    </row>
    <row r="35" spans="1:14" s="27" customFormat="1" ht="21" customHeight="1" thickBot="1" thickTop="1">
      <c r="A35" s="39" t="s">
        <v>36</v>
      </c>
      <c r="B35" s="6">
        <v>2</v>
      </c>
      <c r="C35" s="6">
        <v>55</v>
      </c>
      <c r="D35" s="6">
        <v>34</v>
      </c>
      <c r="E35" s="28">
        <f t="shared" si="2"/>
        <v>61.81818181818181</v>
      </c>
      <c r="F35" s="6">
        <v>414</v>
      </c>
      <c r="G35" s="28">
        <f t="shared" si="3"/>
        <v>7.527272727272727</v>
      </c>
      <c r="H35" s="6">
        <v>125</v>
      </c>
      <c r="I35" s="28">
        <f t="shared" si="4"/>
        <v>30.193236714975846</v>
      </c>
      <c r="J35" s="6">
        <v>27</v>
      </c>
      <c r="K35" s="6">
        <v>0</v>
      </c>
      <c r="L35" s="6">
        <v>10</v>
      </c>
      <c r="M35" s="6">
        <v>21</v>
      </c>
      <c r="N35" s="6">
        <v>0</v>
      </c>
    </row>
    <row r="36" spans="1:14" s="27" customFormat="1" ht="21" customHeight="1" thickBot="1" thickTop="1">
      <c r="A36" s="39" t="s">
        <v>37</v>
      </c>
      <c r="B36" s="6">
        <v>3</v>
      </c>
      <c r="C36" s="6">
        <v>46</v>
      </c>
      <c r="D36" s="6">
        <v>22</v>
      </c>
      <c r="E36" s="28">
        <f t="shared" si="2"/>
        <v>47.82608695652174</v>
      </c>
      <c r="F36" s="6">
        <v>138</v>
      </c>
      <c r="G36" s="28">
        <f t="shared" si="3"/>
        <v>3</v>
      </c>
      <c r="H36" s="6">
        <v>31</v>
      </c>
      <c r="I36" s="28">
        <f t="shared" si="4"/>
        <v>22.463768115942027</v>
      </c>
      <c r="J36" s="6">
        <v>18</v>
      </c>
      <c r="K36" s="6">
        <v>1</v>
      </c>
      <c r="L36" s="6">
        <v>5</v>
      </c>
      <c r="M36" s="6">
        <v>6</v>
      </c>
      <c r="N36" s="6">
        <v>30</v>
      </c>
    </row>
    <row r="37" spans="1:14" s="27" customFormat="1" ht="21" customHeight="1" thickBot="1" thickTop="1">
      <c r="A37" s="39" t="s">
        <v>59</v>
      </c>
      <c r="B37" s="6">
        <v>5</v>
      </c>
      <c r="C37" s="6">
        <v>144</v>
      </c>
      <c r="D37" s="6">
        <v>77</v>
      </c>
      <c r="E37" s="28">
        <f t="shared" si="2"/>
        <v>53.47222222222222</v>
      </c>
      <c r="F37" s="6">
        <v>507</v>
      </c>
      <c r="G37" s="28">
        <f t="shared" si="3"/>
        <v>3.5208333333333335</v>
      </c>
      <c r="H37" s="6">
        <v>195</v>
      </c>
      <c r="I37" s="28">
        <f t="shared" si="4"/>
        <v>38.46153846153847</v>
      </c>
      <c r="J37" s="6">
        <v>96</v>
      </c>
      <c r="K37" s="6">
        <v>0</v>
      </c>
      <c r="L37" s="6">
        <v>29</v>
      </c>
      <c r="M37" s="6">
        <v>82</v>
      </c>
      <c r="N37" s="6">
        <v>0</v>
      </c>
    </row>
    <row r="38" spans="1:14" s="27" customFormat="1" ht="21" customHeight="1" thickBot="1" thickTop="1">
      <c r="A38" s="35" t="s">
        <v>38</v>
      </c>
      <c r="B38" s="8">
        <f>SUM(B31:B37)</f>
        <v>54</v>
      </c>
      <c r="C38" s="8">
        <f aca="true" t="shared" si="9" ref="C38:H38">SUM(C31:C37)</f>
        <v>1127</v>
      </c>
      <c r="D38" s="8">
        <f t="shared" si="9"/>
        <v>483</v>
      </c>
      <c r="E38" s="9">
        <f t="shared" si="2"/>
        <v>42.857142857142854</v>
      </c>
      <c r="F38" s="8">
        <f t="shared" si="9"/>
        <v>3850</v>
      </c>
      <c r="G38" s="9">
        <f t="shared" si="3"/>
        <v>3.4161490683229814</v>
      </c>
      <c r="H38" s="8">
        <f t="shared" si="9"/>
        <v>1236</v>
      </c>
      <c r="I38" s="9">
        <f t="shared" si="4"/>
        <v>32.103896103896105</v>
      </c>
      <c r="J38" s="8">
        <f>SUM(J31:J37)</f>
        <v>737</v>
      </c>
      <c r="K38" s="8">
        <f>SUM(K31:K37)</f>
        <v>5</v>
      </c>
      <c r="L38" s="8">
        <f>SUM(L31:L37)</f>
        <v>194</v>
      </c>
      <c r="M38" s="8">
        <f>SUM(M31:M37)</f>
        <v>492</v>
      </c>
      <c r="N38" s="8">
        <f>SUM(N31:N37)</f>
        <v>36</v>
      </c>
    </row>
    <row r="39" spans="1:14" s="27" customFormat="1" ht="21" customHeight="1" thickBot="1" thickTop="1">
      <c r="A39" s="39" t="s">
        <v>39</v>
      </c>
      <c r="B39" s="46">
        <v>20</v>
      </c>
      <c r="C39" s="44">
        <v>380</v>
      </c>
      <c r="D39" s="44">
        <v>156</v>
      </c>
      <c r="E39" s="45">
        <f>SUM(D39/C39*100)</f>
        <v>41.05263157894737</v>
      </c>
      <c r="F39" s="46">
        <v>769</v>
      </c>
      <c r="G39" s="45">
        <f>SUM(F39/C39)</f>
        <v>2.0236842105263158</v>
      </c>
      <c r="H39" s="46">
        <v>344</v>
      </c>
      <c r="I39" s="45">
        <f>SUM(H39/F39*100)</f>
        <v>44.733420026007806</v>
      </c>
      <c r="J39" s="44">
        <v>247</v>
      </c>
      <c r="K39" s="44">
        <v>4</v>
      </c>
      <c r="L39" s="44">
        <v>55</v>
      </c>
      <c r="M39" s="44">
        <v>121</v>
      </c>
      <c r="N39" s="44">
        <v>4</v>
      </c>
    </row>
    <row r="40" spans="1:14" s="27" customFormat="1" ht="21" customHeight="1" thickBot="1" thickTop="1">
      <c r="A40" s="39" t="s">
        <v>40</v>
      </c>
      <c r="B40" s="46">
        <v>15</v>
      </c>
      <c r="C40" s="46">
        <v>318</v>
      </c>
      <c r="D40" s="46">
        <v>187</v>
      </c>
      <c r="E40" s="45">
        <f>SUM(D40/C40*100)</f>
        <v>58.80503144654088</v>
      </c>
      <c r="F40" s="46">
        <v>1249</v>
      </c>
      <c r="G40" s="45">
        <f>SUM(F40/C40)</f>
        <v>3.9276729559748427</v>
      </c>
      <c r="H40" s="46">
        <v>615</v>
      </c>
      <c r="I40" s="45">
        <f>SUM(H40/F40*100)</f>
        <v>49.23939151321057</v>
      </c>
      <c r="J40" s="46">
        <v>237</v>
      </c>
      <c r="K40" s="46">
        <v>2</v>
      </c>
      <c r="L40" s="46">
        <v>60</v>
      </c>
      <c r="M40" s="46">
        <v>132</v>
      </c>
      <c r="N40" s="46">
        <v>3</v>
      </c>
    </row>
    <row r="41" spans="1:14" s="27" customFormat="1" ht="21" customHeight="1" thickBot="1" thickTop="1">
      <c r="A41" s="39" t="s">
        <v>60</v>
      </c>
      <c r="B41" s="46">
        <v>7</v>
      </c>
      <c r="C41" s="44">
        <v>213</v>
      </c>
      <c r="D41" s="44">
        <v>84</v>
      </c>
      <c r="E41" s="45">
        <f>SUM(D41/C41*100)</f>
        <v>39.436619718309856</v>
      </c>
      <c r="F41" s="46">
        <v>491</v>
      </c>
      <c r="G41" s="45">
        <f>SUM(F41/C41)</f>
        <v>2.3051643192488265</v>
      </c>
      <c r="H41" s="46">
        <v>251</v>
      </c>
      <c r="I41" s="45">
        <f>SUM(H41/F41*100)</f>
        <v>51.12016293279022</v>
      </c>
      <c r="J41" s="44">
        <v>164</v>
      </c>
      <c r="K41" s="44">
        <v>0</v>
      </c>
      <c r="L41" s="44">
        <v>44</v>
      </c>
      <c r="M41" s="44">
        <v>122</v>
      </c>
      <c r="N41" s="44">
        <v>0</v>
      </c>
    </row>
    <row r="42" spans="1:14" s="27" customFormat="1" ht="21" customHeight="1" thickBot="1" thickTop="1">
      <c r="A42" s="39" t="s">
        <v>41</v>
      </c>
      <c r="B42" s="46">
        <v>2</v>
      </c>
      <c r="C42" s="44">
        <v>37</v>
      </c>
      <c r="D42" s="44">
        <v>13</v>
      </c>
      <c r="E42" s="45">
        <f>SUM(D42/C42*100)</f>
        <v>35.13513513513514</v>
      </c>
      <c r="F42" s="46">
        <v>88</v>
      </c>
      <c r="G42" s="45">
        <f>SUM(F42/C42)</f>
        <v>2.3783783783783785</v>
      </c>
      <c r="H42" s="46">
        <v>61</v>
      </c>
      <c r="I42" s="45">
        <f>SUM(H42/F42*100)</f>
        <v>69.31818181818183</v>
      </c>
      <c r="J42" s="44">
        <v>13</v>
      </c>
      <c r="K42" s="44">
        <v>0</v>
      </c>
      <c r="L42" s="44">
        <v>6</v>
      </c>
      <c r="M42" s="44">
        <v>15</v>
      </c>
      <c r="N42" s="44">
        <v>0</v>
      </c>
    </row>
    <row r="43" spans="1:14" s="27" customFormat="1" ht="21" customHeight="1" thickBot="1" thickTop="1">
      <c r="A43" s="39" t="s">
        <v>42</v>
      </c>
      <c r="B43" s="46">
        <v>6</v>
      </c>
      <c r="C43" s="44">
        <v>143</v>
      </c>
      <c r="D43" s="44">
        <v>66</v>
      </c>
      <c r="E43" s="45">
        <f>SUM(D43/C43*100)</f>
        <v>46.15384615384615</v>
      </c>
      <c r="F43" s="46">
        <v>440</v>
      </c>
      <c r="G43" s="45">
        <f>SUM(F43/C43)</f>
        <v>3.076923076923077</v>
      </c>
      <c r="H43" s="46">
        <v>227</v>
      </c>
      <c r="I43" s="45">
        <f>SUM(H43/F43*100)</f>
        <v>51.590909090909086</v>
      </c>
      <c r="J43" s="44">
        <v>150</v>
      </c>
      <c r="K43" s="44">
        <v>0</v>
      </c>
      <c r="L43" s="44">
        <v>41</v>
      </c>
      <c r="M43" s="44">
        <v>100</v>
      </c>
      <c r="N43" s="44">
        <v>0</v>
      </c>
    </row>
    <row r="44" spans="1:14" s="27" customFormat="1" ht="21" customHeight="1" thickBot="1" thickTop="1">
      <c r="A44" s="35" t="s">
        <v>43</v>
      </c>
      <c r="B44" s="8">
        <f>SUM(B39:B43)</f>
        <v>50</v>
      </c>
      <c r="C44" s="8">
        <f aca="true" t="shared" si="10" ref="C44:H44">SUM(C39:C43)</f>
        <v>1091</v>
      </c>
      <c r="D44" s="8">
        <f t="shared" si="10"/>
        <v>506</v>
      </c>
      <c r="E44" s="9">
        <f t="shared" si="2"/>
        <v>46.3794683776352</v>
      </c>
      <c r="F44" s="8">
        <f t="shared" si="10"/>
        <v>3037</v>
      </c>
      <c r="G44" s="9">
        <f t="shared" si="3"/>
        <v>2.7836846929422547</v>
      </c>
      <c r="H44" s="8">
        <f t="shared" si="10"/>
        <v>1498</v>
      </c>
      <c r="I44" s="9">
        <f t="shared" si="4"/>
        <v>49.32499176819229</v>
      </c>
      <c r="J44" s="8">
        <f>SUM(J39:J43)</f>
        <v>811</v>
      </c>
      <c r="K44" s="8">
        <f>SUM(K39:K43)</f>
        <v>6</v>
      </c>
      <c r="L44" s="8">
        <f>SUM(L39:L43)</f>
        <v>206</v>
      </c>
      <c r="M44" s="8">
        <f>SUM(M39:M43)</f>
        <v>490</v>
      </c>
      <c r="N44" s="8">
        <f>SUM(N39:N43)</f>
        <v>7</v>
      </c>
    </row>
    <row r="45" spans="1:14" s="27" customFormat="1" ht="21" customHeight="1" thickBot="1" thickTop="1">
      <c r="A45" s="39" t="s">
        <v>44</v>
      </c>
      <c r="B45" s="6">
        <v>38</v>
      </c>
      <c r="C45" s="6">
        <v>699</v>
      </c>
      <c r="D45" s="6">
        <v>279</v>
      </c>
      <c r="E45" s="28">
        <f t="shared" si="2"/>
        <v>39.91416309012876</v>
      </c>
      <c r="F45" s="6">
        <v>2130</v>
      </c>
      <c r="G45" s="28">
        <f t="shared" si="3"/>
        <v>3.0472103004291844</v>
      </c>
      <c r="H45" s="6">
        <v>831</v>
      </c>
      <c r="I45" s="28">
        <f t="shared" si="4"/>
        <v>39.01408450704225</v>
      </c>
      <c r="J45" s="6">
        <v>615</v>
      </c>
      <c r="K45" s="6">
        <v>22</v>
      </c>
      <c r="L45" s="6">
        <v>145</v>
      </c>
      <c r="M45" s="6">
        <v>381</v>
      </c>
      <c r="N45" s="6">
        <v>6</v>
      </c>
    </row>
    <row r="46" spans="1:14" s="27" customFormat="1" ht="21" customHeight="1" thickBot="1" thickTop="1">
      <c r="A46" s="39" t="s">
        <v>69</v>
      </c>
      <c r="B46" s="6">
        <v>8</v>
      </c>
      <c r="C46" s="6">
        <v>124</v>
      </c>
      <c r="D46" s="6">
        <v>67</v>
      </c>
      <c r="E46" s="28">
        <f t="shared" si="2"/>
        <v>54.03225806451613</v>
      </c>
      <c r="F46" s="6">
        <v>719</v>
      </c>
      <c r="G46" s="28">
        <f t="shared" si="3"/>
        <v>5.798387096774194</v>
      </c>
      <c r="H46" s="6">
        <v>271</v>
      </c>
      <c r="I46" s="28">
        <f t="shared" si="4"/>
        <v>37.69123783031989</v>
      </c>
      <c r="J46" s="6">
        <v>92</v>
      </c>
      <c r="K46" s="6">
        <v>0</v>
      </c>
      <c r="L46" s="6">
        <v>18</v>
      </c>
      <c r="M46" s="6">
        <v>44</v>
      </c>
      <c r="N46" s="6">
        <v>0</v>
      </c>
    </row>
    <row r="47" spans="1:14" s="27" customFormat="1" ht="21" customHeight="1" thickBot="1" thickTop="1">
      <c r="A47" s="35" t="s">
        <v>71</v>
      </c>
      <c r="B47" s="8">
        <f>SUM(B45:B46)</f>
        <v>46</v>
      </c>
      <c r="C47" s="8">
        <f aca="true" t="shared" si="11" ref="C47:H47">SUM(C45:C46)</f>
        <v>823</v>
      </c>
      <c r="D47" s="8">
        <f t="shared" si="11"/>
        <v>346</v>
      </c>
      <c r="E47" s="9">
        <f t="shared" si="2"/>
        <v>42.04131227217497</v>
      </c>
      <c r="F47" s="8">
        <f t="shared" si="11"/>
        <v>2849</v>
      </c>
      <c r="G47" s="9">
        <f t="shared" si="3"/>
        <v>3.4617253948967193</v>
      </c>
      <c r="H47" s="8">
        <f t="shared" si="11"/>
        <v>1102</v>
      </c>
      <c r="I47" s="9">
        <f t="shared" si="4"/>
        <v>38.68023868023868</v>
      </c>
      <c r="J47" s="8">
        <f>SUM(J45:J46)</f>
        <v>707</v>
      </c>
      <c r="K47" s="8">
        <f>SUM(K45:K46)</f>
        <v>22</v>
      </c>
      <c r="L47" s="8">
        <f>SUM(L45:L46)</f>
        <v>163</v>
      </c>
      <c r="M47" s="8">
        <f>SUM(M45:M46)</f>
        <v>425</v>
      </c>
      <c r="N47" s="8">
        <f>SUM(N45:N46)</f>
        <v>6</v>
      </c>
    </row>
    <row r="48" spans="1:14" s="27" customFormat="1" ht="21" customHeight="1" thickBot="1" thickTop="1">
      <c r="A48" s="39" t="s">
        <v>45</v>
      </c>
      <c r="B48" s="6">
        <v>11</v>
      </c>
      <c r="C48" s="6">
        <v>263</v>
      </c>
      <c r="D48" s="6">
        <v>145</v>
      </c>
      <c r="E48" s="28">
        <f t="shared" si="2"/>
        <v>55.13307984790875</v>
      </c>
      <c r="F48" s="6">
        <v>765</v>
      </c>
      <c r="G48" s="28">
        <f t="shared" si="3"/>
        <v>2.908745247148289</v>
      </c>
      <c r="H48" s="6">
        <v>288</v>
      </c>
      <c r="I48" s="28">
        <f t="shared" si="4"/>
        <v>37.64705882352941</v>
      </c>
      <c r="J48" s="6">
        <v>238</v>
      </c>
      <c r="K48" s="6">
        <v>9</v>
      </c>
      <c r="L48" s="6">
        <v>48</v>
      </c>
      <c r="M48" s="6">
        <v>98</v>
      </c>
      <c r="N48" s="6">
        <v>1</v>
      </c>
    </row>
    <row r="49" spans="1:14" s="27" customFormat="1" ht="21" customHeight="1" thickBot="1" thickTop="1">
      <c r="A49" s="39" t="s">
        <v>61</v>
      </c>
      <c r="B49" s="6">
        <v>19</v>
      </c>
      <c r="C49" s="6">
        <v>436</v>
      </c>
      <c r="D49" s="6">
        <v>229</v>
      </c>
      <c r="E49" s="28">
        <f t="shared" si="2"/>
        <v>52.522935779816514</v>
      </c>
      <c r="F49" s="6">
        <v>1134</v>
      </c>
      <c r="G49" s="28">
        <f t="shared" si="3"/>
        <v>2.6009174311926606</v>
      </c>
      <c r="H49" s="6">
        <v>410</v>
      </c>
      <c r="I49" s="28">
        <f t="shared" si="4"/>
        <v>36.15520282186949</v>
      </c>
      <c r="J49" s="6">
        <v>318</v>
      </c>
      <c r="K49" s="6">
        <v>4</v>
      </c>
      <c r="L49" s="6">
        <v>76</v>
      </c>
      <c r="M49" s="6">
        <v>188</v>
      </c>
      <c r="N49" s="6">
        <v>4</v>
      </c>
    </row>
    <row r="50" spans="1:14" s="27" customFormat="1" ht="21" customHeight="1" thickBot="1" thickTop="1">
      <c r="A50" s="39" t="s">
        <v>62</v>
      </c>
      <c r="B50" s="6">
        <v>6</v>
      </c>
      <c r="C50" s="6">
        <v>155</v>
      </c>
      <c r="D50" s="6">
        <v>94</v>
      </c>
      <c r="E50" s="28">
        <f t="shared" si="2"/>
        <v>60.64516129032258</v>
      </c>
      <c r="F50" s="6">
        <v>508</v>
      </c>
      <c r="G50" s="28">
        <f t="shared" si="3"/>
        <v>3.2774193548387096</v>
      </c>
      <c r="H50" s="6">
        <v>259</v>
      </c>
      <c r="I50" s="28">
        <f t="shared" si="4"/>
        <v>50.98425196850393</v>
      </c>
      <c r="J50" s="6">
        <v>138</v>
      </c>
      <c r="K50" s="6">
        <v>0</v>
      </c>
      <c r="L50" s="6">
        <v>26</v>
      </c>
      <c r="M50" s="6">
        <v>75</v>
      </c>
      <c r="N50" s="6">
        <v>0</v>
      </c>
    </row>
    <row r="51" spans="1:14" s="27" customFormat="1" ht="21" customHeight="1" thickBot="1" thickTop="1">
      <c r="A51" s="35" t="s">
        <v>66</v>
      </c>
      <c r="B51" s="8">
        <f>SUM(B48:B50)</f>
        <v>36</v>
      </c>
      <c r="C51" s="8">
        <f aca="true" t="shared" si="12" ref="C51:H51">SUM(C48:C50)</f>
        <v>854</v>
      </c>
      <c r="D51" s="8">
        <f t="shared" si="12"/>
        <v>468</v>
      </c>
      <c r="E51" s="9">
        <f t="shared" si="2"/>
        <v>54.80093676814989</v>
      </c>
      <c r="F51" s="8">
        <f t="shared" si="12"/>
        <v>2407</v>
      </c>
      <c r="G51" s="9">
        <f t="shared" si="3"/>
        <v>2.8185011709601873</v>
      </c>
      <c r="H51" s="8">
        <f t="shared" si="12"/>
        <v>957</v>
      </c>
      <c r="I51" s="9">
        <f t="shared" si="4"/>
        <v>39.75903614457831</v>
      </c>
      <c r="J51" s="8">
        <f>SUM(J48:J50)</f>
        <v>694</v>
      </c>
      <c r="K51" s="8">
        <f>SUM(K48:K50)</f>
        <v>13</v>
      </c>
      <c r="L51" s="8">
        <f>SUM(L48:L50)</f>
        <v>150</v>
      </c>
      <c r="M51" s="8">
        <f>SUM(M48:M50)</f>
        <v>361</v>
      </c>
      <c r="N51" s="8">
        <f>SUM(N48:N50)</f>
        <v>5</v>
      </c>
    </row>
    <row r="52" spans="1:14" s="27" customFormat="1" ht="21" customHeight="1" thickBot="1" thickTop="1">
      <c r="A52" s="39" t="s">
        <v>46</v>
      </c>
      <c r="B52" s="55">
        <v>6</v>
      </c>
      <c r="C52" s="55">
        <v>116</v>
      </c>
      <c r="D52" s="55">
        <v>63</v>
      </c>
      <c r="E52" s="56">
        <f>D52/C52*100</f>
        <v>54.310344827586206</v>
      </c>
      <c r="F52" s="55">
        <v>357</v>
      </c>
      <c r="G52" s="56">
        <f>F52/C52</f>
        <v>3.0775862068965516</v>
      </c>
      <c r="H52" s="55">
        <v>149</v>
      </c>
      <c r="I52" s="56">
        <f>H52/F52*100</f>
        <v>41.73669467787115</v>
      </c>
      <c r="J52" s="55">
        <v>93</v>
      </c>
      <c r="K52" s="55">
        <v>0</v>
      </c>
      <c r="L52" s="55">
        <v>21</v>
      </c>
      <c r="M52" s="55">
        <v>41</v>
      </c>
      <c r="N52" s="55">
        <v>0</v>
      </c>
    </row>
    <row r="53" spans="1:14" s="27" customFormat="1" ht="21" customHeight="1" thickBot="1" thickTop="1">
      <c r="A53" s="39" t="s">
        <v>70</v>
      </c>
      <c r="B53" s="55">
        <v>11</v>
      </c>
      <c r="C53" s="55">
        <v>197</v>
      </c>
      <c r="D53" s="55">
        <v>106</v>
      </c>
      <c r="E53" s="56">
        <f>D53/C53*100</f>
        <v>53.80710659898477</v>
      </c>
      <c r="F53" s="55">
        <v>590</v>
      </c>
      <c r="G53" s="56">
        <f>F53/C53</f>
        <v>2.99492385786802</v>
      </c>
      <c r="H53" s="55">
        <v>273</v>
      </c>
      <c r="I53" s="56">
        <f>H53/F53*100</f>
        <v>46.271186440677965</v>
      </c>
      <c r="J53" s="55">
        <v>252</v>
      </c>
      <c r="K53" s="55">
        <v>1</v>
      </c>
      <c r="L53" s="55">
        <v>32</v>
      </c>
      <c r="M53" s="55">
        <v>80</v>
      </c>
      <c r="N53" s="55">
        <v>1</v>
      </c>
    </row>
    <row r="54" spans="1:14" s="27" customFormat="1" ht="21" customHeight="1" thickBot="1" thickTop="1">
      <c r="A54" s="39" t="s">
        <v>63</v>
      </c>
      <c r="B54" s="55">
        <v>9</v>
      </c>
      <c r="C54" s="55">
        <v>207</v>
      </c>
      <c r="D54" s="55">
        <v>109</v>
      </c>
      <c r="E54" s="56">
        <f>D54/C54*100</f>
        <v>52.65700483091788</v>
      </c>
      <c r="F54" s="55">
        <v>620</v>
      </c>
      <c r="G54" s="56">
        <f>F54/C54</f>
        <v>2.995169082125604</v>
      </c>
      <c r="H54" s="55">
        <v>351</v>
      </c>
      <c r="I54" s="56">
        <f>H54/F54*100</f>
        <v>56.612903225806456</v>
      </c>
      <c r="J54" s="55">
        <v>173</v>
      </c>
      <c r="K54" s="55">
        <v>1</v>
      </c>
      <c r="L54" s="55">
        <v>50</v>
      </c>
      <c r="M54" s="55">
        <v>111</v>
      </c>
      <c r="N54" s="55">
        <v>1</v>
      </c>
    </row>
    <row r="55" spans="1:14" s="27" customFormat="1" ht="21" customHeight="1" thickBot="1" thickTop="1">
      <c r="A55" s="39" t="s">
        <v>47</v>
      </c>
      <c r="B55" s="55">
        <v>5</v>
      </c>
      <c r="C55" s="55">
        <v>85</v>
      </c>
      <c r="D55" s="55">
        <v>46</v>
      </c>
      <c r="E55" s="56">
        <f>D55/C55*100</f>
        <v>54.11764705882353</v>
      </c>
      <c r="F55" s="55">
        <v>264</v>
      </c>
      <c r="G55" s="56">
        <f>F55/C55</f>
        <v>3.1058823529411765</v>
      </c>
      <c r="H55" s="55">
        <v>64</v>
      </c>
      <c r="I55" s="56">
        <f>H55/F55*100</f>
        <v>24.242424242424242</v>
      </c>
      <c r="J55" s="55">
        <v>65</v>
      </c>
      <c r="K55" s="55">
        <v>5</v>
      </c>
      <c r="L55" s="55">
        <v>14</v>
      </c>
      <c r="M55" s="55">
        <v>41</v>
      </c>
      <c r="N55" s="55">
        <v>5</v>
      </c>
    </row>
    <row r="56" spans="1:14" s="27" customFormat="1" ht="21" customHeight="1" thickBot="1" thickTop="1">
      <c r="A56" s="35" t="s">
        <v>67</v>
      </c>
      <c r="B56" s="8">
        <f>SUM(B52:B55)</f>
        <v>31</v>
      </c>
      <c r="C56" s="8">
        <f aca="true" t="shared" si="13" ref="C56:H56">SUM(C52:C55)</f>
        <v>605</v>
      </c>
      <c r="D56" s="8">
        <f t="shared" si="13"/>
        <v>324</v>
      </c>
      <c r="E56" s="9">
        <f t="shared" si="2"/>
        <v>53.553719008264466</v>
      </c>
      <c r="F56" s="8">
        <f t="shared" si="13"/>
        <v>1831</v>
      </c>
      <c r="G56" s="9">
        <f t="shared" si="3"/>
        <v>3.0264462809917356</v>
      </c>
      <c r="H56" s="8">
        <f t="shared" si="13"/>
        <v>837</v>
      </c>
      <c r="I56" s="9">
        <f t="shared" si="4"/>
        <v>45.71272528672856</v>
      </c>
      <c r="J56" s="8">
        <f>SUM(J52:J55)</f>
        <v>583</v>
      </c>
      <c r="K56" s="8">
        <f>SUM(K52:K55)</f>
        <v>7</v>
      </c>
      <c r="L56" s="8">
        <f>SUM(L52:L55)</f>
        <v>117</v>
      </c>
      <c r="M56" s="8">
        <f>SUM(M52:M55)</f>
        <v>273</v>
      </c>
      <c r="N56" s="8">
        <f>SUM(N52:N55)</f>
        <v>7</v>
      </c>
    </row>
    <row r="57" spans="1:14" s="27" customFormat="1" ht="21" customHeight="1" thickBot="1" thickTop="1">
      <c r="A57" s="39" t="s">
        <v>48</v>
      </c>
      <c r="B57" s="6">
        <v>21</v>
      </c>
      <c r="C57" s="6">
        <v>409</v>
      </c>
      <c r="D57" s="6">
        <v>203</v>
      </c>
      <c r="E57" s="28">
        <f t="shared" si="2"/>
        <v>49.63325183374083</v>
      </c>
      <c r="F57" s="6">
        <v>998</v>
      </c>
      <c r="G57" s="28">
        <f t="shared" si="3"/>
        <v>2.4400977995110025</v>
      </c>
      <c r="H57" s="6">
        <v>449</v>
      </c>
      <c r="I57" s="28">
        <f t="shared" si="4"/>
        <v>44.98997995991984</v>
      </c>
      <c r="J57" s="6">
        <v>288</v>
      </c>
      <c r="K57" s="6">
        <v>2</v>
      </c>
      <c r="L57" s="6">
        <v>68</v>
      </c>
      <c r="M57" s="6">
        <v>181</v>
      </c>
      <c r="N57" s="6">
        <v>3</v>
      </c>
    </row>
    <row r="58" spans="1:14" s="27" customFormat="1" ht="21" customHeight="1" thickBot="1" thickTop="1">
      <c r="A58" s="39" t="s">
        <v>49</v>
      </c>
      <c r="B58" s="6">
        <v>2</v>
      </c>
      <c r="C58" s="6">
        <v>35</v>
      </c>
      <c r="D58" s="6">
        <v>15</v>
      </c>
      <c r="E58" s="28">
        <f t="shared" si="2"/>
        <v>42.857142857142854</v>
      </c>
      <c r="F58" s="6">
        <v>85</v>
      </c>
      <c r="G58" s="28">
        <f t="shared" si="3"/>
        <v>2.4285714285714284</v>
      </c>
      <c r="H58" s="6">
        <v>28</v>
      </c>
      <c r="I58" s="28">
        <f t="shared" si="4"/>
        <v>32.94117647058823</v>
      </c>
      <c r="J58" s="6">
        <v>20</v>
      </c>
      <c r="K58" s="6">
        <v>0</v>
      </c>
      <c r="L58" s="6">
        <v>7</v>
      </c>
      <c r="M58" s="6">
        <v>17</v>
      </c>
      <c r="N58" s="6">
        <v>0</v>
      </c>
    </row>
    <row r="59" spans="1:14" s="27" customFormat="1" ht="21" customHeight="1" thickBot="1" thickTop="1">
      <c r="A59" s="39" t="s">
        <v>50</v>
      </c>
      <c r="B59" s="6">
        <v>4</v>
      </c>
      <c r="C59" s="6">
        <v>115</v>
      </c>
      <c r="D59" s="6">
        <v>52</v>
      </c>
      <c r="E59" s="28">
        <f t="shared" si="2"/>
        <v>45.21739130434783</v>
      </c>
      <c r="F59" s="6">
        <v>364</v>
      </c>
      <c r="G59" s="28">
        <f t="shared" si="3"/>
        <v>3.1652173913043478</v>
      </c>
      <c r="H59" s="6">
        <v>165</v>
      </c>
      <c r="I59" s="28">
        <f t="shared" si="4"/>
        <v>45.32967032967033</v>
      </c>
      <c r="J59" s="6">
        <v>107</v>
      </c>
      <c r="K59" s="6">
        <v>6</v>
      </c>
      <c r="L59" s="6">
        <v>30</v>
      </c>
      <c r="M59" s="6">
        <v>58</v>
      </c>
      <c r="N59" s="6">
        <v>7</v>
      </c>
    </row>
    <row r="60" spans="1:14" s="27" customFormat="1" ht="21" customHeight="1" thickBot="1" thickTop="1">
      <c r="A60" s="35" t="s">
        <v>51</v>
      </c>
      <c r="B60" s="8">
        <f>SUM(B57:B59)</f>
        <v>27</v>
      </c>
      <c r="C60" s="8">
        <f>SUM(C57:C59)</f>
        <v>559</v>
      </c>
      <c r="D60" s="8">
        <f>SUM(D57:D59)</f>
        <v>270</v>
      </c>
      <c r="E60" s="9">
        <f t="shared" si="2"/>
        <v>48.3005366726297</v>
      </c>
      <c r="F60" s="8">
        <f>SUM(F57:F59)</f>
        <v>1447</v>
      </c>
      <c r="G60" s="9">
        <f t="shared" si="3"/>
        <v>2.5885509838998213</v>
      </c>
      <c r="H60" s="8">
        <f>SUM(H57:H59)</f>
        <v>642</v>
      </c>
      <c r="I60" s="9">
        <f t="shared" si="4"/>
        <v>44.367657221838286</v>
      </c>
      <c r="J60" s="8">
        <f>SUM(J57:J59)</f>
        <v>415</v>
      </c>
      <c r="K60" s="8">
        <f>SUM(K57:K59)</f>
        <v>8</v>
      </c>
      <c r="L60" s="8">
        <f>SUM(L57:L59)</f>
        <v>105</v>
      </c>
      <c r="M60" s="8">
        <f>SUM(M57:M59)</f>
        <v>256</v>
      </c>
      <c r="N60" s="8">
        <f>SUM(N57:N59)</f>
        <v>10</v>
      </c>
    </row>
    <row r="61" spans="1:14" s="27" customFormat="1" ht="21" customHeight="1" thickBot="1" thickTop="1">
      <c r="A61" s="30" t="s">
        <v>18</v>
      </c>
      <c r="B61" s="6">
        <f>B11+B14+B19+B23+B26+B30+B38+B44+B47+B51+B56+B60</f>
        <v>463</v>
      </c>
      <c r="C61" s="6">
        <f aca="true" t="shared" si="14" ref="C61:H61">C11+C14+C19+C23+C26+C30+C38+C44+C47+C51+C56+C60</f>
        <v>9528</v>
      </c>
      <c r="D61" s="6">
        <f t="shared" si="14"/>
        <v>4657</v>
      </c>
      <c r="E61" s="28">
        <f t="shared" si="2"/>
        <v>48.87699412258606</v>
      </c>
      <c r="F61" s="6">
        <f t="shared" si="14"/>
        <v>29176</v>
      </c>
      <c r="G61" s="28">
        <f t="shared" si="3"/>
        <v>3.0621326616288833</v>
      </c>
      <c r="H61" s="6">
        <f t="shared" si="14"/>
        <v>11616</v>
      </c>
      <c r="I61" s="28">
        <f t="shared" si="4"/>
        <v>39.81354537976419</v>
      </c>
      <c r="J61" s="6">
        <f>J11+J14+J19+J23+J26+J30+J38+J44+J47+J51+J56+J60</f>
        <v>7888</v>
      </c>
      <c r="K61" s="6">
        <f>K11+K14+K19+K23+K26+K30+K38+K44+K47+K51+K56+K60</f>
        <v>106</v>
      </c>
      <c r="L61" s="6">
        <f>L11+L14+L19+L23+L26+L30+L38+L44+L47+L51+L56+L60</f>
        <v>1854</v>
      </c>
      <c r="M61" s="6">
        <f>M11+M14+M19+M23+M26+M30+M38+M44+M47+M51+M56+M60</f>
        <v>4599</v>
      </c>
      <c r="N61" s="6">
        <f>N11+N14+N19+N23+N26+N30+N38+N44+N47+N51+N56+N60</f>
        <v>119</v>
      </c>
    </row>
    <row r="62" s="27" customFormat="1" ht="14.25" thickTop="1"/>
    <row r="63" s="27" customFormat="1" ht="13.5"/>
    <row r="64" s="27" customFormat="1" ht="13.5"/>
    <row r="65" s="27" customFormat="1" ht="13.5"/>
    <row r="66" s="27" customFormat="1" ht="13.5"/>
    <row r="67" s="27" customFormat="1" ht="13.5"/>
    <row r="68" s="27" customFormat="1" ht="13.5"/>
    <row r="69" s="27" customFormat="1" ht="13.5"/>
    <row r="70" s="27" customFormat="1" ht="13.5"/>
    <row r="71" s="27" customFormat="1" ht="13.5"/>
    <row r="72" s="27" customFormat="1" ht="13.5"/>
    <row r="73" s="27" customFormat="1" ht="13.5"/>
    <row r="74" s="27" customFormat="1" ht="13.5"/>
    <row r="75" s="27" customFormat="1" ht="13.5"/>
    <row r="76" s="27" customFormat="1" ht="13.5"/>
    <row r="77" s="27" customFormat="1" ht="13.5"/>
    <row r="78" s="27" customFormat="1" ht="13.5"/>
    <row r="79" s="27" customFormat="1" ht="13.5"/>
    <row r="80" s="27" customFormat="1" ht="13.5"/>
    <row r="81" s="27" customFormat="1" ht="13.5"/>
    <row r="82" s="27" customFormat="1" ht="13.5"/>
    <row r="83" s="27" customFormat="1" ht="13.5"/>
    <row r="84" s="27" customFormat="1" ht="13.5"/>
    <row r="85" s="27" customFormat="1" ht="13.5"/>
    <row r="86" s="27" customFormat="1" ht="13.5"/>
    <row r="87" s="27" customFormat="1" ht="13.5"/>
    <row r="88" s="27" customFormat="1" ht="13.5"/>
    <row r="89" s="27" customFormat="1" ht="13.5"/>
    <row r="90" s="27" customFormat="1" ht="13.5"/>
    <row r="91" s="27" customFormat="1" ht="13.5"/>
    <row r="92" s="27" customFormat="1" ht="13.5"/>
    <row r="93" s="27" customFormat="1" ht="13.5"/>
    <row r="94" s="27" customFormat="1" ht="13.5"/>
    <row r="95" s="27" customFormat="1" ht="13.5"/>
    <row r="96" s="27" customFormat="1" ht="13.5"/>
    <row r="97" s="27" customFormat="1" ht="13.5"/>
    <row r="98" s="27" customFormat="1" ht="13.5"/>
    <row r="99" s="27" customFormat="1" ht="13.5"/>
    <row r="100" s="27" customFormat="1" ht="13.5"/>
    <row r="101" s="27" customFormat="1" ht="13.5"/>
    <row r="102" s="27" customFormat="1" ht="13.5"/>
    <row r="103" s="27" customFormat="1" ht="13.5"/>
    <row r="104" s="27" customFormat="1" ht="13.5"/>
    <row r="105" s="27" customFormat="1" ht="13.5"/>
    <row r="106" s="27" customFormat="1" ht="13.5"/>
    <row r="107" s="27" customFormat="1" ht="13.5"/>
    <row r="108" s="27" customFormat="1" ht="13.5"/>
    <row r="109" s="27" customFormat="1" ht="13.5"/>
    <row r="110" s="27" customFormat="1" ht="13.5"/>
    <row r="111" s="27" customFormat="1" ht="13.5"/>
    <row r="112" s="27" customFormat="1" ht="13.5"/>
    <row r="113" s="27" customFormat="1" ht="13.5"/>
    <row r="114" s="27" customFormat="1" ht="13.5"/>
    <row r="115" s="27" customFormat="1" ht="13.5"/>
    <row r="116" s="27" customFormat="1" ht="13.5"/>
    <row r="117" s="27" customFormat="1" ht="13.5"/>
    <row r="118" s="27" customFormat="1" ht="13.5"/>
    <row r="119" s="27" customFormat="1" ht="13.5"/>
    <row r="120" s="27" customFormat="1" ht="13.5"/>
    <row r="121" s="27" customFormat="1" ht="13.5"/>
    <row r="122" s="27" customFormat="1" ht="13.5"/>
    <row r="123" s="27" customFormat="1" ht="13.5"/>
    <row r="124" s="27" customFormat="1" ht="13.5"/>
    <row r="125" s="27" customFormat="1" ht="13.5"/>
    <row r="126" s="27" customFormat="1" ht="13.5"/>
    <row r="127" s="27" customFormat="1" ht="13.5"/>
    <row r="128" s="27" customFormat="1" ht="13.5"/>
    <row r="129" s="27" customFormat="1" ht="13.5"/>
    <row r="130" s="27" customFormat="1" ht="13.5"/>
    <row r="131" s="27" customFormat="1" ht="13.5"/>
    <row r="132" s="27" customFormat="1" ht="13.5"/>
    <row r="133" s="27" customFormat="1" ht="13.5"/>
    <row r="134" s="27" customFormat="1" ht="13.5"/>
    <row r="135" s="27" customFormat="1" ht="13.5"/>
    <row r="136" s="27" customFormat="1" ht="13.5"/>
    <row r="137" s="27" customFormat="1" ht="13.5"/>
    <row r="138" s="27" customFormat="1" ht="13.5"/>
    <row r="139" s="27" customFormat="1" ht="13.5"/>
  </sheetData>
  <sheetProtection/>
  <mergeCells count="2">
    <mergeCell ref="J3:K3"/>
    <mergeCell ref="L3:N3"/>
  </mergeCells>
  <printOptions/>
  <pageMargins left="0.5905511811023623" right="0.35433070866141736" top="0.4330708661417323" bottom="0.4724409448818898" header="0.31496062992125984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H23030881</cp:lastModifiedBy>
  <cp:lastPrinted>2011-04-21T01:08:04Z</cp:lastPrinted>
  <dcterms:created xsi:type="dcterms:W3CDTF">2005-02-04T00:45:30Z</dcterms:created>
  <dcterms:modified xsi:type="dcterms:W3CDTF">2015-02-05T02:06:05Z</dcterms:modified>
  <cp:category/>
  <cp:version/>
  <cp:contentType/>
  <cp:contentStatus/>
</cp:coreProperties>
</file>