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60" yWindow="65296" windowWidth="11715" windowHeight="9120" activeTab="0"/>
  </bookViews>
  <sheets>
    <sheet name="４歳児 (2)" sheetId="1" r:id="rId1"/>
    <sheet name="５歳児 (2)" sheetId="2" r:id="rId2"/>
    <sheet name="４歳児" sheetId="3" r:id="rId3"/>
    <sheet name="５歳児" sheetId="4" r:id="rId4"/>
  </sheets>
  <definedNames/>
  <calcPr fullCalcOnLoad="1"/>
</workbook>
</file>

<file path=xl/sharedStrings.xml><?xml version="1.0" encoding="utf-8"?>
<sst xmlns="http://schemas.openxmlformats.org/spreadsheetml/2006/main" count="276" uniqueCount="78">
  <si>
    <t>市町村名</t>
  </si>
  <si>
    <t>一人平均むし歯数</t>
  </si>
  <si>
    <t>水戸市</t>
  </si>
  <si>
    <t>笠間市</t>
  </si>
  <si>
    <t>茨城町</t>
  </si>
  <si>
    <t>実施保育所数</t>
  </si>
  <si>
    <t>歯科健診実施児数</t>
  </si>
  <si>
    <t>むし歯罹患児数</t>
  </si>
  <si>
    <t>むし歯罹患児率</t>
  </si>
  <si>
    <t>むし歯総数</t>
  </si>
  <si>
    <t>処置歯数</t>
  </si>
  <si>
    <t>処置歯率</t>
  </si>
  <si>
    <t>永久歯（再掲）</t>
  </si>
  <si>
    <t>６才臼歯（永久歯の再掲）</t>
  </si>
  <si>
    <t>萌出歯数</t>
  </si>
  <si>
    <t>萌出児数</t>
  </si>
  <si>
    <t>萌出歯総数</t>
  </si>
  <si>
    <t>むし歯罹患歯数</t>
  </si>
  <si>
    <t>県計</t>
  </si>
  <si>
    <t>水戸保健所計</t>
  </si>
  <si>
    <t>ひたちなか市</t>
  </si>
  <si>
    <t>東海村</t>
  </si>
  <si>
    <t>ひたちなか保健所計</t>
  </si>
  <si>
    <t>常陸太田市</t>
  </si>
  <si>
    <t>大子町</t>
  </si>
  <si>
    <t>日立市</t>
  </si>
  <si>
    <t>高萩市</t>
  </si>
  <si>
    <t>北茨城市</t>
  </si>
  <si>
    <t>日立保健所計</t>
  </si>
  <si>
    <t>鉾田保健所計</t>
  </si>
  <si>
    <t>潮来市</t>
  </si>
  <si>
    <t>潮来保健所計</t>
  </si>
  <si>
    <t>竜ヶ崎市</t>
  </si>
  <si>
    <t>取手市</t>
  </si>
  <si>
    <t>牛久市</t>
  </si>
  <si>
    <t>守谷市</t>
  </si>
  <si>
    <t>河内町</t>
  </si>
  <si>
    <t>利根町</t>
  </si>
  <si>
    <t>竜ヶ崎保健所計</t>
  </si>
  <si>
    <t>土浦市</t>
  </si>
  <si>
    <t>石岡市</t>
  </si>
  <si>
    <t>美浦村</t>
  </si>
  <si>
    <t>阿見町</t>
  </si>
  <si>
    <t>土浦保健所計</t>
  </si>
  <si>
    <t>つくば市</t>
  </si>
  <si>
    <t>結城市</t>
  </si>
  <si>
    <t>下妻市</t>
  </si>
  <si>
    <t>八千代町</t>
  </si>
  <si>
    <t>古河市</t>
  </si>
  <si>
    <t>五霞町</t>
  </si>
  <si>
    <t>境町</t>
  </si>
  <si>
    <t>古河保健所計</t>
  </si>
  <si>
    <t>城里町</t>
  </si>
  <si>
    <t>大洗町</t>
  </si>
  <si>
    <t>常陸大宮市</t>
  </si>
  <si>
    <t>那珂市</t>
  </si>
  <si>
    <t>常陸大宮保健所計</t>
  </si>
  <si>
    <t>鉾田市</t>
  </si>
  <si>
    <t>行方市</t>
  </si>
  <si>
    <t>稲敷市</t>
  </si>
  <si>
    <t>かすみがうら市</t>
  </si>
  <si>
    <t>筑西市</t>
  </si>
  <si>
    <t>桜川市</t>
  </si>
  <si>
    <t>坂東市</t>
  </si>
  <si>
    <t>鹿島市</t>
  </si>
  <si>
    <t>神栖市</t>
  </si>
  <si>
    <t>筑西保健所計</t>
  </si>
  <si>
    <t>常総保健所計</t>
  </si>
  <si>
    <t>小美玉市</t>
  </si>
  <si>
    <t>つくばみらい市</t>
  </si>
  <si>
    <t>常総市</t>
  </si>
  <si>
    <t>つくば保健所計</t>
  </si>
  <si>
    <t>５歳児</t>
  </si>
  <si>
    <t>４歳児</t>
  </si>
  <si>
    <t>水戸市</t>
  </si>
  <si>
    <t>大洗町</t>
  </si>
  <si>
    <t>平成23年度保育所歯科健康診断実施状況（4歳児）</t>
  </si>
  <si>
    <t>平成23年度保育所歯科健康診断実施状況（５歳児）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</si>
</sst>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_);[Red]\(#,##0\)"/>
    <numFmt numFmtId="179" formatCode="#,##0.0_);[Red]\(#,##0.0\)"/>
    <numFmt numFmtId="180" formatCode="#,##0.0;[Red]\-#,##0.0"/>
    <numFmt numFmtId="181" formatCode="0.0%"/>
    <numFmt numFmtId="182" formatCode="#,##0.00_);[Red]\(#,##0.00\)"/>
    <numFmt numFmtId="183" formatCode="0.0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vertical="center" wrapText="1"/>
    </xf>
    <xf numFmtId="178" fontId="0" fillId="0" borderId="10" xfId="0" applyNumberForma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178" fontId="6" fillId="0" borderId="10" xfId="0" applyNumberFormat="1" applyFont="1" applyFill="1" applyBorder="1" applyAlignment="1">
      <alignment vertical="center"/>
    </xf>
    <xf numFmtId="178" fontId="6" fillId="0" borderId="11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9" fontId="0" fillId="0" borderId="10" xfId="0" applyNumberFormat="1" applyFill="1" applyBorder="1" applyAlignment="1">
      <alignment vertical="center"/>
    </xf>
    <xf numFmtId="178" fontId="0" fillId="0" borderId="0" xfId="0" applyNumberFormat="1" applyFill="1" applyBorder="1" applyAlignment="1">
      <alignment vertical="center"/>
    </xf>
    <xf numFmtId="0" fontId="0" fillId="0" borderId="10" xfId="0" applyFill="1" applyBorder="1" applyAlignment="1">
      <alignment/>
    </xf>
    <xf numFmtId="179" fontId="6" fillId="0" borderId="10" xfId="0" applyNumberFormat="1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38" fontId="0" fillId="0" borderId="10" xfId="49" applyFill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6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78" fontId="0" fillId="0" borderId="10" xfId="0" applyNumberFormat="1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176" fontId="0" fillId="0" borderId="10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vertical="center"/>
    </xf>
    <xf numFmtId="0" fontId="0" fillId="0" borderId="10" xfId="0" applyFill="1" applyBorder="1" applyAlignment="1">
      <alignment horizontal="right" vertical="center"/>
    </xf>
    <xf numFmtId="179" fontId="6" fillId="0" borderId="10" xfId="0" applyNumberFormat="1" applyFont="1" applyFill="1" applyBorder="1" applyAlignment="1">
      <alignment horizontal="right" vertical="center"/>
    </xf>
    <xf numFmtId="38" fontId="0" fillId="0" borderId="10" xfId="49" applyFont="1" applyFill="1" applyBorder="1" applyAlignment="1">
      <alignment horizontal="right" vertical="center"/>
    </xf>
    <xf numFmtId="178" fontId="6" fillId="0" borderId="10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vertical="center"/>
    </xf>
    <xf numFmtId="0" fontId="6" fillId="0" borderId="10" xfId="0" applyFont="1" applyFill="1" applyBorder="1" applyAlignment="1">
      <alignment/>
    </xf>
    <xf numFmtId="178" fontId="6" fillId="0" borderId="0" xfId="0" applyNumberFormat="1" applyFont="1" applyFill="1" applyAlignment="1">
      <alignment vertical="center"/>
    </xf>
    <xf numFmtId="0" fontId="0" fillId="33" borderId="10" xfId="0" applyFill="1" applyBorder="1" applyAlignment="1">
      <alignment vertical="center"/>
    </xf>
    <xf numFmtId="178" fontId="0" fillId="33" borderId="10" xfId="0" applyNumberFormat="1" applyFill="1" applyBorder="1" applyAlignment="1">
      <alignment vertical="center"/>
    </xf>
    <xf numFmtId="179" fontId="0" fillId="33" borderId="10" xfId="0" applyNumberForma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178" fontId="6" fillId="33" borderId="17" xfId="0" applyNumberFormat="1" applyFont="1" applyFill="1" applyBorder="1" applyAlignment="1">
      <alignment vertical="center"/>
    </xf>
    <xf numFmtId="179" fontId="6" fillId="33" borderId="17" xfId="0" applyNumberFormat="1" applyFont="1" applyFill="1" applyBorder="1" applyAlignment="1">
      <alignment vertical="center"/>
    </xf>
    <xf numFmtId="178" fontId="6" fillId="33" borderId="10" xfId="0" applyNumberFormat="1" applyFont="1" applyFill="1" applyBorder="1" applyAlignment="1">
      <alignment vertical="center"/>
    </xf>
    <xf numFmtId="179" fontId="6" fillId="33" borderId="10" xfId="0" applyNumberFormat="1" applyFont="1" applyFill="1" applyBorder="1" applyAlignment="1">
      <alignment vertical="center"/>
    </xf>
    <xf numFmtId="0" fontId="6" fillId="33" borderId="15" xfId="0" applyFont="1" applyFill="1" applyBorder="1" applyAlignment="1">
      <alignment vertical="center"/>
    </xf>
    <xf numFmtId="178" fontId="6" fillId="33" borderId="14" xfId="0" applyNumberFormat="1" applyFont="1" applyFill="1" applyBorder="1" applyAlignment="1">
      <alignment vertical="center"/>
    </xf>
    <xf numFmtId="179" fontId="6" fillId="33" borderId="14" xfId="0" applyNumberFormat="1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2"/>
  <sheetViews>
    <sheetView tabSelected="1" zoomScalePageLayoutView="0" workbookViewId="0" topLeftCell="A1">
      <pane xSplit="1" ySplit="4" topLeftCell="B38" activePane="bottomRight" state="frozen"/>
      <selection pane="topLeft" activeCell="A18" sqref="A18"/>
      <selection pane="topRight" activeCell="A18" sqref="A18"/>
      <selection pane="bottomLeft" activeCell="A18" sqref="A18"/>
      <selection pane="bottomRight" activeCell="E49" sqref="E49"/>
    </sheetView>
  </sheetViews>
  <sheetFormatPr defaultColWidth="9.00390625" defaultRowHeight="13.5"/>
  <cols>
    <col min="1" max="1" width="21.50390625" style="0" customWidth="1"/>
    <col min="2" max="14" width="9.375" style="0" customWidth="1"/>
    <col min="15" max="15" width="13.125" style="0" hidden="1" customWidth="1"/>
    <col min="16" max="16" width="9.00390625" style="0" hidden="1" customWidth="1"/>
  </cols>
  <sheetData>
    <row r="1" ht="17.25">
      <c r="B1" s="1" t="s">
        <v>76</v>
      </c>
    </row>
    <row r="2" ht="18.75" customHeight="1" thickBot="1">
      <c r="A2" s="6" t="s">
        <v>73</v>
      </c>
    </row>
    <row r="3" spans="10:14" ht="20.25" customHeight="1" thickBot="1" thickTop="1">
      <c r="J3" s="52" t="s">
        <v>12</v>
      </c>
      <c r="K3" s="53"/>
      <c r="L3" s="52" t="s">
        <v>13</v>
      </c>
      <c r="M3" s="54"/>
      <c r="N3" s="53"/>
    </row>
    <row r="4" spans="1:26" ht="32.25" customHeight="1" thickBot="1" thickTop="1">
      <c r="A4" s="7" t="s">
        <v>0</v>
      </c>
      <c r="B4" s="23" t="s">
        <v>5</v>
      </c>
      <c r="C4" s="24" t="s">
        <v>6</v>
      </c>
      <c r="D4" s="24" t="s">
        <v>7</v>
      </c>
      <c r="E4" s="24" t="s">
        <v>8</v>
      </c>
      <c r="F4" s="24" t="s">
        <v>9</v>
      </c>
      <c r="G4" s="25" t="s">
        <v>1</v>
      </c>
      <c r="H4" s="24" t="s">
        <v>10</v>
      </c>
      <c r="I4" s="24" t="s">
        <v>11</v>
      </c>
      <c r="J4" s="24" t="s">
        <v>14</v>
      </c>
      <c r="K4" s="24" t="s">
        <v>9</v>
      </c>
      <c r="L4" s="24" t="s">
        <v>15</v>
      </c>
      <c r="M4" s="24" t="s">
        <v>16</v>
      </c>
      <c r="N4" s="24" t="s">
        <v>17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21" customHeight="1" thickBot="1" thickTop="1">
      <c r="A5" s="32" t="s">
        <v>74</v>
      </c>
      <c r="B5" s="33">
        <v>39</v>
      </c>
      <c r="C5" s="33">
        <v>734</v>
      </c>
      <c r="D5" s="33">
        <v>266</v>
      </c>
      <c r="E5" s="34">
        <f aca="true" t="shared" si="0" ref="E5:E10">D5/C5*100</f>
        <v>36.23978201634878</v>
      </c>
      <c r="F5" s="35">
        <v>1263</v>
      </c>
      <c r="G5" s="34">
        <f aca="true" t="shared" si="1" ref="G5:G49">F5/C5</f>
        <v>1.720708446866485</v>
      </c>
      <c r="H5" s="33">
        <v>384</v>
      </c>
      <c r="I5" s="34">
        <f aca="true" t="shared" si="2" ref="I5:I49">H5/F5*100</f>
        <v>30.403800475059384</v>
      </c>
      <c r="J5" s="33">
        <v>20</v>
      </c>
      <c r="K5" s="33">
        <v>0</v>
      </c>
      <c r="L5" s="33">
        <v>8</v>
      </c>
      <c r="M5" s="33">
        <v>13</v>
      </c>
      <c r="N5" s="33">
        <v>0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21" customHeight="1" thickBot="1" thickTop="1">
      <c r="A6" s="32" t="s">
        <v>3</v>
      </c>
      <c r="B6" s="33">
        <v>9</v>
      </c>
      <c r="C6" s="33">
        <v>203</v>
      </c>
      <c r="D6" s="33">
        <v>75</v>
      </c>
      <c r="E6" s="34">
        <f t="shared" si="0"/>
        <v>36.94581280788177</v>
      </c>
      <c r="F6" s="35">
        <v>353</v>
      </c>
      <c r="G6" s="34">
        <f t="shared" si="1"/>
        <v>1.7389162561576355</v>
      </c>
      <c r="H6" s="33">
        <v>95</v>
      </c>
      <c r="I6" s="34">
        <f t="shared" si="2"/>
        <v>26.912181303116146</v>
      </c>
      <c r="J6" s="33">
        <v>5</v>
      </c>
      <c r="K6" s="33">
        <v>0</v>
      </c>
      <c r="L6" s="33">
        <v>2</v>
      </c>
      <c r="M6" s="33">
        <v>5</v>
      </c>
      <c r="N6" s="33">
        <v>0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1" customHeight="1" thickBot="1" thickTop="1">
      <c r="A7" s="32" t="s">
        <v>68</v>
      </c>
      <c r="B7" s="33">
        <v>11</v>
      </c>
      <c r="C7" s="33">
        <v>253</v>
      </c>
      <c r="D7" s="33">
        <v>119</v>
      </c>
      <c r="E7" s="34">
        <f t="shared" si="0"/>
        <v>47.03557312252965</v>
      </c>
      <c r="F7" s="35">
        <v>535</v>
      </c>
      <c r="G7" s="34">
        <f t="shared" si="1"/>
        <v>2.1146245059288535</v>
      </c>
      <c r="H7" s="33">
        <v>161</v>
      </c>
      <c r="I7" s="34">
        <f t="shared" si="2"/>
        <v>30.093457943925234</v>
      </c>
      <c r="J7" s="33">
        <v>3</v>
      </c>
      <c r="K7" s="33">
        <v>0</v>
      </c>
      <c r="L7" s="33">
        <v>3</v>
      </c>
      <c r="M7" s="33">
        <v>7</v>
      </c>
      <c r="N7" s="33">
        <v>3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21" customHeight="1" thickBot="1" thickTop="1">
      <c r="A8" s="32" t="s">
        <v>4</v>
      </c>
      <c r="B8" s="33">
        <v>6</v>
      </c>
      <c r="C8" s="33">
        <v>125</v>
      </c>
      <c r="D8" s="33">
        <v>45</v>
      </c>
      <c r="E8" s="34">
        <f t="shared" si="0"/>
        <v>36</v>
      </c>
      <c r="F8" s="35">
        <v>188</v>
      </c>
      <c r="G8" s="34">
        <f t="shared" si="1"/>
        <v>1.504</v>
      </c>
      <c r="H8" s="33">
        <v>55</v>
      </c>
      <c r="I8" s="34">
        <f t="shared" si="2"/>
        <v>29.25531914893617</v>
      </c>
      <c r="J8" s="33">
        <v>3</v>
      </c>
      <c r="K8" s="33">
        <v>0</v>
      </c>
      <c r="L8" s="33">
        <v>1</v>
      </c>
      <c r="M8" s="33">
        <v>1</v>
      </c>
      <c r="N8" s="33">
        <v>0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21" customHeight="1" thickBot="1" thickTop="1">
      <c r="A9" s="32" t="s">
        <v>75</v>
      </c>
      <c r="B9" s="33">
        <v>4</v>
      </c>
      <c r="C9" s="33">
        <v>93</v>
      </c>
      <c r="D9" s="33">
        <v>33</v>
      </c>
      <c r="E9" s="34">
        <f t="shared" si="0"/>
        <v>35.483870967741936</v>
      </c>
      <c r="F9" s="35">
        <v>128</v>
      </c>
      <c r="G9" s="34">
        <f t="shared" si="1"/>
        <v>1.3763440860215055</v>
      </c>
      <c r="H9" s="33">
        <v>55</v>
      </c>
      <c r="I9" s="34">
        <f t="shared" si="2"/>
        <v>42.96875</v>
      </c>
      <c r="J9" s="33">
        <v>2</v>
      </c>
      <c r="K9" s="33">
        <v>0</v>
      </c>
      <c r="L9" s="33">
        <v>0</v>
      </c>
      <c r="M9" s="33">
        <v>0</v>
      </c>
      <c r="N9" s="33">
        <v>0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21" customHeight="1" thickBot="1" thickTop="1">
      <c r="A10" s="32" t="s">
        <v>52</v>
      </c>
      <c r="B10" s="33">
        <v>5</v>
      </c>
      <c r="C10" s="33">
        <v>86</v>
      </c>
      <c r="D10" s="33">
        <v>37</v>
      </c>
      <c r="E10" s="34">
        <f t="shared" si="0"/>
        <v>43.02325581395349</v>
      </c>
      <c r="F10" s="35">
        <v>160</v>
      </c>
      <c r="G10" s="34">
        <f t="shared" si="1"/>
        <v>1.8604651162790697</v>
      </c>
      <c r="H10" s="33">
        <v>32</v>
      </c>
      <c r="I10" s="34">
        <f t="shared" si="2"/>
        <v>20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21" customHeight="1" thickBot="1" thickTop="1">
      <c r="A11" s="26" t="s">
        <v>20</v>
      </c>
      <c r="B11" s="36">
        <v>22</v>
      </c>
      <c r="C11" s="36">
        <v>545</v>
      </c>
      <c r="D11" s="36">
        <v>225</v>
      </c>
      <c r="E11" s="34">
        <f aca="true" t="shared" si="3" ref="E11:E31">D11/C11*100</f>
        <v>41.284403669724774</v>
      </c>
      <c r="F11" s="36">
        <v>1048</v>
      </c>
      <c r="G11" s="34">
        <f t="shared" si="1"/>
        <v>1.9229357798165139</v>
      </c>
      <c r="H11" s="36">
        <v>339</v>
      </c>
      <c r="I11" s="34">
        <f t="shared" si="2"/>
        <v>32.347328244274806</v>
      </c>
      <c r="J11" s="36">
        <v>9</v>
      </c>
      <c r="K11" s="36">
        <v>0</v>
      </c>
      <c r="L11" s="36">
        <v>2</v>
      </c>
      <c r="M11" s="36">
        <v>4</v>
      </c>
      <c r="N11" s="36">
        <v>0</v>
      </c>
      <c r="O11" s="6"/>
      <c r="P11" s="6"/>
      <c r="Q11" s="12"/>
      <c r="R11" s="6"/>
      <c r="S11" s="6"/>
      <c r="T11" s="6"/>
      <c r="U11" s="6"/>
      <c r="V11" s="6"/>
      <c r="W11" s="6"/>
      <c r="X11" s="6"/>
      <c r="Y11" s="6"/>
      <c r="Z11" s="6"/>
    </row>
    <row r="12" spans="1:26" ht="21" customHeight="1" thickBot="1" thickTop="1">
      <c r="A12" s="26" t="s">
        <v>21</v>
      </c>
      <c r="B12" s="36">
        <v>7</v>
      </c>
      <c r="C12" s="36">
        <v>139</v>
      </c>
      <c r="D12" s="36">
        <v>49</v>
      </c>
      <c r="E12" s="34">
        <f t="shared" si="3"/>
        <v>35.25179856115108</v>
      </c>
      <c r="F12" s="36">
        <v>212</v>
      </c>
      <c r="G12" s="34">
        <f t="shared" si="1"/>
        <v>1.525179856115108</v>
      </c>
      <c r="H12" s="36">
        <v>138</v>
      </c>
      <c r="I12" s="34">
        <f t="shared" si="2"/>
        <v>65.09433962264151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6"/>
      <c r="P12" s="6"/>
      <c r="Q12" s="12"/>
      <c r="R12" s="6"/>
      <c r="S12" s="6"/>
      <c r="T12" s="6"/>
      <c r="U12" s="6"/>
      <c r="V12" s="6"/>
      <c r="W12" s="6"/>
      <c r="X12" s="6"/>
      <c r="Y12" s="6"/>
      <c r="Z12" s="6"/>
    </row>
    <row r="13" spans="1:26" ht="21" customHeight="1" thickBot="1" thickTop="1">
      <c r="A13" s="26" t="s">
        <v>23</v>
      </c>
      <c r="B13" s="5">
        <v>8</v>
      </c>
      <c r="C13" s="5">
        <v>153</v>
      </c>
      <c r="D13" s="5">
        <v>46</v>
      </c>
      <c r="E13" s="14">
        <f t="shared" si="3"/>
        <v>30.065359477124183</v>
      </c>
      <c r="F13" s="5">
        <v>221</v>
      </c>
      <c r="G13" s="14">
        <f t="shared" si="1"/>
        <v>1.4444444444444444</v>
      </c>
      <c r="H13" s="5">
        <v>61</v>
      </c>
      <c r="I13" s="14">
        <f t="shared" si="2"/>
        <v>27.601809954751133</v>
      </c>
      <c r="J13" s="5">
        <v>5</v>
      </c>
      <c r="K13" s="5">
        <v>0</v>
      </c>
      <c r="L13" s="5">
        <v>1</v>
      </c>
      <c r="M13" s="5">
        <v>2</v>
      </c>
      <c r="N13" s="5">
        <v>0</v>
      </c>
      <c r="O13" s="6"/>
      <c r="P13" s="6"/>
      <c r="Q13" s="12"/>
      <c r="R13" s="6"/>
      <c r="S13" s="6"/>
      <c r="T13" s="6"/>
      <c r="U13" s="6"/>
      <c r="V13" s="6"/>
      <c r="W13" s="6"/>
      <c r="X13" s="6"/>
      <c r="Y13" s="6"/>
      <c r="Z13" s="6"/>
    </row>
    <row r="14" spans="1:26" ht="21" customHeight="1" thickBot="1" thickTop="1">
      <c r="A14" s="26" t="s">
        <v>54</v>
      </c>
      <c r="B14" s="9">
        <v>12</v>
      </c>
      <c r="C14" s="9">
        <v>207</v>
      </c>
      <c r="D14" s="9">
        <v>115</v>
      </c>
      <c r="E14" s="17">
        <f t="shared" si="3"/>
        <v>55.55555555555556</v>
      </c>
      <c r="F14" s="9">
        <v>508</v>
      </c>
      <c r="G14" s="17">
        <f t="shared" si="1"/>
        <v>2.4541062801932365</v>
      </c>
      <c r="H14" s="9">
        <v>115</v>
      </c>
      <c r="I14" s="17">
        <f t="shared" si="2"/>
        <v>22.63779527559055</v>
      </c>
      <c r="J14" s="9">
        <v>5</v>
      </c>
      <c r="K14" s="9">
        <v>0</v>
      </c>
      <c r="L14" s="9">
        <v>1</v>
      </c>
      <c r="M14" s="9">
        <v>1</v>
      </c>
      <c r="N14" s="9">
        <v>0</v>
      </c>
      <c r="O14" s="6"/>
      <c r="P14" s="6"/>
      <c r="Q14" s="12"/>
      <c r="R14" s="6"/>
      <c r="S14" s="6"/>
      <c r="T14" s="6"/>
      <c r="U14" s="6"/>
      <c r="V14" s="6"/>
      <c r="W14" s="6"/>
      <c r="X14" s="6"/>
      <c r="Y14" s="6"/>
      <c r="Z14" s="6"/>
    </row>
    <row r="15" spans="1:26" ht="21" customHeight="1" thickBot="1" thickTop="1">
      <c r="A15" s="26" t="s">
        <v>55</v>
      </c>
      <c r="B15" s="9">
        <v>6</v>
      </c>
      <c r="C15" s="9">
        <v>143</v>
      </c>
      <c r="D15" s="9">
        <v>54</v>
      </c>
      <c r="E15" s="17">
        <f t="shared" si="3"/>
        <v>37.76223776223776</v>
      </c>
      <c r="F15" s="9">
        <v>284</v>
      </c>
      <c r="G15" s="17">
        <f t="shared" si="1"/>
        <v>1.986013986013986</v>
      </c>
      <c r="H15" s="9">
        <v>87</v>
      </c>
      <c r="I15" s="17">
        <f t="shared" si="2"/>
        <v>30.633802816901408</v>
      </c>
      <c r="J15" s="9">
        <v>4</v>
      </c>
      <c r="K15" s="9">
        <v>0</v>
      </c>
      <c r="L15" s="9">
        <v>2</v>
      </c>
      <c r="M15" s="9">
        <v>3</v>
      </c>
      <c r="N15" s="9">
        <v>0</v>
      </c>
      <c r="O15" s="6"/>
      <c r="P15" s="6"/>
      <c r="Q15" s="12"/>
      <c r="R15" s="6"/>
      <c r="S15" s="6"/>
      <c r="T15" s="6"/>
      <c r="U15" s="6"/>
      <c r="V15" s="6"/>
      <c r="W15" s="6"/>
      <c r="X15" s="6"/>
      <c r="Y15" s="6"/>
      <c r="Z15" s="6"/>
    </row>
    <row r="16" spans="1:26" ht="21" customHeight="1" thickBot="1" thickTop="1">
      <c r="A16" s="26" t="s">
        <v>24</v>
      </c>
      <c r="B16" s="9">
        <v>5</v>
      </c>
      <c r="C16" s="9">
        <v>58</v>
      </c>
      <c r="D16" s="9">
        <v>22</v>
      </c>
      <c r="E16" s="17">
        <f t="shared" si="3"/>
        <v>37.93103448275862</v>
      </c>
      <c r="F16" s="9">
        <v>106</v>
      </c>
      <c r="G16" s="17">
        <f t="shared" si="1"/>
        <v>1.8275862068965518</v>
      </c>
      <c r="H16" s="9">
        <v>33</v>
      </c>
      <c r="I16" s="17">
        <f t="shared" si="2"/>
        <v>31.132075471698112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6"/>
      <c r="P16" s="6"/>
      <c r="Q16" s="12"/>
      <c r="R16" s="6"/>
      <c r="S16" s="6"/>
      <c r="T16" s="6"/>
      <c r="U16" s="6"/>
      <c r="V16" s="6"/>
      <c r="W16" s="6"/>
      <c r="X16" s="6"/>
      <c r="Y16" s="6"/>
      <c r="Z16" s="6"/>
    </row>
    <row r="17" spans="1:26" ht="21" customHeight="1" thickBot="1" thickTop="1">
      <c r="A17" s="26" t="s">
        <v>25</v>
      </c>
      <c r="B17" s="9">
        <v>21</v>
      </c>
      <c r="C17" s="9">
        <v>359</v>
      </c>
      <c r="D17" s="9">
        <v>155</v>
      </c>
      <c r="E17" s="17">
        <f t="shared" si="3"/>
        <v>43.17548746518106</v>
      </c>
      <c r="F17" s="9">
        <v>823</v>
      </c>
      <c r="G17" s="17">
        <f t="shared" si="1"/>
        <v>2.2924791086350975</v>
      </c>
      <c r="H17" s="9">
        <v>300</v>
      </c>
      <c r="I17" s="17">
        <f t="shared" si="2"/>
        <v>36.452004860267316</v>
      </c>
      <c r="J17" s="9">
        <v>17</v>
      </c>
      <c r="K17" s="9">
        <v>0</v>
      </c>
      <c r="L17" s="9">
        <v>4</v>
      </c>
      <c r="M17" s="9">
        <v>8</v>
      </c>
      <c r="N17" s="9">
        <v>0</v>
      </c>
      <c r="O17" s="6"/>
      <c r="P17" s="6"/>
      <c r="Q17" s="12"/>
      <c r="R17" s="6"/>
      <c r="S17" s="6"/>
      <c r="T17" s="6"/>
      <c r="U17" s="6"/>
      <c r="V17" s="6"/>
      <c r="W17" s="6"/>
      <c r="X17" s="6"/>
      <c r="Y17" s="6"/>
      <c r="Z17" s="6"/>
    </row>
    <row r="18" spans="1:26" ht="21" customHeight="1" thickBot="1" thickTop="1">
      <c r="A18" s="26" t="s">
        <v>26</v>
      </c>
      <c r="B18" s="9">
        <v>5</v>
      </c>
      <c r="C18" s="9">
        <v>71</v>
      </c>
      <c r="D18" s="9">
        <v>31</v>
      </c>
      <c r="E18" s="17">
        <f t="shared" si="3"/>
        <v>43.66197183098591</v>
      </c>
      <c r="F18" s="9">
        <v>116</v>
      </c>
      <c r="G18" s="17">
        <f t="shared" si="1"/>
        <v>1.6338028169014085</v>
      </c>
      <c r="H18" s="9">
        <v>32</v>
      </c>
      <c r="I18" s="17">
        <f t="shared" si="2"/>
        <v>27.586206896551722</v>
      </c>
      <c r="J18" s="9">
        <v>11</v>
      </c>
      <c r="K18" s="9">
        <v>0</v>
      </c>
      <c r="L18" s="9">
        <v>0</v>
      </c>
      <c r="M18" s="9">
        <v>0</v>
      </c>
      <c r="N18" s="9">
        <v>0</v>
      </c>
      <c r="O18" s="6"/>
      <c r="P18" s="6"/>
      <c r="Q18" s="12"/>
      <c r="R18" s="6"/>
      <c r="S18" s="6"/>
      <c r="T18" s="6"/>
      <c r="U18" s="6"/>
      <c r="V18" s="6"/>
      <c r="W18" s="6"/>
      <c r="X18" s="6"/>
      <c r="Y18" s="6"/>
      <c r="Z18" s="6"/>
    </row>
    <row r="19" spans="1:26" ht="21" customHeight="1" thickBot="1" thickTop="1">
      <c r="A19" s="26" t="s">
        <v>27</v>
      </c>
      <c r="B19" s="9">
        <v>6</v>
      </c>
      <c r="C19" s="9">
        <v>100</v>
      </c>
      <c r="D19" s="9">
        <v>60</v>
      </c>
      <c r="E19" s="17">
        <f t="shared" si="3"/>
        <v>60</v>
      </c>
      <c r="F19" s="9">
        <v>334</v>
      </c>
      <c r="G19" s="17">
        <f t="shared" si="1"/>
        <v>3.34</v>
      </c>
      <c r="H19" s="9">
        <v>45</v>
      </c>
      <c r="I19" s="17">
        <f t="shared" si="2"/>
        <v>13.47305389221557</v>
      </c>
      <c r="J19" s="9">
        <v>2</v>
      </c>
      <c r="K19" s="9">
        <v>0</v>
      </c>
      <c r="L19" s="9">
        <v>0</v>
      </c>
      <c r="M19" s="9">
        <v>0</v>
      </c>
      <c r="N19" s="9">
        <v>0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21" customHeight="1" thickBot="1" thickTop="1">
      <c r="A20" s="26" t="s">
        <v>57</v>
      </c>
      <c r="B20" s="9">
        <v>9</v>
      </c>
      <c r="C20" s="9">
        <v>190</v>
      </c>
      <c r="D20" s="9">
        <v>87</v>
      </c>
      <c r="E20" s="17">
        <f t="shared" si="3"/>
        <v>45.78947368421053</v>
      </c>
      <c r="F20" s="9">
        <v>414</v>
      </c>
      <c r="G20" s="17">
        <f t="shared" si="1"/>
        <v>2.1789473684210527</v>
      </c>
      <c r="H20" s="9">
        <v>83</v>
      </c>
      <c r="I20" s="17">
        <f t="shared" si="2"/>
        <v>20.048309178743963</v>
      </c>
      <c r="J20" s="9">
        <v>0</v>
      </c>
      <c r="K20" s="9">
        <v>0</v>
      </c>
      <c r="L20" s="9">
        <v>2</v>
      </c>
      <c r="M20" s="9">
        <v>2</v>
      </c>
      <c r="N20" s="9">
        <v>0</v>
      </c>
      <c r="O20" s="6"/>
      <c r="P20" s="6"/>
      <c r="Q20" s="12"/>
      <c r="R20" s="6"/>
      <c r="S20" s="6"/>
      <c r="T20" s="6"/>
      <c r="U20" s="6"/>
      <c r="V20" s="6"/>
      <c r="W20" s="6"/>
      <c r="X20" s="6"/>
      <c r="Y20" s="6"/>
      <c r="Z20" s="6"/>
    </row>
    <row r="21" spans="1:26" ht="21" customHeight="1" thickBot="1" thickTop="1">
      <c r="A21" s="26" t="s">
        <v>58</v>
      </c>
      <c r="B21" s="9">
        <v>6</v>
      </c>
      <c r="C21" s="9">
        <v>122</v>
      </c>
      <c r="D21" s="9">
        <v>60</v>
      </c>
      <c r="E21" s="17">
        <f t="shared" si="3"/>
        <v>49.18032786885246</v>
      </c>
      <c r="F21" s="9">
        <v>257</v>
      </c>
      <c r="G21" s="17">
        <f t="shared" si="1"/>
        <v>2.1065573770491803</v>
      </c>
      <c r="H21" s="9">
        <v>73</v>
      </c>
      <c r="I21" s="17">
        <f t="shared" si="2"/>
        <v>28.404669260700388</v>
      </c>
      <c r="J21" s="9">
        <v>2</v>
      </c>
      <c r="K21" s="9">
        <v>0</v>
      </c>
      <c r="L21" s="9">
        <v>0</v>
      </c>
      <c r="M21" s="9">
        <v>0</v>
      </c>
      <c r="N21" s="9">
        <v>0</v>
      </c>
      <c r="O21" s="6"/>
      <c r="P21" s="6"/>
      <c r="Q21" s="12"/>
      <c r="R21" s="6"/>
      <c r="S21" s="6"/>
      <c r="T21" s="6"/>
      <c r="U21" s="6"/>
      <c r="V21" s="6"/>
      <c r="W21" s="6"/>
      <c r="X21" s="6"/>
      <c r="Y21" s="6"/>
      <c r="Z21" s="6"/>
    </row>
    <row r="22" spans="1:26" ht="21" customHeight="1" thickBot="1" thickTop="1">
      <c r="A22" s="26" t="s">
        <v>64</v>
      </c>
      <c r="B22" s="9">
        <v>11</v>
      </c>
      <c r="C22" s="9">
        <v>277</v>
      </c>
      <c r="D22" s="9">
        <v>109</v>
      </c>
      <c r="E22" s="17">
        <f t="shared" si="3"/>
        <v>39.35018050541516</v>
      </c>
      <c r="F22" s="9">
        <v>575</v>
      </c>
      <c r="G22" s="17">
        <f t="shared" si="1"/>
        <v>2.0758122743682312</v>
      </c>
      <c r="H22" s="9">
        <v>149</v>
      </c>
      <c r="I22" s="17">
        <f t="shared" si="2"/>
        <v>25.91304347826087</v>
      </c>
      <c r="J22" s="9">
        <v>7</v>
      </c>
      <c r="K22" s="9">
        <v>0</v>
      </c>
      <c r="L22" s="9">
        <v>2</v>
      </c>
      <c r="M22" s="9">
        <v>1</v>
      </c>
      <c r="N22" s="9">
        <v>0</v>
      </c>
      <c r="O22" s="6"/>
      <c r="P22" s="6"/>
      <c r="Q22" s="12"/>
      <c r="R22" s="6"/>
      <c r="S22" s="6"/>
      <c r="T22" s="6"/>
      <c r="U22" s="6"/>
      <c r="V22" s="6"/>
      <c r="W22" s="6"/>
      <c r="X22" s="6"/>
      <c r="Y22" s="6"/>
      <c r="Z22" s="6"/>
    </row>
    <row r="23" spans="1:26" ht="21" customHeight="1" thickBot="1" thickTop="1">
      <c r="A23" s="26" t="s">
        <v>30</v>
      </c>
      <c r="B23" s="9">
        <v>7</v>
      </c>
      <c r="C23" s="9">
        <v>132</v>
      </c>
      <c r="D23" s="9">
        <v>68</v>
      </c>
      <c r="E23" s="17">
        <f t="shared" si="3"/>
        <v>51.515151515151516</v>
      </c>
      <c r="F23" s="9">
        <v>353</v>
      </c>
      <c r="G23" s="17">
        <f t="shared" si="1"/>
        <v>2.6742424242424243</v>
      </c>
      <c r="H23" s="9">
        <v>73</v>
      </c>
      <c r="I23" s="17">
        <f t="shared" si="2"/>
        <v>20.679886685552407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6"/>
      <c r="P23" s="6"/>
      <c r="Q23" s="12"/>
      <c r="R23" s="6"/>
      <c r="S23" s="6"/>
      <c r="T23" s="6"/>
      <c r="U23" s="6"/>
      <c r="V23" s="6"/>
      <c r="W23" s="6"/>
      <c r="X23" s="6"/>
      <c r="Y23" s="6"/>
      <c r="Z23" s="6"/>
    </row>
    <row r="24" spans="1:26" ht="21" customHeight="1" thickBot="1" thickTop="1">
      <c r="A24" s="26" t="s">
        <v>65</v>
      </c>
      <c r="B24" s="9">
        <v>23</v>
      </c>
      <c r="C24" s="9">
        <v>539</v>
      </c>
      <c r="D24" s="9">
        <v>257</v>
      </c>
      <c r="E24" s="17">
        <f t="shared" si="3"/>
        <v>47.680890538033395</v>
      </c>
      <c r="F24" s="9">
        <v>1396</v>
      </c>
      <c r="G24" s="17">
        <f t="shared" si="1"/>
        <v>2.589981447124304</v>
      </c>
      <c r="H24" s="9">
        <v>322</v>
      </c>
      <c r="I24" s="17">
        <f t="shared" si="2"/>
        <v>23.065902578796564</v>
      </c>
      <c r="J24" s="9">
        <v>13</v>
      </c>
      <c r="K24" s="9">
        <v>0</v>
      </c>
      <c r="L24" s="9">
        <v>5</v>
      </c>
      <c r="M24" s="9">
        <v>10</v>
      </c>
      <c r="N24" s="9">
        <v>0</v>
      </c>
      <c r="O24" s="6"/>
      <c r="P24" s="6"/>
      <c r="Q24" s="12"/>
      <c r="R24" s="6"/>
      <c r="S24" s="6"/>
      <c r="T24" s="6"/>
      <c r="U24" s="6"/>
      <c r="V24" s="6"/>
      <c r="W24" s="6"/>
      <c r="X24" s="6"/>
      <c r="Y24" s="6"/>
      <c r="Z24" s="6"/>
    </row>
    <row r="25" spans="1:26" ht="21" customHeight="1" thickBot="1" thickTop="1">
      <c r="A25" s="37" t="s">
        <v>32</v>
      </c>
      <c r="B25" s="9">
        <v>11</v>
      </c>
      <c r="C25" s="9">
        <v>215</v>
      </c>
      <c r="D25" s="9">
        <v>71</v>
      </c>
      <c r="E25" s="17">
        <f t="shared" si="3"/>
        <v>33.02325581395349</v>
      </c>
      <c r="F25" s="9">
        <v>262</v>
      </c>
      <c r="G25" s="17">
        <f t="shared" si="1"/>
        <v>1.2186046511627906</v>
      </c>
      <c r="H25" s="9">
        <v>69</v>
      </c>
      <c r="I25" s="17">
        <f t="shared" si="2"/>
        <v>26.33587786259542</v>
      </c>
      <c r="J25" s="9">
        <v>3</v>
      </c>
      <c r="K25" s="9">
        <v>0</v>
      </c>
      <c r="L25" s="9">
        <v>0</v>
      </c>
      <c r="M25" s="9">
        <v>0</v>
      </c>
      <c r="N25" s="9">
        <v>0</v>
      </c>
      <c r="O25" s="6"/>
      <c r="P25" s="6"/>
      <c r="Q25" s="12"/>
      <c r="R25" s="6"/>
      <c r="S25" s="6"/>
      <c r="T25" s="6"/>
      <c r="U25" s="6"/>
      <c r="V25" s="6"/>
      <c r="W25" s="6"/>
      <c r="X25" s="6"/>
      <c r="Y25" s="6"/>
      <c r="Z25" s="6"/>
    </row>
    <row r="26" spans="1:26" ht="21" customHeight="1" thickBot="1" thickTop="1">
      <c r="A26" s="26" t="s">
        <v>33</v>
      </c>
      <c r="B26" s="9">
        <v>15</v>
      </c>
      <c r="C26" s="9">
        <v>282</v>
      </c>
      <c r="D26" s="9">
        <v>113</v>
      </c>
      <c r="E26" s="17">
        <f t="shared" si="3"/>
        <v>40.0709219858156</v>
      </c>
      <c r="F26" s="9">
        <v>555</v>
      </c>
      <c r="G26" s="17">
        <f t="shared" si="1"/>
        <v>1.9680851063829787</v>
      </c>
      <c r="H26" s="9">
        <v>186</v>
      </c>
      <c r="I26" s="17">
        <f t="shared" si="2"/>
        <v>33.513513513513516</v>
      </c>
      <c r="J26" s="9">
        <v>12</v>
      </c>
      <c r="K26" s="9">
        <v>0</v>
      </c>
      <c r="L26" s="9">
        <v>4</v>
      </c>
      <c r="M26" s="9">
        <v>9</v>
      </c>
      <c r="N26" s="9">
        <v>0</v>
      </c>
      <c r="O26" s="6"/>
      <c r="P26" s="6"/>
      <c r="Q26" s="12"/>
      <c r="R26" s="6"/>
      <c r="S26" s="6"/>
      <c r="T26" s="6"/>
      <c r="U26" s="6"/>
      <c r="V26" s="6"/>
      <c r="W26" s="6"/>
      <c r="X26" s="6"/>
      <c r="Y26" s="6"/>
      <c r="Z26" s="6"/>
    </row>
    <row r="27" spans="1:26" ht="21" customHeight="1" thickBot="1" thickTop="1">
      <c r="A27" s="26" t="s">
        <v>34</v>
      </c>
      <c r="B27" s="9">
        <v>12</v>
      </c>
      <c r="C27" s="9">
        <v>219</v>
      </c>
      <c r="D27" s="9">
        <v>97</v>
      </c>
      <c r="E27" s="17">
        <f t="shared" si="3"/>
        <v>44.29223744292237</v>
      </c>
      <c r="F27" s="9">
        <v>484</v>
      </c>
      <c r="G27" s="17">
        <f t="shared" si="1"/>
        <v>2.2100456621004567</v>
      </c>
      <c r="H27" s="9">
        <v>111</v>
      </c>
      <c r="I27" s="17">
        <f t="shared" si="2"/>
        <v>22.933884297520663</v>
      </c>
      <c r="J27" s="9">
        <v>4</v>
      </c>
      <c r="K27" s="9">
        <v>0</v>
      </c>
      <c r="L27" s="9">
        <v>1</v>
      </c>
      <c r="M27" s="9">
        <v>2</v>
      </c>
      <c r="N27" s="9">
        <v>0</v>
      </c>
      <c r="O27" s="6"/>
      <c r="P27" s="6"/>
      <c r="Q27" s="12"/>
      <c r="R27" s="6"/>
      <c r="S27" s="6"/>
      <c r="T27" s="6"/>
      <c r="U27" s="6"/>
      <c r="V27" s="6"/>
      <c r="W27" s="6"/>
      <c r="X27" s="6"/>
      <c r="Y27" s="6"/>
      <c r="Z27" s="6"/>
    </row>
    <row r="28" spans="1:26" ht="21" customHeight="1" thickBot="1" thickTop="1">
      <c r="A28" s="26" t="s">
        <v>35</v>
      </c>
      <c r="B28" s="9">
        <v>8</v>
      </c>
      <c r="C28" s="9">
        <v>157</v>
      </c>
      <c r="D28" s="9">
        <v>57</v>
      </c>
      <c r="E28" s="17">
        <f t="shared" si="3"/>
        <v>36.30573248407643</v>
      </c>
      <c r="F28" s="9">
        <v>220</v>
      </c>
      <c r="G28" s="17">
        <f t="shared" si="1"/>
        <v>1.4012738853503184</v>
      </c>
      <c r="H28" s="9">
        <v>81</v>
      </c>
      <c r="I28" s="17">
        <f t="shared" si="2"/>
        <v>36.81818181818181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6"/>
      <c r="P28" s="6"/>
      <c r="Q28" s="12"/>
      <c r="R28" s="6"/>
      <c r="S28" s="6"/>
      <c r="T28" s="6"/>
      <c r="U28" s="6"/>
      <c r="V28" s="6"/>
      <c r="W28" s="6"/>
      <c r="X28" s="6"/>
      <c r="Y28" s="6"/>
      <c r="Z28" s="6"/>
    </row>
    <row r="29" spans="1:26" ht="21" customHeight="1" thickBot="1" thickTop="1">
      <c r="A29" s="26" t="s">
        <v>36</v>
      </c>
      <c r="B29" s="9">
        <v>2</v>
      </c>
      <c r="C29" s="9">
        <v>57</v>
      </c>
      <c r="D29" s="9">
        <v>35</v>
      </c>
      <c r="E29" s="17">
        <f t="shared" si="3"/>
        <v>61.40350877192983</v>
      </c>
      <c r="F29" s="9">
        <v>223</v>
      </c>
      <c r="G29" s="17">
        <f t="shared" si="1"/>
        <v>3.912280701754386</v>
      </c>
      <c r="H29" s="9">
        <v>41</v>
      </c>
      <c r="I29" s="17">
        <f t="shared" si="2"/>
        <v>18.385650224215247</v>
      </c>
      <c r="J29" s="9">
        <v>1</v>
      </c>
      <c r="K29" s="9">
        <v>0</v>
      </c>
      <c r="L29" s="9">
        <v>1</v>
      </c>
      <c r="M29" s="9">
        <v>1</v>
      </c>
      <c r="N29" s="9">
        <v>0</v>
      </c>
      <c r="O29" s="6"/>
      <c r="P29" s="6"/>
      <c r="Q29" s="12"/>
      <c r="R29" s="6"/>
      <c r="S29" s="6"/>
      <c r="T29" s="6"/>
      <c r="U29" s="6"/>
      <c r="V29" s="6"/>
      <c r="W29" s="6"/>
      <c r="X29" s="6"/>
      <c r="Y29" s="6"/>
      <c r="Z29" s="6"/>
    </row>
    <row r="30" spans="1:26" ht="21" customHeight="1" thickBot="1" thickTop="1">
      <c r="A30" s="26" t="s">
        <v>37</v>
      </c>
      <c r="B30" s="9">
        <v>3</v>
      </c>
      <c r="C30" s="9">
        <v>55</v>
      </c>
      <c r="D30" s="9">
        <v>34</v>
      </c>
      <c r="E30" s="17">
        <f t="shared" si="3"/>
        <v>61.81818181818181</v>
      </c>
      <c r="F30" s="9">
        <v>114</v>
      </c>
      <c r="G30" s="17">
        <f t="shared" si="1"/>
        <v>2.0727272727272728</v>
      </c>
      <c r="H30" s="9">
        <v>28</v>
      </c>
      <c r="I30" s="17">
        <f t="shared" si="2"/>
        <v>24.561403508771928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6"/>
      <c r="P30" s="6"/>
      <c r="Q30" s="12"/>
      <c r="R30" s="6"/>
      <c r="S30" s="6"/>
      <c r="T30" s="6"/>
      <c r="U30" s="6"/>
      <c r="V30" s="6"/>
      <c r="W30" s="6"/>
      <c r="X30" s="6"/>
      <c r="Y30" s="6"/>
      <c r="Z30" s="6"/>
    </row>
    <row r="31" spans="1:26" ht="21" customHeight="1" thickBot="1" thickTop="1">
      <c r="A31" s="26" t="s">
        <v>59</v>
      </c>
      <c r="B31" s="9">
        <v>5</v>
      </c>
      <c r="C31" s="9">
        <v>111</v>
      </c>
      <c r="D31" s="9">
        <v>54</v>
      </c>
      <c r="E31" s="17">
        <f t="shared" si="3"/>
        <v>48.64864864864865</v>
      </c>
      <c r="F31" s="9">
        <v>296</v>
      </c>
      <c r="G31" s="17">
        <f t="shared" si="1"/>
        <v>2.6666666666666665</v>
      </c>
      <c r="H31" s="9">
        <v>100</v>
      </c>
      <c r="I31" s="17">
        <f t="shared" si="2"/>
        <v>33.78378378378378</v>
      </c>
      <c r="J31" s="9">
        <v>6</v>
      </c>
      <c r="K31" s="9">
        <v>0</v>
      </c>
      <c r="L31" s="9">
        <v>1</v>
      </c>
      <c r="M31" s="9">
        <v>4</v>
      </c>
      <c r="N31" s="9">
        <v>0</v>
      </c>
      <c r="O31" s="6"/>
      <c r="P31" s="6"/>
      <c r="Q31" s="12"/>
      <c r="R31" s="6"/>
      <c r="S31" s="6"/>
      <c r="T31" s="6"/>
      <c r="U31" s="6"/>
      <c r="V31" s="6"/>
      <c r="W31" s="6"/>
      <c r="X31" s="6"/>
      <c r="Y31" s="6"/>
      <c r="Z31" s="6"/>
    </row>
    <row r="32" spans="1:26" ht="21" customHeight="1" thickBot="1" thickTop="1">
      <c r="A32" s="26" t="s">
        <v>39</v>
      </c>
      <c r="B32" s="18">
        <v>20</v>
      </c>
      <c r="C32" s="20">
        <v>400</v>
      </c>
      <c r="D32" s="20">
        <v>113</v>
      </c>
      <c r="E32" s="19">
        <f>SUM(D32/C32*100)</f>
        <v>28.249999999999996</v>
      </c>
      <c r="F32" s="20">
        <v>561</v>
      </c>
      <c r="G32" s="19">
        <f>SUM(F32/C32)</f>
        <v>1.4025</v>
      </c>
      <c r="H32" s="20">
        <v>158</v>
      </c>
      <c r="I32" s="19">
        <f>SUM(H32/F32*100)</f>
        <v>28.16399286987522</v>
      </c>
      <c r="J32" s="20">
        <v>3</v>
      </c>
      <c r="K32" s="20">
        <v>0</v>
      </c>
      <c r="L32" s="20">
        <v>1</v>
      </c>
      <c r="M32" s="20">
        <v>2</v>
      </c>
      <c r="N32" s="20">
        <v>0</v>
      </c>
      <c r="O32" s="6"/>
      <c r="P32" s="6"/>
      <c r="Q32" s="12"/>
      <c r="R32" s="6"/>
      <c r="S32" s="6"/>
      <c r="T32" s="6"/>
      <c r="U32" s="6"/>
      <c r="V32" s="6"/>
      <c r="W32" s="6"/>
      <c r="X32" s="6"/>
      <c r="Y32" s="6"/>
      <c r="Z32" s="6"/>
    </row>
    <row r="33" spans="1:26" ht="21" customHeight="1" thickBot="1" thickTop="1">
      <c r="A33" s="26" t="s">
        <v>40</v>
      </c>
      <c r="B33" s="20">
        <v>15</v>
      </c>
      <c r="C33" s="20">
        <v>295</v>
      </c>
      <c r="D33" s="20">
        <v>143</v>
      </c>
      <c r="E33" s="19">
        <f>SUM(D33/C33*100)</f>
        <v>48.47457627118644</v>
      </c>
      <c r="F33" s="20">
        <v>750</v>
      </c>
      <c r="G33" s="19">
        <f>SUM(F33/C33)</f>
        <v>2.542372881355932</v>
      </c>
      <c r="H33" s="20">
        <v>309</v>
      </c>
      <c r="I33" s="19">
        <f>SUM(H33/F33*100)</f>
        <v>41.199999999999996</v>
      </c>
      <c r="J33" s="20">
        <v>11</v>
      </c>
      <c r="K33" s="20">
        <v>0</v>
      </c>
      <c r="L33" s="20">
        <v>2</v>
      </c>
      <c r="M33" s="20">
        <v>4</v>
      </c>
      <c r="N33" s="20">
        <v>0</v>
      </c>
      <c r="O33" s="6"/>
      <c r="P33" s="6"/>
      <c r="Q33" s="12"/>
      <c r="R33" s="6"/>
      <c r="S33" s="6"/>
      <c r="T33" s="6"/>
      <c r="U33" s="6"/>
      <c r="V33" s="6"/>
      <c r="W33" s="6"/>
      <c r="X33" s="6"/>
      <c r="Y33" s="6"/>
      <c r="Z33" s="6"/>
    </row>
    <row r="34" spans="1:26" ht="21" customHeight="1" thickBot="1" thickTop="1">
      <c r="A34" s="26" t="s">
        <v>60</v>
      </c>
      <c r="B34" s="20">
        <v>7</v>
      </c>
      <c r="C34" s="20">
        <v>215</v>
      </c>
      <c r="D34" s="20">
        <v>48</v>
      </c>
      <c r="E34" s="19">
        <f>SUM(D34/C34*100)</f>
        <v>22.325581395348838</v>
      </c>
      <c r="F34" s="20">
        <v>284</v>
      </c>
      <c r="G34" s="19">
        <f>SUM(F34/C34)</f>
        <v>1.3209302325581396</v>
      </c>
      <c r="H34" s="20">
        <v>92</v>
      </c>
      <c r="I34" s="19">
        <f>SUM(H34/F34*100)</f>
        <v>32.3943661971831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6"/>
      <c r="P34" s="6"/>
      <c r="Q34" s="12"/>
      <c r="R34" s="6"/>
      <c r="S34" s="6"/>
      <c r="T34" s="6"/>
      <c r="U34" s="6"/>
      <c r="V34" s="6"/>
      <c r="W34" s="6"/>
      <c r="X34" s="6"/>
      <c r="Y34" s="6"/>
      <c r="Z34" s="6"/>
    </row>
    <row r="35" spans="1:26" ht="21" customHeight="1" thickBot="1" thickTop="1">
      <c r="A35" s="26" t="s">
        <v>41</v>
      </c>
      <c r="B35" s="20">
        <v>2</v>
      </c>
      <c r="C35" s="20">
        <v>37</v>
      </c>
      <c r="D35" s="20">
        <v>16</v>
      </c>
      <c r="E35" s="19">
        <f>SUM(D35/C35*100)</f>
        <v>43.24324324324324</v>
      </c>
      <c r="F35" s="20">
        <v>78</v>
      </c>
      <c r="G35" s="19">
        <f>SUM(F35/C35)</f>
        <v>2.108108108108108</v>
      </c>
      <c r="H35" s="20">
        <v>8</v>
      </c>
      <c r="I35" s="19">
        <f>SUM(H35/F35*100)</f>
        <v>10.256410256410255</v>
      </c>
      <c r="J35" s="20">
        <v>5</v>
      </c>
      <c r="K35" s="20">
        <v>0</v>
      </c>
      <c r="L35" s="20">
        <v>2</v>
      </c>
      <c r="M35" s="20">
        <v>3</v>
      </c>
      <c r="N35" s="20">
        <v>0</v>
      </c>
      <c r="O35" s="6"/>
      <c r="P35" s="6"/>
      <c r="Q35" s="12"/>
      <c r="R35" s="6"/>
      <c r="S35" s="6"/>
      <c r="T35" s="6"/>
      <c r="U35" s="6"/>
      <c r="V35" s="6"/>
      <c r="W35" s="6"/>
      <c r="X35" s="6"/>
      <c r="Y35" s="6"/>
      <c r="Z35" s="6"/>
    </row>
    <row r="36" spans="1:26" ht="21" customHeight="1" thickBot="1" thickTop="1">
      <c r="A36" s="26" t="s">
        <v>42</v>
      </c>
      <c r="B36" s="20">
        <v>6</v>
      </c>
      <c r="C36" s="20">
        <v>139</v>
      </c>
      <c r="D36" s="20">
        <v>64</v>
      </c>
      <c r="E36" s="19">
        <f>SUM(D36/C36*100)</f>
        <v>46.043165467625904</v>
      </c>
      <c r="F36" s="20">
        <v>312</v>
      </c>
      <c r="G36" s="19">
        <f>SUM(F36/C36)</f>
        <v>2.2446043165467624</v>
      </c>
      <c r="H36" s="20">
        <v>136</v>
      </c>
      <c r="I36" s="19">
        <f>SUM(H36/F36*100)</f>
        <v>43.58974358974359</v>
      </c>
      <c r="J36" s="20">
        <v>5</v>
      </c>
      <c r="K36" s="20">
        <v>0</v>
      </c>
      <c r="L36" s="20">
        <v>2</v>
      </c>
      <c r="M36" s="20">
        <v>2</v>
      </c>
      <c r="N36" s="20">
        <v>0</v>
      </c>
      <c r="O36" s="6"/>
      <c r="P36" s="6"/>
      <c r="Q36" s="12"/>
      <c r="R36" s="6"/>
      <c r="S36" s="6"/>
      <c r="T36" s="6"/>
      <c r="U36" s="6"/>
      <c r="V36" s="6"/>
      <c r="W36" s="6"/>
      <c r="X36" s="6"/>
      <c r="Y36" s="6"/>
      <c r="Z36" s="6"/>
    </row>
    <row r="37" spans="1:26" ht="21" customHeight="1" thickBot="1" thickTop="1">
      <c r="A37" s="26" t="s">
        <v>44</v>
      </c>
      <c r="B37" s="9">
        <v>39</v>
      </c>
      <c r="C37" s="9">
        <v>798</v>
      </c>
      <c r="D37" s="9">
        <v>246</v>
      </c>
      <c r="E37" s="17">
        <f aca="true" t="shared" si="4" ref="E37:E49">D37/C37*100</f>
        <v>30.82706766917293</v>
      </c>
      <c r="F37" s="9">
        <v>1774</v>
      </c>
      <c r="G37" s="17">
        <f t="shared" si="1"/>
        <v>2.2230576441102756</v>
      </c>
      <c r="H37" s="9">
        <v>602</v>
      </c>
      <c r="I37" s="17">
        <f t="shared" si="2"/>
        <v>33.93461104847801</v>
      </c>
      <c r="J37" s="9">
        <v>13</v>
      </c>
      <c r="K37" s="9">
        <v>0</v>
      </c>
      <c r="L37" s="9">
        <v>4</v>
      </c>
      <c r="M37" s="9">
        <v>6</v>
      </c>
      <c r="N37" s="9">
        <v>0</v>
      </c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21" customHeight="1" thickBot="1" thickTop="1">
      <c r="A38" s="26" t="s">
        <v>69</v>
      </c>
      <c r="B38" s="9">
        <v>8</v>
      </c>
      <c r="C38" s="9">
        <v>132</v>
      </c>
      <c r="D38" s="9">
        <v>52</v>
      </c>
      <c r="E38" s="17">
        <f t="shared" si="4"/>
        <v>39.39393939393939</v>
      </c>
      <c r="F38" s="9">
        <v>359</v>
      </c>
      <c r="G38" s="17">
        <f t="shared" si="1"/>
        <v>2.7196969696969697</v>
      </c>
      <c r="H38" s="9">
        <v>114</v>
      </c>
      <c r="I38" s="17">
        <f t="shared" si="2"/>
        <v>31.75487465181058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21" customHeight="1" thickBot="1" thickTop="1">
      <c r="A39" s="26" t="s">
        <v>45</v>
      </c>
      <c r="B39" s="9">
        <v>11</v>
      </c>
      <c r="C39" s="9">
        <v>260</v>
      </c>
      <c r="D39" s="9">
        <v>113</v>
      </c>
      <c r="E39" s="17">
        <f t="shared" si="4"/>
        <v>43.46153846153846</v>
      </c>
      <c r="F39" s="9">
        <v>539</v>
      </c>
      <c r="G39" s="17">
        <f t="shared" si="1"/>
        <v>2.0730769230769233</v>
      </c>
      <c r="H39" s="9">
        <v>194</v>
      </c>
      <c r="I39" s="17">
        <f t="shared" si="2"/>
        <v>35.99257884972171</v>
      </c>
      <c r="J39" s="9">
        <v>2</v>
      </c>
      <c r="K39" s="9">
        <v>0</v>
      </c>
      <c r="L39" s="9">
        <v>2</v>
      </c>
      <c r="M39" s="9">
        <v>2</v>
      </c>
      <c r="N39" s="9">
        <v>0</v>
      </c>
      <c r="O39" s="6"/>
      <c r="P39" s="6"/>
      <c r="Q39" s="12"/>
      <c r="R39" s="6"/>
      <c r="S39" s="6"/>
      <c r="T39" s="6"/>
      <c r="U39" s="6"/>
      <c r="V39" s="6"/>
      <c r="W39" s="6"/>
      <c r="X39" s="6"/>
      <c r="Y39" s="6"/>
      <c r="Z39" s="6"/>
    </row>
    <row r="40" spans="1:26" ht="21" customHeight="1" thickBot="1" thickTop="1">
      <c r="A40" s="26" t="s">
        <v>61</v>
      </c>
      <c r="B40" s="9">
        <v>19</v>
      </c>
      <c r="C40" s="9">
        <v>461</v>
      </c>
      <c r="D40" s="9">
        <v>200</v>
      </c>
      <c r="E40" s="17">
        <f t="shared" si="4"/>
        <v>43.38394793926248</v>
      </c>
      <c r="F40" s="9">
        <v>981</v>
      </c>
      <c r="G40" s="17">
        <f t="shared" si="1"/>
        <v>2.1279826464208242</v>
      </c>
      <c r="H40" s="9">
        <v>277</v>
      </c>
      <c r="I40" s="17">
        <f t="shared" si="2"/>
        <v>28.23649337410805</v>
      </c>
      <c r="J40" s="9">
        <v>8</v>
      </c>
      <c r="K40" s="9">
        <v>0</v>
      </c>
      <c r="L40" s="9">
        <v>2</v>
      </c>
      <c r="M40" s="9">
        <v>5</v>
      </c>
      <c r="N40" s="9">
        <v>0</v>
      </c>
      <c r="O40" s="6"/>
      <c r="P40" s="6"/>
      <c r="Q40" s="12"/>
      <c r="R40" s="6"/>
      <c r="S40" s="6"/>
      <c r="T40" s="6"/>
      <c r="U40" s="6"/>
      <c r="V40" s="6"/>
      <c r="W40" s="6"/>
      <c r="X40" s="6"/>
      <c r="Y40" s="6"/>
      <c r="Z40" s="6"/>
    </row>
    <row r="41" spans="1:26" ht="21" customHeight="1" thickBot="1" thickTop="1">
      <c r="A41" s="26" t="s">
        <v>62</v>
      </c>
      <c r="B41" s="9">
        <v>6</v>
      </c>
      <c r="C41" s="9">
        <v>171</v>
      </c>
      <c r="D41" s="9">
        <v>64</v>
      </c>
      <c r="E41" s="17">
        <f t="shared" si="4"/>
        <v>37.42690058479532</v>
      </c>
      <c r="F41" s="9">
        <v>298</v>
      </c>
      <c r="G41" s="17">
        <f t="shared" si="1"/>
        <v>1.7426900584795322</v>
      </c>
      <c r="H41" s="9">
        <v>112</v>
      </c>
      <c r="I41" s="17">
        <f t="shared" si="2"/>
        <v>37.58389261744966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10"/>
      <c r="P41" s="11"/>
      <c r="Q41" s="12"/>
      <c r="R41" s="6"/>
      <c r="S41" s="6"/>
      <c r="T41" s="6"/>
      <c r="U41" s="6"/>
      <c r="V41" s="6"/>
      <c r="W41" s="6"/>
      <c r="X41" s="6"/>
      <c r="Y41" s="6"/>
      <c r="Z41" s="6"/>
    </row>
    <row r="42" spans="1:26" ht="21" customHeight="1" thickBot="1" thickTop="1">
      <c r="A42" s="26" t="s">
        <v>46</v>
      </c>
      <c r="B42" s="30">
        <v>5</v>
      </c>
      <c r="C42" s="30">
        <v>137</v>
      </c>
      <c r="D42" s="30">
        <v>62</v>
      </c>
      <c r="E42" s="31">
        <f>D42/C42*100</f>
        <v>45.25547445255474</v>
      </c>
      <c r="F42" s="30">
        <v>334</v>
      </c>
      <c r="G42" s="31">
        <f>F42/C42</f>
        <v>2.437956204379562</v>
      </c>
      <c r="H42" s="30">
        <v>130</v>
      </c>
      <c r="I42" s="31">
        <f>H42/F42*100</f>
        <v>38.92215568862276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6"/>
      <c r="P42" s="6"/>
      <c r="Q42" s="12"/>
      <c r="R42" s="6"/>
      <c r="S42" s="6"/>
      <c r="T42" s="6"/>
      <c r="U42" s="6"/>
      <c r="V42" s="6"/>
      <c r="W42" s="6"/>
      <c r="X42" s="6"/>
      <c r="Y42" s="6"/>
      <c r="Z42" s="6"/>
    </row>
    <row r="43" spans="1:26" ht="21" customHeight="1" thickBot="1" thickTop="1">
      <c r="A43" s="26" t="s">
        <v>70</v>
      </c>
      <c r="B43" s="30">
        <v>11</v>
      </c>
      <c r="C43" s="30">
        <v>187</v>
      </c>
      <c r="D43" s="30">
        <v>93</v>
      </c>
      <c r="E43" s="31">
        <f>D43/C43*100</f>
        <v>49.73262032085562</v>
      </c>
      <c r="F43" s="30">
        <v>478</v>
      </c>
      <c r="G43" s="31">
        <f>F43/C43</f>
        <v>2.556149732620321</v>
      </c>
      <c r="H43" s="30">
        <v>165</v>
      </c>
      <c r="I43" s="31">
        <f>H43/F43*100</f>
        <v>34.51882845188285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22">
        <v>7</v>
      </c>
      <c r="P43" s="21">
        <v>0</v>
      </c>
      <c r="T43" s="6"/>
      <c r="U43" s="6"/>
      <c r="V43" s="6"/>
      <c r="W43" s="6"/>
      <c r="X43" s="6"/>
      <c r="Y43" s="6"/>
      <c r="Z43" s="6"/>
    </row>
    <row r="44" spans="1:26" ht="21" customHeight="1" thickBot="1" thickTop="1">
      <c r="A44" s="26" t="s">
        <v>63</v>
      </c>
      <c r="B44" s="30">
        <v>9</v>
      </c>
      <c r="C44" s="30">
        <v>215</v>
      </c>
      <c r="D44" s="30">
        <v>96</v>
      </c>
      <c r="E44" s="31">
        <f>D44/C44*100</f>
        <v>44.651162790697676</v>
      </c>
      <c r="F44" s="30">
        <v>480</v>
      </c>
      <c r="G44" s="31">
        <f>F44/C44</f>
        <v>2.2325581395348837</v>
      </c>
      <c r="H44" s="30">
        <v>179</v>
      </c>
      <c r="I44" s="31">
        <f>H44/F44*100</f>
        <v>37.291666666666664</v>
      </c>
      <c r="J44" s="30">
        <v>6</v>
      </c>
      <c r="K44" s="30">
        <v>0</v>
      </c>
      <c r="L44" s="30">
        <v>3</v>
      </c>
      <c r="M44" s="30">
        <v>6</v>
      </c>
      <c r="N44" s="30">
        <v>0</v>
      </c>
      <c r="O44" s="6"/>
      <c r="P44" s="6"/>
      <c r="Q44" s="12"/>
      <c r="R44" s="6"/>
      <c r="S44" s="6"/>
      <c r="T44" s="6"/>
      <c r="U44" s="6"/>
      <c r="V44" s="6"/>
      <c r="W44" s="6"/>
      <c r="X44" s="6"/>
      <c r="Y44" s="6"/>
      <c r="Z44" s="6"/>
    </row>
    <row r="45" spans="1:26" ht="21" customHeight="1" thickBot="1" thickTop="1">
      <c r="A45" s="26" t="s">
        <v>47</v>
      </c>
      <c r="B45" s="30">
        <v>5</v>
      </c>
      <c r="C45" s="30">
        <v>76</v>
      </c>
      <c r="D45" s="30">
        <v>39</v>
      </c>
      <c r="E45" s="31">
        <f>D45/C45*100</f>
        <v>51.31578947368421</v>
      </c>
      <c r="F45" s="30">
        <v>222</v>
      </c>
      <c r="G45" s="31">
        <f>F45/C45</f>
        <v>2.9210526315789473</v>
      </c>
      <c r="H45" s="30">
        <v>54</v>
      </c>
      <c r="I45" s="31">
        <f>H45/F45*100</f>
        <v>24.324324324324326</v>
      </c>
      <c r="J45" s="30">
        <v>2</v>
      </c>
      <c r="K45" s="30">
        <v>1</v>
      </c>
      <c r="L45" s="30">
        <v>1</v>
      </c>
      <c r="M45" s="30">
        <v>2</v>
      </c>
      <c r="N45" s="30">
        <v>1</v>
      </c>
      <c r="O45" s="6"/>
      <c r="P45" s="6"/>
      <c r="Q45" s="12"/>
      <c r="R45" s="6"/>
      <c r="S45" s="6"/>
      <c r="T45" s="6"/>
      <c r="U45" s="6"/>
      <c r="V45" s="6"/>
      <c r="W45" s="6"/>
      <c r="X45" s="6"/>
      <c r="Y45" s="6"/>
      <c r="Z45" s="6"/>
    </row>
    <row r="46" spans="1:26" ht="21" customHeight="1" thickBot="1" thickTop="1">
      <c r="A46" s="26" t="s">
        <v>48</v>
      </c>
      <c r="B46" s="9">
        <v>21</v>
      </c>
      <c r="C46" s="9">
        <v>382</v>
      </c>
      <c r="D46" s="9">
        <v>164</v>
      </c>
      <c r="E46" s="17">
        <f t="shared" si="4"/>
        <v>42.93193717277487</v>
      </c>
      <c r="F46" s="9">
        <v>742</v>
      </c>
      <c r="G46" s="17">
        <f t="shared" si="1"/>
        <v>1.942408376963351</v>
      </c>
      <c r="H46" s="9">
        <v>220</v>
      </c>
      <c r="I46" s="17">
        <f t="shared" si="2"/>
        <v>29.649595687331537</v>
      </c>
      <c r="J46" s="9">
        <v>10</v>
      </c>
      <c r="K46" s="9">
        <v>0</v>
      </c>
      <c r="L46" s="9">
        <v>4</v>
      </c>
      <c r="M46" s="9">
        <v>8</v>
      </c>
      <c r="N46" s="9">
        <v>0</v>
      </c>
      <c r="O46" s="6"/>
      <c r="P46" s="6"/>
      <c r="Q46" s="12"/>
      <c r="R46" s="6"/>
      <c r="S46" s="6"/>
      <c r="T46" s="6"/>
      <c r="U46" s="6"/>
      <c r="V46" s="6"/>
      <c r="W46" s="6"/>
      <c r="X46" s="6"/>
      <c r="Y46" s="6"/>
      <c r="Z46" s="6"/>
    </row>
    <row r="47" spans="1:26" ht="21" customHeight="1" thickBot="1" thickTop="1">
      <c r="A47" s="26" t="s">
        <v>49</v>
      </c>
      <c r="B47" s="9">
        <v>2</v>
      </c>
      <c r="C47" s="9">
        <v>35</v>
      </c>
      <c r="D47" s="9">
        <v>20</v>
      </c>
      <c r="E47" s="17">
        <f t="shared" si="4"/>
        <v>57.14285714285714</v>
      </c>
      <c r="F47" s="9">
        <v>125</v>
      </c>
      <c r="G47" s="17">
        <f t="shared" si="1"/>
        <v>3.5714285714285716</v>
      </c>
      <c r="H47" s="9">
        <v>68</v>
      </c>
      <c r="I47" s="17">
        <f t="shared" si="2"/>
        <v>54.400000000000006</v>
      </c>
      <c r="J47" s="9">
        <v>4</v>
      </c>
      <c r="K47" s="9">
        <v>0</v>
      </c>
      <c r="L47" s="9">
        <v>1</v>
      </c>
      <c r="M47" s="9">
        <v>4</v>
      </c>
      <c r="N47" s="9">
        <v>0</v>
      </c>
      <c r="O47" s="6"/>
      <c r="P47" s="6"/>
      <c r="Q47" s="12"/>
      <c r="R47" s="6"/>
      <c r="S47" s="6"/>
      <c r="T47" s="6"/>
      <c r="U47" s="6"/>
      <c r="V47" s="6"/>
      <c r="W47" s="6"/>
      <c r="X47" s="6"/>
      <c r="Y47" s="6"/>
      <c r="Z47" s="6"/>
    </row>
    <row r="48" spans="1:26" ht="21" customHeight="1" thickBot="1" thickTop="1">
      <c r="A48" s="26" t="s">
        <v>50</v>
      </c>
      <c r="B48" s="9">
        <v>4</v>
      </c>
      <c r="C48" s="9">
        <v>81</v>
      </c>
      <c r="D48" s="9">
        <v>40</v>
      </c>
      <c r="E48" s="17">
        <f t="shared" si="4"/>
        <v>49.382716049382715</v>
      </c>
      <c r="F48" s="9">
        <v>212</v>
      </c>
      <c r="G48" s="17">
        <f t="shared" si="1"/>
        <v>2.617283950617284</v>
      </c>
      <c r="H48" s="9">
        <v>69</v>
      </c>
      <c r="I48" s="17">
        <f t="shared" si="2"/>
        <v>32.54716981132076</v>
      </c>
      <c r="J48" s="9">
        <v>2</v>
      </c>
      <c r="K48" s="9">
        <v>0</v>
      </c>
      <c r="L48" s="9">
        <v>1</v>
      </c>
      <c r="M48" s="9">
        <v>2</v>
      </c>
      <c r="N48" s="9">
        <v>0</v>
      </c>
      <c r="O48" s="6"/>
      <c r="P48" s="6"/>
      <c r="Q48" s="12"/>
      <c r="R48" s="6"/>
      <c r="S48" s="6"/>
      <c r="T48" s="6"/>
      <c r="U48" s="6"/>
      <c r="V48" s="6"/>
      <c r="W48" s="6"/>
      <c r="X48" s="6"/>
      <c r="Y48" s="6"/>
      <c r="Z48" s="6"/>
    </row>
    <row r="49" spans="1:26" ht="21" customHeight="1" thickBot="1" thickTop="1">
      <c r="A49" s="38" t="s">
        <v>18</v>
      </c>
      <c r="B49" s="9">
        <f>SUM(B5:B48)</f>
        <v>468</v>
      </c>
      <c r="C49" s="9">
        <f aca="true" t="shared" si="5" ref="C49:N49">SUM(C5:C48)</f>
        <v>9646</v>
      </c>
      <c r="D49" s="9">
        <f t="shared" si="5"/>
        <v>3947</v>
      </c>
      <c r="E49" s="17">
        <f t="shared" si="4"/>
        <v>40.91851544681733</v>
      </c>
      <c r="F49" s="9">
        <f t="shared" si="5"/>
        <v>19957</v>
      </c>
      <c r="G49" s="17">
        <f t="shared" si="1"/>
        <v>2.068940493468795</v>
      </c>
      <c r="H49" s="9">
        <f t="shared" si="5"/>
        <v>6135</v>
      </c>
      <c r="I49" s="17">
        <f t="shared" si="2"/>
        <v>30.741093350704013</v>
      </c>
      <c r="J49" s="9">
        <f t="shared" si="5"/>
        <v>205</v>
      </c>
      <c r="K49" s="9">
        <f t="shared" si="5"/>
        <v>1</v>
      </c>
      <c r="L49" s="9">
        <f t="shared" si="5"/>
        <v>65</v>
      </c>
      <c r="M49" s="9">
        <f t="shared" si="5"/>
        <v>119</v>
      </c>
      <c r="N49" s="9">
        <f t="shared" si="5"/>
        <v>4</v>
      </c>
      <c r="O49" s="6"/>
      <c r="P49" s="6"/>
      <c r="Q49" s="12"/>
      <c r="R49" s="6"/>
      <c r="S49" s="6"/>
      <c r="T49" s="6"/>
      <c r="U49" s="6"/>
      <c r="V49" s="6"/>
      <c r="W49" s="6"/>
      <c r="X49" s="6"/>
      <c r="Y49" s="6"/>
      <c r="Z49" s="6"/>
    </row>
    <row r="50" spans="1:26" ht="15" thickTop="1">
      <c r="A50" s="12"/>
      <c r="B50" s="12"/>
      <c r="C50" s="12"/>
      <c r="D50" s="12"/>
      <c r="E50" s="12"/>
      <c r="F50" s="39"/>
      <c r="G50" s="12"/>
      <c r="H50" s="39"/>
      <c r="I50" s="12"/>
      <c r="J50" s="12"/>
      <c r="K50" s="12"/>
      <c r="L50" s="12"/>
      <c r="M50" s="12"/>
      <c r="N50" s="12"/>
      <c r="O50" s="6"/>
      <c r="P50" s="6"/>
      <c r="Q50" s="12"/>
      <c r="R50" s="6"/>
      <c r="S50" s="6"/>
      <c r="T50" s="6"/>
      <c r="U50" s="6"/>
      <c r="V50" s="6"/>
      <c r="W50" s="6"/>
      <c r="X50" s="6"/>
      <c r="Y50" s="6"/>
      <c r="Z50" s="6"/>
    </row>
    <row r="51" spans="1:26" ht="14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6"/>
      <c r="P51" s="6"/>
      <c r="Q51" s="12"/>
      <c r="R51" s="6"/>
      <c r="S51" s="6"/>
      <c r="T51" s="6"/>
      <c r="U51" s="6"/>
      <c r="V51" s="6"/>
      <c r="W51" s="6"/>
      <c r="X51" s="6"/>
      <c r="Y51" s="6"/>
      <c r="Z51" s="6"/>
    </row>
    <row r="52" spans="1:26" ht="14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</sheetData>
  <sheetProtection/>
  <mergeCells count="2">
    <mergeCell ref="J3:K3"/>
    <mergeCell ref="L3:N3"/>
  </mergeCells>
  <printOptions/>
  <pageMargins left="0.31" right="0.36" top="0.73" bottom="0.1968503937007874" header="0.81" footer="0.196850393700787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34">
      <selection activeCell="E49" sqref="E49"/>
    </sheetView>
  </sheetViews>
  <sheetFormatPr defaultColWidth="9.00390625" defaultRowHeight="13.5"/>
  <cols>
    <col min="1" max="1" width="18.625" style="0" customWidth="1"/>
  </cols>
  <sheetData>
    <row r="1" ht="21" customHeight="1">
      <c r="B1" s="1" t="s">
        <v>77</v>
      </c>
    </row>
    <row r="2" ht="18.75" customHeight="1" thickBot="1">
      <c r="A2" t="s">
        <v>72</v>
      </c>
    </row>
    <row r="3" spans="10:14" ht="15" thickBot="1" thickTop="1">
      <c r="J3" s="52" t="s">
        <v>12</v>
      </c>
      <c r="K3" s="53"/>
      <c r="L3" s="52" t="s">
        <v>13</v>
      </c>
      <c r="M3" s="54"/>
      <c r="N3" s="53"/>
    </row>
    <row r="4" spans="1:14" ht="28.5" thickBot="1" thickTop="1">
      <c r="A4" s="2" t="s">
        <v>0</v>
      </c>
      <c r="B4" s="4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3" t="s">
        <v>1</v>
      </c>
      <c r="H4" s="3" t="s">
        <v>10</v>
      </c>
      <c r="I4" s="3" t="s">
        <v>11</v>
      </c>
      <c r="J4" s="3" t="s">
        <v>14</v>
      </c>
      <c r="K4" s="3" t="s">
        <v>9</v>
      </c>
      <c r="L4" s="3" t="s">
        <v>15</v>
      </c>
      <c r="M4" s="3" t="s">
        <v>16</v>
      </c>
      <c r="N4" s="3" t="s">
        <v>17</v>
      </c>
    </row>
    <row r="5" spans="1:14" ht="21" customHeight="1" thickBot="1" thickTop="1">
      <c r="A5" s="27" t="s">
        <v>2</v>
      </c>
      <c r="B5" s="5">
        <v>39</v>
      </c>
      <c r="C5" s="5">
        <v>723</v>
      </c>
      <c r="D5" s="5">
        <v>305</v>
      </c>
      <c r="E5" s="14">
        <f aca="true" t="shared" si="0" ref="E5:E49">D5/C5*100</f>
        <v>42.18533886583679</v>
      </c>
      <c r="F5" s="5">
        <v>1681</v>
      </c>
      <c r="G5" s="14">
        <f aca="true" t="shared" si="1" ref="G5:G49">F5/C5</f>
        <v>2.3250345781466115</v>
      </c>
      <c r="H5" s="5">
        <v>839</v>
      </c>
      <c r="I5" s="14">
        <f aca="true" t="shared" si="2" ref="I5:I49">H5/F5*100</f>
        <v>49.91076740035693</v>
      </c>
      <c r="J5" s="5">
        <v>593</v>
      </c>
      <c r="K5" s="5">
        <v>5</v>
      </c>
      <c r="L5" s="5">
        <v>152</v>
      </c>
      <c r="M5" s="5">
        <v>330</v>
      </c>
      <c r="N5" s="5">
        <v>5</v>
      </c>
    </row>
    <row r="6" spans="1:14" ht="21" customHeight="1" thickBot="1" thickTop="1">
      <c r="A6" s="27" t="s">
        <v>3</v>
      </c>
      <c r="B6" s="5">
        <v>9</v>
      </c>
      <c r="C6" s="5">
        <v>198</v>
      </c>
      <c r="D6" s="5">
        <v>99</v>
      </c>
      <c r="E6" s="14">
        <f t="shared" si="0"/>
        <v>50</v>
      </c>
      <c r="F6" s="5">
        <v>585</v>
      </c>
      <c r="G6" s="14">
        <f t="shared" si="1"/>
        <v>2.9545454545454546</v>
      </c>
      <c r="H6" s="5">
        <v>200</v>
      </c>
      <c r="I6" s="14">
        <f t="shared" si="2"/>
        <v>34.18803418803419</v>
      </c>
      <c r="J6" s="5">
        <v>197</v>
      </c>
      <c r="K6" s="5">
        <v>10</v>
      </c>
      <c r="L6" s="5">
        <v>37</v>
      </c>
      <c r="M6" s="5">
        <v>101</v>
      </c>
      <c r="N6" s="5">
        <v>1</v>
      </c>
    </row>
    <row r="7" spans="1:14" ht="21" customHeight="1" thickBot="1" thickTop="1">
      <c r="A7" s="27" t="s">
        <v>68</v>
      </c>
      <c r="B7" s="5">
        <v>11</v>
      </c>
      <c r="C7" s="5">
        <v>222</v>
      </c>
      <c r="D7" s="28">
        <v>124</v>
      </c>
      <c r="E7" s="14">
        <f t="shared" si="0"/>
        <v>55.85585585585585</v>
      </c>
      <c r="F7" s="28">
        <v>609</v>
      </c>
      <c r="G7" s="14">
        <f t="shared" si="1"/>
        <v>2.7432432432432434</v>
      </c>
      <c r="H7" s="5">
        <v>274</v>
      </c>
      <c r="I7" s="14">
        <f t="shared" si="2"/>
        <v>44.991789819376024</v>
      </c>
      <c r="J7" s="5">
        <v>169</v>
      </c>
      <c r="K7" s="5">
        <v>3</v>
      </c>
      <c r="L7" s="5">
        <v>50</v>
      </c>
      <c r="M7" s="5">
        <v>142</v>
      </c>
      <c r="N7" s="5">
        <v>6</v>
      </c>
    </row>
    <row r="8" spans="1:14" ht="21" customHeight="1" thickBot="1" thickTop="1">
      <c r="A8" s="27" t="s">
        <v>4</v>
      </c>
      <c r="B8" s="5">
        <v>6</v>
      </c>
      <c r="C8" s="5">
        <v>130</v>
      </c>
      <c r="D8" s="28">
        <v>72</v>
      </c>
      <c r="E8" s="14">
        <f t="shared" si="0"/>
        <v>55.38461538461539</v>
      </c>
      <c r="F8" s="28">
        <v>348</v>
      </c>
      <c r="G8" s="14">
        <f t="shared" si="1"/>
        <v>2.6769230769230767</v>
      </c>
      <c r="H8" s="5">
        <v>134</v>
      </c>
      <c r="I8" s="14">
        <f t="shared" si="2"/>
        <v>38.50574712643678</v>
      </c>
      <c r="J8" s="5">
        <v>108</v>
      </c>
      <c r="K8" s="5">
        <v>0</v>
      </c>
      <c r="L8" s="5">
        <v>33</v>
      </c>
      <c r="M8" s="5">
        <v>74</v>
      </c>
      <c r="N8" s="5">
        <v>0</v>
      </c>
    </row>
    <row r="9" spans="1:14" ht="21" customHeight="1" thickBot="1" thickTop="1">
      <c r="A9" s="27" t="s">
        <v>53</v>
      </c>
      <c r="B9" s="5">
        <v>4</v>
      </c>
      <c r="C9" s="5">
        <v>100</v>
      </c>
      <c r="D9" s="28">
        <v>36</v>
      </c>
      <c r="E9" s="14">
        <f t="shared" si="0"/>
        <v>36</v>
      </c>
      <c r="F9" s="28">
        <v>237</v>
      </c>
      <c r="G9" s="14">
        <f t="shared" si="1"/>
        <v>2.37</v>
      </c>
      <c r="H9" s="5">
        <v>157</v>
      </c>
      <c r="I9" s="14">
        <f t="shared" si="2"/>
        <v>66.24472573839662</v>
      </c>
      <c r="J9" s="5">
        <v>101</v>
      </c>
      <c r="K9" s="5">
        <v>0</v>
      </c>
      <c r="L9" s="5">
        <v>17</v>
      </c>
      <c r="M9" s="5">
        <v>56</v>
      </c>
      <c r="N9" s="5">
        <v>0</v>
      </c>
    </row>
    <row r="10" spans="1:14" ht="21" customHeight="1" thickBot="1" thickTop="1">
      <c r="A10" s="27" t="s">
        <v>52</v>
      </c>
      <c r="B10" s="5">
        <v>5</v>
      </c>
      <c r="C10" s="5">
        <v>61</v>
      </c>
      <c r="D10" s="28">
        <v>38</v>
      </c>
      <c r="E10" s="14">
        <f t="shared" si="0"/>
        <v>62.295081967213115</v>
      </c>
      <c r="F10" s="28">
        <v>188</v>
      </c>
      <c r="G10" s="14">
        <f t="shared" si="1"/>
        <v>3.081967213114754</v>
      </c>
      <c r="H10" s="5">
        <v>77</v>
      </c>
      <c r="I10" s="14">
        <f t="shared" si="2"/>
        <v>40.95744680851064</v>
      </c>
      <c r="J10" s="5">
        <v>47</v>
      </c>
      <c r="K10" s="5">
        <v>1</v>
      </c>
      <c r="L10" s="5">
        <v>19</v>
      </c>
      <c r="M10" s="5">
        <v>45</v>
      </c>
      <c r="N10" s="5">
        <v>2</v>
      </c>
    </row>
    <row r="11" spans="1:15" ht="21" customHeight="1" thickBot="1" thickTop="1">
      <c r="A11" s="27" t="s">
        <v>20</v>
      </c>
      <c r="B11" s="5">
        <v>22</v>
      </c>
      <c r="C11" s="5">
        <v>529</v>
      </c>
      <c r="D11" s="5">
        <v>264</v>
      </c>
      <c r="E11" s="14">
        <f t="shared" si="0"/>
        <v>49.9054820415879</v>
      </c>
      <c r="F11" s="5">
        <v>1561</v>
      </c>
      <c r="G11" s="14">
        <f t="shared" si="1"/>
        <v>2.950850661625709</v>
      </c>
      <c r="H11" s="5">
        <v>673</v>
      </c>
      <c r="I11" s="14">
        <f t="shared" si="2"/>
        <v>43.11338885329917</v>
      </c>
      <c r="J11" s="5">
        <v>484</v>
      </c>
      <c r="K11" s="5">
        <v>12</v>
      </c>
      <c r="L11" s="5">
        <v>118</v>
      </c>
      <c r="M11" s="5">
        <v>315</v>
      </c>
      <c r="N11" s="5">
        <v>12</v>
      </c>
      <c r="O11" s="13"/>
    </row>
    <row r="12" spans="1:15" ht="21" customHeight="1" thickBot="1" thickTop="1">
      <c r="A12" s="27" t="s">
        <v>21</v>
      </c>
      <c r="B12" s="5">
        <v>7</v>
      </c>
      <c r="C12" s="5">
        <v>137</v>
      </c>
      <c r="D12" s="5">
        <v>41</v>
      </c>
      <c r="E12" s="14">
        <f t="shared" si="0"/>
        <v>29.927007299270077</v>
      </c>
      <c r="F12" s="5">
        <v>177</v>
      </c>
      <c r="G12" s="14">
        <f t="shared" si="1"/>
        <v>1.2919708029197081</v>
      </c>
      <c r="H12" s="5">
        <v>83</v>
      </c>
      <c r="I12" s="14">
        <f t="shared" si="2"/>
        <v>46.89265536723164</v>
      </c>
      <c r="J12" s="5">
        <v>74</v>
      </c>
      <c r="K12" s="5">
        <v>4</v>
      </c>
      <c r="L12" s="5">
        <v>25</v>
      </c>
      <c r="M12" s="5">
        <v>56</v>
      </c>
      <c r="N12" s="5">
        <v>0</v>
      </c>
      <c r="O12" s="13"/>
    </row>
    <row r="13" spans="1:15" ht="21" customHeight="1" thickBot="1" thickTop="1">
      <c r="A13" s="27" t="s">
        <v>23</v>
      </c>
      <c r="B13" s="5">
        <v>8</v>
      </c>
      <c r="C13" s="5">
        <v>130</v>
      </c>
      <c r="D13" s="5">
        <v>41</v>
      </c>
      <c r="E13" s="14">
        <f t="shared" si="0"/>
        <v>31.538461538461537</v>
      </c>
      <c r="F13" s="5">
        <v>233</v>
      </c>
      <c r="G13" s="14">
        <f t="shared" si="1"/>
        <v>1.7923076923076924</v>
      </c>
      <c r="H13" s="5">
        <v>157</v>
      </c>
      <c r="I13" s="14">
        <f t="shared" si="2"/>
        <v>67.38197424892704</v>
      </c>
      <c r="J13" s="5">
        <v>80</v>
      </c>
      <c r="K13" s="5">
        <v>0</v>
      </c>
      <c r="L13" s="5">
        <v>18</v>
      </c>
      <c r="M13" s="5">
        <v>42</v>
      </c>
      <c r="N13" s="5">
        <v>0</v>
      </c>
      <c r="O13" s="13"/>
    </row>
    <row r="14" spans="1:15" ht="21" customHeight="1" thickBot="1" thickTop="1">
      <c r="A14" s="27" t="s">
        <v>54</v>
      </c>
      <c r="B14" s="5">
        <v>12</v>
      </c>
      <c r="C14" s="5">
        <v>195</v>
      </c>
      <c r="D14" s="5">
        <v>105</v>
      </c>
      <c r="E14" s="14">
        <f t="shared" si="0"/>
        <v>53.84615384615385</v>
      </c>
      <c r="F14" s="5">
        <v>616</v>
      </c>
      <c r="G14" s="14">
        <f t="shared" si="1"/>
        <v>3.158974358974359</v>
      </c>
      <c r="H14" s="5">
        <v>244</v>
      </c>
      <c r="I14" s="14">
        <f t="shared" si="2"/>
        <v>39.61038961038961</v>
      </c>
      <c r="J14" s="5">
        <v>183</v>
      </c>
      <c r="K14" s="5">
        <v>8</v>
      </c>
      <c r="L14" s="5">
        <v>43</v>
      </c>
      <c r="M14" s="5">
        <v>105</v>
      </c>
      <c r="N14" s="5">
        <v>8</v>
      </c>
      <c r="O14" s="13"/>
    </row>
    <row r="15" spans="1:15" ht="21" customHeight="1" thickBot="1" thickTop="1">
      <c r="A15" s="27" t="s">
        <v>55</v>
      </c>
      <c r="B15" s="5">
        <v>6</v>
      </c>
      <c r="C15" s="5">
        <v>140</v>
      </c>
      <c r="D15" s="5">
        <v>61</v>
      </c>
      <c r="E15" s="14">
        <f t="shared" si="0"/>
        <v>43.57142857142857</v>
      </c>
      <c r="F15" s="5">
        <v>312</v>
      </c>
      <c r="G15" s="14">
        <f t="shared" si="1"/>
        <v>2.2285714285714286</v>
      </c>
      <c r="H15" s="5">
        <v>226</v>
      </c>
      <c r="I15" s="14">
        <f t="shared" si="2"/>
        <v>72.43589743589743</v>
      </c>
      <c r="J15" s="5">
        <v>126</v>
      </c>
      <c r="K15" s="5">
        <v>0</v>
      </c>
      <c r="L15" s="5">
        <v>19</v>
      </c>
      <c r="M15" s="5">
        <v>51</v>
      </c>
      <c r="N15" s="5">
        <v>0</v>
      </c>
      <c r="O15" s="13"/>
    </row>
    <row r="16" spans="1:15" ht="21" customHeight="1" thickBot="1" thickTop="1">
      <c r="A16" s="27" t="s">
        <v>24</v>
      </c>
      <c r="B16" s="5">
        <v>5</v>
      </c>
      <c r="C16" s="5">
        <v>77</v>
      </c>
      <c r="D16" s="5">
        <v>45</v>
      </c>
      <c r="E16" s="14">
        <f t="shared" si="0"/>
        <v>58.44155844155844</v>
      </c>
      <c r="F16" s="5">
        <v>253</v>
      </c>
      <c r="G16" s="14">
        <f t="shared" si="1"/>
        <v>3.2857142857142856</v>
      </c>
      <c r="H16" s="5">
        <v>106</v>
      </c>
      <c r="I16" s="14">
        <f t="shared" si="2"/>
        <v>41.89723320158103</v>
      </c>
      <c r="J16" s="5">
        <v>82</v>
      </c>
      <c r="K16" s="5">
        <v>0</v>
      </c>
      <c r="L16" s="5">
        <v>15</v>
      </c>
      <c r="M16" s="5">
        <v>34</v>
      </c>
      <c r="N16" s="5">
        <v>0</v>
      </c>
      <c r="O16" s="13"/>
    </row>
    <row r="17" spans="1:14" s="13" customFormat="1" ht="21" customHeight="1" thickBot="1" thickTop="1">
      <c r="A17" s="27" t="s">
        <v>25</v>
      </c>
      <c r="B17" s="5">
        <v>21</v>
      </c>
      <c r="C17" s="5">
        <v>377</v>
      </c>
      <c r="D17" s="5">
        <v>167</v>
      </c>
      <c r="E17" s="14">
        <f t="shared" si="0"/>
        <v>44.297082228116714</v>
      </c>
      <c r="F17" s="5">
        <v>845</v>
      </c>
      <c r="G17" s="14">
        <f t="shared" si="1"/>
        <v>2.2413793103448274</v>
      </c>
      <c r="H17" s="5">
        <v>236</v>
      </c>
      <c r="I17" s="14">
        <f t="shared" si="2"/>
        <v>27.928994082840237</v>
      </c>
      <c r="J17" s="5">
        <v>236</v>
      </c>
      <c r="K17" s="5">
        <v>2</v>
      </c>
      <c r="L17" s="5">
        <v>49</v>
      </c>
      <c r="M17" s="5">
        <v>146</v>
      </c>
      <c r="N17" s="5">
        <v>28</v>
      </c>
    </row>
    <row r="18" spans="1:14" s="13" customFormat="1" ht="21" customHeight="1" thickBot="1" thickTop="1">
      <c r="A18" s="27" t="s">
        <v>26</v>
      </c>
      <c r="B18" s="5">
        <v>5</v>
      </c>
      <c r="C18" s="5">
        <v>77</v>
      </c>
      <c r="D18" s="5">
        <v>44</v>
      </c>
      <c r="E18" s="14">
        <f t="shared" si="0"/>
        <v>57.14285714285714</v>
      </c>
      <c r="F18" s="5">
        <v>207</v>
      </c>
      <c r="G18" s="14">
        <f t="shared" si="1"/>
        <v>2.688311688311688</v>
      </c>
      <c r="H18" s="5">
        <v>45</v>
      </c>
      <c r="I18" s="14">
        <f t="shared" si="2"/>
        <v>21.73913043478261</v>
      </c>
      <c r="J18" s="5">
        <v>75</v>
      </c>
      <c r="K18" s="5">
        <v>0</v>
      </c>
      <c r="L18" s="5">
        <v>10</v>
      </c>
      <c r="M18" s="5">
        <v>20</v>
      </c>
      <c r="N18" s="5">
        <v>0</v>
      </c>
    </row>
    <row r="19" spans="1:14" s="13" customFormat="1" ht="21" customHeight="1" thickBot="1" thickTop="1">
      <c r="A19" s="27" t="s">
        <v>27</v>
      </c>
      <c r="B19" s="5">
        <v>6</v>
      </c>
      <c r="C19" s="5">
        <v>107</v>
      </c>
      <c r="D19" s="5">
        <v>61</v>
      </c>
      <c r="E19" s="14">
        <f t="shared" si="0"/>
        <v>57.009345794392516</v>
      </c>
      <c r="F19" s="5">
        <v>412</v>
      </c>
      <c r="G19" s="14">
        <f t="shared" si="1"/>
        <v>3.850467289719626</v>
      </c>
      <c r="H19" s="5">
        <v>71</v>
      </c>
      <c r="I19" s="14">
        <f t="shared" si="2"/>
        <v>17.233009708737864</v>
      </c>
      <c r="J19" s="5">
        <v>81</v>
      </c>
      <c r="K19" s="5">
        <v>2</v>
      </c>
      <c r="L19" s="5">
        <v>15</v>
      </c>
      <c r="M19" s="5">
        <v>38</v>
      </c>
      <c r="N19" s="5">
        <v>2</v>
      </c>
    </row>
    <row r="20" spans="1:14" s="13" customFormat="1" ht="21" customHeight="1" thickBot="1" thickTop="1">
      <c r="A20" s="27" t="s">
        <v>57</v>
      </c>
      <c r="B20" s="5">
        <v>9</v>
      </c>
      <c r="C20" s="5">
        <v>209</v>
      </c>
      <c r="D20" s="5">
        <v>108</v>
      </c>
      <c r="E20" s="14">
        <f t="shared" si="0"/>
        <v>51.674641148325364</v>
      </c>
      <c r="F20" s="5">
        <v>559</v>
      </c>
      <c r="G20" s="14">
        <f t="shared" si="1"/>
        <v>2.674641148325359</v>
      </c>
      <c r="H20" s="5">
        <v>219</v>
      </c>
      <c r="I20" s="14">
        <f t="shared" si="2"/>
        <v>39.17710196779964</v>
      </c>
      <c r="J20" s="5">
        <v>126</v>
      </c>
      <c r="K20" s="5">
        <v>0</v>
      </c>
      <c r="L20" s="5">
        <v>33</v>
      </c>
      <c r="M20" s="5">
        <v>72</v>
      </c>
      <c r="N20" s="5">
        <v>2</v>
      </c>
    </row>
    <row r="21" spans="1:14" s="13" customFormat="1" ht="21" customHeight="1" thickBot="1" thickTop="1">
      <c r="A21" s="27" t="s">
        <v>58</v>
      </c>
      <c r="B21" s="5">
        <v>6</v>
      </c>
      <c r="C21" s="5">
        <v>113</v>
      </c>
      <c r="D21" s="5">
        <v>59</v>
      </c>
      <c r="E21" s="14">
        <f t="shared" si="0"/>
        <v>52.21238938053098</v>
      </c>
      <c r="F21" s="5">
        <v>359</v>
      </c>
      <c r="G21" s="14">
        <f t="shared" si="1"/>
        <v>3.1769911504424777</v>
      </c>
      <c r="H21" s="5">
        <v>179</v>
      </c>
      <c r="I21" s="14">
        <f t="shared" si="2"/>
        <v>49.86072423398329</v>
      </c>
      <c r="J21" s="5">
        <v>99</v>
      </c>
      <c r="K21" s="5">
        <v>1</v>
      </c>
      <c r="L21" s="5">
        <v>26</v>
      </c>
      <c r="M21" s="5">
        <v>62</v>
      </c>
      <c r="N21" s="5">
        <v>1</v>
      </c>
    </row>
    <row r="22" spans="1:14" s="13" customFormat="1" ht="21" customHeight="1" thickBot="1" thickTop="1">
      <c r="A22" s="27" t="s">
        <v>64</v>
      </c>
      <c r="B22" s="5">
        <v>11</v>
      </c>
      <c r="C22" s="5">
        <v>220</v>
      </c>
      <c r="D22" s="5">
        <v>125</v>
      </c>
      <c r="E22" s="14">
        <f t="shared" si="0"/>
        <v>56.81818181818182</v>
      </c>
      <c r="F22" s="5">
        <v>660</v>
      </c>
      <c r="G22" s="14">
        <f t="shared" si="1"/>
        <v>3</v>
      </c>
      <c r="H22" s="5">
        <v>144</v>
      </c>
      <c r="I22" s="14">
        <f t="shared" si="2"/>
        <v>21.818181818181817</v>
      </c>
      <c r="J22" s="5">
        <v>230</v>
      </c>
      <c r="K22" s="5">
        <v>0</v>
      </c>
      <c r="L22" s="5">
        <v>46</v>
      </c>
      <c r="M22" s="5">
        <v>117</v>
      </c>
      <c r="N22" s="5">
        <v>0</v>
      </c>
    </row>
    <row r="23" spans="1:14" s="13" customFormat="1" ht="21" customHeight="1" thickBot="1" thickTop="1">
      <c r="A23" s="27" t="s">
        <v>30</v>
      </c>
      <c r="B23" s="5">
        <v>7</v>
      </c>
      <c r="C23" s="5">
        <v>122</v>
      </c>
      <c r="D23" s="5">
        <v>63</v>
      </c>
      <c r="E23" s="14">
        <f t="shared" si="0"/>
        <v>51.63934426229508</v>
      </c>
      <c r="F23" s="5">
        <v>342</v>
      </c>
      <c r="G23" s="14">
        <f t="shared" si="1"/>
        <v>2.80327868852459</v>
      </c>
      <c r="H23" s="5">
        <v>140</v>
      </c>
      <c r="I23" s="14">
        <f t="shared" si="2"/>
        <v>40.93567251461988</v>
      </c>
      <c r="J23" s="5">
        <v>97</v>
      </c>
      <c r="K23" s="5">
        <v>4</v>
      </c>
      <c r="L23" s="5">
        <v>30</v>
      </c>
      <c r="M23" s="5">
        <v>65</v>
      </c>
      <c r="N23" s="5">
        <v>4</v>
      </c>
    </row>
    <row r="24" spans="1:14" s="13" customFormat="1" ht="21" customHeight="1" thickBot="1" thickTop="1">
      <c r="A24" s="27" t="s">
        <v>65</v>
      </c>
      <c r="B24" s="5">
        <v>23</v>
      </c>
      <c r="C24" s="5">
        <v>515</v>
      </c>
      <c r="D24" s="5">
        <v>268</v>
      </c>
      <c r="E24" s="14">
        <f t="shared" si="0"/>
        <v>52.038834951456316</v>
      </c>
      <c r="F24" s="5">
        <v>1581</v>
      </c>
      <c r="G24" s="14">
        <f t="shared" si="1"/>
        <v>3.0699029126213593</v>
      </c>
      <c r="H24" s="5">
        <v>512</v>
      </c>
      <c r="I24" s="14">
        <f t="shared" si="2"/>
        <v>32.38456672991777</v>
      </c>
      <c r="J24" s="5">
        <v>390</v>
      </c>
      <c r="K24" s="5">
        <v>5</v>
      </c>
      <c r="L24" s="5">
        <v>89</v>
      </c>
      <c r="M24" s="5">
        <v>23</v>
      </c>
      <c r="N24" s="5">
        <v>8</v>
      </c>
    </row>
    <row r="25" spans="1:14" s="13" customFormat="1" ht="21" customHeight="1" thickBot="1" thickTop="1">
      <c r="A25" s="29" t="s">
        <v>32</v>
      </c>
      <c r="B25" s="5">
        <v>11</v>
      </c>
      <c r="C25" s="5">
        <v>215</v>
      </c>
      <c r="D25" s="5">
        <v>86</v>
      </c>
      <c r="E25" s="14">
        <f t="shared" si="0"/>
        <v>40</v>
      </c>
      <c r="F25" s="5">
        <v>434</v>
      </c>
      <c r="G25" s="14">
        <f t="shared" si="1"/>
        <v>2.0186046511627906</v>
      </c>
      <c r="H25" s="5">
        <v>203</v>
      </c>
      <c r="I25" s="14">
        <f t="shared" si="2"/>
        <v>46.774193548387096</v>
      </c>
      <c r="J25" s="5">
        <v>148</v>
      </c>
      <c r="K25" s="5">
        <v>2</v>
      </c>
      <c r="L25" s="5">
        <v>39</v>
      </c>
      <c r="M25" s="5">
        <v>91</v>
      </c>
      <c r="N25" s="5">
        <v>2</v>
      </c>
    </row>
    <row r="26" spans="1:14" s="13" customFormat="1" ht="21" customHeight="1" thickBot="1" thickTop="1">
      <c r="A26" s="27" t="s">
        <v>33</v>
      </c>
      <c r="B26" s="5">
        <v>15</v>
      </c>
      <c r="C26" s="5">
        <v>291</v>
      </c>
      <c r="D26" s="5">
        <v>136</v>
      </c>
      <c r="E26" s="14">
        <f t="shared" si="0"/>
        <v>46.735395189003434</v>
      </c>
      <c r="F26" s="5">
        <v>724</v>
      </c>
      <c r="G26" s="14">
        <f t="shared" si="1"/>
        <v>2.4879725085910653</v>
      </c>
      <c r="H26" s="5">
        <v>395</v>
      </c>
      <c r="I26" s="14">
        <f t="shared" si="2"/>
        <v>54.55801104972375</v>
      </c>
      <c r="J26" s="5">
        <v>233</v>
      </c>
      <c r="K26" s="5">
        <v>6</v>
      </c>
      <c r="L26" s="5">
        <v>46</v>
      </c>
      <c r="M26" s="5">
        <v>119</v>
      </c>
      <c r="N26" s="5">
        <v>6</v>
      </c>
    </row>
    <row r="27" spans="1:14" s="13" customFormat="1" ht="21" customHeight="1" thickBot="1" thickTop="1">
      <c r="A27" s="27" t="s">
        <v>34</v>
      </c>
      <c r="B27" s="5">
        <v>11</v>
      </c>
      <c r="C27" s="5">
        <v>212</v>
      </c>
      <c r="D27" s="5">
        <v>120</v>
      </c>
      <c r="E27" s="14">
        <f t="shared" si="0"/>
        <v>56.60377358490566</v>
      </c>
      <c r="F27" s="5">
        <v>605</v>
      </c>
      <c r="G27" s="14">
        <f t="shared" si="1"/>
        <v>2.8537735849056602</v>
      </c>
      <c r="H27" s="5">
        <v>192</v>
      </c>
      <c r="I27" s="14">
        <f t="shared" si="2"/>
        <v>31.735537190082646</v>
      </c>
      <c r="J27" s="5">
        <v>159</v>
      </c>
      <c r="K27" s="5">
        <v>2</v>
      </c>
      <c r="L27" s="5">
        <v>33</v>
      </c>
      <c r="M27" s="5">
        <v>93</v>
      </c>
      <c r="N27" s="5">
        <v>2</v>
      </c>
    </row>
    <row r="28" spans="1:14" s="13" customFormat="1" ht="21" customHeight="1" thickBot="1" thickTop="1">
      <c r="A28" s="27" t="s">
        <v>35</v>
      </c>
      <c r="B28" s="5">
        <v>8</v>
      </c>
      <c r="C28" s="5">
        <v>166</v>
      </c>
      <c r="D28" s="5">
        <v>64</v>
      </c>
      <c r="E28" s="14">
        <f t="shared" si="0"/>
        <v>38.55421686746988</v>
      </c>
      <c r="F28" s="5">
        <v>228</v>
      </c>
      <c r="G28" s="14">
        <f t="shared" si="1"/>
        <v>1.3734939759036144</v>
      </c>
      <c r="H28" s="5">
        <v>131</v>
      </c>
      <c r="I28" s="14">
        <f t="shared" si="2"/>
        <v>57.45614035087719</v>
      </c>
      <c r="J28" s="5">
        <v>107</v>
      </c>
      <c r="K28" s="5">
        <v>0</v>
      </c>
      <c r="L28" s="5">
        <v>28</v>
      </c>
      <c r="M28" s="5">
        <v>63</v>
      </c>
      <c r="N28" s="5">
        <v>0</v>
      </c>
    </row>
    <row r="29" spans="1:14" s="13" customFormat="1" ht="21" customHeight="1" thickBot="1" thickTop="1">
      <c r="A29" s="27" t="s">
        <v>36</v>
      </c>
      <c r="B29" s="5">
        <v>2</v>
      </c>
      <c r="C29" s="5">
        <v>47</v>
      </c>
      <c r="D29" s="5">
        <v>34</v>
      </c>
      <c r="E29" s="14">
        <f t="shared" si="0"/>
        <v>72.3404255319149</v>
      </c>
      <c r="F29" s="5">
        <v>187</v>
      </c>
      <c r="G29" s="14">
        <f t="shared" si="1"/>
        <v>3.978723404255319</v>
      </c>
      <c r="H29" s="5">
        <v>65</v>
      </c>
      <c r="I29" s="14">
        <f t="shared" si="2"/>
        <v>34.75935828877005</v>
      </c>
      <c r="J29" s="5">
        <v>20</v>
      </c>
      <c r="K29" s="5">
        <v>0</v>
      </c>
      <c r="L29" s="5">
        <v>5</v>
      </c>
      <c r="M29" s="5">
        <v>12</v>
      </c>
      <c r="N29" s="5">
        <v>0</v>
      </c>
    </row>
    <row r="30" spans="1:14" s="13" customFormat="1" ht="21" customHeight="1" thickBot="1" thickTop="1">
      <c r="A30" s="27" t="s">
        <v>37</v>
      </c>
      <c r="B30" s="5">
        <v>3</v>
      </c>
      <c r="C30" s="5">
        <v>42</v>
      </c>
      <c r="D30" s="5">
        <v>27</v>
      </c>
      <c r="E30" s="14">
        <f t="shared" si="0"/>
        <v>64.28571428571429</v>
      </c>
      <c r="F30" s="5">
        <v>166</v>
      </c>
      <c r="G30" s="14">
        <f t="shared" si="1"/>
        <v>3.9523809523809526</v>
      </c>
      <c r="H30" s="5">
        <v>68</v>
      </c>
      <c r="I30" s="14">
        <f t="shared" si="2"/>
        <v>40.963855421686745</v>
      </c>
      <c r="J30" s="5">
        <v>57</v>
      </c>
      <c r="K30" s="5">
        <v>1</v>
      </c>
      <c r="L30" s="5">
        <v>7</v>
      </c>
      <c r="M30" s="5">
        <v>23</v>
      </c>
      <c r="N30" s="5">
        <v>1</v>
      </c>
    </row>
    <row r="31" spans="1:14" s="13" customFormat="1" ht="21" customHeight="1" thickBot="1" thickTop="1">
      <c r="A31" s="27" t="s">
        <v>59</v>
      </c>
      <c r="B31" s="5">
        <v>5</v>
      </c>
      <c r="C31" s="5">
        <v>120</v>
      </c>
      <c r="D31" s="5">
        <v>72</v>
      </c>
      <c r="E31" s="14">
        <f t="shared" si="0"/>
        <v>60</v>
      </c>
      <c r="F31" s="5">
        <v>409</v>
      </c>
      <c r="G31" s="14">
        <f t="shared" si="1"/>
        <v>3.408333333333333</v>
      </c>
      <c r="H31" s="5">
        <v>190</v>
      </c>
      <c r="I31" s="14">
        <f t="shared" si="2"/>
        <v>46.454767726161364</v>
      </c>
      <c r="J31" s="5">
        <v>98</v>
      </c>
      <c r="K31" s="5">
        <v>0</v>
      </c>
      <c r="L31" s="5">
        <v>23</v>
      </c>
      <c r="M31" s="5">
        <v>57</v>
      </c>
      <c r="N31" s="5">
        <v>0</v>
      </c>
    </row>
    <row r="32" spans="1:14" s="13" customFormat="1" ht="21" customHeight="1" thickBot="1" thickTop="1">
      <c r="A32" s="27" t="s">
        <v>39</v>
      </c>
      <c r="B32" s="20">
        <v>20</v>
      </c>
      <c r="C32" s="20">
        <v>384</v>
      </c>
      <c r="D32" s="20">
        <v>135</v>
      </c>
      <c r="E32" s="19">
        <f>SUM(D32/C32*100)</f>
        <v>35.15625</v>
      </c>
      <c r="F32" s="20">
        <v>742</v>
      </c>
      <c r="G32" s="19">
        <f>SUM(F32/C32)</f>
        <v>1.9322916666666667</v>
      </c>
      <c r="H32" s="20">
        <v>345</v>
      </c>
      <c r="I32" s="19">
        <f>SUM(H32/F32*100)</f>
        <v>46.495956873315365</v>
      </c>
      <c r="J32" s="20">
        <v>247</v>
      </c>
      <c r="K32" s="20">
        <v>1</v>
      </c>
      <c r="L32" s="20">
        <v>69</v>
      </c>
      <c r="M32" s="20">
        <v>170</v>
      </c>
      <c r="N32" s="20">
        <v>1</v>
      </c>
    </row>
    <row r="33" spans="1:14" s="13" customFormat="1" ht="21" customHeight="1" thickBot="1" thickTop="1">
      <c r="A33" s="27" t="s">
        <v>40</v>
      </c>
      <c r="B33" s="20">
        <v>15</v>
      </c>
      <c r="C33" s="20">
        <v>313</v>
      </c>
      <c r="D33" s="20">
        <v>167</v>
      </c>
      <c r="E33" s="19">
        <f>SUM(D33/C33*100)</f>
        <v>53.35463258785943</v>
      </c>
      <c r="F33" s="20">
        <v>979</v>
      </c>
      <c r="G33" s="19">
        <f>SUM(F33/C33)</f>
        <v>3.1277955271565494</v>
      </c>
      <c r="H33" s="20">
        <v>494</v>
      </c>
      <c r="I33" s="19">
        <f>SUM(H33/F33*100)</f>
        <v>50.45965270684371</v>
      </c>
      <c r="J33" s="20">
        <v>275</v>
      </c>
      <c r="K33" s="20">
        <v>4</v>
      </c>
      <c r="L33" s="20">
        <v>63</v>
      </c>
      <c r="M33" s="20">
        <v>158</v>
      </c>
      <c r="N33" s="20">
        <v>4</v>
      </c>
    </row>
    <row r="34" spans="1:14" s="13" customFormat="1" ht="21" customHeight="1" thickBot="1" thickTop="1">
      <c r="A34" s="27" t="s">
        <v>60</v>
      </c>
      <c r="B34" s="20">
        <v>7</v>
      </c>
      <c r="C34" s="20">
        <v>447</v>
      </c>
      <c r="D34" s="20">
        <v>64</v>
      </c>
      <c r="E34" s="19">
        <f>SUM(D34/C34*100)</f>
        <v>14.317673378076062</v>
      </c>
      <c r="F34" s="20">
        <v>467</v>
      </c>
      <c r="G34" s="19">
        <f>SUM(F34/C34)</f>
        <v>1.0447427293064877</v>
      </c>
      <c r="H34" s="20">
        <v>203</v>
      </c>
      <c r="I34" s="19">
        <f>SUM(H34/F34*100)</f>
        <v>43.46895074946467</v>
      </c>
      <c r="J34" s="20">
        <v>204</v>
      </c>
      <c r="K34" s="20">
        <v>1</v>
      </c>
      <c r="L34" s="20">
        <v>44</v>
      </c>
      <c r="M34" s="20">
        <v>119</v>
      </c>
      <c r="N34" s="20">
        <v>1</v>
      </c>
    </row>
    <row r="35" spans="1:14" s="13" customFormat="1" ht="21" customHeight="1" thickBot="1" thickTop="1">
      <c r="A35" s="27" t="s">
        <v>41</v>
      </c>
      <c r="B35" s="20">
        <v>2</v>
      </c>
      <c r="C35" s="20">
        <v>41</v>
      </c>
      <c r="D35" s="20">
        <v>20</v>
      </c>
      <c r="E35" s="19">
        <f>SUM(D35/C35*100)</f>
        <v>48.78048780487805</v>
      </c>
      <c r="F35" s="20">
        <v>104</v>
      </c>
      <c r="G35" s="19">
        <f>SUM(F35/C35)</f>
        <v>2.5365853658536586</v>
      </c>
      <c r="H35" s="20">
        <v>56</v>
      </c>
      <c r="I35" s="19">
        <f>SUM(H35/F35*100)</f>
        <v>53.84615384615385</v>
      </c>
      <c r="J35" s="20">
        <v>47</v>
      </c>
      <c r="K35" s="20">
        <v>0</v>
      </c>
      <c r="L35" s="20">
        <v>16</v>
      </c>
      <c r="M35" s="20">
        <v>43</v>
      </c>
      <c r="N35" s="20">
        <v>0</v>
      </c>
    </row>
    <row r="36" spans="1:14" s="13" customFormat="1" ht="21" customHeight="1" thickBot="1" thickTop="1">
      <c r="A36" s="27" t="s">
        <v>42</v>
      </c>
      <c r="B36" s="20">
        <v>6</v>
      </c>
      <c r="C36" s="20">
        <v>137</v>
      </c>
      <c r="D36" s="20">
        <v>66</v>
      </c>
      <c r="E36" s="19">
        <f>SUM(D36/C36*100)</f>
        <v>48.175182481751825</v>
      </c>
      <c r="F36" s="20">
        <v>364</v>
      </c>
      <c r="G36" s="19">
        <f>SUM(F36/C36)</f>
        <v>2.656934306569343</v>
      </c>
      <c r="H36" s="20">
        <v>183</v>
      </c>
      <c r="I36" s="19">
        <f>SUM(H36/F36*100)</f>
        <v>50.27472527472527</v>
      </c>
      <c r="J36" s="20">
        <v>149</v>
      </c>
      <c r="K36" s="20">
        <v>15</v>
      </c>
      <c r="L36" s="20">
        <v>41</v>
      </c>
      <c r="M36" s="20">
        <v>112</v>
      </c>
      <c r="N36" s="20">
        <v>1</v>
      </c>
    </row>
    <row r="37" spans="1:14" s="13" customFormat="1" ht="21" customHeight="1" thickBot="1" thickTop="1">
      <c r="A37" s="27" t="s">
        <v>44</v>
      </c>
      <c r="B37" s="5">
        <v>39</v>
      </c>
      <c r="C37" s="5">
        <v>700</v>
      </c>
      <c r="D37" s="5">
        <v>269</v>
      </c>
      <c r="E37" s="14">
        <f t="shared" si="0"/>
        <v>38.42857142857143</v>
      </c>
      <c r="F37" s="5">
        <v>2177</v>
      </c>
      <c r="G37" s="14">
        <f t="shared" si="1"/>
        <v>3.11</v>
      </c>
      <c r="H37" s="5">
        <v>803</v>
      </c>
      <c r="I37" s="14">
        <f t="shared" si="2"/>
        <v>36.88562241616904</v>
      </c>
      <c r="J37" s="5">
        <v>580</v>
      </c>
      <c r="K37" s="5">
        <v>6</v>
      </c>
      <c r="L37" s="5">
        <v>137</v>
      </c>
      <c r="M37" s="5">
        <v>354</v>
      </c>
      <c r="N37" s="5">
        <v>8</v>
      </c>
    </row>
    <row r="38" spans="1:14" s="13" customFormat="1" ht="21" customHeight="1" thickBot="1" thickTop="1">
      <c r="A38" s="27" t="s">
        <v>69</v>
      </c>
      <c r="B38" s="5">
        <v>8</v>
      </c>
      <c r="C38" s="5">
        <v>144</v>
      </c>
      <c r="D38" s="5">
        <v>68</v>
      </c>
      <c r="E38" s="14">
        <f t="shared" si="0"/>
        <v>47.22222222222222</v>
      </c>
      <c r="F38" s="5">
        <v>464</v>
      </c>
      <c r="G38" s="14">
        <f t="shared" si="1"/>
        <v>3.2222222222222223</v>
      </c>
      <c r="H38" s="5">
        <v>151</v>
      </c>
      <c r="I38" s="14">
        <f t="shared" si="2"/>
        <v>32.543103448275865</v>
      </c>
      <c r="J38" s="5">
        <v>122</v>
      </c>
      <c r="K38" s="5">
        <v>2</v>
      </c>
      <c r="L38" s="5">
        <v>32</v>
      </c>
      <c r="M38" s="5">
        <v>95</v>
      </c>
      <c r="N38" s="5">
        <v>2</v>
      </c>
    </row>
    <row r="39" spans="1:14" s="13" customFormat="1" ht="21" customHeight="1" thickBot="1" thickTop="1">
      <c r="A39" s="27" t="s">
        <v>45</v>
      </c>
      <c r="B39" s="5">
        <v>11</v>
      </c>
      <c r="C39" s="5">
        <v>237</v>
      </c>
      <c r="D39" s="5">
        <v>115</v>
      </c>
      <c r="E39" s="14">
        <f t="shared" si="0"/>
        <v>48.52320675105485</v>
      </c>
      <c r="F39" s="5">
        <v>701</v>
      </c>
      <c r="G39" s="14">
        <f t="shared" si="1"/>
        <v>2.957805907172996</v>
      </c>
      <c r="H39" s="5">
        <v>345</v>
      </c>
      <c r="I39" s="14">
        <f t="shared" si="2"/>
        <v>49.21540656205421</v>
      </c>
      <c r="J39" s="5">
        <v>171</v>
      </c>
      <c r="K39" s="5">
        <v>6</v>
      </c>
      <c r="L39" s="5">
        <v>57</v>
      </c>
      <c r="M39" s="5">
        <v>127</v>
      </c>
      <c r="N39" s="5">
        <v>7</v>
      </c>
    </row>
    <row r="40" spans="1:14" s="13" customFormat="1" ht="21" customHeight="1" thickBot="1" thickTop="1">
      <c r="A40" s="27" t="s">
        <v>61</v>
      </c>
      <c r="B40" s="5">
        <v>19</v>
      </c>
      <c r="C40" s="5">
        <v>445</v>
      </c>
      <c r="D40" s="5">
        <v>215</v>
      </c>
      <c r="E40" s="14">
        <f t="shared" si="0"/>
        <v>48.31460674157304</v>
      </c>
      <c r="F40" s="5">
        <v>1259</v>
      </c>
      <c r="G40" s="14">
        <f t="shared" si="1"/>
        <v>2.8292134831460674</v>
      </c>
      <c r="H40" s="5">
        <v>528</v>
      </c>
      <c r="I40" s="14">
        <f t="shared" si="2"/>
        <v>41.93804606830818</v>
      </c>
      <c r="J40" s="5">
        <v>326</v>
      </c>
      <c r="K40" s="5">
        <v>3</v>
      </c>
      <c r="L40" s="5">
        <v>74</v>
      </c>
      <c r="M40" s="5">
        <v>185</v>
      </c>
      <c r="N40" s="5">
        <v>4</v>
      </c>
    </row>
    <row r="41" spans="1:14" s="13" customFormat="1" ht="21" customHeight="1" thickBot="1" thickTop="1">
      <c r="A41" s="27" t="s">
        <v>62</v>
      </c>
      <c r="B41" s="5">
        <v>6</v>
      </c>
      <c r="C41" s="5">
        <v>131</v>
      </c>
      <c r="D41" s="5">
        <v>46</v>
      </c>
      <c r="E41" s="14">
        <f t="shared" si="0"/>
        <v>35.11450381679389</v>
      </c>
      <c r="F41" s="5">
        <v>266</v>
      </c>
      <c r="G41" s="14">
        <f t="shared" si="1"/>
        <v>2.030534351145038</v>
      </c>
      <c r="H41" s="5">
        <v>172</v>
      </c>
      <c r="I41" s="14">
        <f t="shared" si="2"/>
        <v>64.66165413533834</v>
      </c>
      <c r="J41" s="5">
        <v>56</v>
      </c>
      <c r="K41" s="5">
        <v>0</v>
      </c>
      <c r="L41" s="5">
        <v>14</v>
      </c>
      <c r="M41" s="5">
        <v>33</v>
      </c>
      <c r="N41" s="5">
        <v>0</v>
      </c>
    </row>
    <row r="42" spans="1:14" s="13" customFormat="1" ht="21" customHeight="1" thickBot="1" thickTop="1">
      <c r="A42" s="27" t="s">
        <v>46</v>
      </c>
      <c r="B42" s="30">
        <v>5</v>
      </c>
      <c r="C42" s="30">
        <v>111</v>
      </c>
      <c r="D42" s="30">
        <v>48</v>
      </c>
      <c r="E42" s="31">
        <f>D42/C42*100</f>
        <v>43.24324324324324</v>
      </c>
      <c r="F42" s="30">
        <v>307</v>
      </c>
      <c r="G42" s="31">
        <f>F42/C42</f>
        <v>2.765765765765766</v>
      </c>
      <c r="H42" s="30">
        <v>152</v>
      </c>
      <c r="I42" s="31">
        <f>H42/F42*100</f>
        <v>49.5114006514658</v>
      </c>
      <c r="J42" s="30">
        <v>65</v>
      </c>
      <c r="K42" s="30">
        <v>1</v>
      </c>
      <c r="L42" s="30">
        <v>18</v>
      </c>
      <c r="M42" s="30">
        <v>27</v>
      </c>
      <c r="N42" s="30">
        <v>1</v>
      </c>
    </row>
    <row r="43" spans="1:14" s="13" customFormat="1" ht="21" customHeight="1" thickBot="1" thickTop="1">
      <c r="A43" s="27" t="s">
        <v>70</v>
      </c>
      <c r="B43" s="30">
        <v>11</v>
      </c>
      <c r="C43" s="30">
        <v>218</v>
      </c>
      <c r="D43" s="30">
        <v>116</v>
      </c>
      <c r="E43" s="31">
        <f>D43/C43*100</f>
        <v>53.21100917431193</v>
      </c>
      <c r="F43" s="30">
        <v>549</v>
      </c>
      <c r="G43" s="31">
        <f>F43/C43</f>
        <v>2.518348623853211</v>
      </c>
      <c r="H43" s="30">
        <v>287</v>
      </c>
      <c r="I43" s="31">
        <f>H43/F43*100</f>
        <v>52.27686703096539</v>
      </c>
      <c r="J43" s="30">
        <v>180</v>
      </c>
      <c r="K43" s="30">
        <v>0</v>
      </c>
      <c r="L43" s="30">
        <v>43</v>
      </c>
      <c r="M43" s="30">
        <v>120</v>
      </c>
      <c r="N43" s="30">
        <v>0</v>
      </c>
    </row>
    <row r="44" spans="1:14" s="13" customFormat="1" ht="21" customHeight="1" thickBot="1" thickTop="1">
      <c r="A44" s="27" t="s">
        <v>63</v>
      </c>
      <c r="B44" s="30">
        <v>9</v>
      </c>
      <c r="C44" s="30">
        <v>169</v>
      </c>
      <c r="D44" s="30">
        <v>88</v>
      </c>
      <c r="E44" s="31">
        <f>D44/C44*100</f>
        <v>52.071005917159766</v>
      </c>
      <c r="F44" s="30">
        <v>565</v>
      </c>
      <c r="G44" s="31">
        <f>F44/C44</f>
        <v>3.3431952662721893</v>
      </c>
      <c r="H44" s="30">
        <v>270</v>
      </c>
      <c r="I44" s="31">
        <f>H44/F44*100</f>
        <v>47.78761061946903</v>
      </c>
      <c r="J44" s="30">
        <v>101</v>
      </c>
      <c r="K44" s="30">
        <v>0</v>
      </c>
      <c r="L44" s="30">
        <v>23</v>
      </c>
      <c r="M44" s="30">
        <v>58</v>
      </c>
      <c r="N44" s="30">
        <v>0</v>
      </c>
    </row>
    <row r="45" spans="1:14" s="13" customFormat="1" ht="21" customHeight="1" thickBot="1" thickTop="1">
      <c r="A45" s="27" t="s">
        <v>47</v>
      </c>
      <c r="B45" s="30">
        <v>5</v>
      </c>
      <c r="C45" s="30">
        <v>62</v>
      </c>
      <c r="D45" s="30">
        <v>41</v>
      </c>
      <c r="E45" s="31">
        <f>D45/C45*100</f>
        <v>66.12903225806451</v>
      </c>
      <c r="F45" s="30">
        <v>190</v>
      </c>
      <c r="G45" s="31">
        <f>F45/C45</f>
        <v>3.064516129032258</v>
      </c>
      <c r="H45" s="30">
        <v>86</v>
      </c>
      <c r="I45" s="31">
        <f>H45/F45*100</f>
        <v>45.26315789473684</v>
      </c>
      <c r="J45" s="30">
        <v>82</v>
      </c>
      <c r="K45" s="30">
        <v>3</v>
      </c>
      <c r="L45" s="30">
        <v>16</v>
      </c>
      <c r="M45" s="30">
        <v>42</v>
      </c>
      <c r="N45" s="30">
        <v>3</v>
      </c>
    </row>
    <row r="46" spans="1:14" s="13" customFormat="1" ht="21" customHeight="1" thickBot="1" thickTop="1">
      <c r="A46" s="27" t="s">
        <v>48</v>
      </c>
      <c r="B46" s="5">
        <v>21</v>
      </c>
      <c r="C46" s="5">
        <v>341</v>
      </c>
      <c r="D46" s="5">
        <v>177</v>
      </c>
      <c r="E46" s="14">
        <f t="shared" si="0"/>
        <v>51.90615835777126</v>
      </c>
      <c r="F46" s="5">
        <v>739</v>
      </c>
      <c r="G46" s="14">
        <f t="shared" si="1"/>
        <v>2.167155425219941</v>
      </c>
      <c r="H46" s="5">
        <v>256</v>
      </c>
      <c r="I46" s="14">
        <f t="shared" si="2"/>
        <v>34.64140730717185</v>
      </c>
      <c r="J46" s="5">
        <v>209</v>
      </c>
      <c r="K46" s="5">
        <v>1</v>
      </c>
      <c r="L46" s="5">
        <v>56</v>
      </c>
      <c r="M46" s="5">
        <v>162</v>
      </c>
      <c r="N46" s="5">
        <v>1</v>
      </c>
    </row>
    <row r="47" spans="1:14" s="13" customFormat="1" ht="21" customHeight="1" thickBot="1" thickTop="1">
      <c r="A47" s="27" t="s">
        <v>49</v>
      </c>
      <c r="B47" s="5">
        <v>2</v>
      </c>
      <c r="C47" s="5">
        <v>50</v>
      </c>
      <c r="D47" s="5">
        <v>13</v>
      </c>
      <c r="E47" s="14">
        <f t="shared" si="0"/>
        <v>26</v>
      </c>
      <c r="F47" s="5">
        <v>78</v>
      </c>
      <c r="G47" s="14">
        <f t="shared" si="1"/>
        <v>1.56</v>
      </c>
      <c r="H47" s="5">
        <v>54</v>
      </c>
      <c r="I47" s="14">
        <f t="shared" si="2"/>
        <v>69.23076923076923</v>
      </c>
      <c r="J47" s="5">
        <v>33</v>
      </c>
      <c r="K47" s="5">
        <v>2</v>
      </c>
      <c r="L47" s="5">
        <v>7</v>
      </c>
      <c r="M47" s="5">
        <v>21</v>
      </c>
      <c r="N47" s="5">
        <v>2</v>
      </c>
    </row>
    <row r="48" spans="1:14" s="13" customFormat="1" ht="21" customHeight="1" thickBot="1" thickTop="1">
      <c r="A48" s="27" t="s">
        <v>50</v>
      </c>
      <c r="B48" s="5">
        <v>4</v>
      </c>
      <c r="C48" s="5">
        <v>102</v>
      </c>
      <c r="D48" s="5">
        <v>54</v>
      </c>
      <c r="E48" s="14">
        <f t="shared" si="0"/>
        <v>52.94117647058824</v>
      </c>
      <c r="F48" s="5">
        <v>272</v>
      </c>
      <c r="G48" s="14">
        <f t="shared" si="1"/>
        <v>2.6666666666666665</v>
      </c>
      <c r="H48" s="5">
        <v>119</v>
      </c>
      <c r="I48" s="14">
        <f t="shared" si="2"/>
        <v>43.75</v>
      </c>
      <c r="J48" s="5">
        <v>133</v>
      </c>
      <c r="K48" s="5">
        <v>0</v>
      </c>
      <c r="L48" s="5">
        <v>32</v>
      </c>
      <c r="M48" s="5">
        <v>65</v>
      </c>
      <c r="N48" s="5">
        <v>0</v>
      </c>
    </row>
    <row r="49" spans="1:14" s="13" customFormat="1" ht="21" customHeight="1" thickBot="1" thickTop="1">
      <c r="A49" s="16" t="s">
        <v>18</v>
      </c>
      <c r="B49" s="5">
        <f>SUM(B5:B48)</f>
        <v>467</v>
      </c>
      <c r="C49" s="5">
        <f aca="true" t="shared" si="3" ref="C49:N49">SUM(C5:C48)</f>
        <v>9507</v>
      </c>
      <c r="D49" s="5">
        <f t="shared" si="3"/>
        <v>4367</v>
      </c>
      <c r="E49" s="14">
        <f t="shared" si="0"/>
        <v>45.93457452403492</v>
      </c>
      <c r="F49" s="5">
        <f t="shared" si="3"/>
        <v>24741</v>
      </c>
      <c r="G49" s="14">
        <f t="shared" si="1"/>
        <v>2.602398232881035</v>
      </c>
      <c r="H49" s="5">
        <f t="shared" si="3"/>
        <v>10464</v>
      </c>
      <c r="I49" s="14">
        <f t="shared" si="2"/>
        <v>42.29416757608828</v>
      </c>
      <c r="J49" s="5">
        <f t="shared" si="3"/>
        <v>7380</v>
      </c>
      <c r="K49" s="5">
        <f t="shared" si="3"/>
        <v>113</v>
      </c>
      <c r="L49" s="5">
        <f t="shared" si="3"/>
        <v>1767</v>
      </c>
      <c r="M49" s="5">
        <f t="shared" si="3"/>
        <v>4243</v>
      </c>
      <c r="N49" s="5">
        <f t="shared" si="3"/>
        <v>125</v>
      </c>
    </row>
    <row r="50" s="13" customFormat="1" ht="14.25" thickTop="1"/>
    <row r="51" s="13" customFormat="1" ht="13.5"/>
    <row r="52" s="13" customFormat="1" ht="13.5"/>
    <row r="53" s="13" customFormat="1" ht="13.5"/>
    <row r="54" s="13" customFormat="1" ht="13.5"/>
    <row r="55" s="13" customFormat="1" ht="13.5"/>
    <row r="56" s="13" customFormat="1" ht="13.5"/>
    <row r="57" s="13" customFormat="1" ht="13.5"/>
    <row r="58" s="13" customFormat="1" ht="13.5"/>
    <row r="59" s="13" customFormat="1" ht="13.5"/>
    <row r="60" s="13" customFormat="1" ht="13.5"/>
    <row r="61" s="13" customFormat="1" ht="13.5"/>
    <row r="62" s="13" customFormat="1" ht="13.5"/>
    <row r="63" s="13" customFormat="1" ht="13.5"/>
    <row r="64" s="13" customFormat="1" ht="13.5"/>
    <row r="65" s="13" customFormat="1" ht="13.5"/>
    <row r="66" s="13" customFormat="1" ht="13.5"/>
    <row r="67" s="13" customFormat="1" ht="13.5"/>
    <row r="68" s="13" customFormat="1" ht="13.5"/>
    <row r="69" s="13" customFormat="1" ht="13.5"/>
    <row r="70" s="13" customFormat="1" ht="13.5"/>
    <row r="71" s="13" customFormat="1" ht="13.5"/>
    <row r="72" s="13" customFormat="1" ht="13.5"/>
    <row r="73" s="13" customFormat="1" ht="13.5"/>
    <row r="74" s="13" customFormat="1" ht="13.5"/>
    <row r="75" s="13" customFormat="1" ht="13.5"/>
    <row r="76" s="13" customFormat="1" ht="13.5"/>
    <row r="77" s="13" customFormat="1" ht="13.5"/>
    <row r="78" s="13" customFormat="1" ht="13.5"/>
    <row r="79" s="13" customFormat="1" ht="13.5"/>
    <row r="80" s="13" customFormat="1" ht="13.5"/>
    <row r="81" s="13" customFormat="1" ht="13.5"/>
    <row r="82" s="13" customFormat="1" ht="13.5"/>
    <row r="83" s="13" customFormat="1" ht="13.5"/>
    <row r="84" s="13" customFormat="1" ht="13.5"/>
    <row r="85" s="13" customFormat="1" ht="13.5"/>
    <row r="86" s="13" customFormat="1" ht="13.5"/>
    <row r="87" s="13" customFormat="1" ht="13.5"/>
    <row r="88" s="13" customFormat="1" ht="13.5"/>
    <row r="89" s="13" customFormat="1" ht="13.5"/>
    <row r="90" s="13" customFormat="1" ht="13.5"/>
    <row r="91" s="13" customFormat="1" ht="13.5"/>
    <row r="92" s="13" customFormat="1" ht="13.5"/>
    <row r="93" s="13" customFormat="1" ht="13.5"/>
    <row r="94" s="13" customFormat="1" ht="13.5"/>
    <row r="95" s="13" customFormat="1" ht="13.5"/>
    <row r="96" s="13" customFormat="1" ht="13.5"/>
    <row r="97" s="13" customFormat="1" ht="13.5"/>
    <row r="98" s="13" customFormat="1" ht="13.5"/>
    <row r="99" s="13" customFormat="1" ht="13.5"/>
    <row r="100" s="13" customFormat="1" ht="13.5"/>
    <row r="101" s="13" customFormat="1" ht="13.5"/>
    <row r="102" s="13" customFormat="1" ht="13.5"/>
    <row r="103" s="13" customFormat="1" ht="13.5"/>
    <row r="104" s="13" customFormat="1" ht="13.5"/>
    <row r="105" s="13" customFormat="1" ht="13.5"/>
    <row r="106" s="13" customFormat="1" ht="13.5"/>
    <row r="107" s="13" customFormat="1" ht="13.5"/>
    <row r="108" s="13" customFormat="1" ht="13.5"/>
    <row r="109" s="13" customFormat="1" ht="13.5"/>
    <row r="110" s="13" customFormat="1" ht="13.5"/>
    <row r="111" s="13" customFormat="1" ht="13.5"/>
    <row r="112" s="13" customFormat="1" ht="13.5"/>
    <row r="113" s="13" customFormat="1" ht="13.5"/>
    <row r="114" s="13" customFormat="1" ht="13.5"/>
    <row r="115" s="13" customFormat="1" ht="13.5"/>
    <row r="116" s="13" customFormat="1" ht="13.5"/>
    <row r="117" s="13" customFormat="1" ht="13.5"/>
    <row r="118" s="13" customFormat="1" ht="13.5"/>
    <row r="119" s="13" customFormat="1" ht="13.5"/>
    <row r="120" s="13" customFormat="1" ht="13.5"/>
    <row r="121" s="13" customFormat="1" ht="13.5"/>
    <row r="122" s="13" customFormat="1" ht="13.5"/>
    <row r="123" s="13" customFormat="1" ht="13.5"/>
    <row r="124" s="13" customFormat="1" ht="13.5"/>
    <row r="125" s="13" customFormat="1" ht="13.5"/>
    <row r="126" s="13" customFormat="1" ht="13.5"/>
    <row r="127" s="13" customFormat="1" ht="13.5"/>
  </sheetData>
  <sheetProtection/>
  <mergeCells count="2">
    <mergeCell ref="J3:K3"/>
    <mergeCell ref="L3:N3"/>
  </mergeCells>
  <printOptions/>
  <pageMargins left="0.5905511811023623" right="0.35433070866141736" top="0.4330708661417323" bottom="0.4724409448818898" header="0.31496062992125984" footer="0.5118110236220472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4"/>
  <sheetViews>
    <sheetView zoomScalePageLayoutView="0" workbookViewId="0" topLeftCell="A1">
      <pane xSplit="1" ySplit="4" topLeftCell="B56" activePane="bottomRight" state="frozen"/>
      <selection pane="topLeft" activeCell="A18" sqref="A18"/>
      <selection pane="topRight" activeCell="A18" sqref="A18"/>
      <selection pane="bottomLeft" activeCell="A18" sqref="A18"/>
      <selection pane="bottomRight" activeCell="E61" sqref="E61"/>
    </sheetView>
  </sheetViews>
  <sheetFormatPr defaultColWidth="9.00390625" defaultRowHeight="13.5"/>
  <cols>
    <col min="1" max="1" width="21.50390625" style="0" customWidth="1"/>
    <col min="2" max="14" width="9.375" style="0" customWidth="1"/>
    <col min="15" max="15" width="13.125" style="0" hidden="1" customWidth="1"/>
    <col min="16" max="16" width="9.00390625" style="0" hidden="1" customWidth="1"/>
  </cols>
  <sheetData>
    <row r="1" ht="17.25">
      <c r="B1" s="1" t="s">
        <v>76</v>
      </c>
    </row>
    <row r="2" ht="18.75" customHeight="1" thickBot="1">
      <c r="A2" s="6" t="s">
        <v>73</v>
      </c>
    </row>
    <row r="3" spans="10:14" ht="20.25" customHeight="1" thickBot="1" thickTop="1">
      <c r="J3" s="52" t="s">
        <v>12</v>
      </c>
      <c r="K3" s="53"/>
      <c r="L3" s="52" t="s">
        <v>13</v>
      </c>
      <c r="M3" s="54"/>
      <c r="N3" s="53"/>
    </row>
    <row r="4" spans="1:26" ht="32.25" customHeight="1" thickBot="1" thickTop="1">
      <c r="A4" s="7" t="s">
        <v>0</v>
      </c>
      <c r="B4" s="23" t="s">
        <v>5</v>
      </c>
      <c r="C4" s="24" t="s">
        <v>6</v>
      </c>
      <c r="D4" s="24" t="s">
        <v>7</v>
      </c>
      <c r="E4" s="24" t="s">
        <v>8</v>
      </c>
      <c r="F4" s="24" t="s">
        <v>9</v>
      </c>
      <c r="G4" s="25" t="s">
        <v>1</v>
      </c>
      <c r="H4" s="24" t="s">
        <v>10</v>
      </c>
      <c r="I4" s="24" t="s">
        <v>11</v>
      </c>
      <c r="J4" s="24" t="s">
        <v>14</v>
      </c>
      <c r="K4" s="24" t="s">
        <v>9</v>
      </c>
      <c r="L4" s="24" t="s">
        <v>15</v>
      </c>
      <c r="M4" s="24" t="s">
        <v>16</v>
      </c>
      <c r="N4" s="24" t="s">
        <v>17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21" customHeight="1" thickBot="1" thickTop="1">
      <c r="A5" s="32" t="s">
        <v>74</v>
      </c>
      <c r="B5" s="33">
        <v>39</v>
      </c>
      <c r="C5" s="33">
        <v>734</v>
      </c>
      <c r="D5" s="33">
        <v>266</v>
      </c>
      <c r="E5" s="34">
        <f aca="true" t="shared" si="0" ref="E5:E10">D5/C5*100</f>
        <v>36.23978201634878</v>
      </c>
      <c r="F5" s="35">
        <v>1263</v>
      </c>
      <c r="G5" s="34">
        <f aca="true" t="shared" si="1" ref="G5:G10">F5/C5</f>
        <v>1.720708446866485</v>
      </c>
      <c r="H5" s="33">
        <v>384</v>
      </c>
      <c r="I5" s="34">
        <f aca="true" t="shared" si="2" ref="I5:I10">H5/F5*100</f>
        <v>30.403800475059384</v>
      </c>
      <c r="J5" s="33">
        <v>20</v>
      </c>
      <c r="K5" s="33">
        <v>0</v>
      </c>
      <c r="L5" s="33">
        <v>8</v>
      </c>
      <c r="M5" s="33">
        <v>13</v>
      </c>
      <c r="N5" s="33">
        <v>0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21" customHeight="1" thickBot="1" thickTop="1">
      <c r="A6" s="32" t="s">
        <v>3</v>
      </c>
      <c r="B6" s="33">
        <v>9</v>
      </c>
      <c r="C6" s="33">
        <v>203</v>
      </c>
      <c r="D6" s="33">
        <v>75</v>
      </c>
      <c r="E6" s="34">
        <f t="shared" si="0"/>
        <v>36.94581280788177</v>
      </c>
      <c r="F6" s="35">
        <v>353</v>
      </c>
      <c r="G6" s="34">
        <f t="shared" si="1"/>
        <v>1.7389162561576355</v>
      </c>
      <c r="H6" s="33">
        <v>95</v>
      </c>
      <c r="I6" s="34">
        <f t="shared" si="2"/>
        <v>26.912181303116146</v>
      </c>
      <c r="J6" s="33">
        <v>5</v>
      </c>
      <c r="K6" s="33">
        <v>0</v>
      </c>
      <c r="L6" s="33">
        <v>2</v>
      </c>
      <c r="M6" s="33">
        <v>5</v>
      </c>
      <c r="N6" s="33">
        <v>0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1" customHeight="1" thickBot="1" thickTop="1">
      <c r="A7" s="32" t="s">
        <v>68</v>
      </c>
      <c r="B7" s="33">
        <v>11</v>
      </c>
      <c r="C7" s="33">
        <v>253</v>
      </c>
      <c r="D7" s="33">
        <v>119</v>
      </c>
      <c r="E7" s="34">
        <f t="shared" si="0"/>
        <v>47.03557312252965</v>
      </c>
      <c r="F7" s="35">
        <v>535</v>
      </c>
      <c r="G7" s="34">
        <f t="shared" si="1"/>
        <v>2.1146245059288535</v>
      </c>
      <c r="H7" s="33">
        <v>161</v>
      </c>
      <c r="I7" s="34">
        <f t="shared" si="2"/>
        <v>30.093457943925234</v>
      </c>
      <c r="J7" s="33">
        <v>3</v>
      </c>
      <c r="K7" s="33">
        <v>0</v>
      </c>
      <c r="L7" s="33">
        <v>3</v>
      </c>
      <c r="M7" s="33">
        <v>7</v>
      </c>
      <c r="N7" s="33">
        <v>3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21" customHeight="1" thickBot="1" thickTop="1">
      <c r="A8" s="32" t="s">
        <v>4</v>
      </c>
      <c r="B8" s="33">
        <v>6</v>
      </c>
      <c r="C8" s="33">
        <v>125</v>
      </c>
      <c r="D8" s="33">
        <v>45</v>
      </c>
      <c r="E8" s="34">
        <f t="shared" si="0"/>
        <v>36</v>
      </c>
      <c r="F8" s="35">
        <v>188</v>
      </c>
      <c r="G8" s="34">
        <f t="shared" si="1"/>
        <v>1.504</v>
      </c>
      <c r="H8" s="33">
        <v>55</v>
      </c>
      <c r="I8" s="34">
        <f t="shared" si="2"/>
        <v>29.25531914893617</v>
      </c>
      <c r="J8" s="33">
        <v>3</v>
      </c>
      <c r="K8" s="33">
        <v>0</v>
      </c>
      <c r="L8" s="33">
        <v>1</v>
      </c>
      <c r="M8" s="33">
        <v>1</v>
      </c>
      <c r="N8" s="33">
        <v>0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21" customHeight="1" thickBot="1" thickTop="1">
      <c r="A9" s="32" t="s">
        <v>75</v>
      </c>
      <c r="B9" s="33">
        <v>4</v>
      </c>
      <c r="C9" s="33">
        <v>93</v>
      </c>
      <c r="D9" s="33">
        <v>33</v>
      </c>
      <c r="E9" s="34">
        <f t="shared" si="0"/>
        <v>35.483870967741936</v>
      </c>
      <c r="F9" s="35">
        <v>128</v>
      </c>
      <c r="G9" s="34">
        <f t="shared" si="1"/>
        <v>1.3763440860215055</v>
      </c>
      <c r="H9" s="33">
        <v>55</v>
      </c>
      <c r="I9" s="34">
        <f t="shared" si="2"/>
        <v>42.96875</v>
      </c>
      <c r="J9" s="33">
        <v>2</v>
      </c>
      <c r="K9" s="33">
        <v>0</v>
      </c>
      <c r="L9" s="33">
        <v>0</v>
      </c>
      <c r="M9" s="33">
        <v>0</v>
      </c>
      <c r="N9" s="33">
        <v>0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21" customHeight="1" thickBot="1" thickTop="1">
      <c r="A10" s="32" t="s">
        <v>52</v>
      </c>
      <c r="B10" s="33">
        <v>5</v>
      </c>
      <c r="C10" s="33">
        <v>86</v>
      </c>
      <c r="D10" s="33">
        <v>37</v>
      </c>
      <c r="E10" s="34">
        <f t="shared" si="0"/>
        <v>43.02325581395349</v>
      </c>
      <c r="F10" s="35">
        <v>160</v>
      </c>
      <c r="G10" s="34">
        <f t="shared" si="1"/>
        <v>1.8604651162790697</v>
      </c>
      <c r="H10" s="33">
        <v>32</v>
      </c>
      <c r="I10" s="34">
        <f t="shared" si="2"/>
        <v>20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21" customHeight="1" thickBot="1" thickTop="1">
      <c r="A11" s="44" t="s">
        <v>19</v>
      </c>
      <c r="B11" s="45">
        <f>SUM(B5:B10)</f>
        <v>74</v>
      </c>
      <c r="C11" s="45">
        <f>SUM(C5:C10)</f>
        <v>1494</v>
      </c>
      <c r="D11" s="45">
        <f>SUM(D5:D10)</f>
        <v>575</v>
      </c>
      <c r="E11" s="46">
        <f>D11/C11*100</f>
        <v>38.48728246318608</v>
      </c>
      <c r="F11" s="45">
        <f>SUM(F5:F10)</f>
        <v>2627</v>
      </c>
      <c r="G11" s="46">
        <f aca="true" t="shared" si="3" ref="G11:G36">F11/C11</f>
        <v>1.7583668005354753</v>
      </c>
      <c r="H11" s="45">
        <f>SUM(H5:H10)</f>
        <v>782</v>
      </c>
      <c r="I11" s="46">
        <f aca="true" t="shared" si="4" ref="I11:I36">H11/F11*100</f>
        <v>29.767795964979065</v>
      </c>
      <c r="J11" s="45">
        <f>SUM(J5:J10)</f>
        <v>33</v>
      </c>
      <c r="K11" s="45">
        <f>SUM(K5:K10)</f>
        <v>0</v>
      </c>
      <c r="L11" s="45">
        <f>SUM(L5:L10)</f>
        <v>14</v>
      </c>
      <c r="M11" s="45">
        <f>SUM(M5:M10)</f>
        <v>26</v>
      </c>
      <c r="N11" s="45">
        <f>SUM(N5:N10)</f>
        <v>3</v>
      </c>
      <c r="O11" s="6"/>
      <c r="P11" s="6"/>
      <c r="Q11" s="12"/>
      <c r="R11" s="6"/>
      <c r="S11" s="6"/>
      <c r="T11" s="6"/>
      <c r="U11" s="6"/>
      <c r="V11" s="6"/>
      <c r="W11" s="6"/>
      <c r="X11" s="6"/>
      <c r="Y11" s="6"/>
      <c r="Z11" s="6"/>
    </row>
    <row r="12" spans="1:26" ht="21" customHeight="1" thickBot="1" thickTop="1">
      <c r="A12" s="26" t="s">
        <v>20</v>
      </c>
      <c r="B12" s="36">
        <v>22</v>
      </c>
      <c r="C12" s="36">
        <v>545</v>
      </c>
      <c r="D12" s="36">
        <v>225</v>
      </c>
      <c r="E12" s="34">
        <f aca="true" t="shared" si="5" ref="E12:E38">D12/C12*100</f>
        <v>41.284403669724774</v>
      </c>
      <c r="F12" s="36">
        <v>1048</v>
      </c>
      <c r="G12" s="34">
        <f t="shared" si="3"/>
        <v>1.9229357798165139</v>
      </c>
      <c r="H12" s="36">
        <v>339</v>
      </c>
      <c r="I12" s="34">
        <f t="shared" si="4"/>
        <v>32.347328244274806</v>
      </c>
      <c r="J12" s="36">
        <v>9</v>
      </c>
      <c r="K12" s="36">
        <v>0</v>
      </c>
      <c r="L12" s="36">
        <v>2</v>
      </c>
      <c r="M12" s="36">
        <v>4</v>
      </c>
      <c r="N12" s="36">
        <v>0</v>
      </c>
      <c r="O12" s="6"/>
      <c r="P12" s="6"/>
      <c r="Q12" s="12"/>
      <c r="R12" s="6"/>
      <c r="S12" s="6"/>
      <c r="T12" s="6"/>
      <c r="U12" s="6"/>
      <c r="V12" s="6"/>
      <c r="W12" s="6"/>
      <c r="X12" s="6"/>
      <c r="Y12" s="6"/>
      <c r="Z12" s="6"/>
    </row>
    <row r="13" spans="1:26" ht="21" customHeight="1" thickBot="1" thickTop="1">
      <c r="A13" s="26" t="s">
        <v>21</v>
      </c>
      <c r="B13" s="36">
        <v>7</v>
      </c>
      <c r="C13" s="36">
        <v>139</v>
      </c>
      <c r="D13" s="36">
        <v>49</v>
      </c>
      <c r="E13" s="34">
        <f t="shared" si="5"/>
        <v>35.25179856115108</v>
      </c>
      <c r="F13" s="36">
        <v>212</v>
      </c>
      <c r="G13" s="34">
        <f t="shared" si="3"/>
        <v>1.525179856115108</v>
      </c>
      <c r="H13" s="36">
        <v>138</v>
      </c>
      <c r="I13" s="34">
        <f t="shared" si="4"/>
        <v>65.09433962264151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6"/>
      <c r="P13" s="6"/>
      <c r="Q13" s="12"/>
      <c r="R13" s="6"/>
      <c r="S13" s="6"/>
      <c r="T13" s="6"/>
      <c r="U13" s="6"/>
      <c r="V13" s="6"/>
      <c r="W13" s="6"/>
      <c r="X13" s="6"/>
      <c r="Y13" s="6"/>
      <c r="Z13" s="6"/>
    </row>
    <row r="14" spans="1:26" ht="21" customHeight="1" thickBot="1" thickTop="1">
      <c r="A14" s="44" t="s">
        <v>22</v>
      </c>
      <c r="B14" s="47">
        <f>SUM(B12:B13)</f>
        <v>29</v>
      </c>
      <c r="C14" s="47">
        <f aca="true" t="shared" si="6" ref="C14:H14">SUM(C12:C13)</f>
        <v>684</v>
      </c>
      <c r="D14" s="47">
        <f t="shared" si="6"/>
        <v>274</v>
      </c>
      <c r="E14" s="48">
        <f t="shared" si="5"/>
        <v>40.058479532163744</v>
      </c>
      <c r="F14" s="47">
        <f t="shared" si="6"/>
        <v>1260</v>
      </c>
      <c r="G14" s="48">
        <f t="shared" si="3"/>
        <v>1.8421052631578947</v>
      </c>
      <c r="H14" s="47">
        <f t="shared" si="6"/>
        <v>477</v>
      </c>
      <c r="I14" s="48">
        <f t="shared" si="4"/>
        <v>37.857142857142854</v>
      </c>
      <c r="J14" s="47">
        <f>SUM(J12:J13)</f>
        <v>9</v>
      </c>
      <c r="K14" s="47">
        <f>SUM(K12:K13)</f>
        <v>0</v>
      </c>
      <c r="L14" s="47">
        <f>SUM(L12:L13)</f>
        <v>2</v>
      </c>
      <c r="M14" s="47">
        <f>SUM(M12:M13)</f>
        <v>4</v>
      </c>
      <c r="N14" s="47">
        <f>SUM(N12:N13)</f>
        <v>0</v>
      </c>
      <c r="O14" s="6"/>
      <c r="P14" s="6"/>
      <c r="Q14" s="12"/>
      <c r="R14" s="6"/>
      <c r="S14" s="6"/>
      <c r="T14" s="6"/>
      <c r="U14" s="6"/>
      <c r="V14" s="6"/>
      <c r="W14" s="6"/>
      <c r="X14" s="6"/>
      <c r="Y14" s="6"/>
      <c r="Z14" s="6"/>
    </row>
    <row r="15" spans="1:26" ht="21" customHeight="1" thickBot="1" thickTop="1">
      <c r="A15" s="26" t="s">
        <v>23</v>
      </c>
      <c r="B15" s="5">
        <v>8</v>
      </c>
      <c r="C15" s="5">
        <v>153</v>
      </c>
      <c r="D15" s="5">
        <v>46</v>
      </c>
      <c r="E15" s="14">
        <f t="shared" si="5"/>
        <v>30.065359477124183</v>
      </c>
      <c r="F15" s="5">
        <v>221</v>
      </c>
      <c r="G15" s="14">
        <f t="shared" si="3"/>
        <v>1.4444444444444444</v>
      </c>
      <c r="H15" s="5">
        <v>61</v>
      </c>
      <c r="I15" s="14">
        <f t="shared" si="4"/>
        <v>27.601809954751133</v>
      </c>
      <c r="J15" s="5">
        <v>5</v>
      </c>
      <c r="K15" s="5">
        <v>0</v>
      </c>
      <c r="L15" s="5">
        <v>1</v>
      </c>
      <c r="M15" s="5">
        <v>2</v>
      </c>
      <c r="N15" s="5">
        <v>0</v>
      </c>
      <c r="O15" s="6"/>
      <c r="P15" s="6"/>
      <c r="Q15" s="12"/>
      <c r="R15" s="6"/>
      <c r="S15" s="6"/>
      <c r="T15" s="6"/>
      <c r="U15" s="6"/>
      <c r="V15" s="6"/>
      <c r="W15" s="6"/>
      <c r="X15" s="6"/>
      <c r="Y15" s="6"/>
      <c r="Z15" s="6"/>
    </row>
    <row r="16" spans="1:26" ht="21" customHeight="1" thickBot="1" thickTop="1">
      <c r="A16" s="26" t="s">
        <v>54</v>
      </c>
      <c r="B16" s="9">
        <v>12</v>
      </c>
      <c r="C16" s="9">
        <v>207</v>
      </c>
      <c r="D16" s="9">
        <v>115</v>
      </c>
      <c r="E16" s="17">
        <f t="shared" si="5"/>
        <v>55.55555555555556</v>
      </c>
      <c r="F16" s="9">
        <v>508</v>
      </c>
      <c r="G16" s="17">
        <f t="shared" si="3"/>
        <v>2.4541062801932365</v>
      </c>
      <c r="H16" s="9">
        <v>115</v>
      </c>
      <c r="I16" s="17">
        <f t="shared" si="4"/>
        <v>22.63779527559055</v>
      </c>
      <c r="J16" s="9">
        <v>5</v>
      </c>
      <c r="K16" s="9">
        <v>0</v>
      </c>
      <c r="L16" s="9">
        <v>1</v>
      </c>
      <c r="M16" s="9">
        <v>1</v>
      </c>
      <c r="N16" s="9">
        <v>0</v>
      </c>
      <c r="O16" s="6"/>
      <c r="P16" s="6"/>
      <c r="Q16" s="12"/>
      <c r="R16" s="6"/>
      <c r="S16" s="6"/>
      <c r="T16" s="6"/>
      <c r="U16" s="6"/>
      <c r="V16" s="6"/>
      <c r="W16" s="6"/>
      <c r="X16" s="6"/>
      <c r="Y16" s="6"/>
      <c r="Z16" s="6"/>
    </row>
    <row r="17" spans="1:26" ht="21" customHeight="1" thickBot="1" thickTop="1">
      <c r="A17" s="26" t="s">
        <v>55</v>
      </c>
      <c r="B17" s="9">
        <v>6</v>
      </c>
      <c r="C17" s="9">
        <v>143</v>
      </c>
      <c r="D17" s="9">
        <v>54</v>
      </c>
      <c r="E17" s="17">
        <f t="shared" si="5"/>
        <v>37.76223776223776</v>
      </c>
      <c r="F17" s="9">
        <v>284</v>
      </c>
      <c r="G17" s="17">
        <f t="shared" si="3"/>
        <v>1.986013986013986</v>
      </c>
      <c r="H17" s="9">
        <v>87</v>
      </c>
      <c r="I17" s="17">
        <f t="shared" si="4"/>
        <v>30.633802816901408</v>
      </c>
      <c r="J17" s="9">
        <v>4</v>
      </c>
      <c r="K17" s="9">
        <v>0</v>
      </c>
      <c r="L17" s="9">
        <v>2</v>
      </c>
      <c r="M17" s="9">
        <v>3</v>
      </c>
      <c r="N17" s="9">
        <v>0</v>
      </c>
      <c r="O17" s="6"/>
      <c r="P17" s="6"/>
      <c r="Q17" s="12"/>
      <c r="R17" s="6"/>
      <c r="S17" s="6"/>
      <c r="T17" s="6"/>
      <c r="U17" s="6"/>
      <c r="V17" s="6"/>
      <c r="W17" s="6"/>
      <c r="X17" s="6"/>
      <c r="Y17" s="6"/>
      <c r="Z17" s="6"/>
    </row>
    <row r="18" spans="1:26" ht="21" customHeight="1" thickBot="1" thickTop="1">
      <c r="A18" s="26" t="s">
        <v>24</v>
      </c>
      <c r="B18" s="9">
        <v>5</v>
      </c>
      <c r="C18" s="9">
        <v>58</v>
      </c>
      <c r="D18" s="9">
        <v>22</v>
      </c>
      <c r="E18" s="17">
        <f t="shared" si="5"/>
        <v>37.93103448275862</v>
      </c>
      <c r="F18" s="9">
        <v>106</v>
      </c>
      <c r="G18" s="17">
        <f t="shared" si="3"/>
        <v>1.8275862068965518</v>
      </c>
      <c r="H18" s="9">
        <v>33</v>
      </c>
      <c r="I18" s="17">
        <f t="shared" si="4"/>
        <v>31.132075471698112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6"/>
      <c r="P18" s="6"/>
      <c r="Q18" s="12"/>
      <c r="R18" s="6"/>
      <c r="S18" s="6"/>
      <c r="T18" s="6"/>
      <c r="U18" s="6"/>
      <c r="V18" s="6"/>
      <c r="W18" s="6"/>
      <c r="X18" s="6"/>
      <c r="Y18" s="6"/>
      <c r="Z18" s="6"/>
    </row>
    <row r="19" spans="1:26" ht="21" customHeight="1" thickBot="1" thickTop="1">
      <c r="A19" s="44" t="s">
        <v>56</v>
      </c>
      <c r="B19" s="47">
        <f>SUM(B15:B18)</f>
        <v>31</v>
      </c>
      <c r="C19" s="47">
        <f aca="true" t="shared" si="7" ref="C19:H19">SUM(C15:C18)</f>
        <v>561</v>
      </c>
      <c r="D19" s="47">
        <f t="shared" si="7"/>
        <v>237</v>
      </c>
      <c r="E19" s="48">
        <f t="shared" si="5"/>
        <v>42.24598930481284</v>
      </c>
      <c r="F19" s="47">
        <f t="shared" si="7"/>
        <v>1119</v>
      </c>
      <c r="G19" s="48">
        <f t="shared" si="3"/>
        <v>1.9946524064171123</v>
      </c>
      <c r="H19" s="47">
        <f t="shared" si="7"/>
        <v>296</v>
      </c>
      <c r="I19" s="48">
        <f t="shared" si="4"/>
        <v>26.452189454870418</v>
      </c>
      <c r="J19" s="47">
        <f>SUM(J15:J18)</f>
        <v>14</v>
      </c>
      <c r="K19" s="47">
        <f>SUM(K15:K18)</f>
        <v>0</v>
      </c>
      <c r="L19" s="47">
        <f>SUM(L15:L18)</f>
        <v>4</v>
      </c>
      <c r="M19" s="47">
        <f>SUM(M15:M18)</f>
        <v>6</v>
      </c>
      <c r="N19" s="47">
        <f>SUM(N15:N18)</f>
        <v>0</v>
      </c>
      <c r="O19" s="6"/>
      <c r="P19" s="6"/>
      <c r="Q19" s="12"/>
      <c r="R19" s="6"/>
      <c r="S19" s="6"/>
      <c r="T19" s="6"/>
      <c r="U19" s="6"/>
      <c r="V19" s="6"/>
      <c r="W19" s="6"/>
      <c r="X19" s="6"/>
      <c r="Y19" s="6"/>
      <c r="Z19" s="6"/>
    </row>
    <row r="20" spans="1:26" ht="21" customHeight="1" thickBot="1" thickTop="1">
      <c r="A20" s="26" t="s">
        <v>25</v>
      </c>
      <c r="B20" s="9">
        <v>21</v>
      </c>
      <c r="C20" s="9">
        <v>359</v>
      </c>
      <c r="D20" s="9">
        <v>155</v>
      </c>
      <c r="E20" s="17">
        <f t="shared" si="5"/>
        <v>43.17548746518106</v>
      </c>
      <c r="F20" s="9">
        <v>823</v>
      </c>
      <c r="G20" s="17">
        <f t="shared" si="3"/>
        <v>2.2924791086350975</v>
      </c>
      <c r="H20" s="9">
        <v>300</v>
      </c>
      <c r="I20" s="17">
        <f t="shared" si="4"/>
        <v>36.452004860267316</v>
      </c>
      <c r="J20" s="9">
        <v>17</v>
      </c>
      <c r="K20" s="9">
        <v>0</v>
      </c>
      <c r="L20" s="9">
        <v>4</v>
      </c>
      <c r="M20" s="9">
        <v>8</v>
      </c>
      <c r="N20" s="9">
        <v>0</v>
      </c>
      <c r="O20" s="6"/>
      <c r="P20" s="6"/>
      <c r="Q20" s="12"/>
      <c r="R20" s="6"/>
      <c r="S20" s="6"/>
      <c r="T20" s="6"/>
      <c r="U20" s="6"/>
      <c r="V20" s="6"/>
      <c r="W20" s="6"/>
      <c r="X20" s="6"/>
      <c r="Y20" s="6"/>
      <c r="Z20" s="6"/>
    </row>
    <row r="21" spans="1:26" ht="21" customHeight="1" thickBot="1" thickTop="1">
      <c r="A21" s="26" t="s">
        <v>26</v>
      </c>
      <c r="B21" s="9">
        <v>5</v>
      </c>
      <c r="C21" s="9">
        <v>71</v>
      </c>
      <c r="D21" s="9">
        <v>31</v>
      </c>
      <c r="E21" s="17">
        <f t="shared" si="5"/>
        <v>43.66197183098591</v>
      </c>
      <c r="F21" s="9">
        <v>116</v>
      </c>
      <c r="G21" s="17">
        <f t="shared" si="3"/>
        <v>1.6338028169014085</v>
      </c>
      <c r="H21" s="9">
        <v>32</v>
      </c>
      <c r="I21" s="17">
        <f t="shared" si="4"/>
        <v>27.586206896551722</v>
      </c>
      <c r="J21" s="9">
        <v>11</v>
      </c>
      <c r="K21" s="9">
        <v>0</v>
      </c>
      <c r="L21" s="9">
        <v>0</v>
      </c>
      <c r="M21" s="9">
        <v>0</v>
      </c>
      <c r="N21" s="9">
        <v>0</v>
      </c>
      <c r="O21" s="6"/>
      <c r="P21" s="6"/>
      <c r="Q21" s="12"/>
      <c r="R21" s="6"/>
      <c r="S21" s="6"/>
      <c r="T21" s="6"/>
      <c r="U21" s="6"/>
      <c r="V21" s="6"/>
      <c r="W21" s="6"/>
      <c r="X21" s="6"/>
      <c r="Y21" s="6"/>
      <c r="Z21" s="6"/>
    </row>
    <row r="22" spans="1:26" ht="21" customHeight="1" thickBot="1" thickTop="1">
      <c r="A22" s="26" t="s">
        <v>27</v>
      </c>
      <c r="B22" s="9">
        <v>6</v>
      </c>
      <c r="C22" s="9">
        <v>100</v>
      </c>
      <c r="D22" s="9">
        <v>60</v>
      </c>
      <c r="E22" s="17">
        <f t="shared" si="5"/>
        <v>60</v>
      </c>
      <c r="F22" s="9">
        <v>334</v>
      </c>
      <c r="G22" s="17">
        <f t="shared" si="3"/>
        <v>3.34</v>
      </c>
      <c r="H22" s="9">
        <v>45</v>
      </c>
      <c r="I22" s="17">
        <f t="shared" si="4"/>
        <v>13.47305389221557</v>
      </c>
      <c r="J22" s="9">
        <v>2</v>
      </c>
      <c r="K22" s="9">
        <v>0</v>
      </c>
      <c r="L22" s="9">
        <v>0</v>
      </c>
      <c r="M22" s="9">
        <v>0</v>
      </c>
      <c r="N22" s="9">
        <v>0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21" customHeight="1" thickBot="1" thickTop="1">
      <c r="A23" s="49" t="s">
        <v>28</v>
      </c>
      <c r="B23" s="47">
        <f>SUM(B20:B22)</f>
        <v>32</v>
      </c>
      <c r="C23" s="47">
        <f aca="true" t="shared" si="8" ref="C23:H23">SUM(C20:C22)</f>
        <v>530</v>
      </c>
      <c r="D23" s="47">
        <f t="shared" si="8"/>
        <v>246</v>
      </c>
      <c r="E23" s="48">
        <f t="shared" si="5"/>
        <v>46.41509433962264</v>
      </c>
      <c r="F23" s="47">
        <f t="shared" si="8"/>
        <v>1273</v>
      </c>
      <c r="G23" s="48">
        <f t="shared" si="3"/>
        <v>2.40188679245283</v>
      </c>
      <c r="H23" s="47">
        <f t="shared" si="8"/>
        <v>377</v>
      </c>
      <c r="I23" s="48">
        <f t="shared" si="4"/>
        <v>29.615082482325217</v>
      </c>
      <c r="J23" s="47">
        <f>SUM(J20:J22)</f>
        <v>30</v>
      </c>
      <c r="K23" s="47">
        <f>SUM(K20:K22)</f>
        <v>0</v>
      </c>
      <c r="L23" s="47">
        <f>SUM(L20:L22)</f>
        <v>4</v>
      </c>
      <c r="M23" s="47">
        <f>SUM(M20:M22)</f>
        <v>8</v>
      </c>
      <c r="N23" s="47">
        <f>SUM(N20:N22)</f>
        <v>0</v>
      </c>
      <c r="O23" s="8"/>
      <c r="P23" s="6"/>
      <c r="Q23" s="12"/>
      <c r="R23" s="6"/>
      <c r="S23" s="6"/>
      <c r="T23" s="6"/>
      <c r="U23" s="6"/>
      <c r="V23" s="6"/>
      <c r="W23" s="6"/>
      <c r="X23" s="6"/>
      <c r="Y23" s="6"/>
      <c r="Z23" s="6"/>
    </row>
    <row r="24" spans="1:26" ht="21" customHeight="1" thickBot="1" thickTop="1">
      <c r="A24" s="26" t="s">
        <v>57</v>
      </c>
      <c r="B24" s="9">
        <v>9</v>
      </c>
      <c r="C24" s="9">
        <v>190</v>
      </c>
      <c r="D24" s="9">
        <v>87</v>
      </c>
      <c r="E24" s="17">
        <f t="shared" si="5"/>
        <v>45.78947368421053</v>
      </c>
      <c r="F24" s="9">
        <v>414</v>
      </c>
      <c r="G24" s="17">
        <f t="shared" si="3"/>
        <v>2.1789473684210527</v>
      </c>
      <c r="H24" s="9">
        <v>83</v>
      </c>
      <c r="I24" s="17">
        <f t="shared" si="4"/>
        <v>20.048309178743963</v>
      </c>
      <c r="J24" s="9">
        <v>0</v>
      </c>
      <c r="K24" s="9">
        <v>0</v>
      </c>
      <c r="L24" s="9">
        <v>2</v>
      </c>
      <c r="M24" s="9">
        <v>2</v>
      </c>
      <c r="N24" s="9">
        <v>0</v>
      </c>
      <c r="O24" s="6"/>
      <c r="P24" s="6"/>
      <c r="Q24" s="12"/>
      <c r="R24" s="6"/>
      <c r="S24" s="6"/>
      <c r="T24" s="6"/>
      <c r="U24" s="6"/>
      <c r="V24" s="6"/>
      <c r="W24" s="6"/>
      <c r="X24" s="6"/>
      <c r="Y24" s="6"/>
      <c r="Z24" s="6"/>
    </row>
    <row r="25" spans="1:26" ht="21" customHeight="1" thickBot="1" thickTop="1">
      <c r="A25" s="26" t="s">
        <v>58</v>
      </c>
      <c r="B25" s="9">
        <v>6</v>
      </c>
      <c r="C25" s="9">
        <v>122</v>
      </c>
      <c r="D25" s="9">
        <v>60</v>
      </c>
      <c r="E25" s="17">
        <f t="shared" si="5"/>
        <v>49.18032786885246</v>
      </c>
      <c r="F25" s="9">
        <v>257</v>
      </c>
      <c r="G25" s="17">
        <f t="shared" si="3"/>
        <v>2.1065573770491803</v>
      </c>
      <c r="H25" s="9">
        <v>73</v>
      </c>
      <c r="I25" s="17">
        <f t="shared" si="4"/>
        <v>28.404669260700388</v>
      </c>
      <c r="J25" s="9">
        <v>2</v>
      </c>
      <c r="K25" s="9">
        <v>0</v>
      </c>
      <c r="L25" s="9">
        <v>0</v>
      </c>
      <c r="M25" s="9">
        <v>0</v>
      </c>
      <c r="N25" s="9">
        <v>0</v>
      </c>
      <c r="O25" s="6"/>
      <c r="P25" s="6"/>
      <c r="Q25" s="12"/>
      <c r="R25" s="6"/>
      <c r="S25" s="6"/>
      <c r="T25" s="6"/>
      <c r="U25" s="6"/>
      <c r="V25" s="6"/>
      <c r="W25" s="6"/>
      <c r="X25" s="6"/>
      <c r="Y25" s="6"/>
      <c r="Z25" s="6"/>
    </row>
    <row r="26" spans="1:26" s="13" customFormat="1" ht="21" customHeight="1" thickBot="1" thickTop="1">
      <c r="A26" s="44" t="s">
        <v>29</v>
      </c>
      <c r="B26" s="47">
        <f>SUM(B24:B25)</f>
        <v>15</v>
      </c>
      <c r="C26" s="47">
        <f aca="true" t="shared" si="9" ref="C26:H26">SUM(C24:C25)</f>
        <v>312</v>
      </c>
      <c r="D26" s="47">
        <f t="shared" si="9"/>
        <v>147</v>
      </c>
      <c r="E26" s="48">
        <f t="shared" si="5"/>
        <v>47.11538461538461</v>
      </c>
      <c r="F26" s="47">
        <f t="shared" si="9"/>
        <v>671</v>
      </c>
      <c r="G26" s="48">
        <f t="shared" si="3"/>
        <v>2.1506410256410255</v>
      </c>
      <c r="H26" s="47">
        <f t="shared" si="9"/>
        <v>156</v>
      </c>
      <c r="I26" s="48">
        <f t="shared" si="4"/>
        <v>23.248882265275707</v>
      </c>
      <c r="J26" s="47">
        <f>SUM(J24:J25)</f>
        <v>2</v>
      </c>
      <c r="K26" s="47">
        <f>SUM(K24:K25)</f>
        <v>0</v>
      </c>
      <c r="L26" s="47">
        <f>SUM(L24:L25)</f>
        <v>2</v>
      </c>
      <c r="M26" s="47">
        <f>SUM(M24:M25)</f>
        <v>2</v>
      </c>
      <c r="N26" s="47">
        <f>SUM(N24:N25)</f>
        <v>0</v>
      </c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21" customHeight="1" thickBot="1" thickTop="1">
      <c r="A27" s="26" t="s">
        <v>64</v>
      </c>
      <c r="B27" s="9">
        <v>11</v>
      </c>
      <c r="C27" s="9">
        <v>277</v>
      </c>
      <c r="D27" s="9">
        <v>109</v>
      </c>
      <c r="E27" s="17">
        <f t="shared" si="5"/>
        <v>39.35018050541516</v>
      </c>
      <c r="F27" s="9">
        <v>575</v>
      </c>
      <c r="G27" s="17">
        <f t="shared" si="3"/>
        <v>2.0758122743682312</v>
      </c>
      <c r="H27" s="9">
        <v>149</v>
      </c>
      <c r="I27" s="17">
        <f t="shared" si="4"/>
        <v>25.91304347826087</v>
      </c>
      <c r="J27" s="9">
        <v>7</v>
      </c>
      <c r="K27" s="9">
        <v>0</v>
      </c>
      <c r="L27" s="9">
        <v>2</v>
      </c>
      <c r="M27" s="9">
        <v>1</v>
      </c>
      <c r="N27" s="9">
        <v>0</v>
      </c>
      <c r="O27" s="6"/>
      <c r="P27" s="6"/>
      <c r="Q27" s="12"/>
      <c r="R27" s="6"/>
      <c r="S27" s="6"/>
      <c r="T27" s="6"/>
      <c r="U27" s="6"/>
      <c r="V27" s="6"/>
      <c r="W27" s="6"/>
      <c r="X27" s="6"/>
      <c r="Y27" s="6"/>
      <c r="Z27" s="6"/>
    </row>
    <row r="28" spans="1:26" ht="21" customHeight="1" thickBot="1" thickTop="1">
      <c r="A28" s="26" t="s">
        <v>30</v>
      </c>
      <c r="B28" s="9">
        <v>7</v>
      </c>
      <c r="C28" s="9">
        <v>132</v>
      </c>
      <c r="D28" s="9">
        <v>68</v>
      </c>
      <c r="E28" s="17">
        <f t="shared" si="5"/>
        <v>51.515151515151516</v>
      </c>
      <c r="F28" s="9">
        <v>353</v>
      </c>
      <c r="G28" s="17">
        <f t="shared" si="3"/>
        <v>2.6742424242424243</v>
      </c>
      <c r="H28" s="9">
        <v>73</v>
      </c>
      <c r="I28" s="17">
        <f t="shared" si="4"/>
        <v>20.679886685552407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6"/>
      <c r="P28" s="6"/>
      <c r="Q28" s="12"/>
      <c r="R28" s="6"/>
      <c r="S28" s="6"/>
      <c r="T28" s="6"/>
      <c r="U28" s="6"/>
      <c r="V28" s="6"/>
      <c r="W28" s="6"/>
      <c r="X28" s="6"/>
      <c r="Y28" s="6"/>
      <c r="Z28" s="6"/>
    </row>
    <row r="29" spans="1:26" ht="21" customHeight="1" thickBot="1" thickTop="1">
      <c r="A29" s="26" t="s">
        <v>65</v>
      </c>
      <c r="B29" s="9">
        <v>23</v>
      </c>
      <c r="C29" s="9">
        <v>539</v>
      </c>
      <c r="D29" s="9">
        <v>257</v>
      </c>
      <c r="E29" s="17">
        <f t="shared" si="5"/>
        <v>47.680890538033395</v>
      </c>
      <c r="F29" s="9">
        <v>1396</v>
      </c>
      <c r="G29" s="17">
        <f t="shared" si="3"/>
        <v>2.589981447124304</v>
      </c>
      <c r="H29" s="9">
        <v>322</v>
      </c>
      <c r="I29" s="17">
        <f t="shared" si="4"/>
        <v>23.065902578796564</v>
      </c>
      <c r="J29" s="9">
        <v>13</v>
      </c>
      <c r="K29" s="9">
        <v>0</v>
      </c>
      <c r="L29" s="9">
        <v>5</v>
      </c>
      <c r="M29" s="9">
        <v>10</v>
      </c>
      <c r="N29" s="9">
        <v>0</v>
      </c>
      <c r="O29" s="6"/>
      <c r="P29" s="6"/>
      <c r="Q29" s="12"/>
      <c r="R29" s="6"/>
      <c r="S29" s="6"/>
      <c r="T29" s="6"/>
      <c r="U29" s="6"/>
      <c r="V29" s="6"/>
      <c r="W29" s="6"/>
      <c r="X29" s="6"/>
      <c r="Y29" s="6"/>
      <c r="Z29" s="6"/>
    </row>
    <row r="30" spans="1:26" s="13" customFormat="1" ht="21" customHeight="1" thickBot="1" thickTop="1">
      <c r="A30" s="44" t="s">
        <v>31</v>
      </c>
      <c r="B30" s="47">
        <f>SUM(B27:B29)</f>
        <v>41</v>
      </c>
      <c r="C30" s="47">
        <f aca="true" t="shared" si="10" ref="C30:H30">SUM(C27:C29)</f>
        <v>948</v>
      </c>
      <c r="D30" s="47">
        <f t="shared" si="10"/>
        <v>434</v>
      </c>
      <c r="E30" s="48">
        <f t="shared" si="5"/>
        <v>45.78059071729958</v>
      </c>
      <c r="F30" s="47">
        <f t="shared" si="10"/>
        <v>2324</v>
      </c>
      <c r="G30" s="48">
        <f t="shared" si="3"/>
        <v>2.451476793248945</v>
      </c>
      <c r="H30" s="47">
        <f t="shared" si="10"/>
        <v>544</v>
      </c>
      <c r="I30" s="48">
        <f t="shared" si="4"/>
        <v>23.407917383820998</v>
      </c>
      <c r="J30" s="47">
        <f>SUM(J27:J29)</f>
        <v>20</v>
      </c>
      <c r="K30" s="47">
        <f>SUM(K27:K29)</f>
        <v>0</v>
      </c>
      <c r="L30" s="47">
        <f>SUM(L27:L29)</f>
        <v>7</v>
      </c>
      <c r="M30" s="47">
        <f>SUM(M27:M29)</f>
        <v>11</v>
      </c>
      <c r="N30" s="47">
        <f>SUM(N27:N29)</f>
        <v>0</v>
      </c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21" customHeight="1" thickBot="1" thickTop="1">
      <c r="A31" s="37" t="s">
        <v>32</v>
      </c>
      <c r="B31" s="9">
        <v>11</v>
      </c>
      <c r="C31" s="9">
        <v>215</v>
      </c>
      <c r="D31" s="9">
        <v>71</v>
      </c>
      <c r="E31" s="17">
        <f t="shared" si="5"/>
        <v>33.02325581395349</v>
      </c>
      <c r="F31" s="9">
        <v>262</v>
      </c>
      <c r="G31" s="17">
        <f t="shared" si="3"/>
        <v>1.2186046511627906</v>
      </c>
      <c r="H31" s="9">
        <v>69</v>
      </c>
      <c r="I31" s="17">
        <f t="shared" si="4"/>
        <v>26.33587786259542</v>
      </c>
      <c r="J31" s="9">
        <v>3</v>
      </c>
      <c r="K31" s="9">
        <v>0</v>
      </c>
      <c r="L31" s="9">
        <v>0</v>
      </c>
      <c r="M31" s="9">
        <v>0</v>
      </c>
      <c r="N31" s="9">
        <v>0</v>
      </c>
      <c r="O31" s="6"/>
      <c r="P31" s="6"/>
      <c r="Q31" s="12"/>
      <c r="R31" s="6"/>
      <c r="S31" s="6"/>
      <c r="T31" s="6"/>
      <c r="U31" s="6"/>
      <c r="V31" s="6"/>
      <c r="W31" s="6"/>
      <c r="X31" s="6"/>
      <c r="Y31" s="6"/>
      <c r="Z31" s="6"/>
    </row>
    <row r="32" spans="1:26" ht="21" customHeight="1" thickBot="1" thickTop="1">
      <c r="A32" s="26" t="s">
        <v>33</v>
      </c>
      <c r="B32" s="9">
        <v>15</v>
      </c>
      <c r="C32" s="9">
        <v>282</v>
      </c>
      <c r="D32" s="9">
        <v>113</v>
      </c>
      <c r="E32" s="17">
        <f t="shared" si="5"/>
        <v>40.0709219858156</v>
      </c>
      <c r="F32" s="9">
        <v>555</v>
      </c>
      <c r="G32" s="17">
        <f t="shared" si="3"/>
        <v>1.9680851063829787</v>
      </c>
      <c r="H32" s="9">
        <v>186</v>
      </c>
      <c r="I32" s="17">
        <f t="shared" si="4"/>
        <v>33.513513513513516</v>
      </c>
      <c r="J32" s="9">
        <v>12</v>
      </c>
      <c r="K32" s="9">
        <v>0</v>
      </c>
      <c r="L32" s="9">
        <v>4</v>
      </c>
      <c r="M32" s="9">
        <v>9</v>
      </c>
      <c r="N32" s="9">
        <v>0</v>
      </c>
      <c r="O32" s="6"/>
      <c r="P32" s="6"/>
      <c r="Q32" s="12"/>
      <c r="R32" s="6"/>
      <c r="S32" s="6"/>
      <c r="T32" s="6"/>
      <c r="U32" s="6"/>
      <c r="V32" s="6"/>
      <c r="W32" s="6"/>
      <c r="X32" s="6"/>
      <c r="Y32" s="6"/>
      <c r="Z32" s="6"/>
    </row>
    <row r="33" spans="1:26" ht="21" customHeight="1" thickBot="1" thickTop="1">
      <c r="A33" s="26" t="s">
        <v>34</v>
      </c>
      <c r="B33" s="9">
        <v>12</v>
      </c>
      <c r="C33" s="9">
        <v>219</v>
      </c>
      <c r="D33" s="9">
        <v>97</v>
      </c>
      <c r="E33" s="17">
        <f t="shared" si="5"/>
        <v>44.29223744292237</v>
      </c>
      <c r="F33" s="9">
        <v>484</v>
      </c>
      <c r="G33" s="17">
        <f t="shared" si="3"/>
        <v>2.2100456621004567</v>
      </c>
      <c r="H33" s="9">
        <v>111</v>
      </c>
      <c r="I33" s="17">
        <f t="shared" si="4"/>
        <v>22.933884297520663</v>
      </c>
      <c r="J33" s="9">
        <v>4</v>
      </c>
      <c r="K33" s="9">
        <v>0</v>
      </c>
      <c r="L33" s="9">
        <v>1</v>
      </c>
      <c r="M33" s="9">
        <v>2</v>
      </c>
      <c r="N33" s="9">
        <v>0</v>
      </c>
      <c r="O33" s="6"/>
      <c r="P33" s="6"/>
      <c r="Q33" s="12"/>
      <c r="R33" s="6"/>
      <c r="S33" s="6"/>
      <c r="T33" s="6"/>
      <c r="U33" s="6"/>
      <c r="V33" s="6"/>
      <c r="W33" s="6"/>
      <c r="X33" s="6"/>
      <c r="Y33" s="6"/>
      <c r="Z33" s="6"/>
    </row>
    <row r="34" spans="1:26" ht="21" customHeight="1" thickBot="1" thickTop="1">
      <c r="A34" s="26" t="s">
        <v>35</v>
      </c>
      <c r="B34" s="9">
        <v>8</v>
      </c>
      <c r="C34" s="9">
        <v>157</v>
      </c>
      <c r="D34" s="9">
        <v>57</v>
      </c>
      <c r="E34" s="17">
        <f t="shared" si="5"/>
        <v>36.30573248407643</v>
      </c>
      <c r="F34" s="9">
        <v>220</v>
      </c>
      <c r="G34" s="17">
        <f t="shared" si="3"/>
        <v>1.4012738853503184</v>
      </c>
      <c r="H34" s="9">
        <v>81</v>
      </c>
      <c r="I34" s="17">
        <f t="shared" si="4"/>
        <v>36.81818181818181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6"/>
      <c r="P34" s="6"/>
      <c r="Q34" s="12"/>
      <c r="R34" s="6"/>
      <c r="S34" s="6"/>
      <c r="T34" s="6"/>
      <c r="U34" s="6"/>
      <c r="V34" s="6"/>
      <c r="W34" s="6"/>
      <c r="X34" s="6"/>
      <c r="Y34" s="6"/>
      <c r="Z34" s="6"/>
    </row>
    <row r="35" spans="1:26" ht="21" customHeight="1" thickBot="1" thickTop="1">
      <c r="A35" s="26" t="s">
        <v>36</v>
      </c>
      <c r="B35" s="9">
        <v>2</v>
      </c>
      <c r="C35" s="9">
        <v>57</v>
      </c>
      <c r="D35" s="9">
        <v>35</v>
      </c>
      <c r="E35" s="17">
        <f t="shared" si="5"/>
        <v>61.40350877192983</v>
      </c>
      <c r="F35" s="9">
        <v>223</v>
      </c>
      <c r="G35" s="17">
        <f t="shared" si="3"/>
        <v>3.912280701754386</v>
      </c>
      <c r="H35" s="9">
        <v>41</v>
      </c>
      <c r="I35" s="17">
        <f t="shared" si="4"/>
        <v>18.385650224215247</v>
      </c>
      <c r="J35" s="9">
        <v>1</v>
      </c>
      <c r="K35" s="9">
        <v>0</v>
      </c>
      <c r="L35" s="9">
        <v>1</v>
      </c>
      <c r="M35" s="9">
        <v>1</v>
      </c>
      <c r="N35" s="9">
        <v>0</v>
      </c>
      <c r="O35" s="6"/>
      <c r="P35" s="6"/>
      <c r="Q35" s="12"/>
      <c r="R35" s="6"/>
      <c r="S35" s="6"/>
      <c r="T35" s="6"/>
      <c r="U35" s="6"/>
      <c r="V35" s="6"/>
      <c r="W35" s="6"/>
      <c r="X35" s="6"/>
      <c r="Y35" s="6"/>
      <c r="Z35" s="6"/>
    </row>
    <row r="36" spans="1:26" ht="21" customHeight="1" thickBot="1" thickTop="1">
      <c r="A36" s="26" t="s">
        <v>37</v>
      </c>
      <c r="B36" s="9">
        <v>3</v>
      </c>
      <c r="C36" s="9">
        <v>55</v>
      </c>
      <c r="D36" s="9">
        <v>34</v>
      </c>
      <c r="E36" s="17">
        <f t="shared" si="5"/>
        <v>61.81818181818181</v>
      </c>
      <c r="F36" s="9">
        <v>114</v>
      </c>
      <c r="G36" s="17">
        <f t="shared" si="3"/>
        <v>2.0727272727272728</v>
      </c>
      <c r="H36" s="9">
        <v>28</v>
      </c>
      <c r="I36" s="17">
        <f t="shared" si="4"/>
        <v>24.561403508771928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6"/>
      <c r="P36" s="6"/>
      <c r="Q36" s="12"/>
      <c r="R36" s="6"/>
      <c r="S36" s="6"/>
      <c r="T36" s="6"/>
      <c r="U36" s="6"/>
      <c r="V36" s="6"/>
      <c r="W36" s="6"/>
      <c r="X36" s="6"/>
      <c r="Y36" s="6"/>
      <c r="Z36" s="6"/>
    </row>
    <row r="37" spans="1:26" ht="21" customHeight="1" thickBot="1" thickTop="1">
      <c r="A37" s="26" t="s">
        <v>59</v>
      </c>
      <c r="B37" s="9">
        <v>5</v>
      </c>
      <c r="C37" s="9">
        <v>111</v>
      </c>
      <c r="D37" s="9">
        <v>54</v>
      </c>
      <c r="E37" s="17">
        <f t="shared" si="5"/>
        <v>48.64864864864865</v>
      </c>
      <c r="F37" s="9">
        <v>296</v>
      </c>
      <c r="G37" s="17">
        <f aca="true" t="shared" si="11" ref="G37:G61">F37/C37</f>
        <v>2.6666666666666665</v>
      </c>
      <c r="H37" s="9">
        <v>100</v>
      </c>
      <c r="I37" s="17">
        <f aca="true" t="shared" si="12" ref="I37:I61">H37/F37*100</f>
        <v>33.78378378378378</v>
      </c>
      <c r="J37" s="9">
        <v>6</v>
      </c>
      <c r="K37" s="9">
        <v>0</v>
      </c>
      <c r="L37" s="9">
        <v>1</v>
      </c>
      <c r="M37" s="9">
        <v>4</v>
      </c>
      <c r="N37" s="9">
        <v>0</v>
      </c>
      <c r="O37" s="6"/>
      <c r="P37" s="6"/>
      <c r="Q37" s="12"/>
      <c r="R37" s="6"/>
      <c r="S37" s="6"/>
      <c r="T37" s="6"/>
      <c r="U37" s="6"/>
      <c r="V37" s="6"/>
      <c r="W37" s="6"/>
      <c r="X37" s="6"/>
      <c r="Y37" s="6"/>
      <c r="Z37" s="6"/>
    </row>
    <row r="38" spans="1:26" ht="21" customHeight="1" thickBot="1" thickTop="1">
      <c r="A38" s="44" t="s">
        <v>38</v>
      </c>
      <c r="B38" s="50">
        <f>SUM(B31:B37)</f>
        <v>56</v>
      </c>
      <c r="C38" s="50">
        <f>SUM(C31:C37)</f>
        <v>1096</v>
      </c>
      <c r="D38" s="50">
        <f>SUM(D31:D37)</f>
        <v>461</v>
      </c>
      <c r="E38" s="51">
        <f t="shared" si="5"/>
        <v>42.06204379562044</v>
      </c>
      <c r="F38" s="50">
        <f>SUM(F31:F37)</f>
        <v>2154</v>
      </c>
      <c r="G38" s="51">
        <f t="shared" si="11"/>
        <v>1.9653284671532847</v>
      </c>
      <c r="H38" s="50">
        <f>SUM(H31:H37)</f>
        <v>616</v>
      </c>
      <c r="I38" s="51">
        <f t="shared" si="12"/>
        <v>28.597957288765087</v>
      </c>
      <c r="J38" s="50">
        <f>SUM(J31:J37)</f>
        <v>26</v>
      </c>
      <c r="K38" s="50">
        <f>SUM(K31:K37)</f>
        <v>0</v>
      </c>
      <c r="L38" s="50">
        <f>SUM(L31:L37)</f>
        <v>7</v>
      </c>
      <c r="M38" s="50">
        <f>SUM(M31:M37)</f>
        <v>16</v>
      </c>
      <c r="N38" s="50">
        <f>SUM(N31:N37)</f>
        <v>0</v>
      </c>
      <c r="O38" s="6"/>
      <c r="P38" s="6"/>
      <c r="Q38" s="12"/>
      <c r="R38" s="6"/>
      <c r="S38" s="6"/>
      <c r="T38" s="6"/>
      <c r="U38" s="6"/>
      <c r="V38" s="6"/>
      <c r="W38" s="6"/>
      <c r="X38" s="6"/>
      <c r="Y38" s="6"/>
      <c r="Z38" s="6"/>
    </row>
    <row r="39" spans="1:26" ht="21" customHeight="1" thickBot="1" thickTop="1">
      <c r="A39" s="26" t="s">
        <v>39</v>
      </c>
      <c r="B39" s="18">
        <v>20</v>
      </c>
      <c r="C39" s="20">
        <v>400</v>
      </c>
      <c r="D39" s="20">
        <v>113</v>
      </c>
      <c r="E39" s="19">
        <f>SUM(D39/C39*100)</f>
        <v>28.249999999999996</v>
      </c>
      <c r="F39" s="20">
        <v>561</v>
      </c>
      <c r="G39" s="19">
        <f>SUM(F39/C39)</f>
        <v>1.4025</v>
      </c>
      <c r="H39" s="20">
        <v>158</v>
      </c>
      <c r="I39" s="19">
        <f>SUM(H39/F39*100)</f>
        <v>28.16399286987522</v>
      </c>
      <c r="J39" s="20">
        <v>3</v>
      </c>
      <c r="K39" s="20">
        <v>0</v>
      </c>
      <c r="L39" s="20">
        <v>1</v>
      </c>
      <c r="M39" s="20">
        <v>2</v>
      </c>
      <c r="N39" s="20">
        <v>0</v>
      </c>
      <c r="O39" s="6"/>
      <c r="P39" s="6"/>
      <c r="Q39" s="12"/>
      <c r="R39" s="6"/>
      <c r="S39" s="6"/>
      <c r="T39" s="6"/>
      <c r="U39" s="6"/>
      <c r="V39" s="6"/>
      <c r="W39" s="6"/>
      <c r="X39" s="6"/>
      <c r="Y39" s="6"/>
      <c r="Z39" s="6"/>
    </row>
    <row r="40" spans="1:26" ht="21" customHeight="1" thickBot="1" thickTop="1">
      <c r="A40" s="26" t="s">
        <v>40</v>
      </c>
      <c r="B40" s="20">
        <v>15</v>
      </c>
      <c r="C40" s="20">
        <v>295</v>
      </c>
      <c r="D40" s="20">
        <v>143</v>
      </c>
      <c r="E40" s="19">
        <f>SUM(D40/C40*100)</f>
        <v>48.47457627118644</v>
      </c>
      <c r="F40" s="20">
        <v>750</v>
      </c>
      <c r="G40" s="19">
        <f>SUM(F40/C40)</f>
        <v>2.542372881355932</v>
      </c>
      <c r="H40" s="20">
        <v>309</v>
      </c>
      <c r="I40" s="19">
        <f>SUM(H40/F40*100)</f>
        <v>41.199999999999996</v>
      </c>
      <c r="J40" s="20">
        <v>11</v>
      </c>
      <c r="K40" s="20">
        <v>0</v>
      </c>
      <c r="L40" s="20">
        <v>2</v>
      </c>
      <c r="M40" s="20">
        <v>4</v>
      </c>
      <c r="N40" s="20">
        <v>0</v>
      </c>
      <c r="O40" s="6"/>
      <c r="P40" s="6"/>
      <c r="Q40" s="12"/>
      <c r="R40" s="6"/>
      <c r="S40" s="6"/>
      <c r="T40" s="6"/>
      <c r="U40" s="6"/>
      <c r="V40" s="6"/>
      <c r="W40" s="6"/>
      <c r="X40" s="6"/>
      <c r="Y40" s="6"/>
      <c r="Z40" s="6"/>
    </row>
    <row r="41" spans="1:26" ht="21" customHeight="1" thickBot="1" thickTop="1">
      <c r="A41" s="26" t="s">
        <v>60</v>
      </c>
      <c r="B41" s="20">
        <v>7</v>
      </c>
      <c r="C41" s="20">
        <v>215</v>
      </c>
      <c r="D41" s="20">
        <v>48</v>
      </c>
      <c r="E41" s="19">
        <f>SUM(D41/C41*100)</f>
        <v>22.325581395348838</v>
      </c>
      <c r="F41" s="20">
        <v>284</v>
      </c>
      <c r="G41" s="19">
        <f>SUM(F41/C41)</f>
        <v>1.3209302325581396</v>
      </c>
      <c r="H41" s="20">
        <v>92</v>
      </c>
      <c r="I41" s="19">
        <f>SUM(H41/F41*100)</f>
        <v>32.3943661971831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6"/>
      <c r="P41" s="6"/>
      <c r="Q41" s="12"/>
      <c r="R41" s="6"/>
      <c r="S41" s="6"/>
      <c r="T41" s="6"/>
      <c r="U41" s="6"/>
      <c r="V41" s="6"/>
      <c r="W41" s="6"/>
      <c r="X41" s="6"/>
      <c r="Y41" s="6"/>
      <c r="Z41" s="6"/>
    </row>
    <row r="42" spans="1:26" ht="21" customHeight="1" thickBot="1" thickTop="1">
      <c r="A42" s="26" t="s">
        <v>41</v>
      </c>
      <c r="B42" s="20">
        <v>2</v>
      </c>
      <c r="C42" s="20">
        <v>37</v>
      </c>
      <c r="D42" s="20">
        <v>16</v>
      </c>
      <c r="E42" s="19">
        <f>SUM(D42/C42*100)</f>
        <v>43.24324324324324</v>
      </c>
      <c r="F42" s="20">
        <v>78</v>
      </c>
      <c r="G42" s="19">
        <f>SUM(F42/C42)</f>
        <v>2.108108108108108</v>
      </c>
      <c r="H42" s="20">
        <v>8</v>
      </c>
      <c r="I42" s="19">
        <f>SUM(H42/F42*100)</f>
        <v>10.256410256410255</v>
      </c>
      <c r="J42" s="20">
        <v>5</v>
      </c>
      <c r="K42" s="20">
        <v>0</v>
      </c>
      <c r="L42" s="20">
        <v>2</v>
      </c>
      <c r="M42" s="20">
        <v>3</v>
      </c>
      <c r="N42" s="20">
        <v>0</v>
      </c>
      <c r="O42" s="6"/>
      <c r="P42" s="6"/>
      <c r="Q42" s="12"/>
      <c r="R42" s="6"/>
      <c r="S42" s="6"/>
      <c r="T42" s="6"/>
      <c r="U42" s="6"/>
      <c r="V42" s="6"/>
      <c r="W42" s="6"/>
      <c r="X42" s="6"/>
      <c r="Y42" s="6"/>
      <c r="Z42" s="6"/>
    </row>
    <row r="43" spans="1:26" ht="21" customHeight="1" thickBot="1" thickTop="1">
      <c r="A43" s="26" t="s">
        <v>42</v>
      </c>
      <c r="B43" s="20">
        <v>6</v>
      </c>
      <c r="C43" s="20">
        <v>139</v>
      </c>
      <c r="D43" s="20">
        <v>64</v>
      </c>
      <c r="E43" s="19">
        <f>SUM(D43/C43*100)</f>
        <v>46.043165467625904</v>
      </c>
      <c r="F43" s="20">
        <v>312</v>
      </c>
      <c r="G43" s="19">
        <f>SUM(F43/C43)</f>
        <v>2.2446043165467624</v>
      </c>
      <c r="H43" s="20">
        <v>136</v>
      </c>
      <c r="I43" s="19">
        <f>SUM(H43/F43*100)</f>
        <v>43.58974358974359</v>
      </c>
      <c r="J43" s="20">
        <v>5</v>
      </c>
      <c r="K43" s="20">
        <v>0</v>
      </c>
      <c r="L43" s="20">
        <v>2</v>
      </c>
      <c r="M43" s="20">
        <v>2</v>
      </c>
      <c r="N43" s="20">
        <v>0</v>
      </c>
      <c r="O43" s="6"/>
      <c r="P43" s="6"/>
      <c r="Q43" s="12"/>
      <c r="R43" s="6"/>
      <c r="S43" s="6"/>
      <c r="T43" s="6"/>
      <c r="U43" s="6"/>
      <c r="V43" s="6"/>
      <c r="W43" s="6"/>
      <c r="X43" s="6"/>
      <c r="Y43" s="6"/>
      <c r="Z43" s="6"/>
    </row>
    <row r="44" spans="1:26" ht="21" customHeight="1" thickBot="1" thickTop="1">
      <c r="A44" s="44" t="s">
        <v>43</v>
      </c>
      <c r="B44" s="45">
        <f>SUM(B39:B43)</f>
        <v>50</v>
      </c>
      <c r="C44" s="45">
        <f>SUM(C39:C43)</f>
        <v>1086</v>
      </c>
      <c r="D44" s="45">
        <f>SUM(D39:D43)</f>
        <v>384</v>
      </c>
      <c r="E44" s="46">
        <f aca="true" t="shared" si="13" ref="E44:E61">D44/C44*100</f>
        <v>35.35911602209944</v>
      </c>
      <c r="F44" s="45">
        <f>SUM(F39:F43)</f>
        <v>1985</v>
      </c>
      <c r="G44" s="46">
        <f t="shared" si="11"/>
        <v>1.8278084714548803</v>
      </c>
      <c r="H44" s="45">
        <f>SUM(H39:H43)</f>
        <v>703</v>
      </c>
      <c r="I44" s="46">
        <f t="shared" si="12"/>
        <v>35.41561712846348</v>
      </c>
      <c r="J44" s="45">
        <f>SUM(J39:J43)</f>
        <v>24</v>
      </c>
      <c r="K44" s="45">
        <f>SUM(K39:K43)</f>
        <v>0</v>
      </c>
      <c r="L44" s="45">
        <f>SUM(L39:L43)</f>
        <v>7</v>
      </c>
      <c r="M44" s="45">
        <f>SUM(M39:M43)</f>
        <v>11</v>
      </c>
      <c r="N44" s="45">
        <f>SUM(N39:N43)</f>
        <v>0</v>
      </c>
      <c r="O44" s="6"/>
      <c r="P44" s="6"/>
      <c r="Q44" s="12"/>
      <c r="R44" s="6"/>
      <c r="S44" s="6"/>
      <c r="T44" s="6"/>
      <c r="U44" s="6"/>
      <c r="V44" s="6"/>
      <c r="W44" s="6"/>
      <c r="X44" s="6"/>
      <c r="Y44" s="6"/>
      <c r="Z44" s="6"/>
    </row>
    <row r="45" spans="1:26" ht="21" customHeight="1" thickBot="1" thickTop="1">
      <c r="A45" s="26" t="s">
        <v>44</v>
      </c>
      <c r="B45" s="9">
        <v>39</v>
      </c>
      <c r="C45" s="9">
        <v>798</v>
      </c>
      <c r="D45" s="9">
        <v>246</v>
      </c>
      <c r="E45" s="17">
        <f t="shared" si="13"/>
        <v>30.82706766917293</v>
      </c>
      <c r="F45" s="9">
        <v>1774</v>
      </c>
      <c r="G45" s="17">
        <f t="shared" si="11"/>
        <v>2.2230576441102756</v>
      </c>
      <c r="H45" s="9">
        <v>602</v>
      </c>
      <c r="I45" s="17">
        <f t="shared" si="12"/>
        <v>33.93461104847801</v>
      </c>
      <c r="J45" s="9">
        <v>13</v>
      </c>
      <c r="K45" s="9">
        <v>0</v>
      </c>
      <c r="L45" s="9">
        <v>4</v>
      </c>
      <c r="M45" s="9">
        <v>6</v>
      </c>
      <c r="N45" s="9">
        <v>0</v>
      </c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21" customHeight="1" thickBot="1" thickTop="1">
      <c r="A46" s="26" t="s">
        <v>69</v>
      </c>
      <c r="B46" s="9">
        <v>8</v>
      </c>
      <c r="C46" s="9">
        <v>132</v>
      </c>
      <c r="D46" s="9">
        <v>52</v>
      </c>
      <c r="E46" s="17">
        <f t="shared" si="13"/>
        <v>39.39393939393939</v>
      </c>
      <c r="F46" s="9">
        <v>359</v>
      </c>
      <c r="G46" s="17">
        <f t="shared" si="11"/>
        <v>2.7196969696969697</v>
      </c>
      <c r="H46" s="9">
        <v>114</v>
      </c>
      <c r="I46" s="17">
        <f t="shared" si="12"/>
        <v>31.75487465181058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21" customHeight="1" thickBot="1" thickTop="1">
      <c r="A47" s="44" t="s">
        <v>71</v>
      </c>
      <c r="B47" s="47">
        <f>SUM(B45:B46)</f>
        <v>47</v>
      </c>
      <c r="C47" s="47">
        <f aca="true" t="shared" si="14" ref="C47:H47">SUM(C45:C46)</f>
        <v>930</v>
      </c>
      <c r="D47" s="47">
        <f t="shared" si="14"/>
        <v>298</v>
      </c>
      <c r="E47" s="48">
        <f t="shared" si="13"/>
        <v>32.043010752688176</v>
      </c>
      <c r="F47" s="47">
        <f t="shared" si="14"/>
        <v>2133</v>
      </c>
      <c r="G47" s="48">
        <f t="shared" si="11"/>
        <v>2.293548387096774</v>
      </c>
      <c r="H47" s="47">
        <f t="shared" si="14"/>
        <v>716</v>
      </c>
      <c r="I47" s="48">
        <f t="shared" si="12"/>
        <v>33.56774496015002</v>
      </c>
      <c r="J47" s="47">
        <f>SUM(J45:J46)</f>
        <v>13</v>
      </c>
      <c r="K47" s="47">
        <f>SUM(K45:K46)</f>
        <v>0</v>
      </c>
      <c r="L47" s="47">
        <f>SUM(L45:L46)</f>
        <v>4</v>
      </c>
      <c r="M47" s="47">
        <f>SUM(M45:M46)</f>
        <v>6</v>
      </c>
      <c r="N47" s="47">
        <f>SUM(N45:N46)</f>
        <v>0</v>
      </c>
      <c r="O47" s="6"/>
      <c r="P47" s="6"/>
      <c r="Q47" s="12"/>
      <c r="R47" s="6"/>
      <c r="S47" s="6"/>
      <c r="T47" s="6"/>
      <c r="U47" s="6"/>
      <c r="V47" s="6"/>
      <c r="W47" s="6"/>
      <c r="X47" s="6"/>
      <c r="Y47" s="6"/>
      <c r="Z47" s="6"/>
    </row>
    <row r="48" spans="1:26" ht="21" customHeight="1" thickBot="1" thickTop="1">
      <c r="A48" s="26" t="s">
        <v>45</v>
      </c>
      <c r="B48" s="9">
        <v>11</v>
      </c>
      <c r="C48" s="9">
        <v>260</v>
      </c>
      <c r="D48" s="9">
        <v>113</v>
      </c>
      <c r="E48" s="17">
        <f t="shared" si="13"/>
        <v>43.46153846153846</v>
      </c>
      <c r="F48" s="9">
        <v>539</v>
      </c>
      <c r="G48" s="17">
        <f t="shared" si="11"/>
        <v>2.0730769230769233</v>
      </c>
      <c r="H48" s="9">
        <v>194</v>
      </c>
      <c r="I48" s="17">
        <f t="shared" si="12"/>
        <v>35.99257884972171</v>
      </c>
      <c r="J48" s="9">
        <v>2</v>
      </c>
      <c r="K48" s="9">
        <v>0</v>
      </c>
      <c r="L48" s="9">
        <v>2</v>
      </c>
      <c r="M48" s="9">
        <v>2</v>
      </c>
      <c r="N48" s="9">
        <v>0</v>
      </c>
      <c r="O48" s="6"/>
      <c r="P48" s="6"/>
      <c r="Q48" s="12"/>
      <c r="R48" s="6"/>
      <c r="S48" s="6"/>
      <c r="T48" s="6"/>
      <c r="U48" s="6"/>
      <c r="V48" s="6"/>
      <c r="W48" s="6"/>
      <c r="X48" s="6"/>
      <c r="Y48" s="6"/>
      <c r="Z48" s="6"/>
    </row>
    <row r="49" spans="1:26" ht="21" customHeight="1" thickBot="1" thickTop="1">
      <c r="A49" s="26" t="s">
        <v>61</v>
      </c>
      <c r="B49" s="9">
        <v>19</v>
      </c>
      <c r="C49" s="9">
        <v>461</v>
      </c>
      <c r="D49" s="9">
        <v>200</v>
      </c>
      <c r="E49" s="17">
        <f t="shared" si="13"/>
        <v>43.38394793926248</v>
      </c>
      <c r="F49" s="9">
        <v>981</v>
      </c>
      <c r="G49" s="17">
        <f t="shared" si="11"/>
        <v>2.1279826464208242</v>
      </c>
      <c r="H49" s="9">
        <v>277</v>
      </c>
      <c r="I49" s="17">
        <f t="shared" si="12"/>
        <v>28.23649337410805</v>
      </c>
      <c r="J49" s="9">
        <v>8</v>
      </c>
      <c r="K49" s="9">
        <v>0</v>
      </c>
      <c r="L49" s="9">
        <v>2</v>
      </c>
      <c r="M49" s="9">
        <v>5</v>
      </c>
      <c r="N49" s="9">
        <v>0</v>
      </c>
      <c r="O49" s="6"/>
      <c r="P49" s="6"/>
      <c r="Q49" s="12"/>
      <c r="R49" s="6"/>
      <c r="S49" s="6"/>
      <c r="T49" s="6"/>
      <c r="U49" s="6"/>
      <c r="V49" s="6"/>
      <c r="W49" s="6"/>
      <c r="X49" s="6"/>
      <c r="Y49" s="6"/>
      <c r="Z49" s="6"/>
    </row>
    <row r="50" spans="1:26" ht="21" customHeight="1" thickBot="1" thickTop="1">
      <c r="A50" s="26" t="s">
        <v>62</v>
      </c>
      <c r="B50" s="9">
        <v>6</v>
      </c>
      <c r="C50" s="9">
        <v>171</v>
      </c>
      <c r="D50" s="9">
        <v>64</v>
      </c>
      <c r="E50" s="17">
        <f t="shared" si="13"/>
        <v>37.42690058479532</v>
      </c>
      <c r="F50" s="9">
        <v>298</v>
      </c>
      <c r="G50" s="17">
        <f t="shared" si="11"/>
        <v>1.7426900584795322</v>
      </c>
      <c r="H50" s="9">
        <v>112</v>
      </c>
      <c r="I50" s="17">
        <f t="shared" si="12"/>
        <v>37.58389261744966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10"/>
      <c r="P50" s="11"/>
      <c r="Q50" s="12"/>
      <c r="R50" s="6"/>
      <c r="S50" s="6"/>
      <c r="T50" s="6"/>
      <c r="U50" s="6"/>
      <c r="V50" s="6"/>
      <c r="W50" s="6"/>
      <c r="X50" s="6"/>
      <c r="Y50" s="6"/>
      <c r="Z50" s="6"/>
    </row>
    <row r="51" spans="1:26" ht="21" customHeight="1" thickBot="1" thickTop="1">
      <c r="A51" s="44" t="s">
        <v>66</v>
      </c>
      <c r="B51" s="47">
        <f>SUM(B48:B50)</f>
        <v>36</v>
      </c>
      <c r="C51" s="47">
        <f aca="true" t="shared" si="15" ref="C51:H51">SUM(C48:C50)</f>
        <v>892</v>
      </c>
      <c r="D51" s="47">
        <f t="shared" si="15"/>
        <v>377</v>
      </c>
      <c r="E51" s="48">
        <f t="shared" si="13"/>
        <v>42.26457399103139</v>
      </c>
      <c r="F51" s="47">
        <f t="shared" si="15"/>
        <v>1818</v>
      </c>
      <c r="G51" s="48">
        <f t="shared" si="11"/>
        <v>2.0381165919282513</v>
      </c>
      <c r="H51" s="47">
        <f t="shared" si="15"/>
        <v>583</v>
      </c>
      <c r="I51" s="48">
        <f t="shared" si="12"/>
        <v>32.068206820682065</v>
      </c>
      <c r="J51" s="47">
        <f>SUM(J48:J50)</f>
        <v>10</v>
      </c>
      <c r="K51" s="47">
        <f>SUM(K48:K50)</f>
        <v>0</v>
      </c>
      <c r="L51" s="47">
        <f>SUM(L48:L50)</f>
        <v>4</v>
      </c>
      <c r="M51" s="47">
        <f>SUM(M48:M50)</f>
        <v>7</v>
      </c>
      <c r="N51" s="47">
        <f>SUM(N48:N50)</f>
        <v>0</v>
      </c>
      <c r="O51" s="6"/>
      <c r="P51" s="6"/>
      <c r="Q51" s="12"/>
      <c r="R51" s="6"/>
      <c r="S51" s="6"/>
      <c r="T51" s="6"/>
      <c r="U51" s="6"/>
      <c r="V51" s="6"/>
      <c r="W51" s="6"/>
      <c r="X51" s="6"/>
      <c r="Y51" s="6"/>
      <c r="Z51" s="6"/>
    </row>
    <row r="52" spans="1:26" ht="21" customHeight="1" thickBot="1" thickTop="1">
      <c r="A52" s="26" t="s">
        <v>46</v>
      </c>
      <c r="B52" s="30">
        <v>5</v>
      </c>
      <c r="C52" s="30">
        <v>137</v>
      </c>
      <c r="D52" s="30">
        <v>62</v>
      </c>
      <c r="E52" s="31">
        <f>D52/C52*100</f>
        <v>45.25547445255474</v>
      </c>
      <c r="F52" s="30">
        <v>334</v>
      </c>
      <c r="G52" s="31">
        <f>F52/C52</f>
        <v>2.437956204379562</v>
      </c>
      <c r="H52" s="30">
        <v>130</v>
      </c>
      <c r="I52" s="31">
        <f>H52/F52*100</f>
        <v>38.92215568862276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6"/>
      <c r="P52" s="6"/>
      <c r="Q52" s="12"/>
      <c r="R52" s="6"/>
      <c r="S52" s="6"/>
      <c r="T52" s="6"/>
      <c r="U52" s="6"/>
      <c r="V52" s="6"/>
      <c r="W52" s="6"/>
      <c r="X52" s="6"/>
      <c r="Y52" s="6"/>
      <c r="Z52" s="6"/>
    </row>
    <row r="53" spans="1:26" ht="21" customHeight="1" thickBot="1" thickTop="1">
      <c r="A53" s="26" t="s">
        <v>70</v>
      </c>
      <c r="B53" s="30">
        <v>11</v>
      </c>
      <c r="C53" s="30">
        <v>187</v>
      </c>
      <c r="D53" s="30">
        <v>93</v>
      </c>
      <c r="E53" s="31">
        <f>D53/C53*100</f>
        <v>49.73262032085562</v>
      </c>
      <c r="F53" s="30">
        <v>478</v>
      </c>
      <c r="G53" s="31">
        <f>F53/C53</f>
        <v>2.556149732620321</v>
      </c>
      <c r="H53" s="30">
        <v>165</v>
      </c>
      <c r="I53" s="31">
        <f>H53/F53*100</f>
        <v>34.51882845188285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22">
        <v>7</v>
      </c>
      <c r="P53" s="21">
        <v>0</v>
      </c>
      <c r="T53" s="6"/>
      <c r="U53" s="6"/>
      <c r="V53" s="6"/>
      <c r="W53" s="6"/>
      <c r="X53" s="6"/>
      <c r="Y53" s="6"/>
      <c r="Z53" s="6"/>
    </row>
    <row r="54" spans="1:26" ht="21" customHeight="1" thickBot="1" thickTop="1">
      <c r="A54" s="26" t="s">
        <v>63</v>
      </c>
      <c r="B54" s="30">
        <v>9</v>
      </c>
      <c r="C54" s="30">
        <v>215</v>
      </c>
      <c r="D54" s="30">
        <v>96</v>
      </c>
      <c r="E54" s="31">
        <f>D54/C54*100</f>
        <v>44.651162790697676</v>
      </c>
      <c r="F54" s="30">
        <v>480</v>
      </c>
      <c r="G54" s="31">
        <f>F54/C54</f>
        <v>2.2325581395348837</v>
      </c>
      <c r="H54" s="30">
        <v>179</v>
      </c>
      <c r="I54" s="31">
        <f>H54/F54*100</f>
        <v>37.291666666666664</v>
      </c>
      <c r="J54" s="30">
        <v>6</v>
      </c>
      <c r="K54" s="30">
        <v>0</v>
      </c>
      <c r="L54" s="30">
        <v>3</v>
      </c>
      <c r="M54" s="30">
        <v>6</v>
      </c>
      <c r="N54" s="30">
        <v>0</v>
      </c>
      <c r="O54" s="6"/>
      <c r="P54" s="6"/>
      <c r="Q54" s="12"/>
      <c r="R54" s="6"/>
      <c r="S54" s="6"/>
      <c r="T54" s="6"/>
      <c r="U54" s="6"/>
      <c r="V54" s="6"/>
      <c r="W54" s="6"/>
      <c r="X54" s="6"/>
      <c r="Y54" s="6"/>
      <c r="Z54" s="6"/>
    </row>
    <row r="55" spans="1:26" ht="21" customHeight="1" thickBot="1" thickTop="1">
      <c r="A55" s="26" t="s">
        <v>47</v>
      </c>
      <c r="B55" s="30">
        <v>5</v>
      </c>
      <c r="C55" s="30">
        <v>76</v>
      </c>
      <c r="D55" s="30">
        <v>39</v>
      </c>
      <c r="E55" s="31">
        <f>D55/C55*100</f>
        <v>51.31578947368421</v>
      </c>
      <c r="F55" s="30">
        <v>222</v>
      </c>
      <c r="G55" s="31">
        <f>F55/C55</f>
        <v>2.9210526315789473</v>
      </c>
      <c r="H55" s="30">
        <v>54</v>
      </c>
      <c r="I55" s="31">
        <f>H55/F55*100</f>
        <v>24.324324324324326</v>
      </c>
      <c r="J55" s="30">
        <v>2</v>
      </c>
      <c r="K55" s="30">
        <v>1</v>
      </c>
      <c r="L55" s="30">
        <v>1</v>
      </c>
      <c r="M55" s="30">
        <v>2</v>
      </c>
      <c r="N55" s="30">
        <v>1</v>
      </c>
      <c r="O55" s="6"/>
      <c r="P55" s="6"/>
      <c r="Q55" s="12"/>
      <c r="R55" s="6"/>
      <c r="S55" s="6"/>
      <c r="T55" s="6"/>
      <c r="U55" s="6"/>
      <c r="V55" s="6"/>
      <c r="W55" s="6"/>
      <c r="X55" s="6"/>
      <c r="Y55" s="6"/>
      <c r="Z55" s="6"/>
    </row>
    <row r="56" spans="1:26" ht="21" customHeight="1" thickBot="1" thickTop="1">
      <c r="A56" s="44" t="s">
        <v>67</v>
      </c>
      <c r="B56" s="47">
        <f>SUM(B52:B55)</f>
        <v>30</v>
      </c>
      <c r="C56" s="47">
        <f>SUM(C52:C55)</f>
        <v>615</v>
      </c>
      <c r="D56" s="47">
        <f>SUM(D52:D55)</f>
        <v>290</v>
      </c>
      <c r="E56" s="48">
        <f t="shared" si="13"/>
        <v>47.15447154471545</v>
      </c>
      <c r="F56" s="47">
        <f>SUM(F52:F55)</f>
        <v>1514</v>
      </c>
      <c r="G56" s="48">
        <f t="shared" si="11"/>
        <v>2.461788617886179</v>
      </c>
      <c r="H56" s="47">
        <f>SUM(H52:H55)</f>
        <v>528</v>
      </c>
      <c r="I56" s="48">
        <f t="shared" si="12"/>
        <v>34.87450462351387</v>
      </c>
      <c r="J56" s="47">
        <f>SUM(J52:J55)</f>
        <v>8</v>
      </c>
      <c r="K56" s="47">
        <f>SUM(K52:K55)</f>
        <v>1</v>
      </c>
      <c r="L56" s="47">
        <f>SUM(L52:L55)</f>
        <v>4</v>
      </c>
      <c r="M56" s="47">
        <f>SUM(M52:M55)</f>
        <v>8</v>
      </c>
      <c r="N56" s="47">
        <f>SUM(N52:N55)</f>
        <v>1</v>
      </c>
      <c r="O56" s="6"/>
      <c r="P56" s="6"/>
      <c r="Q56" s="12"/>
      <c r="R56" s="6"/>
      <c r="S56" s="6"/>
      <c r="T56" s="6"/>
      <c r="U56" s="6"/>
      <c r="V56" s="6"/>
      <c r="W56" s="6"/>
      <c r="X56" s="6"/>
      <c r="Y56" s="6"/>
      <c r="Z56" s="6"/>
    </row>
    <row r="57" spans="1:26" ht="21" customHeight="1" thickBot="1" thickTop="1">
      <c r="A57" s="26" t="s">
        <v>48</v>
      </c>
      <c r="B57" s="9">
        <v>21</v>
      </c>
      <c r="C57" s="9">
        <v>382</v>
      </c>
      <c r="D57" s="9">
        <v>164</v>
      </c>
      <c r="E57" s="17">
        <f t="shared" si="13"/>
        <v>42.93193717277487</v>
      </c>
      <c r="F57" s="9">
        <v>742</v>
      </c>
      <c r="G57" s="17">
        <f t="shared" si="11"/>
        <v>1.942408376963351</v>
      </c>
      <c r="H57" s="9">
        <v>220</v>
      </c>
      <c r="I57" s="17">
        <f t="shared" si="12"/>
        <v>29.649595687331537</v>
      </c>
      <c r="J57" s="9">
        <v>10</v>
      </c>
      <c r="K57" s="9">
        <v>0</v>
      </c>
      <c r="L57" s="9">
        <v>4</v>
      </c>
      <c r="M57" s="9">
        <v>8</v>
      </c>
      <c r="N57" s="9">
        <v>0</v>
      </c>
      <c r="O57" s="6"/>
      <c r="P57" s="6"/>
      <c r="Q57" s="12"/>
      <c r="R57" s="6"/>
      <c r="S57" s="6"/>
      <c r="T57" s="6"/>
      <c r="U57" s="6"/>
      <c r="V57" s="6"/>
      <c r="W57" s="6"/>
      <c r="X57" s="6"/>
      <c r="Y57" s="6"/>
      <c r="Z57" s="6"/>
    </row>
    <row r="58" spans="1:26" ht="21" customHeight="1" thickBot="1" thickTop="1">
      <c r="A58" s="26" t="s">
        <v>49</v>
      </c>
      <c r="B58" s="9">
        <v>2</v>
      </c>
      <c r="C58" s="9">
        <v>35</v>
      </c>
      <c r="D58" s="9">
        <v>20</v>
      </c>
      <c r="E58" s="17">
        <f t="shared" si="13"/>
        <v>57.14285714285714</v>
      </c>
      <c r="F58" s="9">
        <v>125</v>
      </c>
      <c r="G58" s="17">
        <f t="shared" si="11"/>
        <v>3.5714285714285716</v>
      </c>
      <c r="H58" s="9">
        <v>68</v>
      </c>
      <c r="I58" s="17">
        <f t="shared" si="12"/>
        <v>54.400000000000006</v>
      </c>
      <c r="J58" s="9">
        <v>4</v>
      </c>
      <c r="K58" s="9">
        <v>0</v>
      </c>
      <c r="L58" s="9">
        <v>1</v>
      </c>
      <c r="M58" s="9">
        <v>4</v>
      </c>
      <c r="N58" s="9">
        <v>0</v>
      </c>
      <c r="O58" s="6"/>
      <c r="P58" s="6"/>
      <c r="Q58" s="12"/>
      <c r="R58" s="6"/>
      <c r="S58" s="6"/>
      <c r="T58" s="6"/>
      <c r="U58" s="6"/>
      <c r="V58" s="6"/>
      <c r="W58" s="6"/>
      <c r="X58" s="6"/>
      <c r="Y58" s="6"/>
      <c r="Z58" s="6"/>
    </row>
    <row r="59" spans="1:26" ht="21" customHeight="1" thickBot="1" thickTop="1">
      <c r="A59" s="26" t="s">
        <v>50</v>
      </c>
      <c r="B59" s="9">
        <v>4</v>
      </c>
      <c r="C59" s="9">
        <v>81</v>
      </c>
      <c r="D59" s="9">
        <v>40</v>
      </c>
      <c r="E59" s="17">
        <f t="shared" si="13"/>
        <v>49.382716049382715</v>
      </c>
      <c r="F59" s="9">
        <v>212</v>
      </c>
      <c r="G59" s="17">
        <f t="shared" si="11"/>
        <v>2.617283950617284</v>
      </c>
      <c r="H59" s="9">
        <v>69</v>
      </c>
      <c r="I59" s="17">
        <f t="shared" si="12"/>
        <v>32.54716981132076</v>
      </c>
      <c r="J59" s="9">
        <v>2</v>
      </c>
      <c r="K59" s="9">
        <v>0</v>
      </c>
      <c r="L59" s="9">
        <v>1</v>
      </c>
      <c r="M59" s="9">
        <v>2</v>
      </c>
      <c r="N59" s="9">
        <v>0</v>
      </c>
      <c r="O59" s="6"/>
      <c r="P59" s="6"/>
      <c r="Q59" s="12"/>
      <c r="R59" s="6"/>
      <c r="S59" s="6"/>
      <c r="T59" s="6"/>
      <c r="U59" s="6"/>
      <c r="V59" s="6"/>
      <c r="W59" s="6"/>
      <c r="X59" s="6"/>
      <c r="Y59" s="6"/>
      <c r="Z59" s="6"/>
    </row>
    <row r="60" spans="1:26" s="13" customFormat="1" ht="21" customHeight="1" thickBot="1" thickTop="1">
      <c r="A60" s="44" t="s">
        <v>51</v>
      </c>
      <c r="B60" s="47">
        <f>SUM(B57:B59)</f>
        <v>27</v>
      </c>
      <c r="C60" s="47">
        <f>SUM(C57:C59)</f>
        <v>498</v>
      </c>
      <c r="D60" s="47">
        <f>SUM(D57:D59)</f>
        <v>224</v>
      </c>
      <c r="E60" s="48">
        <f t="shared" si="13"/>
        <v>44.97991967871486</v>
      </c>
      <c r="F60" s="47">
        <f>SUM(F57:F59)</f>
        <v>1079</v>
      </c>
      <c r="G60" s="48">
        <f t="shared" si="11"/>
        <v>2.1666666666666665</v>
      </c>
      <c r="H60" s="47">
        <f>SUM(H57:H59)</f>
        <v>357</v>
      </c>
      <c r="I60" s="48">
        <f t="shared" si="12"/>
        <v>33.08619091751622</v>
      </c>
      <c r="J60" s="47">
        <f>SUM(J57:J59)</f>
        <v>16</v>
      </c>
      <c r="K60" s="47">
        <f>SUM(K57:K59)</f>
        <v>0</v>
      </c>
      <c r="L60" s="47">
        <f>SUM(L57:L59)</f>
        <v>6</v>
      </c>
      <c r="M60" s="47">
        <f>SUM(M57:M59)</f>
        <v>14</v>
      </c>
      <c r="N60" s="47">
        <f>SUM(N57:N59)</f>
        <v>0</v>
      </c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21" customHeight="1" thickBot="1" thickTop="1">
      <c r="A61" s="38" t="s">
        <v>18</v>
      </c>
      <c r="B61" s="9">
        <f>B11+B14+B19+B23+B26+B30+B38+B44+B47+B51+B56+B60</f>
        <v>468</v>
      </c>
      <c r="C61" s="9">
        <f>C11+C14+C19+C23+C26+C30+C38+C44+C47+C51+C56+C60</f>
        <v>9646</v>
      </c>
      <c r="D61" s="9">
        <f>D11+D14+D19+D23+D26+D30+D38+D44+D47+D51+D56+D60</f>
        <v>3947</v>
      </c>
      <c r="E61" s="17">
        <f t="shared" si="13"/>
        <v>40.91851544681733</v>
      </c>
      <c r="F61" s="9">
        <f>F11+F14+F19+F23+F26+F30+F38+F44+F47+F51+F56+F60</f>
        <v>19957</v>
      </c>
      <c r="G61" s="17">
        <f t="shared" si="11"/>
        <v>2.068940493468795</v>
      </c>
      <c r="H61" s="9">
        <f>H11+H14+H19+H23+H26+H30+H38+H44+H47+H51+H56+H60</f>
        <v>6135</v>
      </c>
      <c r="I61" s="17">
        <f t="shared" si="12"/>
        <v>30.741093350704013</v>
      </c>
      <c r="J61" s="9">
        <f>J11+J14+J19+J23+J26+J30+J38+J44+J47+J51+J56+J60</f>
        <v>205</v>
      </c>
      <c r="K61" s="9">
        <f>K11+K14+K19+K23+K26+K30+K38+K44+K47+K51+K56+K60</f>
        <v>1</v>
      </c>
      <c r="L61" s="9">
        <f>L11+L14+L19+L23+L26+L30+L38+L44+L47+L51+L56+L60</f>
        <v>65</v>
      </c>
      <c r="M61" s="9">
        <f>M11+M14+M19+M23+M26+M30+M38+M44+M47+M51+M56+M60</f>
        <v>119</v>
      </c>
      <c r="N61" s="9">
        <f>N11+N14+N19+N23+N26+N30+N38+N44+N47+N51+N56+N60</f>
        <v>4</v>
      </c>
      <c r="O61" s="6"/>
      <c r="P61" s="6"/>
      <c r="Q61" s="12"/>
      <c r="R61" s="6"/>
      <c r="S61" s="6"/>
      <c r="T61" s="6"/>
      <c r="U61" s="6"/>
      <c r="V61" s="6"/>
      <c r="W61" s="6"/>
      <c r="X61" s="6"/>
      <c r="Y61" s="6"/>
      <c r="Z61" s="6"/>
    </row>
    <row r="62" spans="1:26" ht="15" thickTop="1">
      <c r="A62" s="12"/>
      <c r="B62" s="12"/>
      <c r="C62" s="12"/>
      <c r="D62" s="12"/>
      <c r="E62" s="12"/>
      <c r="F62" s="39"/>
      <c r="G62" s="12"/>
      <c r="H62" s="39"/>
      <c r="I62" s="12"/>
      <c r="J62" s="12"/>
      <c r="K62" s="12"/>
      <c r="L62" s="12"/>
      <c r="M62" s="12"/>
      <c r="N62" s="12"/>
      <c r="O62" s="6"/>
      <c r="P62" s="6"/>
      <c r="Q62" s="12"/>
      <c r="R62" s="6"/>
      <c r="S62" s="6"/>
      <c r="T62" s="6"/>
      <c r="U62" s="6"/>
      <c r="V62" s="6"/>
      <c r="W62" s="6"/>
      <c r="X62" s="6"/>
      <c r="Y62" s="6"/>
      <c r="Z62" s="6"/>
    </row>
    <row r="63" spans="1:26" ht="14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6"/>
      <c r="P63" s="6"/>
      <c r="Q63" s="12"/>
      <c r="R63" s="6"/>
      <c r="S63" s="6"/>
      <c r="T63" s="6"/>
      <c r="U63" s="6"/>
      <c r="V63" s="6"/>
      <c r="W63" s="6"/>
      <c r="X63" s="6"/>
      <c r="Y63" s="6"/>
      <c r="Z63" s="6"/>
    </row>
    <row r="64" spans="1:26" ht="14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</sheetData>
  <sheetProtection/>
  <mergeCells count="2">
    <mergeCell ref="J3:K3"/>
    <mergeCell ref="L3:N3"/>
  </mergeCells>
  <printOptions/>
  <pageMargins left="0.31" right="0.36" top="0.73" bottom="0.1968503937007874" header="0.81" footer="0.1968503937007874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49">
      <selection activeCell="A18" sqref="A18"/>
    </sheetView>
  </sheetViews>
  <sheetFormatPr defaultColWidth="9.00390625" defaultRowHeight="13.5"/>
  <cols>
    <col min="1" max="1" width="18.625" style="0" customWidth="1"/>
  </cols>
  <sheetData>
    <row r="1" ht="21" customHeight="1">
      <c r="B1" s="1" t="s">
        <v>77</v>
      </c>
    </row>
    <row r="2" ht="18.75" customHeight="1" thickBot="1">
      <c r="A2" t="s">
        <v>72</v>
      </c>
    </row>
    <row r="3" spans="10:14" ht="15" thickBot="1" thickTop="1">
      <c r="J3" s="52" t="s">
        <v>12</v>
      </c>
      <c r="K3" s="53"/>
      <c r="L3" s="52" t="s">
        <v>13</v>
      </c>
      <c r="M3" s="54"/>
      <c r="N3" s="53"/>
    </row>
    <row r="4" spans="1:14" ht="28.5" thickBot="1" thickTop="1">
      <c r="A4" s="2" t="s">
        <v>0</v>
      </c>
      <c r="B4" s="4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3" t="s">
        <v>1</v>
      </c>
      <c r="H4" s="3" t="s">
        <v>10</v>
      </c>
      <c r="I4" s="3" t="s">
        <v>11</v>
      </c>
      <c r="J4" s="3" t="s">
        <v>14</v>
      </c>
      <c r="K4" s="3" t="s">
        <v>9</v>
      </c>
      <c r="L4" s="3" t="s">
        <v>15</v>
      </c>
      <c r="M4" s="3" t="s">
        <v>16</v>
      </c>
      <c r="N4" s="3" t="s">
        <v>17</v>
      </c>
    </row>
    <row r="5" spans="1:14" ht="21" customHeight="1" thickBot="1" thickTop="1">
      <c r="A5" s="27" t="s">
        <v>2</v>
      </c>
      <c r="B5" s="5">
        <v>39</v>
      </c>
      <c r="C5" s="5">
        <v>723</v>
      </c>
      <c r="D5" s="5">
        <v>305</v>
      </c>
      <c r="E5" s="14">
        <f aca="true" t="shared" si="0" ref="E5:E10">D5/C5*100</f>
        <v>42.18533886583679</v>
      </c>
      <c r="F5" s="5">
        <v>1681</v>
      </c>
      <c r="G5" s="14">
        <f aca="true" t="shared" si="1" ref="G5:G10">F5/C5</f>
        <v>2.3250345781466115</v>
      </c>
      <c r="H5" s="5">
        <v>839</v>
      </c>
      <c r="I5" s="14">
        <f aca="true" t="shared" si="2" ref="I5:I10">H5/F5*100</f>
        <v>49.91076740035693</v>
      </c>
      <c r="J5" s="5">
        <v>593</v>
      </c>
      <c r="K5" s="5">
        <v>5</v>
      </c>
      <c r="L5" s="5">
        <v>152</v>
      </c>
      <c r="M5" s="5">
        <v>330</v>
      </c>
      <c r="N5" s="5">
        <v>5</v>
      </c>
    </row>
    <row r="6" spans="1:14" ht="21" customHeight="1" thickBot="1" thickTop="1">
      <c r="A6" s="27" t="s">
        <v>3</v>
      </c>
      <c r="B6" s="5">
        <v>9</v>
      </c>
      <c r="C6" s="5">
        <v>198</v>
      </c>
      <c r="D6" s="5">
        <v>99</v>
      </c>
      <c r="E6" s="14">
        <f t="shared" si="0"/>
        <v>50</v>
      </c>
      <c r="F6" s="5">
        <v>585</v>
      </c>
      <c r="G6" s="14">
        <f t="shared" si="1"/>
        <v>2.9545454545454546</v>
      </c>
      <c r="H6" s="5">
        <v>200</v>
      </c>
      <c r="I6" s="14">
        <f t="shared" si="2"/>
        <v>34.18803418803419</v>
      </c>
      <c r="J6" s="5">
        <v>197</v>
      </c>
      <c r="K6" s="5">
        <v>10</v>
      </c>
      <c r="L6" s="5">
        <v>37</v>
      </c>
      <c r="M6" s="5">
        <v>101</v>
      </c>
      <c r="N6" s="5">
        <v>1</v>
      </c>
    </row>
    <row r="7" spans="1:14" ht="21" customHeight="1" thickBot="1" thickTop="1">
      <c r="A7" s="27" t="s">
        <v>68</v>
      </c>
      <c r="B7" s="5">
        <v>11</v>
      </c>
      <c r="C7" s="5">
        <v>222</v>
      </c>
      <c r="D7" s="28">
        <v>124</v>
      </c>
      <c r="E7" s="14">
        <f t="shared" si="0"/>
        <v>55.85585585585585</v>
      </c>
      <c r="F7" s="28">
        <v>609</v>
      </c>
      <c r="G7" s="14">
        <f t="shared" si="1"/>
        <v>2.7432432432432434</v>
      </c>
      <c r="H7" s="5">
        <v>274</v>
      </c>
      <c r="I7" s="14">
        <f t="shared" si="2"/>
        <v>44.991789819376024</v>
      </c>
      <c r="J7" s="5">
        <v>169</v>
      </c>
      <c r="K7" s="5">
        <v>3</v>
      </c>
      <c r="L7" s="5">
        <v>50</v>
      </c>
      <c r="M7" s="5">
        <v>142</v>
      </c>
      <c r="N7" s="5">
        <v>6</v>
      </c>
    </row>
    <row r="8" spans="1:14" ht="21" customHeight="1" thickBot="1" thickTop="1">
      <c r="A8" s="27" t="s">
        <v>4</v>
      </c>
      <c r="B8" s="5">
        <v>6</v>
      </c>
      <c r="C8" s="5">
        <v>130</v>
      </c>
      <c r="D8" s="28">
        <v>72</v>
      </c>
      <c r="E8" s="14">
        <f t="shared" si="0"/>
        <v>55.38461538461539</v>
      </c>
      <c r="F8" s="28">
        <v>348</v>
      </c>
      <c r="G8" s="14">
        <f t="shared" si="1"/>
        <v>2.6769230769230767</v>
      </c>
      <c r="H8" s="5">
        <v>134</v>
      </c>
      <c r="I8" s="14">
        <f t="shared" si="2"/>
        <v>38.50574712643678</v>
      </c>
      <c r="J8" s="5">
        <v>108</v>
      </c>
      <c r="K8" s="5">
        <v>0</v>
      </c>
      <c r="L8" s="5">
        <v>33</v>
      </c>
      <c r="M8" s="5">
        <v>74</v>
      </c>
      <c r="N8" s="5">
        <v>0</v>
      </c>
    </row>
    <row r="9" spans="1:14" ht="21" customHeight="1" thickBot="1" thickTop="1">
      <c r="A9" s="27" t="s">
        <v>53</v>
      </c>
      <c r="B9" s="5">
        <v>4</v>
      </c>
      <c r="C9" s="5">
        <v>100</v>
      </c>
      <c r="D9" s="28">
        <v>36</v>
      </c>
      <c r="E9" s="14">
        <f t="shared" si="0"/>
        <v>36</v>
      </c>
      <c r="F9" s="28">
        <v>237</v>
      </c>
      <c r="G9" s="14">
        <f t="shared" si="1"/>
        <v>2.37</v>
      </c>
      <c r="H9" s="5">
        <v>157</v>
      </c>
      <c r="I9" s="14">
        <f t="shared" si="2"/>
        <v>66.24472573839662</v>
      </c>
      <c r="J9" s="5">
        <v>101</v>
      </c>
      <c r="K9" s="5">
        <v>0</v>
      </c>
      <c r="L9" s="5">
        <v>17</v>
      </c>
      <c r="M9" s="5">
        <v>56</v>
      </c>
      <c r="N9" s="5">
        <v>0</v>
      </c>
    </row>
    <row r="10" spans="1:14" ht="21" customHeight="1" thickBot="1" thickTop="1">
      <c r="A10" s="27" t="s">
        <v>52</v>
      </c>
      <c r="B10" s="5">
        <v>5</v>
      </c>
      <c r="C10" s="5">
        <v>61</v>
      </c>
      <c r="D10" s="28">
        <v>38</v>
      </c>
      <c r="E10" s="14">
        <f t="shared" si="0"/>
        <v>62.295081967213115</v>
      </c>
      <c r="F10" s="28">
        <v>188</v>
      </c>
      <c r="G10" s="14">
        <f t="shared" si="1"/>
        <v>3.081967213114754</v>
      </c>
      <c r="H10" s="5">
        <v>77</v>
      </c>
      <c r="I10" s="14">
        <f t="shared" si="2"/>
        <v>40.95744680851064</v>
      </c>
      <c r="J10" s="5">
        <v>47</v>
      </c>
      <c r="K10" s="5">
        <v>1</v>
      </c>
      <c r="L10" s="5">
        <v>19</v>
      </c>
      <c r="M10" s="5">
        <v>45</v>
      </c>
      <c r="N10" s="5">
        <v>2</v>
      </c>
    </row>
    <row r="11" spans="1:14" s="13" customFormat="1" ht="21" customHeight="1" thickBot="1" thickTop="1">
      <c r="A11" s="40" t="s">
        <v>19</v>
      </c>
      <c r="B11" s="41">
        <f>SUM(B5:B10)</f>
        <v>74</v>
      </c>
      <c r="C11" s="41">
        <f>SUM(C5:C10)</f>
        <v>1434</v>
      </c>
      <c r="D11" s="41">
        <f>SUM(D5:D10)</f>
        <v>674</v>
      </c>
      <c r="E11" s="42">
        <f aca="true" t="shared" si="3" ref="E11:E61">D11/C11*100</f>
        <v>47.00139470013947</v>
      </c>
      <c r="F11" s="41">
        <f>SUM(F5:F10)</f>
        <v>3648</v>
      </c>
      <c r="G11" s="42">
        <f aca="true" t="shared" si="4" ref="G11:G61">F11/C11</f>
        <v>2.5439330543933054</v>
      </c>
      <c r="H11" s="41">
        <f>SUM(H5:H10)</f>
        <v>1681</v>
      </c>
      <c r="I11" s="42">
        <f aca="true" t="shared" si="5" ref="I11:I61">H11/F11*100</f>
        <v>46.08004385964912</v>
      </c>
      <c r="J11" s="41">
        <f>SUM(J5:J10)</f>
        <v>1215</v>
      </c>
      <c r="K11" s="41">
        <f>SUM(K5:K10)</f>
        <v>19</v>
      </c>
      <c r="L11" s="41">
        <f>SUM(L5:L10)</f>
        <v>308</v>
      </c>
      <c r="M11" s="41">
        <f>SUM(M5:M10)</f>
        <v>748</v>
      </c>
      <c r="N11" s="41">
        <f>SUM(N5:N10)</f>
        <v>14</v>
      </c>
    </row>
    <row r="12" spans="1:15" ht="21" customHeight="1" thickBot="1" thickTop="1">
      <c r="A12" s="27" t="s">
        <v>20</v>
      </c>
      <c r="B12" s="5">
        <v>22</v>
      </c>
      <c r="C12" s="5">
        <v>529</v>
      </c>
      <c r="D12" s="5">
        <v>264</v>
      </c>
      <c r="E12" s="14">
        <f t="shared" si="3"/>
        <v>49.9054820415879</v>
      </c>
      <c r="F12" s="5">
        <v>1561</v>
      </c>
      <c r="G12" s="14">
        <f t="shared" si="4"/>
        <v>2.950850661625709</v>
      </c>
      <c r="H12" s="5">
        <v>673</v>
      </c>
      <c r="I12" s="14">
        <f t="shared" si="5"/>
        <v>43.11338885329917</v>
      </c>
      <c r="J12" s="5">
        <v>484</v>
      </c>
      <c r="K12" s="5">
        <v>12</v>
      </c>
      <c r="L12" s="5">
        <v>118</v>
      </c>
      <c r="M12" s="5">
        <v>315</v>
      </c>
      <c r="N12" s="5">
        <v>12</v>
      </c>
      <c r="O12" s="13"/>
    </row>
    <row r="13" spans="1:15" ht="21" customHeight="1" thickBot="1" thickTop="1">
      <c r="A13" s="27" t="s">
        <v>21</v>
      </c>
      <c r="B13" s="5">
        <v>7</v>
      </c>
      <c r="C13" s="5">
        <v>137</v>
      </c>
      <c r="D13" s="5">
        <v>41</v>
      </c>
      <c r="E13" s="14">
        <f t="shared" si="3"/>
        <v>29.927007299270077</v>
      </c>
      <c r="F13" s="5">
        <v>177</v>
      </c>
      <c r="G13" s="14">
        <f t="shared" si="4"/>
        <v>1.2919708029197081</v>
      </c>
      <c r="H13" s="5">
        <v>83</v>
      </c>
      <c r="I13" s="14">
        <f t="shared" si="5"/>
        <v>46.89265536723164</v>
      </c>
      <c r="J13" s="5">
        <v>74</v>
      </c>
      <c r="K13" s="5">
        <v>4</v>
      </c>
      <c r="L13" s="5">
        <v>25</v>
      </c>
      <c r="M13" s="5">
        <v>56</v>
      </c>
      <c r="N13" s="5">
        <v>0</v>
      </c>
      <c r="O13" s="13"/>
    </row>
    <row r="14" spans="1:14" s="13" customFormat="1" ht="21" customHeight="1" thickBot="1" thickTop="1">
      <c r="A14" s="40" t="s">
        <v>22</v>
      </c>
      <c r="B14" s="41">
        <f>SUM(B12:B13)</f>
        <v>29</v>
      </c>
      <c r="C14" s="41">
        <f aca="true" t="shared" si="6" ref="C14:H14">SUM(C12:C13)</f>
        <v>666</v>
      </c>
      <c r="D14" s="41">
        <f t="shared" si="6"/>
        <v>305</v>
      </c>
      <c r="E14" s="42">
        <f t="shared" si="3"/>
        <v>45.7957957957958</v>
      </c>
      <c r="F14" s="41">
        <f t="shared" si="6"/>
        <v>1738</v>
      </c>
      <c r="G14" s="42">
        <f t="shared" si="4"/>
        <v>2.6096096096096097</v>
      </c>
      <c r="H14" s="41">
        <f t="shared" si="6"/>
        <v>756</v>
      </c>
      <c r="I14" s="42">
        <f t="shared" si="5"/>
        <v>43.49827387802072</v>
      </c>
      <c r="J14" s="41">
        <f>SUM(J12:J13)</f>
        <v>558</v>
      </c>
      <c r="K14" s="41">
        <f>SUM(K12:K13)</f>
        <v>16</v>
      </c>
      <c r="L14" s="41">
        <f>SUM(L12:L13)</f>
        <v>143</v>
      </c>
      <c r="M14" s="41">
        <f>SUM(M12:M13)</f>
        <v>371</v>
      </c>
      <c r="N14" s="41">
        <f>SUM(N12:N13)</f>
        <v>12</v>
      </c>
    </row>
    <row r="15" spans="1:15" ht="21" customHeight="1" thickBot="1" thickTop="1">
      <c r="A15" s="27" t="s">
        <v>23</v>
      </c>
      <c r="B15" s="5">
        <v>8</v>
      </c>
      <c r="C15" s="5">
        <v>130</v>
      </c>
      <c r="D15" s="5">
        <v>41</v>
      </c>
      <c r="E15" s="14">
        <f t="shared" si="3"/>
        <v>31.538461538461537</v>
      </c>
      <c r="F15" s="5">
        <v>233</v>
      </c>
      <c r="G15" s="14">
        <f t="shared" si="4"/>
        <v>1.7923076923076924</v>
      </c>
      <c r="H15" s="5">
        <v>157</v>
      </c>
      <c r="I15" s="14">
        <f t="shared" si="5"/>
        <v>67.38197424892704</v>
      </c>
      <c r="J15" s="5">
        <v>80</v>
      </c>
      <c r="K15" s="5">
        <v>0</v>
      </c>
      <c r="L15" s="5">
        <v>18</v>
      </c>
      <c r="M15" s="5">
        <v>42</v>
      </c>
      <c r="N15" s="5">
        <v>0</v>
      </c>
      <c r="O15" s="13"/>
    </row>
    <row r="16" spans="1:15" ht="21" customHeight="1" thickBot="1" thickTop="1">
      <c r="A16" s="27" t="s">
        <v>54</v>
      </c>
      <c r="B16" s="5">
        <v>12</v>
      </c>
      <c r="C16" s="5">
        <v>195</v>
      </c>
      <c r="D16" s="5">
        <v>105</v>
      </c>
      <c r="E16" s="14">
        <f t="shared" si="3"/>
        <v>53.84615384615385</v>
      </c>
      <c r="F16" s="5">
        <v>616</v>
      </c>
      <c r="G16" s="14">
        <f t="shared" si="4"/>
        <v>3.158974358974359</v>
      </c>
      <c r="H16" s="5">
        <v>244</v>
      </c>
      <c r="I16" s="14">
        <f t="shared" si="5"/>
        <v>39.61038961038961</v>
      </c>
      <c r="J16" s="5">
        <v>183</v>
      </c>
      <c r="K16" s="5">
        <v>8</v>
      </c>
      <c r="L16" s="5">
        <v>43</v>
      </c>
      <c r="M16" s="5">
        <v>105</v>
      </c>
      <c r="N16" s="5">
        <v>8</v>
      </c>
      <c r="O16" s="13"/>
    </row>
    <row r="17" spans="1:15" ht="21" customHeight="1" thickBot="1" thickTop="1">
      <c r="A17" s="27" t="s">
        <v>55</v>
      </c>
      <c r="B17" s="5">
        <v>6</v>
      </c>
      <c r="C17" s="5">
        <v>140</v>
      </c>
      <c r="D17" s="5">
        <v>61</v>
      </c>
      <c r="E17" s="14">
        <f t="shared" si="3"/>
        <v>43.57142857142857</v>
      </c>
      <c r="F17" s="5">
        <v>312</v>
      </c>
      <c r="G17" s="14">
        <f t="shared" si="4"/>
        <v>2.2285714285714286</v>
      </c>
      <c r="H17" s="5">
        <v>226</v>
      </c>
      <c r="I17" s="14">
        <f t="shared" si="5"/>
        <v>72.43589743589743</v>
      </c>
      <c r="J17" s="5">
        <v>126</v>
      </c>
      <c r="K17" s="5">
        <v>0</v>
      </c>
      <c r="L17" s="5">
        <v>19</v>
      </c>
      <c r="M17" s="5">
        <v>51</v>
      </c>
      <c r="N17" s="5">
        <v>0</v>
      </c>
      <c r="O17" s="13"/>
    </row>
    <row r="18" spans="1:15" ht="21" customHeight="1" thickBot="1" thickTop="1">
      <c r="A18" s="27" t="s">
        <v>24</v>
      </c>
      <c r="B18" s="5">
        <v>5</v>
      </c>
      <c r="C18" s="5">
        <v>77</v>
      </c>
      <c r="D18" s="5">
        <v>45</v>
      </c>
      <c r="E18" s="14">
        <f t="shared" si="3"/>
        <v>58.44155844155844</v>
      </c>
      <c r="F18" s="5">
        <v>253</v>
      </c>
      <c r="G18" s="14">
        <f t="shared" si="4"/>
        <v>3.2857142857142856</v>
      </c>
      <c r="H18" s="5">
        <v>106</v>
      </c>
      <c r="I18" s="14">
        <f t="shared" si="5"/>
        <v>41.89723320158103</v>
      </c>
      <c r="J18" s="5">
        <v>82</v>
      </c>
      <c r="K18" s="5">
        <v>0</v>
      </c>
      <c r="L18" s="5">
        <v>15</v>
      </c>
      <c r="M18" s="5">
        <v>34</v>
      </c>
      <c r="N18" s="5">
        <v>0</v>
      </c>
      <c r="O18" s="13"/>
    </row>
    <row r="19" spans="1:14" s="13" customFormat="1" ht="21" customHeight="1" thickBot="1" thickTop="1">
      <c r="A19" s="40" t="s">
        <v>56</v>
      </c>
      <c r="B19" s="41">
        <f>SUM(B15:B18)</f>
        <v>31</v>
      </c>
      <c r="C19" s="41">
        <f>SUM(C15:C18)</f>
        <v>542</v>
      </c>
      <c r="D19" s="41">
        <f>SUM(D15:D18)</f>
        <v>252</v>
      </c>
      <c r="E19" s="42">
        <f t="shared" si="3"/>
        <v>46.494464944649444</v>
      </c>
      <c r="F19" s="41">
        <f>SUM(F15:F18)</f>
        <v>1414</v>
      </c>
      <c r="G19" s="42">
        <f t="shared" si="4"/>
        <v>2.6088560885608856</v>
      </c>
      <c r="H19" s="41">
        <f>SUM(H15:H18)</f>
        <v>733</v>
      </c>
      <c r="I19" s="42">
        <f t="shared" si="5"/>
        <v>51.83875530410184</v>
      </c>
      <c r="J19" s="41">
        <f>SUM(J15:J18)</f>
        <v>471</v>
      </c>
      <c r="K19" s="41">
        <f>SUM(K15:K18)</f>
        <v>8</v>
      </c>
      <c r="L19" s="41">
        <f>SUM(L15:L18)</f>
        <v>95</v>
      </c>
      <c r="M19" s="41">
        <f>SUM(M15:M18)</f>
        <v>232</v>
      </c>
      <c r="N19" s="41">
        <f>SUM(N15:N18)</f>
        <v>8</v>
      </c>
    </row>
    <row r="20" spans="1:14" s="13" customFormat="1" ht="21" customHeight="1" thickBot="1" thickTop="1">
      <c r="A20" s="27" t="s">
        <v>25</v>
      </c>
      <c r="B20" s="5">
        <v>21</v>
      </c>
      <c r="C20" s="5">
        <v>377</v>
      </c>
      <c r="D20" s="5">
        <v>167</v>
      </c>
      <c r="E20" s="14">
        <f t="shared" si="3"/>
        <v>44.297082228116714</v>
      </c>
      <c r="F20" s="5">
        <v>845</v>
      </c>
      <c r="G20" s="14">
        <f t="shared" si="4"/>
        <v>2.2413793103448274</v>
      </c>
      <c r="H20" s="5">
        <v>236</v>
      </c>
      <c r="I20" s="14">
        <f t="shared" si="5"/>
        <v>27.928994082840237</v>
      </c>
      <c r="J20" s="5">
        <v>236</v>
      </c>
      <c r="K20" s="5">
        <v>2</v>
      </c>
      <c r="L20" s="5">
        <v>49</v>
      </c>
      <c r="M20" s="5">
        <v>146</v>
      </c>
      <c r="N20" s="5">
        <v>28</v>
      </c>
    </row>
    <row r="21" spans="1:14" s="13" customFormat="1" ht="21" customHeight="1" thickBot="1" thickTop="1">
      <c r="A21" s="27" t="s">
        <v>26</v>
      </c>
      <c r="B21" s="5">
        <v>5</v>
      </c>
      <c r="C21" s="5">
        <v>77</v>
      </c>
      <c r="D21" s="5">
        <v>44</v>
      </c>
      <c r="E21" s="14">
        <f t="shared" si="3"/>
        <v>57.14285714285714</v>
      </c>
      <c r="F21" s="5">
        <v>207</v>
      </c>
      <c r="G21" s="14">
        <f t="shared" si="4"/>
        <v>2.688311688311688</v>
      </c>
      <c r="H21" s="5">
        <v>45</v>
      </c>
      <c r="I21" s="14">
        <f t="shared" si="5"/>
        <v>21.73913043478261</v>
      </c>
      <c r="J21" s="5">
        <v>75</v>
      </c>
      <c r="K21" s="5">
        <v>0</v>
      </c>
      <c r="L21" s="5">
        <v>10</v>
      </c>
      <c r="M21" s="5">
        <v>20</v>
      </c>
      <c r="N21" s="5">
        <v>0</v>
      </c>
    </row>
    <row r="22" spans="1:14" s="13" customFormat="1" ht="21" customHeight="1" thickBot="1" thickTop="1">
      <c r="A22" s="27" t="s">
        <v>27</v>
      </c>
      <c r="B22" s="5">
        <v>6</v>
      </c>
      <c r="C22" s="5">
        <v>107</v>
      </c>
      <c r="D22" s="5">
        <v>61</v>
      </c>
      <c r="E22" s="14">
        <f t="shared" si="3"/>
        <v>57.009345794392516</v>
      </c>
      <c r="F22" s="5">
        <v>412</v>
      </c>
      <c r="G22" s="14">
        <f t="shared" si="4"/>
        <v>3.850467289719626</v>
      </c>
      <c r="H22" s="5">
        <v>71</v>
      </c>
      <c r="I22" s="14">
        <f t="shared" si="5"/>
        <v>17.233009708737864</v>
      </c>
      <c r="J22" s="5">
        <v>81</v>
      </c>
      <c r="K22" s="5">
        <v>2</v>
      </c>
      <c r="L22" s="5">
        <v>15</v>
      </c>
      <c r="M22" s="5">
        <v>38</v>
      </c>
      <c r="N22" s="5">
        <v>2</v>
      </c>
    </row>
    <row r="23" spans="1:15" s="13" customFormat="1" ht="21" customHeight="1" thickBot="1" thickTop="1">
      <c r="A23" s="43" t="s">
        <v>28</v>
      </c>
      <c r="B23" s="41">
        <f>SUM(B20:B22)</f>
        <v>32</v>
      </c>
      <c r="C23" s="41">
        <f aca="true" t="shared" si="7" ref="C23:H23">SUM(C20:C22)</f>
        <v>561</v>
      </c>
      <c r="D23" s="41">
        <f t="shared" si="7"/>
        <v>272</v>
      </c>
      <c r="E23" s="42">
        <f t="shared" si="3"/>
        <v>48.484848484848484</v>
      </c>
      <c r="F23" s="41">
        <f t="shared" si="7"/>
        <v>1464</v>
      </c>
      <c r="G23" s="42">
        <f t="shared" si="4"/>
        <v>2.609625668449198</v>
      </c>
      <c r="H23" s="41">
        <f t="shared" si="7"/>
        <v>352</v>
      </c>
      <c r="I23" s="42">
        <f t="shared" si="5"/>
        <v>24.043715846994534</v>
      </c>
      <c r="J23" s="41">
        <f>SUM(J20:J22)</f>
        <v>392</v>
      </c>
      <c r="K23" s="41">
        <f>SUM(K20:K22)</f>
        <v>4</v>
      </c>
      <c r="L23" s="41">
        <f>SUM(L20:L22)</f>
        <v>74</v>
      </c>
      <c r="M23" s="41">
        <f>SUM(M20:M22)</f>
        <v>204</v>
      </c>
      <c r="N23" s="41">
        <f>SUM(N20:N22)</f>
        <v>30</v>
      </c>
      <c r="O23" s="15"/>
    </row>
    <row r="24" spans="1:14" s="13" customFormat="1" ht="21" customHeight="1" thickBot="1" thickTop="1">
      <c r="A24" s="27" t="s">
        <v>57</v>
      </c>
      <c r="B24" s="5">
        <v>9</v>
      </c>
      <c r="C24" s="5">
        <v>209</v>
      </c>
      <c r="D24" s="5">
        <v>108</v>
      </c>
      <c r="E24" s="14">
        <f t="shared" si="3"/>
        <v>51.674641148325364</v>
      </c>
      <c r="F24" s="5">
        <v>559</v>
      </c>
      <c r="G24" s="14">
        <f t="shared" si="4"/>
        <v>2.674641148325359</v>
      </c>
      <c r="H24" s="5">
        <v>219</v>
      </c>
      <c r="I24" s="14">
        <f t="shared" si="5"/>
        <v>39.17710196779964</v>
      </c>
      <c r="J24" s="5">
        <v>126</v>
      </c>
      <c r="K24" s="5">
        <v>0</v>
      </c>
      <c r="L24" s="5">
        <v>33</v>
      </c>
      <c r="M24" s="5">
        <v>72</v>
      </c>
      <c r="N24" s="5">
        <v>2</v>
      </c>
    </row>
    <row r="25" spans="1:14" s="13" customFormat="1" ht="21" customHeight="1" thickBot="1" thickTop="1">
      <c r="A25" s="27" t="s">
        <v>58</v>
      </c>
      <c r="B25" s="5">
        <v>6</v>
      </c>
      <c r="C25" s="5">
        <v>113</v>
      </c>
      <c r="D25" s="5">
        <v>59</v>
      </c>
      <c r="E25" s="14">
        <f t="shared" si="3"/>
        <v>52.21238938053098</v>
      </c>
      <c r="F25" s="5">
        <v>359</v>
      </c>
      <c r="G25" s="14">
        <f t="shared" si="4"/>
        <v>3.1769911504424777</v>
      </c>
      <c r="H25" s="5">
        <v>179</v>
      </c>
      <c r="I25" s="14">
        <f t="shared" si="5"/>
        <v>49.86072423398329</v>
      </c>
      <c r="J25" s="5">
        <v>99</v>
      </c>
      <c r="K25" s="5">
        <v>1</v>
      </c>
      <c r="L25" s="5">
        <v>26</v>
      </c>
      <c r="M25" s="5">
        <v>62</v>
      </c>
      <c r="N25" s="5">
        <v>1</v>
      </c>
    </row>
    <row r="26" spans="1:14" s="13" customFormat="1" ht="21" customHeight="1" thickBot="1" thickTop="1">
      <c r="A26" s="40" t="s">
        <v>29</v>
      </c>
      <c r="B26" s="41">
        <f>SUM(B24:B25)</f>
        <v>15</v>
      </c>
      <c r="C26" s="41">
        <f aca="true" t="shared" si="8" ref="C26:H26">SUM(C24:C25)</f>
        <v>322</v>
      </c>
      <c r="D26" s="41">
        <f t="shared" si="8"/>
        <v>167</v>
      </c>
      <c r="E26" s="42">
        <f t="shared" si="3"/>
        <v>51.86335403726709</v>
      </c>
      <c r="F26" s="41">
        <f t="shared" si="8"/>
        <v>918</v>
      </c>
      <c r="G26" s="42">
        <f t="shared" si="4"/>
        <v>2.8509316770186337</v>
      </c>
      <c r="H26" s="41">
        <f t="shared" si="8"/>
        <v>398</v>
      </c>
      <c r="I26" s="42">
        <f t="shared" si="5"/>
        <v>43.35511982570806</v>
      </c>
      <c r="J26" s="41">
        <f>SUM(J24:J25)</f>
        <v>225</v>
      </c>
      <c r="K26" s="41">
        <f>SUM(K24:K25)</f>
        <v>1</v>
      </c>
      <c r="L26" s="41">
        <f>SUM(L24:L25)</f>
        <v>59</v>
      </c>
      <c r="M26" s="41">
        <f>SUM(M24:M25)</f>
        <v>134</v>
      </c>
      <c r="N26" s="41">
        <f>SUM(N24:N25)</f>
        <v>3</v>
      </c>
    </row>
    <row r="27" spans="1:14" s="13" customFormat="1" ht="21" customHeight="1" thickBot="1" thickTop="1">
      <c r="A27" s="27" t="s">
        <v>64</v>
      </c>
      <c r="B27" s="5">
        <v>11</v>
      </c>
      <c r="C27" s="5">
        <v>220</v>
      </c>
      <c r="D27" s="5">
        <v>125</v>
      </c>
      <c r="E27" s="14">
        <f t="shared" si="3"/>
        <v>56.81818181818182</v>
      </c>
      <c r="F27" s="5">
        <v>660</v>
      </c>
      <c r="G27" s="14">
        <f t="shared" si="4"/>
        <v>3</v>
      </c>
      <c r="H27" s="5">
        <v>144</v>
      </c>
      <c r="I27" s="14">
        <f t="shared" si="5"/>
        <v>21.818181818181817</v>
      </c>
      <c r="J27" s="5">
        <v>230</v>
      </c>
      <c r="K27" s="5">
        <v>0</v>
      </c>
      <c r="L27" s="5">
        <v>46</v>
      </c>
      <c r="M27" s="5">
        <v>117</v>
      </c>
      <c r="N27" s="5">
        <v>0</v>
      </c>
    </row>
    <row r="28" spans="1:14" s="13" customFormat="1" ht="21" customHeight="1" thickBot="1" thickTop="1">
      <c r="A28" s="27" t="s">
        <v>30</v>
      </c>
      <c r="B28" s="5">
        <v>7</v>
      </c>
      <c r="C28" s="5">
        <v>122</v>
      </c>
      <c r="D28" s="5">
        <v>63</v>
      </c>
      <c r="E28" s="14">
        <f t="shared" si="3"/>
        <v>51.63934426229508</v>
      </c>
      <c r="F28" s="5">
        <v>342</v>
      </c>
      <c r="G28" s="14">
        <f t="shared" si="4"/>
        <v>2.80327868852459</v>
      </c>
      <c r="H28" s="5">
        <v>140</v>
      </c>
      <c r="I28" s="14">
        <f t="shared" si="5"/>
        <v>40.93567251461988</v>
      </c>
      <c r="J28" s="5">
        <v>97</v>
      </c>
      <c r="K28" s="5">
        <v>4</v>
      </c>
      <c r="L28" s="5">
        <v>30</v>
      </c>
      <c r="M28" s="5">
        <v>65</v>
      </c>
      <c r="N28" s="5">
        <v>4</v>
      </c>
    </row>
    <row r="29" spans="1:14" s="13" customFormat="1" ht="21" customHeight="1" thickBot="1" thickTop="1">
      <c r="A29" s="27" t="s">
        <v>65</v>
      </c>
      <c r="B29" s="5">
        <v>23</v>
      </c>
      <c r="C29" s="5">
        <v>515</v>
      </c>
      <c r="D29" s="5">
        <v>268</v>
      </c>
      <c r="E29" s="14">
        <f t="shared" si="3"/>
        <v>52.038834951456316</v>
      </c>
      <c r="F29" s="5">
        <v>1581</v>
      </c>
      <c r="G29" s="14">
        <f t="shared" si="4"/>
        <v>3.0699029126213593</v>
      </c>
      <c r="H29" s="5">
        <v>512</v>
      </c>
      <c r="I29" s="14">
        <f t="shared" si="5"/>
        <v>32.38456672991777</v>
      </c>
      <c r="J29" s="5">
        <v>390</v>
      </c>
      <c r="K29" s="5">
        <v>5</v>
      </c>
      <c r="L29" s="5">
        <v>89</v>
      </c>
      <c r="M29" s="5">
        <v>23</v>
      </c>
      <c r="N29" s="5">
        <v>8</v>
      </c>
    </row>
    <row r="30" spans="1:14" s="13" customFormat="1" ht="21" customHeight="1" thickBot="1" thickTop="1">
      <c r="A30" s="40" t="s">
        <v>31</v>
      </c>
      <c r="B30" s="41">
        <f>SUM(B27:B29)</f>
        <v>41</v>
      </c>
      <c r="C30" s="41">
        <f aca="true" t="shared" si="9" ref="C30:H30">SUM(C27:C29)</f>
        <v>857</v>
      </c>
      <c r="D30" s="41">
        <f t="shared" si="9"/>
        <v>456</v>
      </c>
      <c r="E30" s="42">
        <f t="shared" si="3"/>
        <v>53.20886814469078</v>
      </c>
      <c r="F30" s="41">
        <f t="shared" si="9"/>
        <v>2583</v>
      </c>
      <c r="G30" s="42">
        <f t="shared" si="4"/>
        <v>3.014002333722287</v>
      </c>
      <c r="H30" s="41">
        <f t="shared" si="9"/>
        <v>796</v>
      </c>
      <c r="I30" s="42">
        <f t="shared" si="5"/>
        <v>30.816879597367404</v>
      </c>
      <c r="J30" s="41">
        <f>SUM(J27:J29)</f>
        <v>717</v>
      </c>
      <c r="K30" s="41">
        <f>SUM(K27:K29)</f>
        <v>9</v>
      </c>
      <c r="L30" s="41">
        <f>SUM(L27:L29)</f>
        <v>165</v>
      </c>
      <c r="M30" s="41">
        <f>SUM(M27:M29)</f>
        <v>205</v>
      </c>
      <c r="N30" s="41">
        <f>SUM(N27:N29)</f>
        <v>12</v>
      </c>
    </row>
    <row r="31" spans="1:14" s="13" customFormat="1" ht="21" customHeight="1" thickBot="1" thickTop="1">
      <c r="A31" s="29" t="s">
        <v>32</v>
      </c>
      <c r="B31" s="5">
        <v>11</v>
      </c>
      <c r="C31" s="5">
        <v>215</v>
      </c>
      <c r="D31" s="5">
        <v>86</v>
      </c>
      <c r="E31" s="14">
        <f t="shared" si="3"/>
        <v>40</v>
      </c>
      <c r="F31" s="5">
        <v>434</v>
      </c>
      <c r="G31" s="14">
        <f t="shared" si="4"/>
        <v>2.0186046511627906</v>
      </c>
      <c r="H31" s="5">
        <v>203</v>
      </c>
      <c r="I31" s="14">
        <f t="shared" si="5"/>
        <v>46.774193548387096</v>
      </c>
      <c r="J31" s="5">
        <v>148</v>
      </c>
      <c r="K31" s="5">
        <v>2</v>
      </c>
      <c r="L31" s="5">
        <v>39</v>
      </c>
      <c r="M31" s="5">
        <v>91</v>
      </c>
      <c r="N31" s="5">
        <v>2</v>
      </c>
    </row>
    <row r="32" spans="1:14" s="13" customFormat="1" ht="21" customHeight="1" thickBot="1" thickTop="1">
      <c r="A32" s="27" t="s">
        <v>33</v>
      </c>
      <c r="B32" s="5">
        <v>15</v>
      </c>
      <c r="C32" s="5">
        <v>291</v>
      </c>
      <c r="D32" s="5">
        <v>136</v>
      </c>
      <c r="E32" s="14">
        <f t="shared" si="3"/>
        <v>46.735395189003434</v>
      </c>
      <c r="F32" s="5">
        <v>724</v>
      </c>
      <c r="G32" s="14">
        <f t="shared" si="4"/>
        <v>2.4879725085910653</v>
      </c>
      <c r="H32" s="5">
        <v>395</v>
      </c>
      <c r="I32" s="14">
        <f t="shared" si="5"/>
        <v>54.55801104972375</v>
      </c>
      <c r="J32" s="5">
        <v>233</v>
      </c>
      <c r="K32" s="5">
        <v>6</v>
      </c>
      <c r="L32" s="5">
        <v>46</v>
      </c>
      <c r="M32" s="5">
        <v>119</v>
      </c>
      <c r="N32" s="5">
        <v>6</v>
      </c>
    </row>
    <row r="33" spans="1:14" s="13" customFormat="1" ht="21" customHeight="1" thickBot="1" thickTop="1">
      <c r="A33" s="27" t="s">
        <v>34</v>
      </c>
      <c r="B33" s="5">
        <v>11</v>
      </c>
      <c r="C33" s="5">
        <v>212</v>
      </c>
      <c r="D33" s="5">
        <v>120</v>
      </c>
      <c r="E33" s="14">
        <f t="shared" si="3"/>
        <v>56.60377358490566</v>
      </c>
      <c r="F33" s="5">
        <v>605</v>
      </c>
      <c r="G33" s="14">
        <f t="shared" si="4"/>
        <v>2.8537735849056602</v>
      </c>
      <c r="H33" s="5">
        <v>192</v>
      </c>
      <c r="I33" s="14">
        <f t="shared" si="5"/>
        <v>31.735537190082646</v>
      </c>
      <c r="J33" s="5">
        <v>159</v>
      </c>
      <c r="K33" s="5">
        <v>2</v>
      </c>
      <c r="L33" s="5">
        <v>33</v>
      </c>
      <c r="M33" s="5">
        <v>93</v>
      </c>
      <c r="N33" s="5">
        <v>2</v>
      </c>
    </row>
    <row r="34" spans="1:14" s="13" customFormat="1" ht="21" customHeight="1" thickBot="1" thickTop="1">
      <c r="A34" s="27" t="s">
        <v>35</v>
      </c>
      <c r="B34" s="5">
        <v>8</v>
      </c>
      <c r="C34" s="5">
        <v>166</v>
      </c>
      <c r="D34" s="5">
        <v>64</v>
      </c>
      <c r="E34" s="14">
        <f t="shared" si="3"/>
        <v>38.55421686746988</v>
      </c>
      <c r="F34" s="5">
        <v>228</v>
      </c>
      <c r="G34" s="14">
        <f t="shared" si="4"/>
        <v>1.3734939759036144</v>
      </c>
      <c r="H34" s="5">
        <v>131</v>
      </c>
      <c r="I34" s="14">
        <f t="shared" si="5"/>
        <v>57.45614035087719</v>
      </c>
      <c r="J34" s="5">
        <v>107</v>
      </c>
      <c r="K34" s="5">
        <v>0</v>
      </c>
      <c r="L34" s="5">
        <v>28</v>
      </c>
      <c r="M34" s="5">
        <v>63</v>
      </c>
      <c r="N34" s="5">
        <v>0</v>
      </c>
    </row>
    <row r="35" spans="1:14" s="13" customFormat="1" ht="21" customHeight="1" thickBot="1" thickTop="1">
      <c r="A35" s="27" t="s">
        <v>36</v>
      </c>
      <c r="B35" s="5">
        <v>2</v>
      </c>
      <c r="C35" s="5">
        <v>47</v>
      </c>
      <c r="D35" s="5">
        <v>34</v>
      </c>
      <c r="E35" s="14">
        <f t="shared" si="3"/>
        <v>72.3404255319149</v>
      </c>
      <c r="F35" s="5">
        <v>187</v>
      </c>
      <c r="G35" s="14">
        <f t="shared" si="4"/>
        <v>3.978723404255319</v>
      </c>
      <c r="H35" s="5">
        <v>65</v>
      </c>
      <c r="I35" s="14">
        <f t="shared" si="5"/>
        <v>34.75935828877005</v>
      </c>
      <c r="J35" s="5">
        <v>20</v>
      </c>
      <c r="K35" s="5">
        <v>0</v>
      </c>
      <c r="L35" s="5">
        <v>5</v>
      </c>
      <c r="M35" s="5">
        <v>12</v>
      </c>
      <c r="N35" s="5">
        <v>0</v>
      </c>
    </row>
    <row r="36" spans="1:14" s="13" customFormat="1" ht="21" customHeight="1" thickBot="1" thickTop="1">
      <c r="A36" s="27" t="s">
        <v>37</v>
      </c>
      <c r="B36" s="5">
        <v>3</v>
      </c>
      <c r="C36" s="5">
        <v>42</v>
      </c>
      <c r="D36" s="5">
        <v>27</v>
      </c>
      <c r="E36" s="14">
        <f t="shared" si="3"/>
        <v>64.28571428571429</v>
      </c>
      <c r="F36" s="5">
        <v>166</v>
      </c>
      <c r="G36" s="14">
        <f t="shared" si="4"/>
        <v>3.9523809523809526</v>
      </c>
      <c r="H36" s="5">
        <v>68</v>
      </c>
      <c r="I36" s="14">
        <f t="shared" si="5"/>
        <v>40.963855421686745</v>
      </c>
      <c r="J36" s="5">
        <v>57</v>
      </c>
      <c r="K36" s="5">
        <v>1</v>
      </c>
      <c r="L36" s="5">
        <v>7</v>
      </c>
      <c r="M36" s="5">
        <v>23</v>
      </c>
      <c r="N36" s="5">
        <v>1</v>
      </c>
    </row>
    <row r="37" spans="1:14" s="13" customFormat="1" ht="21" customHeight="1" thickBot="1" thickTop="1">
      <c r="A37" s="27" t="s">
        <v>59</v>
      </c>
      <c r="B37" s="5">
        <v>5</v>
      </c>
      <c r="C37" s="5">
        <v>120</v>
      </c>
      <c r="D37" s="5">
        <v>72</v>
      </c>
      <c r="E37" s="14">
        <f t="shared" si="3"/>
        <v>60</v>
      </c>
      <c r="F37" s="5">
        <v>409</v>
      </c>
      <c r="G37" s="14">
        <f t="shared" si="4"/>
        <v>3.408333333333333</v>
      </c>
      <c r="H37" s="5">
        <v>190</v>
      </c>
      <c r="I37" s="14">
        <f t="shared" si="5"/>
        <v>46.454767726161364</v>
      </c>
      <c r="J37" s="5">
        <v>98</v>
      </c>
      <c r="K37" s="5">
        <v>0</v>
      </c>
      <c r="L37" s="5">
        <v>23</v>
      </c>
      <c r="M37" s="5">
        <v>57</v>
      </c>
      <c r="N37" s="5">
        <v>0</v>
      </c>
    </row>
    <row r="38" spans="1:14" s="13" customFormat="1" ht="21" customHeight="1" thickBot="1" thickTop="1">
      <c r="A38" s="40" t="s">
        <v>38</v>
      </c>
      <c r="B38" s="41">
        <f>SUM(B31:B37)</f>
        <v>55</v>
      </c>
      <c r="C38" s="41">
        <f aca="true" t="shared" si="10" ref="C38:H38">SUM(C31:C37)</f>
        <v>1093</v>
      </c>
      <c r="D38" s="41">
        <f t="shared" si="10"/>
        <v>539</v>
      </c>
      <c r="E38" s="42">
        <f t="shared" si="3"/>
        <v>49.31381518755718</v>
      </c>
      <c r="F38" s="41">
        <f t="shared" si="10"/>
        <v>2753</v>
      </c>
      <c r="G38" s="42">
        <f t="shared" si="4"/>
        <v>2.5187557182067706</v>
      </c>
      <c r="H38" s="41">
        <f t="shared" si="10"/>
        <v>1244</v>
      </c>
      <c r="I38" s="42">
        <f t="shared" si="5"/>
        <v>45.187068652379224</v>
      </c>
      <c r="J38" s="41">
        <f>SUM(J31:J37)</f>
        <v>822</v>
      </c>
      <c r="K38" s="41">
        <f>SUM(K31:K37)</f>
        <v>11</v>
      </c>
      <c r="L38" s="41">
        <f>SUM(L31:L37)</f>
        <v>181</v>
      </c>
      <c r="M38" s="41">
        <f>SUM(M31:M37)</f>
        <v>458</v>
      </c>
      <c r="N38" s="41">
        <f>SUM(N31:N37)</f>
        <v>11</v>
      </c>
    </row>
    <row r="39" spans="1:14" s="13" customFormat="1" ht="21" customHeight="1" thickBot="1" thickTop="1">
      <c r="A39" s="27" t="s">
        <v>39</v>
      </c>
      <c r="B39" s="20">
        <v>20</v>
      </c>
      <c r="C39" s="20">
        <v>384</v>
      </c>
      <c r="D39" s="20">
        <v>135</v>
      </c>
      <c r="E39" s="19">
        <f>SUM(D39/C39*100)</f>
        <v>35.15625</v>
      </c>
      <c r="F39" s="20">
        <v>742</v>
      </c>
      <c r="G39" s="19">
        <f>SUM(F39/C39)</f>
        <v>1.9322916666666667</v>
      </c>
      <c r="H39" s="20">
        <v>345</v>
      </c>
      <c r="I39" s="19">
        <f>SUM(H39/F39*100)</f>
        <v>46.495956873315365</v>
      </c>
      <c r="J39" s="20">
        <v>247</v>
      </c>
      <c r="K39" s="20">
        <v>1</v>
      </c>
      <c r="L39" s="20">
        <v>69</v>
      </c>
      <c r="M39" s="20">
        <v>170</v>
      </c>
      <c r="N39" s="20">
        <v>1</v>
      </c>
    </row>
    <row r="40" spans="1:14" s="13" customFormat="1" ht="21" customHeight="1" thickBot="1" thickTop="1">
      <c r="A40" s="27" t="s">
        <v>40</v>
      </c>
      <c r="B40" s="20">
        <v>15</v>
      </c>
      <c r="C40" s="20">
        <v>313</v>
      </c>
      <c r="D40" s="20">
        <v>167</v>
      </c>
      <c r="E40" s="19">
        <f>SUM(D40/C40*100)</f>
        <v>53.35463258785943</v>
      </c>
      <c r="F40" s="20">
        <v>979</v>
      </c>
      <c r="G40" s="19">
        <f>SUM(F40/C40)</f>
        <v>3.1277955271565494</v>
      </c>
      <c r="H40" s="20">
        <v>494</v>
      </c>
      <c r="I40" s="19">
        <f>SUM(H40/F40*100)</f>
        <v>50.45965270684371</v>
      </c>
      <c r="J40" s="20">
        <v>275</v>
      </c>
      <c r="K40" s="20">
        <v>4</v>
      </c>
      <c r="L40" s="20">
        <v>63</v>
      </c>
      <c r="M40" s="20">
        <v>158</v>
      </c>
      <c r="N40" s="20">
        <v>4</v>
      </c>
    </row>
    <row r="41" spans="1:14" s="13" customFormat="1" ht="21" customHeight="1" thickBot="1" thickTop="1">
      <c r="A41" s="27" t="s">
        <v>60</v>
      </c>
      <c r="B41" s="20">
        <v>7</v>
      </c>
      <c r="C41" s="20">
        <v>447</v>
      </c>
      <c r="D41" s="20">
        <v>64</v>
      </c>
      <c r="E41" s="19">
        <f>SUM(D41/C41*100)</f>
        <v>14.317673378076062</v>
      </c>
      <c r="F41" s="20">
        <v>467</v>
      </c>
      <c r="G41" s="19">
        <f>SUM(F41/C41)</f>
        <v>1.0447427293064877</v>
      </c>
      <c r="H41" s="20">
        <v>203</v>
      </c>
      <c r="I41" s="19">
        <f>SUM(H41/F41*100)</f>
        <v>43.46895074946467</v>
      </c>
      <c r="J41" s="20">
        <v>204</v>
      </c>
      <c r="K41" s="20">
        <v>1</v>
      </c>
      <c r="L41" s="20">
        <v>44</v>
      </c>
      <c r="M41" s="20">
        <v>119</v>
      </c>
      <c r="N41" s="20">
        <v>1</v>
      </c>
    </row>
    <row r="42" spans="1:14" s="13" customFormat="1" ht="21" customHeight="1" thickBot="1" thickTop="1">
      <c r="A42" s="27" t="s">
        <v>41</v>
      </c>
      <c r="B42" s="20">
        <v>2</v>
      </c>
      <c r="C42" s="20">
        <v>41</v>
      </c>
      <c r="D42" s="20">
        <v>20</v>
      </c>
      <c r="E42" s="19">
        <f>SUM(D42/C42*100)</f>
        <v>48.78048780487805</v>
      </c>
      <c r="F42" s="20">
        <v>104</v>
      </c>
      <c r="G42" s="19">
        <f>SUM(F42/C42)</f>
        <v>2.5365853658536586</v>
      </c>
      <c r="H42" s="20">
        <v>56</v>
      </c>
      <c r="I42" s="19">
        <f>SUM(H42/F42*100)</f>
        <v>53.84615384615385</v>
      </c>
      <c r="J42" s="20">
        <v>47</v>
      </c>
      <c r="K42" s="20">
        <v>0</v>
      </c>
      <c r="L42" s="20">
        <v>16</v>
      </c>
      <c r="M42" s="20">
        <v>43</v>
      </c>
      <c r="N42" s="20">
        <v>0</v>
      </c>
    </row>
    <row r="43" spans="1:14" s="13" customFormat="1" ht="21" customHeight="1" thickBot="1" thickTop="1">
      <c r="A43" s="27" t="s">
        <v>42</v>
      </c>
      <c r="B43" s="20">
        <v>6</v>
      </c>
      <c r="C43" s="20">
        <v>137</v>
      </c>
      <c r="D43" s="20">
        <v>66</v>
      </c>
      <c r="E43" s="19">
        <f>SUM(D43/C43*100)</f>
        <v>48.175182481751825</v>
      </c>
      <c r="F43" s="20">
        <v>364</v>
      </c>
      <c r="G43" s="19">
        <f>SUM(F43/C43)</f>
        <v>2.656934306569343</v>
      </c>
      <c r="H43" s="20">
        <v>183</v>
      </c>
      <c r="I43" s="19">
        <f>SUM(H43/F43*100)</f>
        <v>50.27472527472527</v>
      </c>
      <c r="J43" s="20">
        <v>149</v>
      </c>
      <c r="K43" s="20">
        <v>15</v>
      </c>
      <c r="L43" s="20">
        <v>41</v>
      </c>
      <c r="M43" s="20">
        <v>112</v>
      </c>
      <c r="N43" s="20">
        <v>1</v>
      </c>
    </row>
    <row r="44" spans="1:14" s="13" customFormat="1" ht="21" customHeight="1" thickBot="1" thickTop="1">
      <c r="A44" s="40" t="s">
        <v>43</v>
      </c>
      <c r="B44" s="41">
        <f>SUM(B39:B43)</f>
        <v>50</v>
      </c>
      <c r="C44" s="41">
        <f aca="true" t="shared" si="11" ref="C44:H44">SUM(C39:C43)</f>
        <v>1322</v>
      </c>
      <c r="D44" s="41">
        <f t="shared" si="11"/>
        <v>452</v>
      </c>
      <c r="E44" s="42">
        <f t="shared" si="3"/>
        <v>34.190620272314675</v>
      </c>
      <c r="F44" s="41">
        <f t="shared" si="11"/>
        <v>2656</v>
      </c>
      <c r="G44" s="42">
        <f t="shared" si="4"/>
        <v>2.0090771558245084</v>
      </c>
      <c r="H44" s="41">
        <f t="shared" si="11"/>
        <v>1281</v>
      </c>
      <c r="I44" s="42">
        <f t="shared" si="5"/>
        <v>48.230421686746986</v>
      </c>
      <c r="J44" s="41">
        <f>SUM(J39:J43)</f>
        <v>922</v>
      </c>
      <c r="K44" s="41">
        <f>SUM(K39:K43)</f>
        <v>21</v>
      </c>
      <c r="L44" s="41">
        <f>SUM(L39:L43)</f>
        <v>233</v>
      </c>
      <c r="M44" s="41">
        <f>SUM(M39:M43)</f>
        <v>602</v>
      </c>
      <c r="N44" s="41">
        <f>SUM(N39:N43)</f>
        <v>7</v>
      </c>
    </row>
    <row r="45" spans="1:14" s="13" customFormat="1" ht="21" customHeight="1" thickBot="1" thickTop="1">
      <c r="A45" s="27" t="s">
        <v>44</v>
      </c>
      <c r="B45" s="5">
        <v>39</v>
      </c>
      <c r="C45" s="5">
        <v>700</v>
      </c>
      <c r="D45" s="5">
        <v>269</v>
      </c>
      <c r="E45" s="14">
        <f t="shared" si="3"/>
        <v>38.42857142857143</v>
      </c>
      <c r="F45" s="5">
        <v>2177</v>
      </c>
      <c r="G45" s="14">
        <f t="shared" si="4"/>
        <v>3.11</v>
      </c>
      <c r="H45" s="5">
        <v>803</v>
      </c>
      <c r="I45" s="14">
        <f t="shared" si="5"/>
        <v>36.88562241616904</v>
      </c>
      <c r="J45" s="5">
        <v>580</v>
      </c>
      <c r="K45" s="5">
        <v>6</v>
      </c>
      <c r="L45" s="5">
        <v>137</v>
      </c>
      <c r="M45" s="5">
        <v>354</v>
      </c>
      <c r="N45" s="5">
        <v>8</v>
      </c>
    </row>
    <row r="46" spans="1:14" s="13" customFormat="1" ht="21" customHeight="1" thickBot="1" thickTop="1">
      <c r="A46" s="27" t="s">
        <v>69</v>
      </c>
      <c r="B46" s="5">
        <v>8</v>
      </c>
      <c r="C46" s="5">
        <v>144</v>
      </c>
      <c r="D46" s="5">
        <v>68</v>
      </c>
      <c r="E46" s="14">
        <f t="shared" si="3"/>
        <v>47.22222222222222</v>
      </c>
      <c r="F46" s="5">
        <v>464</v>
      </c>
      <c r="G46" s="14">
        <f t="shared" si="4"/>
        <v>3.2222222222222223</v>
      </c>
      <c r="H46" s="5">
        <v>151</v>
      </c>
      <c r="I46" s="14">
        <f t="shared" si="5"/>
        <v>32.543103448275865</v>
      </c>
      <c r="J46" s="5">
        <v>122</v>
      </c>
      <c r="K46" s="5">
        <v>2</v>
      </c>
      <c r="L46" s="5">
        <v>32</v>
      </c>
      <c r="M46" s="5">
        <v>95</v>
      </c>
      <c r="N46" s="5">
        <v>2</v>
      </c>
    </row>
    <row r="47" spans="1:14" s="13" customFormat="1" ht="21" customHeight="1" thickBot="1" thickTop="1">
      <c r="A47" s="40" t="s">
        <v>71</v>
      </c>
      <c r="B47" s="41">
        <f>SUM(B45:B46)</f>
        <v>47</v>
      </c>
      <c r="C47" s="41">
        <f aca="true" t="shared" si="12" ref="C47:H47">SUM(C45:C46)</f>
        <v>844</v>
      </c>
      <c r="D47" s="41">
        <f t="shared" si="12"/>
        <v>337</v>
      </c>
      <c r="E47" s="42">
        <f t="shared" si="3"/>
        <v>39.92890995260663</v>
      </c>
      <c r="F47" s="41">
        <f t="shared" si="12"/>
        <v>2641</v>
      </c>
      <c r="G47" s="42">
        <f t="shared" si="4"/>
        <v>3.1291469194312795</v>
      </c>
      <c r="H47" s="41">
        <f t="shared" si="12"/>
        <v>954</v>
      </c>
      <c r="I47" s="42">
        <f t="shared" si="5"/>
        <v>36.122680802726244</v>
      </c>
      <c r="J47" s="41">
        <f>SUM(J45:J46)</f>
        <v>702</v>
      </c>
      <c r="K47" s="41">
        <f>SUM(K45:K46)</f>
        <v>8</v>
      </c>
      <c r="L47" s="41">
        <f>SUM(L45:L46)</f>
        <v>169</v>
      </c>
      <c r="M47" s="41">
        <f>SUM(M45:M46)</f>
        <v>449</v>
      </c>
      <c r="N47" s="41">
        <f>SUM(N45:N46)</f>
        <v>10</v>
      </c>
    </row>
    <row r="48" spans="1:14" s="13" customFormat="1" ht="21" customHeight="1" thickBot="1" thickTop="1">
      <c r="A48" s="27" t="s">
        <v>45</v>
      </c>
      <c r="B48" s="5">
        <v>11</v>
      </c>
      <c r="C48" s="5">
        <v>237</v>
      </c>
      <c r="D48" s="5">
        <v>115</v>
      </c>
      <c r="E48" s="14">
        <f t="shared" si="3"/>
        <v>48.52320675105485</v>
      </c>
      <c r="F48" s="5">
        <v>701</v>
      </c>
      <c r="G48" s="14">
        <f t="shared" si="4"/>
        <v>2.957805907172996</v>
      </c>
      <c r="H48" s="5">
        <v>345</v>
      </c>
      <c r="I48" s="14">
        <f t="shared" si="5"/>
        <v>49.21540656205421</v>
      </c>
      <c r="J48" s="5">
        <v>171</v>
      </c>
      <c r="K48" s="5">
        <v>6</v>
      </c>
      <c r="L48" s="5">
        <v>57</v>
      </c>
      <c r="M48" s="5">
        <v>127</v>
      </c>
      <c r="N48" s="5">
        <v>7</v>
      </c>
    </row>
    <row r="49" spans="1:14" s="13" customFormat="1" ht="21" customHeight="1" thickBot="1" thickTop="1">
      <c r="A49" s="27" t="s">
        <v>61</v>
      </c>
      <c r="B49" s="5">
        <v>19</v>
      </c>
      <c r="C49" s="5">
        <v>445</v>
      </c>
      <c r="D49" s="5">
        <v>215</v>
      </c>
      <c r="E49" s="14">
        <f t="shared" si="3"/>
        <v>48.31460674157304</v>
      </c>
      <c r="F49" s="5">
        <v>1259</v>
      </c>
      <c r="G49" s="14">
        <f t="shared" si="4"/>
        <v>2.8292134831460674</v>
      </c>
      <c r="H49" s="5">
        <v>528</v>
      </c>
      <c r="I49" s="14">
        <f t="shared" si="5"/>
        <v>41.93804606830818</v>
      </c>
      <c r="J49" s="5">
        <v>326</v>
      </c>
      <c r="K49" s="5">
        <v>3</v>
      </c>
      <c r="L49" s="5">
        <v>74</v>
      </c>
      <c r="M49" s="5">
        <v>185</v>
      </c>
      <c r="N49" s="5">
        <v>4</v>
      </c>
    </row>
    <row r="50" spans="1:14" s="13" customFormat="1" ht="21" customHeight="1" thickBot="1" thickTop="1">
      <c r="A50" s="27" t="s">
        <v>62</v>
      </c>
      <c r="B50" s="5">
        <v>6</v>
      </c>
      <c r="C50" s="5">
        <v>131</v>
      </c>
      <c r="D50" s="5">
        <v>46</v>
      </c>
      <c r="E50" s="14">
        <f t="shared" si="3"/>
        <v>35.11450381679389</v>
      </c>
      <c r="F50" s="5">
        <v>266</v>
      </c>
      <c r="G50" s="14">
        <f t="shared" si="4"/>
        <v>2.030534351145038</v>
      </c>
      <c r="H50" s="5">
        <v>172</v>
      </c>
      <c r="I50" s="14">
        <f t="shared" si="5"/>
        <v>64.66165413533834</v>
      </c>
      <c r="J50" s="5">
        <v>56</v>
      </c>
      <c r="K50" s="5">
        <v>0</v>
      </c>
      <c r="L50" s="5">
        <v>14</v>
      </c>
      <c r="M50" s="5">
        <v>33</v>
      </c>
      <c r="N50" s="5">
        <v>0</v>
      </c>
    </row>
    <row r="51" spans="1:14" s="13" customFormat="1" ht="21" customHeight="1" thickBot="1" thickTop="1">
      <c r="A51" s="40" t="s">
        <v>66</v>
      </c>
      <c r="B51" s="41">
        <f>SUM(B48:B50)</f>
        <v>36</v>
      </c>
      <c r="C51" s="41">
        <f aca="true" t="shared" si="13" ref="C51:H51">SUM(C48:C50)</f>
        <v>813</v>
      </c>
      <c r="D51" s="41">
        <f t="shared" si="13"/>
        <v>376</v>
      </c>
      <c r="E51" s="42">
        <f t="shared" si="3"/>
        <v>46.248462484624845</v>
      </c>
      <c r="F51" s="41">
        <f t="shared" si="13"/>
        <v>2226</v>
      </c>
      <c r="G51" s="42">
        <f t="shared" si="4"/>
        <v>2.738007380073801</v>
      </c>
      <c r="H51" s="41">
        <f t="shared" si="13"/>
        <v>1045</v>
      </c>
      <c r="I51" s="42">
        <f t="shared" si="5"/>
        <v>46.94519317160827</v>
      </c>
      <c r="J51" s="41">
        <f>SUM(J48:J50)</f>
        <v>553</v>
      </c>
      <c r="K51" s="41">
        <f>SUM(K48:K50)</f>
        <v>9</v>
      </c>
      <c r="L51" s="41">
        <f>SUM(L48:L50)</f>
        <v>145</v>
      </c>
      <c r="M51" s="41">
        <f>SUM(M48:M50)</f>
        <v>345</v>
      </c>
      <c r="N51" s="41">
        <f>SUM(N48:N50)</f>
        <v>11</v>
      </c>
    </row>
    <row r="52" spans="1:14" s="13" customFormat="1" ht="21" customHeight="1" thickBot="1" thickTop="1">
      <c r="A52" s="27" t="s">
        <v>46</v>
      </c>
      <c r="B52" s="30">
        <v>5</v>
      </c>
      <c r="C52" s="30">
        <v>111</v>
      </c>
      <c r="D52" s="30">
        <v>48</v>
      </c>
      <c r="E52" s="31">
        <f>D52/C52*100</f>
        <v>43.24324324324324</v>
      </c>
      <c r="F52" s="30">
        <v>307</v>
      </c>
      <c r="G52" s="31">
        <f>F52/C52</f>
        <v>2.765765765765766</v>
      </c>
      <c r="H52" s="30">
        <v>152</v>
      </c>
      <c r="I52" s="31">
        <f>H52/F52*100</f>
        <v>49.5114006514658</v>
      </c>
      <c r="J52" s="30">
        <v>65</v>
      </c>
      <c r="K52" s="30">
        <v>1</v>
      </c>
      <c r="L52" s="30">
        <v>18</v>
      </c>
      <c r="M52" s="30">
        <v>27</v>
      </c>
      <c r="N52" s="30">
        <v>1</v>
      </c>
    </row>
    <row r="53" spans="1:14" s="13" customFormat="1" ht="21" customHeight="1" thickBot="1" thickTop="1">
      <c r="A53" s="27" t="s">
        <v>70</v>
      </c>
      <c r="B53" s="30">
        <v>11</v>
      </c>
      <c r="C53" s="30">
        <v>218</v>
      </c>
      <c r="D53" s="30">
        <v>116</v>
      </c>
      <c r="E53" s="31">
        <f>D53/C53*100</f>
        <v>53.21100917431193</v>
      </c>
      <c r="F53" s="30">
        <v>549</v>
      </c>
      <c r="G53" s="31">
        <f>F53/C53</f>
        <v>2.518348623853211</v>
      </c>
      <c r="H53" s="30">
        <v>287</v>
      </c>
      <c r="I53" s="31">
        <f>H53/F53*100</f>
        <v>52.27686703096539</v>
      </c>
      <c r="J53" s="30">
        <v>180</v>
      </c>
      <c r="K53" s="30">
        <v>0</v>
      </c>
      <c r="L53" s="30">
        <v>43</v>
      </c>
      <c r="M53" s="30">
        <v>120</v>
      </c>
      <c r="N53" s="30">
        <v>0</v>
      </c>
    </row>
    <row r="54" spans="1:14" s="13" customFormat="1" ht="21" customHeight="1" thickBot="1" thickTop="1">
      <c r="A54" s="27" t="s">
        <v>63</v>
      </c>
      <c r="B54" s="30">
        <v>9</v>
      </c>
      <c r="C54" s="30">
        <v>169</v>
      </c>
      <c r="D54" s="30">
        <v>88</v>
      </c>
      <c r="E54" s="31">
        <f>D54/C54*100</f>
        <v>52.071005917159766</v>
      </c>
      <c r="F54" s="30">
        <v>565</v>
      </c>
      <c r="G54" s="31">
        <f>F54/C54</f>
        <v>3.3431952662721893</v>
      </c>
      <c r="H54" s="30">
        <v>270</v>
      </c>
      <c r="I54" s="31">
        <f>H54/F54*100</f>
        <v>47.78761061946903</v>
      </c>
      <c r="J54" s="30">
        <v>101</v>
      </c>
      <c r="K54" s="30">
        <v>0</v>
      </c>
      <c r="L54" s="30">
        <v>23</v>
      </c>
      <c r="M54" s="30">
        <v>58</v>
      </c>
      <c r="N54" s="30">
        <v>0</v>
      </c>
    </row>
    <row r="55" spans="1:14" s="13" customFormat="1" ht="21" customHeight="1" thickBot="1" thickTop="1">
      <c r="A55" s="27" t="s">
        <v>47</v>
      </c>
      <c r="B55" s="30">
        <v>5</v>
      </c>
      <c r="C55" s="30">
        <v>62</v>
      </c>
      <c r="D55" s="30">
        <v>41</v>
      </c>
      <c r="E55" s="31">
        <f>D55/C55*100</f>
        <v>66.12903225806451</v>
      </c>
      <c r="F55" s="30">
        <v>190</v>
      </c>
      <c r="G55" s="31">
        <f>F55/C55</f>
        <v>3.064516129032258</v>
      </c>
      <c r="H55" s="30">
        <v>86</v>
      </c>
      <c r="I55" s="31">
        <f>H55/F55*100</f>
        <v>45.26315789473684</v>
      </c>
      <c r="J55" s="30">
        <v>82</v>
      </c>
      <c r="K55" s="30">
        <v>3</v>
      </c>
      <c r="L55" s="30">
        <v>16</v>
      </c>
      <c r="M55" s="30">
        <v>42</v>
      </c>
      <c r="N55" s="30">
        <v>3</v>
      </c>
    </row>
    <row r="56" spans="1:14" s="13" customFormat="1" ht="21" customHeight="1" thickBot="1" thickTop="1">
      <c r="A56" s="40" t="s">
        <v>67</v>
      </c>
      <c r="B56" s="41">
        <f>SUM(B52:B55)</f>
        <v>30</v>
      </c>
      <c r="C56" s="41">
        <f aca="true" t="shared" si="14" ref="C56:H56">SUM(C52:C55)</f>
        <v>560</v>
      </c>
      <c r="D56" s="41">
        <f t="shared" si="14"/>
        <v>293</v>
      </c>
      <c r="E56" s="42">
        <f t="shared" si="3"/>
        <v>52.32142857142858</v>
      </c>
      <c r="F56" s="41">
        <f t="shared" si="14"/>
        <v>1611</v>
      </c>
      <c r="G56" s="42">
        <f t="shared" si="4"/>
        <v>2.8767857142857145</v>
      </c>
      <c r="H56" s="41">
        <f t="shared" si="14"/>
        <v>795</v>
      </c>
      <c r="I56" s="42">
        <f t="shared" si="5"/>
        <v>49.34823091247672</v>
      </c>
      <c r="J56" s="41">
        <f>SUM(J52:J55)</f>
        <v>428</v>
      </c>
      <c r="K56" s="41">
        <f>SUM(K52:K55)</f>
        <v>4</v>
      </c>
      <c r="L56" s="41">
        <f>SUM(L52:L55)</f>
        <v>100</v>
      </c>
      <c r="M56" s="41">
        <f>SUM(M52:M55)</f>
        <v>247</v>
      </c>
      <c r="N56" s="41">
        <f>SUM(N52:N55)</f>
        <v>4</v>
      </c>
    </row>
    <row r="57" spans="1:14" s="13" customFormat="1" ht="21" customHeight="1" thickBot="1" thickTop="1">
      <c r="A57" s="27" t="s">
        <v>48</v>
      </c>
      <c r="B57" s="5">
        <v>21</v>
      </c>
      <c r="C57" s="5">
        <v>341</v>
      </c>
      <c r="D57" s="5">
        <v>177</v>
      </c>
      <c r="E57" s="14">
        <f t="shared" si="3"/>
        <v>51.90615835777126</v>
      </c>
      <c r="F57" s="5">
        <v>739</v>
      </c>
      <c r="G57" s="14">
        <f t="shared" si="4"/>
        <v>2.167155425219941</v>
      </c>
      <c r="H57" s="5">
        <v>256</v>
      </c>
      <c r="I57" s="14">
        <f t="shared" si="5"/>
        <v>34.64140730717185</v>
      </c>
      <c r="J57" s="5">
        <v>209</v>
      </c>
      <c r="K57" s="5">
        <v>1</v>
      </c>
      <c r="L57" s="5">
        <v>56</v>
      </c>
      <c r="M57" s="5">
        <v>162</v>
      </c>
      <c r="N57" s="5">
        <v>1</v>
      </c>
    </row>
    <row r="58" spans="1:14" s="13" customFormat="1" ht="21" customHeight="1" thickBot="1" thickTop="1">
      <c r="A58" s="27" t="s">
        <v>49</v>
      </c>
      <c r="B58" s="5">
        <v>2</v>
      </c>
      <c r="C58" s="5">
        <v>50</v>
      </c>
      <c r="D58" s="5">
        <v>13</v>
      </c>
      <c r="E58" s="14">
        <f t="shared" si="3"/>
        <v>26</v>
      </c>
      <c r="F58" s="5">
        <v>78</v>
      </c>
      <c r="G58" s="14">
        <f t="shared" si="4"/>
        <v>1.56</v>
      </c>
      <c r="H58" s="5">
        <v>54</v>
      </c>
      <c r="I58" s="14">
        <f t="shared" si="5"/>
        <v>69.23076923076923</v>
      </c>
      <c r="J58" s="5">
        <v>33</v>
      </c>
      <c r="K58" s="5">
        <v>2</v>
      </c>
      <c r="L58" s="5">
        <v>7</v>
      </c>
      <c r="M58" s="5">
        <v>21</v>
      </c>
      <c r="N58" s="5">
        <v>2</v>
      </c>
    </row>
    <row r="59" spans="1:14" s="13" customFormat="1" ht="21" customHeight="1" thickBot="1" thickTop="1">
      <c r="A59" s="27" t="s">
        <v>50</v>
      </c>
      <c r="B59" s="5">
        <v>4</v>
      </c>
      <c r="C59" s="5">
        <v>102</v>
      </c>
      <c r="D59" s="5">
        <v>54</v>
      </c>
      <c r="E59" s="14">
        <f t="shared" si="3"/>
        <v>52.94117647058824</v>
      </c>
      <c r="F59" s="5">
        <v>272</v>
      </c>
      <c r="G59" s="14">
        <f t="shared" si="4"/>
        <v>2.6666666666666665</v>
      </c>
      <c r="H59" s="5">
        <v>119</v>
      </c>
      <c r="I59" s="14">
        <f t="shared" si="5"/>
        <v>43.75</v>
      </c>
      <c r="J59" s="5">
        <v>133</v>
      </c>
      <c r="K59" s="5">
        <v>0</v>
      </c>
      <c r="L59" s="5">
        <v>32</v>
      </c>
      <c r="M59" s="5">
        <v>65</v>
      </c>
      <c r="N59" s="5">
        <v>0</v>
      </c>
    </row>
    <row r="60" spans="1:14" s="13" customFormat="1" ht="21" customHeight="1" thickBot="1" thickTop="1">
      <c r="A60" s="40" t="s">
        <v>51</v>
      </c>
      <c r="B60" s="41">
        <f>SUM(B57:B59)</f>
        <v>27</v>
      </c>
      <c r="C60" s="41">
        <f>SUM(C57:C59)</f>
        <v>493</v>
      </c>
      <c r="D60" s="41">
        <f>SUM(D57:D59)</f>
        <v>244</v>
      </c>
      <c r="E60" s="42">
        <f t="shared" si="3"/>
        <v>49.49290060851927</v>
      </c>
      <c r="F60" s="41">
        <f>SUM(F57:F59)</f>
        <v>1089</v>
      </c>
      <c r="G60" s="42">
        <f t="shared" si="4"/>
        <v>2.208924949290061</v>
      </c>
      <c r="H60" s="41">
        <f>SUM(H57:H59)</f>
        <v>429</v>
      </c>
      <c r="I60" s="42">
        <f t="shared" si="5"/>
        <v>39.39393939393939</v>
      </c>
      <c r="J60" s="41">
        <f>SUM(J57:J59)</f>
        <v>375</v>
      </c>
      <c r="K60" s="41">
        <f>SUM(K57:K59)</f>
        <v>3</v>
      </c>
      <c r="L60" s="41">
        <f>SUM(L57:L59)</f>
        <v>95</v>
      </c>
      <c r="M60" s="41">
        <f>SUM(M57:M59)</f>
        <v>248</v>
      </c>
      <c r="N60" s="41">
        <f>SUM(N57:N59)</f>
        <v>3</v>
      </c>
    </row>
    <row r="61" spans="1:14" s="13" customFormat="1" ht="21" customHeight="1" thickBot="1" thickTop="1">
      <c r="A61" s="16" t="s">
        <v>18</v>
      </c>
      <c r="B61" s="5">
        <f>B11+B14+B19+B23+B26+B30+B38+B44+B47+B51+B56+B60</f>
        <v>467</v>
      </c>
      <c r="C61" s="5">
        <f aca="true" t="shared" si="15" ref="C61:H61">C11+C14+C19+C23+C26+C30+C38+C44+C47+C51+C56+C60</f>
        <v>9507</v>
      </c>
      <c r="D61" s="5">
        <f t="shared" si="15"/>
        <v>4367</v>
      </c>
      <c r="E61" s="14">
        <f t="shared" si="3"/>
        <v>45.93457452403492</v>
      </c>
      <c r="F61" s="5">
        <f t="shared" si="15"/>
        <v>24741</v>
      </c>
      <c r="G61" s="14">
        <f t="shared" si="4"/>
        <v>2.602398232881035</v>
      </c>
      <c r="H61" s="5">
        <f t="shared" si="15"/>
        <v>10464</v>
      </c>
      <c r="I61" s="14">
        <f t="shared" si="5"/>
        <v>42.29416757608828</v>
      </c>
      <c r="J61" s="5">
        <f>J11+J14+J19+J23+J26+J30+J38+J44+J47+J51+J56+J60</f>
        <v>7380</v>
      </c>
      <c r="K61" s="5">
        <f>K11+K14+K19+K23+K26+K30+K38+K44+K47+K51+K56+K60</f>
        <v>113</v>
      </c>
      <c r="L61" s="5">
        <f>L11+L14+L19+L23+L26+L30+L38+L44+L47+L51+L56+L60</f>
        <v>1767</v>
      </c>
      <c r="M61" s="5">
        <f>M11+M14+M19+M23+M26+M30+M38+M44+M47+M51+M56+M60</f>
        <v>4243</v>
      </c>
      <c r="N61" s="5">
        <f>N11+N14+N19+N23+N26+N30+N38+N44+N47+N51+N56+N60</f>
        <v>125</v>
      </c>
    </row>
    <row r="62" s="13" customFormat="1" ht="14.25" thickTop="1"/>
    <row r="63" s="13" customFormat="1" ht="13.5"/>
    <row r="64" s="13" customFormat="1" ht="13.5"/>
    <row r="65" s="13" customFormat="1" ht="13.5"/>
    <row r="66" s="13" customFormat="1" ht="13.5"/>
    <row r="67" s="13" customFormat="1" ht="13.5"/>
    <row r="68" s="13" customFormat="1" ht="13.5"/>
    <row r="69" s="13" customFormat="1" ht="13.5"/>
    <row r="70" s="13" customFormat="1" ht="13.5"/>
    <row r="71" s="13" customFormat="1" ht="13.5"/>
    <row r="72" s="13" customFormat="1" ht="13.5"/>
    <row r="73" s="13" customFormat="1" ht="13.5"/>
    <row r="74" s="13" customFormat="1" ht="13.5"/>
    <row r="75" s="13" customFormat="1" ht="13.5"/>
    <row r="76" s="13" customFormat="1" ht="13.5"/>
    <row r="77" s="13" customFormat="1" ht="13.5"/>
    <row r="78" s="13" customFormat="1" ht="13.5"/>
    <row r="79" s="13" customFormat="1" ht="13.5"/>
    <row r="80" s="13" customFormat="1" ht="13.5"/>
    <row r="81" s="13" customFormat="1" ht="13.5"/>
    <row r="82" s="13" customFormat="1" ht="13.5"/>
    <row r="83" s="13" customFormat="1" ht="13.5"/>
    <row r="84" s="13" customFormat="1" ht="13.5"/>
    <row r="85" s="13" customFormat="1" ht="13.5"/>
    <row r="86" s="13" customFormat="1" ht="13.5"/>
    <row r="87" s="13" customFormat="1" ht="13.5"/>
    <row r="88" s="13" customFormat="1" ht="13.5"/>
    <row r="89" s="13" customFormat="1" ht="13.5"/>
    <row r="90" s="13" customFormat="1" ht="13.5"/>
    <row r="91" s="13" customFormat="1" ht="13.5"/>
    <row r="92" s="13" customFormat="1" ht="13.5"/>
    <row r="93" s="13" customFormat="1" ht="13.5"/>
    <row r="94" s="13" customFormat="1" ht="13.5"/>
    <row r="95" s="13" customFormat="1" ht="13.5"/>
    <row r="96" s="13" customFormat="1" ht="13.5"/>
    <row r="97" s="13" customFormat="1" ht="13.5"/>
    <row r="98" s="13" customFormat="1" ht="13.5"/>
    <row r="99" s="13" customFormat="1" ht="13.5"/>
    <row r="100" s="13" customFormat="1" ht="13.5"/>
    <row r="101" s="13" customFormat="1" ht="13.5"/>
    <row r="102" s="13" customFormat="1" ht="13.5"/>
    <row r="103" s="13" customFormat="1" ht="13.5"/>
    <row r="104" s="13" customFormat="1" ht="13.5"/>
    <row r="105" s="13" customFormat="1" ht="13.5"/>
    <row r="106" s="13" customFormat="1" ht="13.5"/>
    <row r="107" s="13" customFormat="1" ht="13.5"/>
    <row r="108" s="13" customFormat="1" ht="13.5"/>
    <row r="109" s="13" customFormat="1" ht="13.5"/>
    <row r="110" s="13" customFormat="1" ht="13.5"/>
    <row r="111" s="13" customFormat="1" ht="13.5"/>
    <row r="112" s="13" customFormat="1" ht="13.5"/>
    <row r="113" s="13" customFormat="1" ht="13.5"/>
    <row r="114" s="13" customFormat="1" ht="13.5"/>
    <row r="115" s="13" customFormat="1" ht="13.5"/>
    <row r="116" s="13" customFormat="1" ht="13.5"/>
    <row r="117" s="13" customFormat="1" ht="13.5"/>
    <row r="118" s="13" customFormat="1" ht="13.5"/>
    <row r="119" s="13" customFormat="1" ht="13.5"/>
    <row r="120" s="13" customFormat="1" ht="13.5"/>
    <row r="121" s="13" customFormat="1" ht="13.5"/>
    <row r="122" s="13" customFormat="1" ht="13.5"/>
    <row r="123" s="13" customFormat="1" ht="13.5"/>
    <row r="124" s="13" customFormat="1" ht="13.5"/>
    <row r="125" s="13" customFormat="1" ht="13.5"/>
    <row r="126" s="13" customFormat="1" ht="13.5"/>
    <row r="127" s="13" customFormat="1" ht="13.5"/>
    <row r="128" s="13" customFormat="1" ht="13.5"/>
    <row r="129" s="13" customFormat="1" ht="13.5"/>
    <row r="130" s="13" customFormat="1" ht="13.5"/>
    <row r="131" s="13" customFormat="1" ht="13.5"/>
    <row r="132" s="13" customFormat="1" ht="13.5"/>
    <row r="133" s="13" customFormat="1" ht="13.5"/>
    <row r="134" s="13" customFormat="1" ht="13.5"/>
    <row r="135" s="13" customFormat="1" ht="13.5"/>
    <row r="136" s="13" customFormat="1" ht="13.5"/>
    <row r="137" s="13" customFormat="1" ht="13.5"/>
    <row r="138" s="13" customFormat="1" ht="13.5"/>
    <row r="139" s="13" customFormat="1" ht="13.5"/>
  </sheetData>
  <sheetProtection/>
  <mergeCells count="2">
    <mergeCell ref="J3:K3"/>
    <mergeCell ref="L3:N3"/>
  </mergeCells>
  <printOptions/>
  <pageMargins left="0.5905511811023623" right="0.35433070866141736" top="0.4330708661417323" bottom="0.4724409448818898" header="0.31496062992125984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H23030881</cp:lastModifiedBy>
  <cp:lastPrinted>2011-12-13T00:13:28Z</cp:lastPrinted>
  <dcterms:created xsi:type="dcterms:W3CDTF">2005-02-04T00:45:30Z</dcterms:created>
  <dcterms:modified xsi:type="dcterms:W3CDTF">2015-02-05T02:03:07Z</dcterms:modified>
  <cp:category/>
  <cp:version/>
  <cp:contentType/>
  <cp:contentStatus/>
</cp:coreProperties>
</file>