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2790" windowWidth="9075" windowHeight="11640" tabRatio="848" activeTab="0"/>
  </bookViews>
  <sheets>
    <sheet name="市町村別" sheetId="1" r:id="rId1"/>
  </sheets>
  <definedNames>
    <definedName name="_xlnm.Print_Area" localSheetId="0">'市町村別'!$A$1:$U$122</definedName>
    <definedName name="_xlnm.Print_Titles" localSheetId="0">'市町村別'!$1:$4</definedName>
  </definedNames>
  <calcPr fullCalcOnLoad="1"/>
</workbook>
</file>

<file path=xl/sharedStrings.xml><?xml version="1.0" encoding="utf-8"?>
<sst xmlns="http://schemas.openxmlformats.org/spreadsheetml/2006/main" count="127" uniqueCount="103">
  <si>
    <t>　　　　　区分　　　　　　　　　　市町村名</t>
  </si>
  <si>
    <t>検診人員A</t>
  </si>
  <si>
    <t>要精検率　　B/A</t>
  </si>
  <si>
    <t>大腸がん</t>
  </si>
  <si>
    <t>早期がん（再掲）</t>
  </si>
  <si>
    <t>ポリープ</t>
  </si>
  <si>
    <t>ポリポ　　ーシス</t>
  </si>
  <si>
    <t>クローン病</t>
  </si>
  <si>
    <t>潰瘍性　　大腸炎</t>
  </si>
  <si>
    <t>憩　室</t>
  </si>
  <si>
    <t>痔　疾</t>
  </si>
  <si>
    <t>その他</t>
  </si>
  <si>
    <t>異　 常　　　認めず</t>
  </si>
  <si>
    <t>要精密　検　 査　　　　B</t>
  </si>
  <si>
    <t>精密検査受 診 者　　C</t>
  </si>
  <si>
    <t>精　 検　　受診率　C/B</t>
  </si>
  <si>
    <t>確定がん</t>
  </si>
  <si>
    <t>精　　密　　検　　査　　結　　果　　内　　訳</t>
  </si>
  <si>
    <t>ひたちなか市</t>
  </si>
  <si>
    <t>水戸市</t>
  </si>
  <si>
    <t>茨城町</t>
  </si>
  <si>
    <t>大洗町</t>
  </si>
  <si>
    <t>笠間市</t>
  </si>
  <si>
    <t>東海村</t>
  </si>
  <si>
    <t>大子町</t>
  </si>
  <si>
    <t>常陸太田市</t>
  </si>
  <si>
    <t>日立市</t>
  </si>
  <si>
    <t>高萩市</t>
  </si>
  <si>
    <t>北茨城市</t>
  </si>
  <si>
    <t>鹿嶋市</t>
  </si>
  <si>
    <t>龍ヶ崎市</t>
  </si>
  <si>
    <t>取手市</t>
  </si>
  <si>
    <t>牛久市</t>
  </si>
  <si>
    <t>河内町</t>
  </si>
  <si>
    <t>利根町</t>
  </si>
  <si>
    <t>土浦市</t>
  </si>
  <si>
    <t>美浦村</t>
  </si>
  <si>
    <t>阿見町</t>
  </si>
  <si>
    <t>つくば市</t>
  </si>
  <si>
    <t>結城市</t>
  </si>
  <si>
    <t>下妻市</t>
  </si>
  <si>
    <t>八千代町</t>
  </si>
  <si>
    <t>五霞町</t>
  </si>
  <si>
    <t>境町</t>
  </si>
  <si>
    <t>※上段は，新規受診者の内数。</t>
  </si>
  <si>
    <t>総　計</t>
  </si>
  <si>
    <t>D</t>
  </si>
  <si>
    <t>が　 ん　　　発見率　　D/A</t>
  </si>
  <si>
    <t>潮来市</t>
  </si>
  <si>
    <t>守谷市</t>
  </si>
  <si>
    <t>城里町</t>
  </si>
  <si>
    <t>那珂市</t>
  </si>
  <si>
    <t>常陸大宮市</t>
  </si>
  <si>
    <t>稲敷市</t>
  </si>
  <si>
    <t>かすみがうら市</t>
  </si>
  <si>
    <t>坂東市</t>
  </si>
  <si>
    <t>合計</t>
  </si>
  <si>
    <t>水</t>
  </si>
  <si>
    <t>戸</t>
  </si>
  <si>
    <t>保健所</t>
  </si>
  <si>
    <t>ひ</t>
  </si>
  <si>
    <t>た</t>
  </si>
  <si>
    <t>ち</t>
  </si>
  <si>
    <t>な</t>
  </si>
  <si>
    <t>か</t>
  </si>
  <si>
    <t>常</t>
  </si>
  <si>
    <t>陸</t>
  </si>
  <si>
    <t>大</t>
  </si>
  <si>
    <t>宮</t>
  </si>
  <si>
    <t>立</t>
  </si>
  <si>
    <t>鉾</t>
  </si>
  <si>
    <t>田</t>
  </si>
  <si>
    <t>潮</t>
  </si>
  <si>
    <t>竜</t>
  </si>
  <si>
    <t>ヶ</t>
  </si>
  <si>
    <t>崎</t>
  </si>
  <si>
    <t>土</t>
  </si>
  <si>
    <t>浦</t>
  </si>
  <si>
    <t>ば</t>
  </si>
  <si>
    <t>筑</t>
  </si>
  <si>
    <t>西</t>
  </si>
  <si>
    <t>常</t>
  </si>
  <si>
    <t>総</t>
  </si>
  <si>
    <t>小美玉市</t>
  </si>
  <si>
    <t>日</t>
  </si>
  <si>
    <t>鉾田市</t>
  </si>
  <si>
    <t>行方市</t>
  </si>
  <si>
    <t>来</t>
  </si>
  <si>
    <t>神栖市</t>
  </si>
  <si>
    <t>石岡市</t>
  </si>
  <si>
    <t>つ</t>
  </si>
  <si>
    <t>く</t>
  </si>
  <si>
    <t>つくばみらい市</t>
  </si>
  <si>
    <t>桜川市</t>
  </si>
  <si>
    <t>筑西市</t>
  </si>
  <si>
    <t>常総市</t>
  </si>
  <si>
    <t>古</t>
  </si>
  <si>
    <t>河</t>
  </si>
  <si>
    <t>古河市</t>
  </si>
  <si>
    <t>平成18年度大腸がん検診実績【市町村別】</t>
  </si>
  <si>
    <t>総健</t>
  </si>
  <si>
    <t>日立</t>
  </si>
  <si>
    <t>取手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</si>
</sst>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.0_ "/>
    <numFmt numFmtId="179" formatCode="0.00_ "/>
    <numFmt numFmtId="180" formatCode="#,##0_);[Red]\(#,##0\)"/>
    <numFmt numFmtId="181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distributed" wrapText="1"/>
    </xf>
    <xf numFmtId="176" fontId="0" fillId="0" borderId="5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8" xfId="0" applyBorder="1" applyAlignment="1">
      <alignment horizontal="center"/>
    </xf>
    <xf numFmtId="10" fontId="0" fillId="0" borderId="5" xfId="0" applyNumberFormat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0" fontId="0" fillId="0" borderId="9" xfId="0" applyNumberFormat="1" applyFill="1" applyBorder="1" applyAlignment="1">
      <alignment vertical="center"/>
    </xf>
    <xf numFmtId="0" fontId="5" fillId="0" borderId="10" xfId="0" applyFont="1" applyBorder="1" applyAlignment="1">
      <alignment/>
    </xf>
    <xf numFmtId="10" fontId="0" fillId="0" borderId="11" xfId="0" applyNumberFormat="1" applyBorder="1" applyAlignment="1">
      <alignment vertical="center"/>
    </xf>
    <xf numFmtId="0" fontId="0" fillId="2" borderId="0" xfId="0" applyFill="1" applyAlignment="1">
      <alignment/>
    </xf>
    <xf numFmtId="177" fontId="0" fillId="2" borderId="2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0" fontId="0" fillId="2" borderId="12" xfId="0" applyNumberFormat="1" applyFill="1" applyBorder="1" applyAlignment="1">
      <alignment vertical="center"/>
    </xf>
    <xf numFmtId="177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 applyAlignment="1">
      <alignment vertical="center"/>
    </xf>
    <xf numFmtId="10" fontId="0" fillId="2" borderId="14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0" fontId="0" fillId="2" borderId="2" xfId="0" applyNumberForma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3" borderId="16" xfId="0" applyFill="1" applyBorder="1" applyAlignment="1">
      <alignment horizontal="distributed" vertical="center"/>
    </xf>
    <xf numFmtId="177" fontId="0" fillId="3" borderId="5" xfId="0" applyNumberFormat="1" applyFill="1" applyBorder="1" applyAlignment="1">
      <alignment vertical="center"/>
    </xf>
    <xf numFmtId="0" fontId="0" fillId="3" borderId="17" xfId="0" applyFill="1" applyBorder="1" applyAlignment="1">
      <alignment horizontal="distributed" vertical="center"/>
    </xf>
    <xf numFmtId="177" fontId="0" fillId="3" borderId="2" xfId="0" applyNumberFormat="1" applyFill="1" applyBorder="1" applyAlignment="1">
      <alignment vertical="center"/>
    </xf>
    <xf numFmtId="176" fontId="0" fillId="3" borderId="5" xfId="0" applyNumberFormat="1" applyFill="1" applyBorder="1" applyAlignment="1">
      <alignment vertical="center"/>
    </xf>
    <xf numFmtId="10" fontId="0" fillId="3" borderId="5" xfId="0" applyNumberFormat="1" applyFill="1" applyBorder="1" applyAlignment="1">
      <alignment vertical="center"/>
    </xf>
    <xf numFmtId="176" fontId="0" fillId="3" borderId="12" xfId="0" applyNumberFormat="1" applyFill="1" applyBorder="1" applyAlignment="1">
      <alignment vertical="center"/>
    </xf>
    <xf numFmtId="10" fontId="0" fillId="3" borderId="12" xfId="0" applyNumberForma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177" fontId="0" fillId="0" borderId="18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0" borderId="19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vertical="distributed" wrapText="1"/>
    </xf>
    <xf numFmtId="0" fontId="0" fillId="0" borderId="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Fill="1" applyBorder="1" applyAlignment="1">
      <alignment vertical="distributed" wrapText="1"/>
    </xf>
    <xf numFmtId="0" fontId="0" fillId="0" borderId="22" xfId="0" applyFill="1" applyBorder="1" applyAlignment="1">
      <alignment vertical="distributed"/>
    </xf>
    <xf numFmtId="0" fontId="0" fillId="0" borderId="23" xfId="0" applyFill="1" applyBorder="1" applyAlignment="1">
      <alignment vertical="distributed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5"/>
  </sheetPr>
  <dimension ref="A1:AS783"/>
  <sheetViews>
    <sheetView tabSelected="1" view="pageBreakPreview" zoomScale="75" zoomScaleNormal="75" zoomScaleSheetLayoutView="75" workbookViewId="0" topLeftCell="A1">
      <pane xSplit="3" ySplit="4" topLeftCell="D5" activePane="bottomRight" state="frozen"/>
      <selection pane="topLeft" activeCell="A1" sqref="A1:W4"/>
      <selection pane="topRight" activeCell="A1" sqref="A1:W4"/>
      <selection pane="bottomLeft" activeCell="A1" sqref="A1:W4"/>
      <selection pane="bottomRight" activeCell="K19" sqref="K19"/>
    </sheetView>
  </sheetViews>
  <sheetFormatPr defaultColWidth="9.00390625" defaultRowHeight="13.5"/>
  <cols>
    <col min="1" max="1" width="0.6171875" style="36" customWidth="1"/>
    <col min="2" max="2" width="3.75390625" style="27" customWidth="1"/>
    <col min="3" max="3" width="11.875" style="36" customWidth="1"/>
    <col min="10" max="10" width="9.00390625" style="0" hidden="1" customWidth="1"/>
    <col min="22" max="45" width="9.00390625" style="36" customWidth="1"/>
  </cols>
  <sheetData>
    <row r="1" spans="3:21" ht="27" customHeight="1">
      <c r="C1" s="28" t="s">
        <v>99</v>
      </c>
      <c r="D1" s="16"/>
      <c r="E1" s="16"/>
      <c r="F1" s="16"/>
      <c r="G1" s="16"/>
      <c r="S1" s="56" t="s">
        <v>44</v>
      </c>
      <c r="T1" s="57"/>
      <c r="U1" s="57"/>
    </row>
    <row r="2" spans="3:21" ht="16.5" customHeight="1">
      <c r="C2" s="70" t="s">
        <v>0</v>
      </c>
      <c r="D2" s="7"/>
      <c r="E2" s="3"/>
      <c r="F2" s="3"/>
      <c r="G2" s="3"/>
      <c r="H2" s="3"/>
      <c r="I2" s="73" t="s">
        <v>17</v>
      </c>
      <c r="J2" s="74"/>
      <c r="K2" s="74"/>
      <c r="L2" s="74"/>
      <c r="M2" s="74"/>
      <c r="N2" s="74"/>
      <c r="O2" s="74"/>
      <c r="P2" s="74"/>
      <c r="Q2" s="74"/>
      <c r="R2" s="75"/>
      <c r="S2" s="8"/>
      <c r="T2" s="68"/>
      <c r="U2" s="10"/>
    </row>
    <row r="3" spans="3:21" ht="13.5" customHeight="1">
      <c r="C3" s="71"/>
      <c r="D3" s="58" t="s">
        <v>1</v>
      </c>
      <c r="E3" s="58" t="s">
        <v>13</v>
      </c>
      <c r="F3" s="58" t="s">
        <v>2</v>
      </c>
      <c r="G3" s="60" t="s">
        <v>14</v>
      </c>
      <c r="H3" s="58" t="s">
        <v>15</v>
      </c>
      <c r="I3" s="63" t="s">
        <v>3</v>
      </c>
      <c r="J3" s="1"/>
      <c r="K3" s="65" t="s">
        <v>5</v>
      </c>
      <c r="L3" s="67" t="s">
        <v>6</v>
      </c>
      <c r="M3" s="67" t="s">
        <v>7</v>
      </c>
      <c r="N3" s="67" t="s">
        <v>8</v>
      </c>
      <c r="O3" s="67" t="s">
        <v>9</v>
      </c>
      <c r="P3" s="65" t="s">
        <v>10</v>
      </c>
      <c r="Q3" s="65" t="s">
        <v>11</v>
      </c>
      <c r="R3" s="67" t="s">
        <v>12</v>
      </c>
      <c r="S3" s="9" t="s">
        <v>16</v>
      </c>
      <c r="T3" s="69"/>
      <c r="U3" s="60" t="s">
        <v>47</v>
      </c>
    </row>
    <row r="4" spans="3:21" ht="27.75" customHeight="1">
      <c r="C4" s="72"/>
      <c r="D4" s="62"/>
      <c r="E4" s="62"/>
      <c r="F4" s="59"/>
      <c r="G4" s="61"/>
      <c r="H4" s="62"/>
      <c r="I4" s="64"/>
      <c r="J4" s="4" t="s">
        <v>4</v>
      </c>
      <c r="K4" s="66"/>
      <c r="L4" s="59"/>
      <c r="M4" s="61"/>
      <c r="N4" s="61"/>
      <c r="O4" s="61"/>
      <c r="P4" s="66"/>
      <c r="Q4" s="66"/>
      <c r="R4" s="61"/>
      <c r="S4" s="11" t="s">
        <v>46</v>
      </c>
      <c r="T4" s="2" t="s">
        <v>4</v>
      </c>
      <c r="U4" s="61"/>
    </row>
    <row r="5" spans="2:21" ht="20.25" customHeight="1">
      <c r="B5" s="29"/>
      <c r="C5" s="53" t="s">
        <v>19</v>
      </c>
      <c r="D5" s="6">
        <v>1561</v>
      </c>
      <c r="E5" s="6">
        <v>135</v>
      </c>
      <c r="F5" s="5">
        <f aca="true" t="shared" si="0" ref="F5:F18">E5/D5</f>
        <v>0.08648302370275464</v>
      </c>
      <c r="G5" s="6">
        <v>84</v>
      </c>
      <c r="H5" s="5">
        <f aca="true" t="shared" si="1" ref="H5:H40">G5/E5</f>
        <v>0.6222222222222222</v>
      </c>
      <c r="I5" s="6">
        <v>3</v>
      </c>
      <c r="J5" s="6"/>
      <c r="K5" s="6">
        <v>34</v>
      </c>
      <c r="L5" s="6"/>
      <c r="M5" s="6"/>
      <c r="N5" s="6"/>
      <c r="O5" s="6">
        <v>13</v>
      </c>
      <c r="P5" s="6">
        <v>7</v>
      </c>
      <c r="Q5" s="6">
        <v>4</v>
      </c>
      <c r="R5" s="6">
        <v>23</v>
      </c>
      <c r="S5" s="6">
        <v>3</v>
      </c>
      <c r="T5" s="6">
        <v>1</v>
      </c>
      <c r="U5" s="12">
        <f>S5/D5</f>
        <v>0.0019218449711723255</v>
      </c>
    </row>
    <row r="6" spans="1:45" s="18" customFormat="1" ht="20.25" customHeight="1">
      <c r="A6" s="36"/>
      <c r="B6" s="30"/>
      <c r="C6" s="52"/>
      <c r="D6" s="19">
        <v>7299</v>
      </c>
      <c r="E6" s="19">
        <v>544</v>
      </c>
      <c r="F6" s="20">
        <f t="shared" si="0"/>
        <v>0.0745307576380326</v>
      </c>
      <c r="G6" s="19">
        <v>374</v>
      </c>
      <c r="H6" s="20">
        <f t="shared" si="1"/>
        <v>0.6875</v>
      </c>
      <c r="I6" s="19">
        <v>12</v>
      </c>
      <c r="J6" s="19"/>
      <c r="K6" s="19">
        <v>157</v>
      </c>
      <c r="L6" s="19"/>
      <c r="M6" s="19"/>
      <c r="N6" s="19"/>
      <c r="O6" s="19">
        <v>58</v>
      </c>
      <c r="P6" s="19">
        <v>37</v>
      </c>
      <c r="Q6" s="19">
        <v>11</v>
      </c>
      <c r="R6" s="19">
        <v>99</v>
      </c>
      <c r="S6" s="19">
        <v>11</v>
      </c>
      <c r="T6" s="19">
        <v>7</v>
      </c>
      <c r="U6" s="21">
        <f>S6/D6</f>
        <v>0.0015070557610631593</v>
      </c>
      <c r="V6" s="37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2:22" ht="20.25" customHeight="1">
      <c r="B7" s="30"/>
      <c r="C7" s="53" t="s">
        <v>22</v>
      </c>
      <c r="D7" s="6">
        <v>534</v>
      </c>
      <c r="E7" s="6">
        <v>45</v>
      </c>
      <c r="F7" s="5">
        <f t="shared" si="0"/>
        <v>0.08426966292134831</v>
      </c>
      <c r="G7" s="6">
        <v>30</v>
      </c>
      <c r="H7" s="5">
        <f>G7/E7</f>
        <v>0.6666666666666666</v>
      </c>
      <c r="I7" s="6"/>
      <c r="J7" s="6"/>
      <c r="K7" s="6">
        <v>17</v>
      </c>
      <c r="L7" s="6"/>
      <c r="M7" s="6"/>
      <c r="N7" s="6"/>
      <c r="O7" s="6">
        <v>3</v>
      </c>
      <c r="P7" s="6">
        <v>3</v>
      </c>
      <c r="Q7" s="6"/>
      <c r="R7" s="6">
        <v>7</v>
      </c>
      <c r="S7" s="6"/>
      <c r="T7" s="6"/>
      <c r="U7" s="12">
        <f>S7/D7</f>
        <v>0</v>
      </c>
      <c r="V7" s="37"/>
    </row>
    <row r="8" spans="1:45" s="18" customFormat="1" ht="20.25" customHeight="1">
      <c r="A8" s="36"/>
      <c r="B8" s="30" t="s">
        <v>57</v>
      </c>
      <c r="C8" s="52"/>
      <c r="D8" s="19">
        <v>3415</v>
      </c>
      <c r="E8" s="19">
        <v>240</v>
      </c>
      <c r="F8" s="20">
        <f t="shared" si="0"/>
        <v>0.07027818448023426</v>
      </c>
      <c r="G8" s="19">
        <v>181</v>
      </c>
      <c r="H8" s="20">
        <f>G8/E8</f>
        <v>0.7541666666666667</v>
      </c>
      <c r="I8" s="19">
        <v>1</v>
      </c>
      <c r="J8" s="19"/>
      <c r="K8" s="19">
        <v>81</v>
      </c>
      <c r="L8" s="19"/>
      <c r="M8" s="19"/>
      <c r="N8" s="19">
        <v>1</v>
      </c>
      <c r="O8" s="19">
        <v>22</v>
      </c>
      <c r="P8" s="19">
        <v>21</v>
      </c>
      <c r="Q8" s="19">
        <v>9</v>
      </c>
      <c r="R8" s="19">
        <v>46</v>
      </c>
      <c r="S8" s="19"/>
      <c r="T8" s="19"/>
      <c r="U8" s="21">
        <f>S8/D8</f>
        <v>0</v>
      </c>
      <c r="V8" s="37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2:22" ht="20.25" customHeight="1">
      <c r="B9" s="30"/>
      <c r="C9" s="53" t="s">
        <v>20</v>
      </c>
      <c r="D9" s="6">
        <v>360</v>
      </c>
      <c r="E9" s="6">
        <v>41</v>
      </c>
      <c r="F9" s="5">
        <f t="shared" si="0"/>
        <v>0.11388888888888889</v>
      </c>
      <c r="G9" s="6">
        <v>30</v>
      </c>
      <c r="H9" s="5">
        <f t="shared" si="1"/>
        <v>0.7317073170731707</v>
      </c>
      <c r="I9" s="6">
        <v>2</v>
      </c>
      <c r="J9" s="6"/>
      <c r="K9" s="6">
        <v>14</v>
      </c>
      <c r="L9" s="6"/>
      <c r="M9" s="6"/>
      <c r="N9" s="6"/>
      <c r="O9" s="6">
        <v>4</v>
      </c>
      <c r="P9" s="6">
        <v>5</v>
      </c>
      <c r="Q9" s="6"/>
      <c r="R9" s="6">
        <v>5</v>
      </c>
      <c r="S9" s="6">
        <v>2</v>
      </c>
      <c r="T9" s="6">
        <v>1</v>
      </c>
      <c r="U9" s="12">
        <f aca="true" t="shared" si="2" ref="U9:U40">S9/D9</f>
        <v>0.005555555555555556</v>
      </c>
      <c r="V9" s="37"/>
    </row>
    <row r="10" spans="1:45" s="18" customFormat="1" ht="20.25" customHeight="1">
      <c r="A10" s="36"/>
      <c r="B10" s="30" t="s">
        <v>58</v>
      </c>
      <c r="C10" s="52"/>
      <c r="D10" s="19">
        <v>1251</v>
      </c>
      <c r="E10" s="19">
        <v>103</v>
      </c>
      <c r="F10" s="20">
        <f t="shared" si="0"/>
        <v>0.08233413269384493</v>
      </c>
      <c r="G10" s="19">
        <v>83</v>
      </c>
      <c r="H10" s="20">
        <f t="shared" si="1"/>
        <v>0.8058252427184466</v>
      </c>
      <c r="I10" s="19">
        <v>3</v>
      </c>
      <c r="J10" s="19"/>
      <c r="K10" s="19">
        <v>32</v>
      </c>
      <c r="L10" s="19">
        <v>1</v>
      </c>
      <c r="M10" s="19"/>
      <c r="N10" s="19"/>
      <c r="O10" s="19">
        <v>8</v>
      </c>
      <c r="P10" s="19">
        <v>19</v>
      </c>
      <c r="Q10" s="19">
        <v>1</v>
      </c>
      <c r="R10" s="19">
        <v>19</v>
      </c>
      <c r="S10" s="19">
        <v>3</v>
      </c>
      <c r="T10" s="19">
        <v>1</v>
      </c>
      <c r="U10" s="21">
        <f t="shared" si="2"/>
        <v>0.002398081534772182</v>
      </c>
      <c r="V10" s="37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2:22" ht="20.25" customHeight="1">
      <c r="B11" s="30"/>
      <c r="C11" s="53" t="s">
        <v>83</v>
      </c>
      <c r="D11" s="6">
        <v>314</v>
      </c>
      <c r="E11" s="6">
        <v>37</v>
      </c>
      <c r="F11" s="5">
        <f t="shared" si="0"/>
        <v>0.1178343949044586</v>
      </c>
      <c r="G11" s="6">
        <v>28</v>
      </c>
      <c r="H11" s="5">
        <f t="shared" si="1"/>
        <v>0.7567567567567568</v>
      </c>
      <c r="I11" s="6">
        <v>4</v>
      </c>
      <c r="J11" s="6"/>
      <c r="K11" s="6">
        <v>13</v>
      </c>
      <c r="L11" s="6"/>
      <c r="M11" s="6"/>
      <c r="N11" s="6"/>
      <c r="O11" s="6">
        <v>2</v>
      </c>
      <c r="P11" s="6">
        <v>4</v>
      </c>
      <c r="Q11" s="6">
        <v>1</v>
      </c>
      <c r="R11" s="6">
        <v>4</v>
      </c>
      <c r="S11" s="6">
        <v>3</v>
      </c>
      <c r="T11" s="6">
        <v>2</v>
      </c>
      <c r="U11" s="12">
        <f t="shared" si="2"/>
        <v>0.009554140127388535</v>
      </c>
      <c r="V11" s="37"/>
    </row>
    <row r="12" spans="1:45" s="18" customFormat="1" ht="20.25" customHeight="1">
      <c r="A12" s="36"/>
      <c r="B12" s="30"/>
      <c r="C12" s="52"/>
      <c r="D12" s="19">
        <v>3855</v>
      </c>
      <c r="E12" s="19">
        <v>272</v>
      </c>
      <c r="F12" s="20">
        <f t="shared" si="0"/>
        <v>0.07055771725032425</v>
      </c>
      <c r="G12" s="19">
        <v>203</v>
      </c>
      <c r="H12" s="20">
        <f t="shared" si="1"/>
        <v>0.7463235294117647</v>
      </c>
      <c r="I12" s="19">
        <v>6</v>
      </c>
      <c r="J12" s="19"/>
      <c r="K12" s="19">
        <v>86</v>
      </c>
      <c r="L12" s="19"/>
      <c r="M12" s="19"/>
      <c r="N12" s="19"/>
      <c r="O12" s="19">
        <v>19</v>
      </c>
      <c r="P12" s="19">
        <v>22</v>
      </c>
      <c r="Q12" s="19">
        <v>3</v>
      </c>
      <c r="R12" s="19">
        <v>67</v>
      </c>
      <c r="S12" s="19">
        <v>5</v>
      </c>
      <c r="T12" s="19">
        <v>3</v>
      </c>
      <c r="U12" s="21">
        <f t="shared" si="2"/>
        <v>0.0012970168612191958</v>
      </c>
      <c r="V12" s="37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</row>
    <row r="13" spans="2:22" ht="20.25" customHeight="1">
      <c r="B13" s="30"/>
      <c r="C13" s="53" t="s">
        <v>50</v>
      </c>
      <c r="D13" s="6">
        <v>223</v>
      </c>
      <c r="E13" s="6">
        <v>23</v>
      </c>
      <c r="F13" s="5">
        <f t="shared" si="0"/>
        <v>0.1031390134529148</v>
      </c>
      <c r="G13" s="6">
        <v>15</v>
      </c>
      <c r="H13" s="5">
        <f t="shared" si="1"/>
        <v>0.6521739130434783</v>
      </c>
      <c r="I13" s="6">
        <v>1</v>
      </c>
      <c r="J13" s="6"/>
      <c r="K13" s="6">
        <v>8</v>
      </c>
      <c r="L13" s="6"/>
      <c r="M13" s="6"/>
      <c r="N13" s="6"/>
      <c r="O13" s="6"/>
      <c r="P13" s="6">
        <v>2</v>
      </c>
      <c r="Q13" s="6"/>
      <c r="R13" s="6">
        <v>4</v>
      </c>
      <c r="S13" s="6">
        <v>1</v>
      </c>
      <c r="T13" s="6">
        <v>1</v>
      </c>
      <c r="U13" s="12">
        <f t="shared" si="2"/>
        <v>0.004484304932735426</v>
      </c>
      <c r="V13" s="37"/>
    </row>
    <row r="14" spans="1:45" s="18" customFormat="1" ht="20.25" customHeight="1">
      <c r="A14" s="36"/>
      <c r="B14" s="30"/>
      <c r="C14" s="52"/>
      <c r="D14" s="19">
        <v>1810</v>
      </c>
      <c r="E14" s="19">
        <v>138</v>
      </c>
      <c r="F14" s="20">
        <f t="shared" si="0"/>
        <v>0.07624309392265194</v>
      </c>
      <c r="G14" s="19">
        <v>103</v>
      </c>
      <c r="H14" s="20">
        <f t="shared" si="1"/>
        <v>0.7463768115942029</v>
      </c>
      <c r="I14" s="19">
        <v>4</v>
      </c>
      <c r="J14" s="19"/>
      <c r="K14" s="19">
        <v>47</v>
      </c>
      <c r="L14" s="19"/>
      <c r="M14" s="19"/>
      <c r="N14" s="19"/>
      <c r="O14" s="19">
        <v>10</v>
      </c>
      <c r="P14" s="19">
        <v>10</v>
      </c>
      <c r="Q14" s="19">
        <v>4</v>
      </c>
      <c r="R14" s="19">
        <v>28</v>
      </c>
      <c r="S14" s="19">
        <v>4</v>
      </c>
      <c r="T14" s="19">
        <v>2</v>
      </c>
      <c r="U14" s="21">
        <f t="shared" si="2"/>
        <v>0.0022099447513812156</v>
      </c>
      <c r="V14" s="37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</row>
    <row r="15" spans="2:22" ht="20.25" customHeight="1">
      <c r="B15" s="30"/>
      <c r="C15" s="53" t="s">
        <v>21</v>
      </c>
      <c r="D15" s="6">
        <v>182</v>
      </c>
      <c r="E15" s="6">
        <v>16</v>
      </c>
      <c r="F15" s="5">
        <f t="shared" si="0"/>
        <v>0.08791208791208792</v>
      </c>
      <c r="G15" s="6">
        <v>11</v>
      </c>
      <c r="H15" s="5">
        <f t="shared" si="1"/>
        <v>0.6875</v>
      </c>
      <c r="I15" s="6"/>
      <c r="J15" s="6"/>
      <c r="K15" s="6">
        <v>5</v>
      </c>
      <c r="L15" s="6"/>
      <c r="M15" s="6"/>
      <c r="N15" s="6"/>
      <c r="O15" s="6">
        <v>3</v>
      </c>
      <c r="P15" s="6">
        <v>2</v>
      </c>
      <c r="Q15" s="6"/>
      <c r="R15" s="6">
        <v>1</v>
      </c>
      <c r="S15" s="6"/>
      <c r="T15" s="6"/>
      <c r="U15" s="12">
        <f t="shared" si="2"/>
        <v>0</v>
      </c>
      <c r="V15" s="37"/>
    </row>
    <row r="16" spans="1:45" s="18" customFormat="1" ht="20.25" customHeight="1">
      <c r="A16" s="36"/>
      <c r="B16" s="30"/>
      <c r="C16" s="52"/>
      <c r="D16" s="19">
        <v>911</v>
      </c>
      <c r="E16" s="19">
        <v>77</v>
      </c>
      <c r="F16" s="20">
        <f t="shared" si="0"/>
        <v>0.0845225027442371</v>
      </c>
      <c r="G16" s="19">
        <v>55</v>
      </c>
      <c r="H16" s="20">
        <f>G16/E16</f>
        <v>0.7142857142857143</v>
      </c>
      <c r="I16" s="19">
        <v>1</v>
      </c>
      <c r="J16" s="19"/>
      <c r="K16" s="19">
        <v>24</v>
      </c>
      <c r="L16" s="19"/>
      <c r="M16" s="19"/>
      <c r="N16" s="19"/>
      <c r="O16" s="19">
        <v>7</v>
      </c>
      <c r="P16" s="19">
        <v>14</v>
      </c>
      <c r="Q16" s="19"/>
      <c r="R16" s="19">
        <v>9</v>
      </c>
      <c r="S16" s="19">
        <v>1</v>
      </c>
      <c r="T16" s="19"/>
      <c r="U16" s="21">
        <f t="shared" si="2"/>
        <v>0.0010976948408342481</v>
      </c>
      <c r="V16" s="37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</row>
    <row r="17" spans="2:22" ht="20.25" customHeight="1">
      <c r="B17" s="31"/>
      <c r="C17" s="38" t="s">
        <v>59</v>
      </c>
      <c r="D17" s="39">
        <f>D15+D13+D11+D9+D7+D5</f>
        <v>3174</v>
      </c>
      <c r="E17" s="39">
        <f aca="true" t="shared" si="3" ref="E17:U17">E15+E13+E11+E9+E7+E5</f>
        <v>297</v>
      </c>
      <c r="F17" s="42">
        <f t="shared" si="0"/>
        <v>0.09357277882797732</v>
      </c>
      <c r="G17" s="39">
        <f t="shared" si="3"/>
        <v>198</v>
      </c>
      <c r="H17" s="42">
        <f>G17/E17</f>
        <v>0.6666666666666666</v>
      </c>
      <c r="I17" s="39">
        <f t="shared" si="3"/>
        <v>10</v>
      </c>
      <c r="J17" s="39">
        <f t="shared" si="3"/>
        <v>0</v>
      </c>
      <c r="K17" s="39">
        <f t="shared" si="3"/>
        <v>91</v>
      </c>
      <c r="L17" s="39">
        <f t="shared" si="3"/>
        <v>0</v>
      </c>
      <c r="M17" s="39">
        <f t="shared" si="3"/>
        <v>0</v>
      </c>
      <c r="N17" s="39">
        <f t="shared" si="3"/>
        <v>0</v>
      </c>
      <c r="O17" s="39">
        <f t="shared" si="3"/>
        <v>25</v>
      </c>
      <c r="P17" s="39">
        <f t="shared" si="3"/>
        <v>23</v>
      </c>
      <c r="Q17" s="39">
        <f t="shared" si="3"/>
        <v>5</v>
      </c>
      <c r="R17" s="39">
        <f t="shared" si="3"/>
        <v>44</v>
      </c>
      <c r="S17" s="39">
        <f t="shared" si="3"/>
        <v>9</v>
      </c>
      <c r="T17" s="39">
        <f t="shared" si="3"/>
        <v>5</v>
      </c>
      <c r="U17" s="39">
        <f t="shared" si="3"/>
        <v>0.021515845586851844</v>
      </c>
      <c r="V17" s="37"/>
    </row>
    <row r="18" spans="1:45" s="18" customFormat="1" ht="20.25" customHeight="1">
      <c r="A18" s="36"/>
      <c r="B18" s="32"/>
      <c r="C18" s="40" t="s">
        <v>56</v>
      </c>
      <c r="D18" s="41">
        <f>D16+D14+D12+D10+D8+D6</f>
        <v>18541</v>
      </c>
      <c r="E18" s="41">
        <f aca="true" t="shared" si="4" ref="E18:U18">E16+E14+E12+E10+E8+E6</f>
        <v>1374</v>
      </c>
      <c r="F18" s="50">
        <f t="shared" si="0"/>
        <v>0.07410603527317836</v>
      </c>
      <c r="G18" s="41">
        <f t="shared" si="4"/>
        <v>999</v>
      </c>
      <c r="H18" s="50">
        <f>G18/E18</f>
        <v>0.7270742358078602</v>
      </c>
      <c r="I18" s="41">
        <f t="shared" si="4"/>
        <v>27</v>
      </c>
      <c r="J18" s="41">
        <f t="shared" si="4"/>
        <v>0</v>
      </c>
      <c r="K18" s="41">
        <f t="shared" si="4"/>
        <v>427</v>
      </c>
      <c r="L18" s="41">
        <f t="shared" si="4"/>
        <v>1</v>
      </c>
      <c r="M18" s="41">
        <f t="shared" si="4"/>
        <v>0</v>
      </c>
      <c r="N18" s="41">
        <f t="shared" si="4"/>
        <v>1</v>
      </c>
      <c r="O18" s="41">
        <f t="shared" si="4"/>
        <v>124</v>
      </c>
      <c r="P18" s="41">
        <f t="shared" si="4"/>
        <v>123</v>
      </c>
      <c r="Q18" s="41">
        <f t="shared" si="4"/>
        <v>28</v>
      </c>
      <c r="R18" s="41">
        <f t="shared" si="4"/>
        <v>268</v>
      </c>
      <c r="S18" s="41">
        <f t="shared" si="4"/>
        <v>24</v>
      </c>
      <c r="T18" s="41">
        <f t="shared" si="4"/>
        <v>13</v>
      </c>
      <c r="U18" s="41">
        <f t="shared" si="4"/>
        <v>0.00850979374927</v>
      </c>
      <c r="V18" s="37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</row>
    <row r="19" spans="2:22" ht="20.25" customHeight="1">
      <c r="B19" s="33"/>
      <c r="C19" s="53" t="s">
        <v>18</v>
      </c>
      <c r="D19" s="6">
        <v>552</v>
      </c>
      <c r="E19" s="6">
        <v>47</v>
      </c>
      <c r="F19" s="5">
        <f aca="true" t="shared" si="5" ref="F19:F24">E19/D19</f>
        <v>0.08514492753623189</v>
      </c>
      <c r="G19" s="6">
        <v>38</v>
      </c>
      <c r="H19" s="5">
        <f aca="true" t="shared" si="6" ref="H19:H24">G19/E19</f>
        <v>0.8085106382978723</v>
      </c>
      <c r="I19" s="6">
        <v>3</v>
      </c>
      <c r="J19" s="6"/>
      <c r="K19" s="6">
        <v>10</v>
      </c>
      <c r="L19" s="6"/>
      <c r="M19" s="6"/>
      <c r="N19" s="6">
        <v>1</v>
      </c>
      <c r="O19" s="6">
        <v>4</v>
      </c>
      <c r="P19" s="6">
        <v>8</v>
      </c>
      <c r="Q19" s="6">
        <v>2</v>
      </c>
      <c r="R19" s="6">
        <v>10</v>
      </c>
      <c r="S19" s="6">
        <v>3</v>
      </c>
      <c r="T19" s="6">
        <v>3</v>
      </c>
      <c r="U19" s="12">
        <f aca="true" t="shared" si="7" ref="U19:U24">S19/D19</f>
        <v>0.005434782608695652</v>
      </c>
      <c r="V19" s="37"/>
    </row>
    <row r="20" spans="1:45" s="18" customFormat="1" ht="20.25" customHeight="1">
      <c r="A20" s="36"/>
      <c r="B20" s="31" t="s">
        <v>60</v>
      </c>
      <c r="C20" s="55"/>
      <c r="D20" s="22">
        <v>4747</v>
      </c>
      <c r="E20" s="22">
        <v>374</v>
      </c>
      <c r="F20" s="23">
        <f t="shared" si="5"/>
        <v>0.07878660206446177</v>
      </c>
      <c r="G20" s="22">
        <v>307</v>
      </c>
      <c r="H20" s="23">
        <f t="shared" si="6"/>
        <v>0.820855614973262</v>
      </c>
      <c r="I20" s="22">
        <v>10</v>
      </c>
      <c r="J20" s="22"/>
      <c r="K20" s="22">
        <v>110</v>
      </c>
      <c r="L20" s="22"/>
      <c r="M20" s="22"/>
      <c r="N20" s="22">
        <v>1</v>
      </c>
      <c r="O20" s="22">
        <v>43</v>
      </c>
      <c r="P20" s="22">
        <v>45</v>
      </c>
      <c r="Q20" s="22">
        <v>5</v>
      </c>
      <c r="R20" s="22">
        <v>93</v>
      </c>
      <c r="S20" s="22">
        <v>9</v>
      </c>
      <c r="T20" s="22">
        <v>7</v>
      </c>
      <c r="U20" s="21">
        <f t="shared" si="7"/>
        <v>0.0018959342742784916</v>
      </c>
      <c r="V20" s="37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</row>
    <row r="21" spans="2:22" ht="20.25" customHeight="1">
      <c r="B21" s="31" t="s">
        <v>61</v>
      </c>
      <c r="C21" s="53" t="s">
        <v>23</v>
      </c>
      <c r="D21" s="6">
        <v>478</v>
      </c>
      <c r="E21" s="6">
        <v>41</v>
      </c>
      <c r="F21" s="5">
        <f t="shared" si="5"/>
        <v>0.08577405857740586</v>
      </c>
      <c r="G21" s="6">
        <v>34</v>
      </c>
      <c r="H21" s="5">
        <f t="shared" si="6"/>
        <v>0.8292682926829268</v>
      </c>
      <c r="I21" s="6">
        <v>5</v>
      </c>
      <c r="J21" s="6"/>
      <c r="K21" s="6">
        <v>13</v>
      </c>
      <c r="L21" s="6"/>
      <c r="M21" s="6"/>
      <c r="N21" s="6">
        <v>1</v>
      </c>
      <c r="O21" s="6">
        <v>4</v>
      </c>
      <c r="P21" s="6">
        <v>1</v>
      </c>
      <c r="Q21" s="6">
        <v>1</v>
      </c>
      <c r="R21" s="6">
        <v>9</v>
      </c>
      <c r="S21" s="6">
        <v>5</v>
      </c>
      <c r="T21" s="6">
        <v>3</v>
      </c>
      <c r="U21" s="17">
        <f t="shared" si="7"/>
        <v>0.010460251046025104</v>
      </c>
      <c r="V21" s="37"/>
    </row>
    <row r="22" spans="1:45" s="18" customFormat="1" ht="20.25" customHeight="1">
      <c r="A22" s="36"/>
      <c r="B22" s="31" t="s">
        <v>62</v>
      </c>
      <c r="C22" s="52"/>
      <c r="D22" s="19">
        <v>4309</v>
      </c>
      <c r="E22" s="19">
        <v>343</v>
      </c>
      <c r="F22" s="20">
        <f t="shared" si="5"/>
        <v>0.07960083546066372</v>
      </c>
      <c r="G22" s="19">
        <v>259</v>
      </c>
      <c r="H22" s="20">
        <f t="shared" si="6"/>
        <v>0.7551020408163265</v>
      </c>
      <c r="I22" s="19">
        <v>13</v>
      </c>
      <c r="J22" s="19"/>
      <c r="K22" s="19">
        <v>102</v>
      </c>
      <c r="L22" s="19"/>
      <c r="M22" s="19"/>
      <c r="N22" s="19">
        <v>4</v>
      </c>
      <c r="O22" s="19">
        <v>33</v>
      </c>
      <c r="P22" s="19">
        <v>10</v>
      </c>
      <c r="Q22" s="19">
        <v>13</v>
      </c>
      <c r="R22" s="19">
        <v>84</v>
      </c>
      <c r="S22" s="19">
        <v>13</v>
      </c>
      <c r="T22" s="19">
        <v>8</v>
      </c>
      <c r="U22" s="21">
        <f t="shared" si="7"/>
        <v>0.0030169412856811324</v>
      </c>
      <c r="V22" s="37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</row>
    <row r="23" spans="2:22" ht="20.25" customHeight="1">
      <c r="B23" s="31" t="s">
        <v>63</v>
      </c>
      <c r="C23" s="38" t="s">
        <v>59</v>
      </c>
      <c r="D23" s="39">
        <f>D19+D21</f>
        <v>1030</v>
      </c>
      <c r="E23" s="39">
        <f>E19+E21</f>
        <v>88</v>
      </c>
      <c r="F23" s="42">
        <f t="shared" si="5"/>
        <v>0.0854368932038835</v>
      </c>
      <c r="G23" s="39">
        <f>G19+G21</f>
        <v>72</v>
      </c>
      <c r="H23" s="42">
        <f t="shared" si="6"/>
        <v>0.8181818181818182</v>
      </c>
      <c r="I23" s="39">
        <f aca="true" t="shared" si="8" ref="I23:T23">I19+I21</f>
        <v>8</v>
      </c>
      <c r="J23" s="39">
        <f t="shared" si="8"/>
        <v>0</v>
      </c>
      <c r="K23" s="39">
        <f t="shared" si="8"/>
        <v>23</v>
      </c>
      <c r="L23" s="39">
        <f t="shared" si="8"/>
        <v>0</v>
      </c>
      <c r="M23" s="39">
        <f t="shared" si="8"/>
        <v>0</v>
      </c>
      <c r="N23" s="39">
        <f t="shared" si="8"/>
        <v>2</v>
      </c>
      <c r="O23" s="39">
        <f t="shared" si="8"/>
        <v>8</v>
      </c>
      <c r="P23" s="39">
        <f t="shared" si="8"/>
        <v>9</v>
      </c>
      <c r="Q23" s="39">
        <f t="shared" si="8"/>
        <v>3</v>
      </c>
      <c r="R23" s="39">
        <f t="shared" si="8"/>
        <v>19</v>
      </c>
      <c r="S23" s="39">
        <f t="shared" si="8"/>
        <v>8</v>
      </c>
      <c r="T23" s="39">
        <f t="shared" si="8"/>
        <v>6</v>
      </c>
      <c r="U23" s="43">
        <f t="shared" si="7"/>
        <v>0.007766990291262136</v>
      </c>
      <c r="V23" s="37"/>
    </row>
    <row r="24" spans="1:45" s="18" customFormat="1" ht="20.25" customHeight="1">
      <c r="A24" s="36"/>
      <c r="B24" s="32" t="s">
        <v>64</v>
      </c>
      <c r="C24" s="40" t="s">
        <v>56</v>
      </c>
      <c r="D24" s="41">
        <f>D20+D22</f>
        <v>9056</v>
      </c>
      <c r="E24" s="41">
        <f>E20+E22</f>
        <v>717</v>
      </c>
      <c r="F24" s="44">
        <f t="shared" si="5"/>
        <v>0.07917402826855123</v>
      </c>
      <c r="G24" s="41">
        <f>G20+G22</f>
        <v>566</v>
      </c>
      <c r="H24" s="44">
        <f t="shared" si="6"/>
        <v>0.7894002789400278</v>
      </c>
      <c r="I24" s="41">
        <f aca="true" t="shared" si="9" ref="I24:T24">I20+I22</f>
        <v>23</v>
      </c>
      <c r="J24" s="41">
        <f t="shared" si="9"/>
        <v>0</v>
      </c>
      <c r="K24" s="41">
        <f t="shared" si="9"/>
        <v>212</v>
      </c>
      <c r="L24" s="41">
        <f t="shared" si="9"/>
        <v>0</v>
      </c>
      <c r="M24" s="41">
        <f t="shared" si="9"/>
        <v>0</v>
      </c>
      <c r="N24" s="41">
        <f t="shared" si="9"/>
        <v>5</v>
      </c>
      <c r="O24" s="41">
        <f t="shared" si="9"/>
        <v>76</v>
      </c>
      <c r="P24" s="41">
        <f t="shared" si="9"/>
        <v>55</v>
      </c>
      <c r="Q24" s="41">
        <f t="shared" si="9"/>
        <v>18</v>
      </c>
      <c r="R24" s="41">
        <f t="shared" si="9"/>
        <v>177</v>
      </c>
      <c r="S24" s="41">
        <f t="shared" si="9"/>
        <v>22</v>
      </c>
      <c r="T24" s="41">
        <f t="shared" si="9"/>
        <v>15</v>
      </c>
      <c r="U24" s="45">
        <f t="shared" si="7"/>
        <v>0.002429328621908127</v>
      </c>
      <c r="V24" s="37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</row>
    <row r="25" spans="2:22" ht="20.25" customHeight="1">
      <c r="B25" s="33"/>
      <c r="C25" s="53" t="s">
        <v>51</v>
      </c>
      <c r="D25" s="6">
        <v>451</v>
      </c>
      <c r="E25" s="6">
        <v>40</v>
      </c>
      <c r="F25" s="5">
        <f aca="true" t="shared" si="10" ref="F25:F40">E25/D25</f>
        <v>0.08869179600886919</v>
      </c>
      <c r="G25" s="6">
        <v>29</v>
      </c>
      <c r="H25" s="5">
        <f t="shared" si="1"/>
        <v>0.725</v>
      </c>
      <c r="I25" s="6">
        <v>5</v>
      </c>
      <c r="J25" s="6"/>
      <c r="K25" s="6">
        <v>13</v>
      </c>
      <c r="L25" s="6"/>
      <c r="M25" s="6"/>
      <c r="N25" s="6"/>
      <c r="O25" s="6">
        <v>3</v>
      </c>
      <c r="P25" s="6"/>
      <c r="Q25" s="6">
        <v>2</v>
      </c>
      <c r="R25" s="6">
        <v>6</v>
      </c>
      <c r="S25" s="6">
        <v>5</v>
      </c>
      <c r="T25" s="6">
        <v>2</v>
      </c>
      <c r="U25" s="12">
        <f t="shared" si="2"/>
        <v>0.011086474501108648</v>
      </c>
      <c r="V25" s="37"/>
    </row>
    <row r="26" spans="1:45" s="18" customFormat="1" ht="20.25" customHeight="1">
      <c r="A26" s="36"/>
      <c r="B26" s="31" t="s">
        <v>65</v>
      </c>
      <c r="C26" s="52"/>
      <c r="D26" s="19">
        <v>4417</v>
      </c>
      <c r="E26" s="19">
        <v>345</v>
      </c>
      <c r="F26" s="20">
        <f t="shared" si="10"/>
        <v>0.07810731265564863</v>
      </c>
      <c r="G26" s="19">
        <v>253</v>
      </c>
      <c r="H26" s="20">
        <f t="shared" si="1"/>
        <v>0.7333333333333333</v>
      </c>
      <c r="I26" s="19">
        <v>10</v>
      </c>
      <c r="J26" s="19"/>
      <c r="K26" s="19">
        <v>111</v>
      </c>
      <c r="L26" s="19"/>
      <c r="M26" s="19"/>
      <c r="N26" s="19"/>
      <c r="O26" s="19">
        <v>28</v>
      </c>
      <c r="P26" s="19">
        <v>27</v>
      </c>
      <c r="Q26" s="19">
        <v>7</v>
      </c>
      <c r="R26" s="19">
        <v>70</v>
      </c>
      <c r="S26" s="19">
        <v>9</v>
      </c>
      <c r="T26" s="19">
        <v>5</v>
      </c>
      <c r="U26" s="21">
        <f t="shared" si="2"/>
        <v>0.0020375820692777906</v>
      </c>
      <c r="V26" s="37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</row>
    <row r="27" spans="2:22" ht="20.25" customHeight="1">
      <c r="B27" s="31"/>
      <c r="C27" s="53" t="s">
        <v>52</v>
      </c>
      <c r="D27" s="6">
        <v>448</v>
      </c>
      <c r="E27" s="6">
        <v>48</v>
      </c>
      <c r="F27" s="5">
        <f t="shared" si="10"/>
        <v>0.10714285714285714</v>
      </c>
      <c r="G27" s="6">
        <v>28</v>
      </c>
      <c r="H27" s="5">
        <f t="shared" si="1"/>
        <v>0.5833333333333334</v>
      </c>
      <c r="I27" s="6">
        <v>5</v>
      </c>
      <c r="J27" s="6"/>
      <c r="K27" s="6">
        <v>15</v>
      </c>
      <c r="L27" s="6"/>
      <c r="M27" s="6"/>
      <c r="N27" s="6"/>
      <c r="O27" s="6">
        <v>3</v>
      </c>
      <c r="P27" s="6">
        <v>3</v>
      </c>
      <c r="Q27" s="6"/>
      <c r="R27" s="6">
        <v>2</v>
      </c>
      <c r="S27" s="6">
        <v>4</v>
      </c>
      <c r="T27" s="6">
        <v>3</v>
      </c>
      <c r="U27" s="12">
        <f t="shared" si="2"/>
        <v>0.008928571428571428</v>
      </c>
      <c r="V27" s="37"/>
    </row>
    <row r="28" spans="1:45" s="18" customFormat="1" ht="20.25" customHeight="1">
      <c r="A28" s="36"/>
      <c r="B28" s="31" t="s">
        <v>66</v>
      </c>
      <c r="C28" s="52"/>
      <c r="D28" s="19">
        <v>4840</v>
      </c>
      <c r="E28" s="19">
        <v>357</v>
      </c>
      <c r="F28" s="20">
        <f t="shared" si="10"/>
        <v>0.0737603305785124</v>
      </c>
      <c r="G28" s="19">
        <v>235</v>
      </c>
      <c r="H28" s="20">
        <f t="shared" si="1"/>
        <v>0.6582633053221288</v>
      </c>
      <c r="I28" s="19">
        <v>13</v>
      </c>
      <c r="J28" s="19"/>
      <c r="K28" s="19">
        <v>107</v>
      </c>
      <c r="L28" s="19"/>
      <c r="M28" s="19"/>
      <c r="N28" s="19"/>
      <c r="O28" s="19">
        <v>36</v>
      </c>
      <c r="P28" s="19">
        <v>20</v>
      </c>
      <c r="Q28" s="19">
        <v>3</v>
      </c>
      <c r="R28" s="19">
        <v>56</v>
      </c>
      <c r="S28" s="19">
        <v>10</v>
      </c>
      <c r="T28" s="19">
        <v>8</v>
      </c>
      <c r="U28" s="21">
        <f t="shared" si="2"/>
        <v>0.002066115702479339</v>
      </c>
      <c r="V28" s="37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</row>
    <row r="29" spans="2:22" ht="20.25" customHeight="1">
      <c r="B29" s="31"/>
      <c r="C29" s="53" t="s">
        <v>24</v>
      </c>
      <c r="D29" s="6">
        <v>132</v>
      </c>
      <c r="E29" s="6">
        <v>15</v>
      </c>
      <c r="F29" s="5">
        <f t="shared" si="10"/>
        <v>0.11363636363636363</v>
      </c>
      <c r="G29" s="6">
        <v>14</v>
      </c>
      <c r="H29" s="5">
        <f t="shared" si="1"/>
        <v>0.9333333333333333</v>
      </c>
      <c r="I29" s="6"/>
      <c r="J29" s="6"/>
      <c r="K29" s="6">
        <v>5</v>
      </c>
      <c r="L29" s="6"/>
      <c r="M29" s="6"/>
      <c r="N29" s="6"/>
      <c r="O29" s="6">
        <v>1</v>
      </c>
      <c r="P29" s="6">
        <v>5</v>
      </c>
      <c r="Q29" s="6">
        <v>1</v>
      </c>
      <c r="R29" s="6">
        <v>2</v>
      </c>
      <c r="S29" s="6"/>
      <c r="T29" s="6"/>
      <c r="U29" s="12">
        <f t="shared" si="2"/>
        <v>0</v>
      </c>
      <c r="V29" s="37"/>
    </row>
    <row r="30" spans="1:45" s="18" customFormat="1" ht="20.25" customHeight="1">
      <c r="A30" s="36"/>
      <c r="B30" s="31" t="s">
        <v>67</v>
      </c>
      <c r="C30" s="52"/>
      <c r="D30" s="19">
        <v>639</v>
      </c>
      <c r="E30" s="19">
        <v>44</v>
      </c>
      <c r="F30" s="20">
        <f t="shared" si="10"/>
        <v>0.06885758998435054</v>
      </c>
      <c r="G30" s="19">
        <v>39</v>
      </c>
      <c r="H30" s="20">
        <f t="shared" si="1"/>
        <v>0.8863636363636364</v>
      </c>
      <c r="I30" s="19">
        <v>2</v>
      </c>
      <c r="J30" s="19"/>
      <c r="K30" s="19">
        <v>17</v>
      </c>
      <c r="L30" s="19"/>
      <c r="M30" s="19"/>
      <c r="N30" s="19"/>
      <c r="O30" s="19">
        <v>4</v>
      </c>
      <c r="P30" s="19">
        <v>7</v>
      </c>
      <c r="Q30" s="19">
        <v>1</v>
      </c>
      <c r="R30" s="19">
        <v>8</v>
      </c>
      <c r="S30" s="19">
        <v>2</v>
      </c>
      <c r="T30" s="19">
        <v>2</v>
      </c>
      <c r="U30" s="21">
        <f t="shared" si="2"/>
        <v>0.003129890453834116</v>
      </c>
      <c r="V30" s="37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</row>
    <row r="31" spans="2:22" ht="20.25" customHeight="1">
      <c r="B31" s="31"/>
      <c r="C31" s="53" t="s">
        <v>25</v>
      </c>
      <c r="D31" s="6">
        <v>353</v>
      </c>
      <c r="E31" s="6">
        <v>13</v>
      </c>
      <c r="F31" s="5">
        <f t="shared" si="10"/>
        <v>0.036827195467422094</v>
      </c>
      <c r="G31" s="6">
        <v>11</v>
      </c>
      <c r="H31" s="5">
        <f t="shared" si="1"/>
        <v>0.8461538461538461</v>
      </c>
      <c r="I31" s="6"/>
      <c r="J31" s="6"/>
      <c r="K31" s="6">
        <v>5</v>
      </c>
      <c r="L31" s="6"/>
      <c r="M31" s="6"/>
      <c r="N31" s="6"/>
      <c r="O31" s="6"/>
      <c r="P31" s="6">
        <v>2</v>
      </c>
      <c r="Q31" s="6"/>
      <c r="R31" s="6">
        <v>4</v>
      </c>
      <c r="S31" s="6"/>
      <c r="T31" s="6"/>
      <c r="U31" s="12">
        <f t="shared" si="2"/>
        <v>0</v>
      </c>
      <c r="V31" s="37"/>
    </row>
    <row r="32" spans="1:45" s="18" customFormat="1" ht="20.25" customHeight="1">
      <c r="A32" s="36"/>
      <c r="B32" s="31" t="s">
        <v>68</v>
      </c>
      <c r="C32" s="52"/>
      <c r="D32" s="19">
        <v>3265</v>
      </c>
      <c r="E32" s="19">
        <v>178</v>
      </c>
      <c r="F32" s="20">
        <f t="shared" si="10"/>
        <v>0.05451761102603369</v>
      </c>
      <c r="G32" s="19">
        <v>121</v>
      </c>
      <c r="H32" s="20">
        <f t="shared" si="1"/>
        <v>0.6797752808988764</v>
      </c>
      <c r="I32" s="19">
        <v>11</v>
      </c>
      <c r="J32" s="19"/>
      <c r="K32" s="19">
        <v>55</v>
      </c>
      <c r="L32" s="19"/>
      <c r="M32" s="19"/>
      <c r="N32" s="19"/>
      <c r="O32" s="19">
        <v>13</v>
      </c>
      <c r="P32" s="19">
        <v>5</v>
      </c>
      <c r="Q32" s="19">
        <v>4</v>
      </c>
      <c r="R32" s="19">
        <v>33</v>
      </c>
      <c r="S32" s="19">
        <v>9</v>
      </c>
      <c r="T32" s="19">
        <v>6</v>
      </c>
      <c r="U32" s="21">
        <f t="shared" si="2"/>
        <v>0.0027565084226646246</v>
      </c>
      <c r="V32" s="37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</row>
    <row r="33" spans="2:22" ht="20.25" customHeight="1">
      <c r="B33" s="31"/>
      <c r="C33" s="38" t="s">
        <v>59</v>
      </c>
      <c r="D33" s="39">
        <f>D31+D29+D27+D25</f>
        <v>1384</v>
      </c>
      <c r="E33" s="39">
        <f>E31+E29+E27+E25</f>
        <v>116</v>
      </c>
      <c r="F33" s="42">
        <f t="shared" si="10"/>
        <v>0.0838150289017341</v>
      </c>
      <c r="G33" s="39">
        <f>G31+G29+G27+G25</f>
        <v>82</v>
      </c>
      <c r="H33" s="42">
        <f t="shared" si="1"/>
        <v>0.7068965517241379</v>
      </c>
      <c r="I33" s="39">
        <f aca="true" t="shared" si="11" ref="I33:T33">I31+I29+I27+I25</f>
        <v>10</v>
      </c>
      <c r="J33" s="39">
        <f t="shared" si="11"/>
        <v>0</v>
      </c>
      <c r="K33" s="39">
        <f t="shared" si="11"/>
        <v>38</v>
      </c>
      <c r="L33" s="39">
        <f t="shared" si="11"/>
        <v>0</v>
      </c>
      <c r="M33" s="39">
        <f t="shared" si="11"/>
        <v>0</v>
      </c>
      <c r="N33" s="39">
        <f t="shared" si="11"/>
        <v>0</v>
      </c>
      <c r="O33" s="39">
        <f t="shared" si="11"/>
        <v>7</v>
      </c>
      <c r="P33" s="39">
        <f t="shared" si="11"/>
        <v>10</v>
      </c>
      <c r="Q33" s="39">
        <f t="shared" si="11"/>
        <v>3</v>
      </c>
      <c r="R33" s="39">
        <f t="shared" si="11"/>
        <v>14</v>
      </c>
      <c r="S33" s="39">
        <f t="shared" si="11"/>
        <v>9</v>
      </c>
      <c r="T33" s="39">
        <f t="shared" si="11"/>
        <v>5</v>
      </c>
      <c r="U33" s="43">
        <f t="shared" si="2"/>
        <v>0.006502890173410405</v>
      </c>
      <c r="V33" s="37"/>
    </row>
    <row r="34" spans="1:45" s="18" customFormat="1" ht="20.25" customHeight="1">
      <c r="A34" s="36"/>
      <c r="B34" s="32"/>
      <c r="C34" s="40" t="s">
        <v>56</v>
      </c>
      <c r="D34" s="41">
        <f>D32+D30+D28+D26</f>
        <v>13161</v>
      </c>
      <c r="E34" s="41">
        <f>E32+E30+E28+E26</f>
        <v>924</v>
      </c>
      <c r="F34" s="44">
        <f t="shared" si="10"/>
        <v>0.07020743104627308</v>
      </c>
      <c r="G34" s="41">
        <f>G32+G30+G28+G26</f>
        <v>648</v>
      </c>
      <c r="H34" s="44">
        <f t="shared" si="1"/>
        <v>0.7012987012987013</v>
      </c>
      <c r="I34" s="41">
        <f aca="true" t="shared" si="12" ref="I34:T34">I32+I30+I28+I26</f>
        <v>36</v>
      </c>
      <c r="J34" s="41">
        <f t="shared" si="12"/>
        <v>0</v>
      </c>
      <c r="K34" s="41">
        <f t="shared" si="12"/>
        <v>290</v>
      </c>
      <c r="L34" s="41">
        <f t="shared" si="12"/>
        <v>0</v>
      </c>
      <c r="M34" s="41">
        <f t="shared" si="12"/>
        <v>0</v>
      </c>
      <c r="N34" s="41">
        <f t="shared" si="12"/>
        <v>0</v>
      </c>
      <c r="O34" s="41">
        <f t="shared" si="12"/>
        <v>81</v>
      </c>
      <c r="P34" s="41">
        <f t="shared" si="12"/>
        <v>59</v>
      </c>
      <c r="Q34" s="41">
        <f t="shared" si="12"/>
        <v>15</v>
      </c>
      <c r="R34" s="41">
        <f t="shared" si="12"/>
        <v>167</v>
      </c>
      <c r="S34" s="41">
        <f t="shared" si="12"/>
        <v>30</v>
      </c>
      <c r="T34" s="41">
        <f t="shared" si="12"/>
        <v>21</v>
      </c>
      <c r="U34" s="45">
        <f t="shared" si="2"/>
        <v>0.0022794620469569183</v>
      </c>
      <c r="V34" s="37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</row>
    <row r="35" spans="2:22" ht="20.25" customHeight="1">
      <c r="B35" s="31"/>
      <c r="C35" s="53" t="s">
        <v>28</v>
      </c>
      <c r="D35" s="6">
        <v>135</v>
      </c>
      <c r="E35" s="6">
        <v>7</v>
      </c>
      <c r="F35" s="5">
        <f>E35/D35</f>
        <v>0.05185185185185185</v>
      </c>
      <c r="G35" s="6">
        <v>5</v>
      </c>
      <c r="H35" s="5">
        <f>G35/E35</f>
        <v>0.7142857142857143</v>
      </c>
      <c r="I35" s="6"/>
      <c r="J35" s="6"/>
      <c r="K35" s="6">
        <v>5</v>
      </c>
      <c r="L35" s="6"/>
      <c r="M35" s="6"/>
      <c r="N35" s="6"/>
      <c r="O35" s="6"/>
      <c r="P35" s="6"/>
      <c r="Q35" s="6"/>
      <c r="R35" s="6"/>
      <c r="S35" s="6"/>
      <c r="T35" s="6"/>
      <c r="U35" s="12">
        <f>S35/D35</f>
        <v>0</v>
      </c>
      <c r="V35" s="37"/>
    </row>
    <row r="36" spans="1:45" s="18" customFormat="1" ht="20.25" customHeight="1">
      <c r="A36" s="36"/>
      <c r="B36" s="31" t="s">
        <v>84</v>
      </c>
      <c r="C36" s="52"/>
      <c r="D36" s="22">
        <v>539</v>
      </c>
      <c r="E36" s="22">
        <v>27</v>
      </c>
      <c r="F36" s="23">
        <f>E36/D36</f>
        <v>0.05009276437847866</v>
      </c>
      <c r="G36" s="22">
        <v>17</v>
      </c>
      <c r="H36" s="23">
        <f>G36/E36</f>
        <v>0.6296296296296297</v>
      </c>
      <c r="I36" s="22"/>
      <c r="J36" s="22"/>
      <c r="K36" s="22">
        <v>11</v>
      </c>
      <c r="L36" s="22"/>
      <c r="M36" s="22"/>
      <c r="N36" s="22"/>
      <c r="O36" s="22">
        <v>3</v>
      </c>
      <c r="P36" s="22">
        <v>1</v>
      </c>
      <c r="Q36" s="22"/>
      <c r="R36" s="22">
        <v>2</v>
      </c>
      <c r="S36" s="22"/>
      <c r="T36" s="22"/>
      <c r="U36" s="21">
        <f>S36/D36</f>
        <v>0</v>
      </c>
      <c r="V36" s="37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</row>
    <row r="37" spans="2:22" ht="20.25" customHeight="1">
      <c r="B37" s="31"/>
      <c r="C37" s="53" t="s">
        <v>27</v>
      </c>
      <c r="D37" s="6">
        <v>154</v>
      </c>
      <c r="E37" s="6">
        <v>6</v>
      </c>
      <c r="F37" s="5">
        <f>E37/D37</f>
        <v>0.03896103896103896</v>
      </c>
      <c r="G37" s="6">
        <v>4</v>
      </c>
      <c r="H37" s="5">
        <f>G37/E37</f>
        <v>0.6666666666666666</v>
      </c>
      <c r="I37" s="6"/>
      <c r="J37" s="6"/>
      <c r="K37" s="6">
        <v>1</v>
      </c>
      <c r="L37" s="6"/>
      <c r="M37" s="6"/>
      <c r="N37" s="6"/>
      <c r="O37" s="6">
        <v>1</v>
      </c>
      <c r="P37" s="6">
        <v>1</v>
      </c>
      <c r="Q37" s="6"/>
      <c r="R37" s="6">
        <v>1</v>
      </c>
      <c r="S37" s="6"/>
      <c r="T37" s="6"/>
      <c r="U37" s="12">
        <f>S37/D37</f>
        <v>0</v>
      </c>
      <c r="V37" s="37"/>
    </row>
    <row r="38" spans="1:45" s="18" customFormat="1" ht="20.25" customHeight="1">
      <c r="A38" s="36"/>
      <c r="B38" s="31" t="s">
        <v>69</v>
      </c>
      <c r="C38" s="52"/>
      <c r="D38" s="19">
        <v>1530</v>
      </c>
      <c r="E38" s="19">
        <v>93</v>
      </c>
      <c r="F38" s="20">
        <f>E38/D38</f>
        <v>0.060784313725490195</v>
      </c>
      <c r="G38" s="19">
        <v>69</v>
      </c>
      <c r="H38" s="20">
        <f>G38/E38</f>
        <v>0.7419354838709677</v>
      </c>
      <c r="I38" s="19">
        <v>2</v>
      </c>
      <c r="J38" s="19"/>
      <c r="K38" s="19">
        <v>27</v>
      </c>
      <c r="L38" s="19"/>
      <c r="M38" s="19"/>
      <c r="N38" s="19"/>
      <c r="O38" s="19">
        <v>11</v>
      </c>
      <c r="P38" s="19">
        <v>10</v>
      </c>
      <c r="Q38" s="19"/>
      <c r="R38" s="19">
        <v>19</v>
      </c>
      <c r="S38" s="19">
        <v>2</v>
      </c>
      <c r="T38" s="19">
        <v>2</v>
      </c>
      <c r="U38" s="21">
        <f>S38/D38</f>
        <v>0.00130718954248366</v>
      </c>
      <c r="V38" s="37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</row>
    <row r="39" spans="2:22" ht="20.25" customHeight="1">
      <c r="B39" s="30"/>
      <c r="C39" s="53" t="s">
        <v>26</v>
      </c>
      <c r="D39" s="6">
        <v>893</v>
      </c>
      <c r="E39" s="6">
        <v>57</v>
      </c>
      <c r="F39" s="5">
        <f t="shared" si="10"/>
        <v>0.06382978723404255</v>
      </c>
      <c r="G39" s="6">
        <v>37</v>
      </c>
      <c r="H39" s="5">
        <f t="shared" si="1"/>
        <v>0.6491228070175439</v>
      </c>
      <c r="I39" s="6">
        <v>1</v>
      </c>
      <c r="J39" s="6"/>
      <c r="K39" s="6">
        <v>18</v>
      </c>
      <c r="L39" s="6"/>
      <c r="M39" s="6"/>
      <c r="N39" s="6"/>
      <c r="O39" s="6">
        <v>4</v>
      </c>
      <c r="P39" s="6">
        <v>6</v>
      </c>
      <c r="Q39" s="6">
        <v>1</v>
      </c>
      <c r="R39" s="6">
        <v>7</v>
      </c>
      <c r="S39" s="6">
        <v>1</v>
      </c>
      <c r="T39" s="6"/>
      <c r="U39" s="12">
        <f t="shared" si="2"/>
        <v>0.0011198208286674132</v>
      </c>
      <c r="V39" s="37"/>
    </row>
    <row r="40" spans="1:45" s="18" customFormat="1" ht="20.25" customHeight="1">
      <c r="A40" s="36"/>
      <c r="B40" s="31"/>
      <c r="C40" s="52"/>
      <c r="D40" s="19">
        <v>5648</v>
      </c>
      <c r="E40" s="19">
        <v>331</v>
      </c>
      <c r="F40" s="20">
        <f t="shared" si="10"/>
        <v>0.058604815864022664</v>
      </c>
      <c r="G40" s="19">
        <v>239</v>
      </c>
      <c r="H40" s="20">
        <f t="shared" si="1"/>
        <v>0.7220543806646526</v>
      </c>
      <c r="I40" s="19">
        <v>9</v>
      </c>
      <c r="J40" s="19"/>
      <c r="K40" s="19">
        <v>104</v>
      </c>
      <c r="L40" s="19"/>
      <c r="M40" s="19"/>
      <c r="N40" s="19">
        <v>1</v>
      </c>
      <c r="O40" s="19">
        <v>24</v>
      </c>
      <c r="P40" s="19">
        <v>22</v>
      </c>
      <c r="Q40" s="19">
        <v>8</v>
      </c>
      <c r="R40" s="19">
        <v>71</v>
      </c>
      <c r="S40" s="19">
        <v>9</v>
      </c>
      <c r="T40" s="19">
        <v>4</v>
      </c>
      <c r="U40" s="21">
        <f t="shared" si="2"/>
        <v>0.001593484419263456</v>
      </c>
      <c r="V40" s="37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</row>
    <row r="41" spans="2:22" ht="20.25" customHeight="1">
      <c r="B41" s="31"/>
      <c r="C41" s="38" t="s">
        <v>59</v>
      </c>
      <c r="D41" s="39">
        <f>D35+D37+D39</f>
        <v>1182</v>
      </c>
      <c r="E41" s="39">
        <f>E35+E37+E39</f>
        <v>70</v>
      </c>
      <c r="F41" s="42">
        <f aca="true" t="shared" si="13" ref="F41:F66">E41/D41</f>
        <v>0.05922165820642978</v>
      </c>
      <c r="G41" s="39">
        <f>G35+G37+G39</f>
        <v>46</v>
      </c>
      <c r="H41" s="42">
        <f aca="true" t="shared" si="14" ref="H41:H82">G41/E41</f>
        <v>0.6571428571428571</v>
      </c>
      <c r="I41" s="39">
        <f aca="true" t="shared" si="15" ref="I41:T41">I35+I37+I39</f>
        <v>1</v>
      </c>
      <c r="J41" s="39">
        <f t="shared" si="15"/>
        <v>0</v>
      </c>
      <c r="K41" s="39">
        <f t="shared" si="15"/>
        <v>24</v>
      </c>
      <c r="L41" s="39">
        <f t="shared" si="15"/>
        <v>0</v>
      </c>
      <c r="M41" s="39">
        <f t="shared" si="15"/>
        <v>0</v>
      </c>
      <c r="N41" s="39">
        <f t="shared" si="15"/>
        <v>0</v>
      </c>
      <c r="O41" s="39">
        <f t="shared" si="15"/>
        <v>5</v>
      </c>
      <c r="P41" s="39">
        <f t="shared" si="15"/>
        <v>7</v>
      </c>
      <c r="Q41" s="39">
        <f t="shared" si="15"/>
        <v>1</v>
      </c>
      <c r="R41" s="39">
        <f t="shared" si="15"/>
        <v>8</v>
      </c>
      <c r="S41" s="39">
        <f t="shared" si="15"/>
        <v>1</v>
      </c>
      <c r="T41" s="39">
        <f t="shared" si="15"/>
        <v>0</v>
      </c>
      <c r="U41" s="43">
        <f>S41/D41</f>
        <v>0.0008460236886632825</v>
      </c>
      <c r="V41" s="37"/>
    </row>
    <row r="42" spans="1:45" s="18" customFormat="1" ht="20.25" customHeight="1">
      <c r="A42" s="36"/>
      <c r="B42" s="32"/>
      <c r="C42" s="40" t="s">
        <v>56</v>
      </c>
      <c r="D42" s="41">
        <f>D36+D38+D40</f>
        <v>7717</v>
      </c>
      <c r="E42" s="41">
        <f>E36+E38+E40</f>
        <v>451</v>
      </c>
      <c r="F42" s="44">
        <f t="shared" si="13"/>
        <v>0.05844239989633277</v>
      </c>
      <c r="G42" s="41">
        <f>G36+G38+G40</f>
        <v>325</v>
      </c>
      <c r="H42" s="44">
        <f t="shared" si="14"/>
        <v>0.720620842572062</v>
      </c>
      <c r="I42" s="41">
        <f aca="true" t="shared" si="16" ref="I42:T42">I36+I38+I40</f>
        <v>11</v>
      </c>
      <c r="J42" s="41">
        <f t="shared" si="16"/>
        <v>0</v>
      </c>
      <c r="K42" s="41">
        <f t="shared" si="16"/>
        <v>142</v>
      </c>
      <c r="L42" s="41">
        <f t="shared" si="16"/>
        <v>0</v>
      </c>
      <c r="M42" s="41">
        <f t="shared" si="16"/>
        <v>0</v>
      </c>
      <c r="N42" s="41">
        <f t="shared" si="16"/>
        <v>1</v>
      </c>
      <c r="O42" s="41">
        <f t="shared" si="16"/>
        <v>38</v>
      </c>
      <c r="P42" s="41">
        <f t="shared" si="16"/>
        <v>33</v>
      </c>
      <c r="Q42" s="41">
        <f t="shared" si="16"/>
        <v>8</v>
      </c>
      <c r="R42" s="41">
        <f t="shared" si="16"/>
        <v>92</v>
      </c>
      <c r="S42" s="41">
        <f t="shared" si="16"/>
        <v>11</v>
      </c>
      <c r="T42" s="41">
        <f t="shared" si="16"/>
        <v>6</v>
      </c>
      <c r="U42" s="45">
        <f>S42/D42</f>
        <v>0.0014254243877154335</v>
      </c>
      <c r="V42" s="37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</row>
    <row r="43" spans="2:22" ht="20.25" customHeight="1">
      <c r="B43" s="33"/>
      <c r="C43" s="54" t="s">
        <v>85</v>
      </c>
      <c r="D43" s="6">
        <v>433</v>
      </c>
      <c r="E43" s="6">
        <v>28</v>
      </c>
      <c r="F43" s="5">
        <f t="shared" si="13"/>
        <v>0.06466512702078522</v>
      </c>
      <c r="G43" s="6">
        <v>20</v>
      </c>
      <c r="H43" s="5">
        <f t="shared" si="14"/>
        <v>0.7142857142857143</v>
      </c>
      <c r="I43" s="6"/>
      <c r="J43" s="6"/>
      <c r="K43" s="6">
        <v>10</v>
      </c>
      <c r="L43" s="6"/>
      <c r="M43" s="6"/>
      <c r="N43" s="6"/>
      <c r="O43" s="6">
        <v>3</v>
      </c>
      <c r="P43" s="6">
        <v>1</v>
      </c>
      <c r="Q43" s="6"/>
      <c r="R43" s="6">
        <v>6</v>
      </c>
      <c r="S43" s="6"/>
      <c r="T43" s="6"/>
      <c r="U43" s="12">
        <f aca="true" t="shared" si="17" ref="U43:U82">S43/D43</f>
        <v>0</v>
      </c>
      <c r="V43" s="37"/>
    </row>
    <row r="44" spans="1:45" s="18" customFormat="1" ht="20.25" customHeight="1">
      <c r="A44" s="36"/>
      <c r="B44" s="31" t="s">
        <v>70</v>
      </c>
      <c r="C44" s="52"/>
      <c r="D44" s="19">
        <v>5960</v>
      </c>
      <c r="E44" s="19">
        <v>419</v>
      </c>
      <c r="F44" s="20">
        <f t="shared" si="13"/>
        <v>0.07030201342281879</v>
      </c>
      <c r="G44" s="19">
        <v>277</v>
      </c>
      <c r="H44" s="20">
        <f t="shared" si="14"/>
        <v>0.6610978520286396</v>
      </c>
      <c r="I44" s="19">
        <v>5</v>
      </c>
      <c r="J44" s="19"/>
      <c r="K44" s="19">
        <v>109</v>
      </c>
      <c r="L44" s="19"/>
      <c r="M44" s="19"/>
      <c r="N44" s="19">
        <v>2</v>
      </c>
      <c r="O44" s="19">
        <v>38</v>
      </c>
      <c r="P44" s="19">
        <v>32</v>
      </c>
      <c r="Q44" s="19">
        <v>6</v>
      </c>
      <c r="R44" s="19">
        <v>85</v>
      </c>
      <c r="S44" s="19">
        <v>5</v>
      </c>
      <c r="T44" s="19">
        <v>3</v>
      </c>
      <c r="U44" s="21">
        <f t="shared" si="17"/>
        <v>0.0008389261744966443</v>
      </c>
      <c r="V44" s="37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</row>
    <row r="45" spans="2:22" ht="20.25" customHeight="1">
      <c r="B45" s="31"/>
      <c r="C45" s="54" t="s">
        <v>86</v>
      </c>
      <c r="D45" s="6">
        <v>451</v>
      </c>
      <c r="E45" s="6">
        <v>42</v>
      </c>
      <c r="F45" s="5">
        <f>E45/D45</f>
        <v>0.09312638580931264</v>
      </c>
      <c r="G45" s="6">
        <v>32</v>
      </c>
      <c r="H45" s="5">
        <f>G45/E45</f>
        <v>0.7619047619047619</v>
      </c>
      <c r="I45" s="6">
        <v>3</v>
      </c>
      <c r="J45" s="6"/>
      <c r="K45" s="6">
        <v>13</v>
      </c>
      <c r="L45" s="6"/>
      <c r="M45" s="6"/>
      <c r="N45" s="6"/>
      <c r="O45" s="6">
        <v>3</v>
      </c>
      <c r="P45" s="6">
        <v>1</v>
      </c>
      <c r="Q45" s="6">
        <v>1</v>
      </c>
      <c r="R45" s="6">
        <v>11</v>
      </c>
      <c r="S45" s="6">
        <v>3</v>
      </c>
      <c r="T45" s="6">
        <v>2</v>
      </c>
      <c r="U45" s="12">
        <f>S45/D45</f>
        <v>0.0066518847006651885</v>
      </c>
      <c r="V45" s="37"/>
    </row>
    <row r="46" spans="1:45" s="18" customFormat="1" ht="20.25" customHeight="1">
      <c r="A46" s="36"/>
      <c r="B46" s="31" t="s">
        <v>71</v>
      </c>
      <c r="C46" s="52"/>
      <c r="D46" s="19">
        <v>4046</v>
      </c>
      <c r="E46" s="19">
        <v>325</v>
      </c>
      <c r="F46" s="20">
        <f>E46/D46</f>
        <v>0.08032624814631735</v>
      </c>
      <c r="G46" s="19">
        <v>237</v>
      </c>
      <c r="H46" s="20">
        <f>G46/E46</f>
        <v>0.7292307692307692</v>
      </c>
      <c r="I46" s="19">
        <v>5</v>
      </c>
      <c r="J46" s="19"/>
      <c r="K46" s="19">
        <v>109</v>
      </c>
      <c r="L46" s="19"/>
      <c r="M46" s="19"/>
      <c r="N46" s="19"/>
      <c r="O46" s="19">
        <v>24</v>
      </c>
      <c r="P46" s="19">
        <v>10</v>
      </c>
      <c r="Q46" s="19">
        <v>3</v>
      </c>
      <c r="R46" s="19">
        <v>86</v>
      </c>
      <c r="S46" s="19">
        <v>5</v>
      </c>
      <c r="T46" s="19">
        <v>4</v>
      </c>
      <c r="U46" s="21">
        <f>S46/D46</f>
        <v>0.001235788433020267</v>
      </c>
      <c r="V46" s="37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</row>
    <row r="47" spans="2:22" ht="20.25" customHeight="1">
      <c r="B47" s="31"/>
      <c r="C47" s="38" t="s">
        <v>59</v>
      </c>
      <c r="D47" s="39">
        <f>D45+D43</f>
        <v>884</v>
      </c>
      <c r="E47" s="39">
        <f>E45+E43</f>
        <v>70</v>
      </c>
      <c r="F47" s="42">
        <f>E47/D47</f>
        <v>0.07918552036199095</v>
      </c>
      <c r="G47" s="39">
        <f>G45+G43</f>
        <v>52</v>
      </c>
      <c r="H47" s="42">
        <f>G47/E47</f>
        <v>0.7428571428571429</v>
      </c>
      <c r="I47" s="39">
        <f>I45+I43</f>
        <v>3</v>
      </c>
      <c r="J47" s="39">
        <f aca="true" t="shared" si="18" ref="J47:T47">J45+J43</f>
        <v>0</v>
      </c>
      <c r="K47" s="39">
        <f t="shared" si="18"/>
        <v>23</v>
      </c>
      <c r="L47" s="39">
        <f t="shared" si="18"/>
        <v>0</v>
      </c>
      <c r="M47" s="39">
        <f t="shared" si="18"/>
        <v>0</v>
      </c>
      <c r="N47" s="39">
        <f t="shared" si="18"/>
        <v>0</v>
      </c>
      <c r="O47" s="39">
        <f t="shared" si="18"/>
        <v>6</v>
      </c>
      <c r="P47" s="39">
        <f t="shared" si="18"/>
        <v>2</v>
      </c>
      <c r="Q47" s="39">
        <f t="shared" si="18"/>
        <v>1</v>
      </c>
      <c r="R47" s="39">
        <f t="shared" si="18"/>
        <v>17</v>
      </c>
      <c r="S47" s="39">
        <f t="shared" si="18"/>
        <v>3</v>
      </c>
      <c r="T47" s="39">
        <f t="shared" si="18"/>
        <v>2</v>
      </c>
      <c r="U47" s="43">
        <f t="shared" si="17"/>
        <v>0.003393665158371041</v>
      </c>
      <c r="V47" s="37"/>
    </row>
    <row r="48" spans="1:45" s="18" customFormat="1" ht="20.25" customHeight="1">
      <c r="A48" s="36"/>
      <c r="B48" s="32"/>
      <c r="C48" s="40" t="s">
        <v>56</v>
      </c>
      <c r="D48" s="41">
        <f>D46+D44</f>
        <v>10006</v>
      </c>
      <c r="E48" s="41">
        <f>E46+E44</f>
        <v>744</v>
      </c>
      <c r="F48" s="44">
        <f>E48/D48</f>
        <v>0.07435538676793924</v>
      </c>
      <c r="G48" s="41">
        <f>G46+G44</f>
        <v>514</v>
      </c>
      <c r="H48" s="44">
        <f>G48/E48</f>
        <v>0.6908602150537635</v>
      </c>
      <c r="I48" s="41">
        <f>I46+I44</f>
        <v>10</v>
      </c>
      <c r="J48" s="41">
        <f aca="true" t="shared" si="19" ref="J48:T48">J46+J44</f>
        <v>0</v>
      </c>
      <c r="K48" s="41">
        <f t="shared" si="19"/>
        <v>218</v>
      </c>
      <c r="L48" s="41">
        <f t="shared" si="19"/>
        <v>0</v>
      </c>
      <c r="M48" s="41">
        <f t="shared" si="19"/>
        <v>0</v>
      </c>
      <c r="N48" s="41">
        <f t="shared" si="19"/>
        <v>2</v>
      </c>
      <c r="O48" s="41">
        <f t="shared" si="19"/>
        <v>62</v>
      </c>
      <c r="P48" s="41">
        <f t="shared" si="19"/>
        <v>42</v>
      </c>
      <c r="Q48" s="41">
        <f t="shared" si="19"/>
        <v>9</v>
      </c>
      <c r="R48" s="41">
        <f t="shared" si="19"/>
        <v>171</v>
      </c>
      <c r="S48" s="41">
        <f t="shared" si="19"/>
        <v>10</v>
      </c>
      <c r="T48" s="41">
        <f t="shared" si="19"/>
        <v>7</v>
      </c>
      <c r="U48" s="45">
        <f t="shared" si="17"/>
        <v>0.0009994003597841295</v>
      </c>
      <c r="V48" s="37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</row>
    <row r="49" spans="2:22" ht="20.25" customHeight="1">
      <c r="B49" s="29"/>
      <c r="C49" s="53" t="s">
        <v>29</v>
      </c>
      <c r="D49" s="6">
        <v>267</v>
      </c>
      <c r="E49" s="6">
        <v>21</v>
      </c>
      <c r="F49" s="5">
        <f t="shared" si="13"/>
        <v>0.07865168539325842</v>
      </c>
      <c r="G49" s="6">
        <v>18</v>
      </c>
      <c r="H49" s="5">
        <f t="shared" si="14"/>
        <v>0.8571428571428571</v>
      </c>
      <c r="I49" s="6">
        <v>3</v>
      </c>
      <c r="J49" s="6"/>
      <c r="K49" s="6">
        <v>7</v>
      </c>
      <c r="L49" s="6"/>
      <c r="M49" s="6"/>
      <c r="N49" s="6"/>
      <c r="O49" s="6">
        <v>3</v>
      </c>
      <c r="P49" s="6">
        <v>1</v>
      </c>
      <c r="Q49" s="6"/>
      <c r="R49" s="6">
        <v>4</v>
      </c>
      <c r="S49" s="6">
        <v>3</v>
      </c>
      <c r="T49" s="6">
        <v>1</v>
      </c>
      <c r="U49" s="12">
        <f t="shared" si="17"/>
        <v>0.011235955056179775</v>
      </c>
      <c r="V49" s="37"/>
    </row>
    <row r="50" spans="1:45" s="18" customFormat="1" ht="20.25" customHeight="1">
      <c r="A50" s="36"/>
      <c r="B50" s="30"/>
      <c r="C50" s="52"/>
      <c r="D50" s="19">
        <v>1469</v>
      </c>
      <c r="E50" s="19">
        <v>96</v>
      </c>
      <c r="F50" s="20">
        <f t="shared" si="13"/>
        <v>0.0653505786249149</v>
      </c>
      <c r="G50" s="19">
        <v>75</v>
      </c>
      <c r="H50" s="20">
        <f t="shared" si="14"/>
        <v>0.78125</v>
      </c>
      <c r="I50" s="19">
        <v>4</v>
      </c>
      <c r="J50" s="19"/>
      <c r="K50" s="19">
        <v>33</v>
      </c>
      <c r="L50" s="19"/>
      <c r="M50" s="19"/>
      <c r="N50" s="19"/>
      <c r="O50" s="19">
        <v>7</v>
      </c>
      <c r="P50" s="19">
        <v>11</v>
      </c>
      <c r="Q50" s="19">
        <v>1</v>
      </c>
      <c r="R50" s="19">
        <v>19</v>
      </c>
      <c r="S50" s="19">
        <v>4</v>
      </c>
      <c r="T50" s="19">
        <v>2</v>
      </c>
      <c r="U50" s="21">
        <f t="shared" si="17"/>
        <v>0.002722940776038121</v>
      </c>
      <c r="V50" s="37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</row>
    <row r="51" spans="2:22" ht="20.25" customHeight="1">
      <c r="B51" s="30" t="s">
        <v>72</v>
      </c>
      <c r="C51" s="54" t="s">
        <v>88</v>
      </c>
      <c r="D51" s="6">
        <v>313</v>
      </c>
      <c r="E51" s="6">
        <v>29</v>
      </c>
      <c r="F51" s="5">
        <f t="shared" si="13"/>
        <v>0.0926517571884984</v>
      </c>
      <c r="G51" s="6">
        <v>26</v>
      </c>
      <c r="H51" s="5">
        <f t="shared" si="14"/>
        <v>0.896551724137931</v>
      </c>
      <c r="I51" s="6">
        <v>3</v>
      </c>
      <c r="J51" s="6"/>
      <c r="K51" s="6">
        <v>10</v>
      </c>
      <c r="L51" s="6"/>
      <c r="M51" s="6"/>
      <c r="N51" s="6"/>
      <c r="O51" s="6">
        <v>4</v>
      </c>
      <c r="P51" s="6">
        <v>4</v>
      </c>
      <c r="Q51" s="6"/>
      <c r="R51" s="6">
        <v>5</v>
      </c>
      <c r="S51" s="6">
        <v>3</v>
      </c>
      <c r="T51" s="6">
        <v>2</v>
      </c>
      <c r="U51" s="12">
        <f t="shared" si="17"/>
        <v>0.009584664536741214</v>
      </c>
      <c r="V51" s="37"/>
    </row>
    <row r="52" spans="1:45" s="18" customFormat="1" ht="20.25" customHeight="1">
      <c r="A52" s="36"/>
      <c r="B52" s="46"/>
      <c r="C52" s="52"/>
      <c r="D52" s="19">
        <v>1318</v>
      </c>
      <c r="E52" s="19">
        <v>95</v>
      </c>
      <c r="F52" s="20">
        <f t="shared" si="13"/>
        <v>0.07207890743550835</v>
      </c>
      <c r="G52" s="19">
        <v>78</v>
      </c>
      <c r="H52" s="20">
        <f t="shared" si="14"/>
        <v>0.8210526315789474</v>
      </c>
      <c r="I52" s="19">
        <v>3</v>
      </c>
      <c r="J52" s="19"/>
      <c r="K52" s="19">
        <v>39</v>
      </c>
      <c r="L52" s="19"/>
      <c r="M52" s="19"/>
      <c r="N52" s="19"/>
      <c r="O52" s="19">
        <v>7</v>
      </c>
      <c r="P52" s="19">
        <v>8</v>
      </c>
      <c r="Q52" s="19">
        <v>1</v>
      </c>
      <c r="R52" s="19">
        <v>20</v>
      </c>
      <c r="S52" s="19">
        <v>3</v>
      </c>
      <c r="T52" s="19">
        <v>2</v>
      </c>
      <c r="U52" s="21">
        <f t="shared" si="17"/>
        <v>0.002276176024279211</v>
      </c>
      <c r="V52" s="37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</row>
    <row r="53" spans="2:22" ht="20.25" customHeight="1">
      <c r="B53" s="30" t="s">
        <v>87</v>
      </c>
      <c r="C53" s="53" t="s">
        <v>48</v>
      </c>
      <c r="D53" s="6">
        <v>272</v>
      </c>
      <c r="E53" s="6">
        <v>24</v>
      </c>
      <c r="F53" s="5">
        <f t="shared" si="13"/>
        <v>0.08823529411764706</v>
      </c>
      <c r="G53" s="6">
        <v>15</v>
      </c>
      <c r="H53" s="5">
        <f t="shared" si="14"/>
        <v>0.625</v>
      </c>
      <c r="I53" s="6">
        <v>3</v>
      </c>
      <c r="J53" s="6"/>
      <c r="K53" s="6">
        <v>10</v>
      </c>
      <c r="L53" s="6"/>
      <c r="M53" s="6"/>
      <c r="N53" s="6"/>
      <c r="O53" s="6">
        <v>1</v>
      </c>
      <c r="P53" s="6"/>
      <c r="Q53" s="6"/>
      <c r="R53" s="6">
        <v>1</v>
      </c>
      <c r="S53" s="6">
        <v>3</v>
      </c>
      <c r="T53" s="6">
        <v>3</v>
      </c>
      <c r="U53" s="12">
        <f t="shared" si="17"/>
        <v>0.011029411764705883</v>
      </c>
      <c r="V53" s="37"/>
    </row>
    <row r="54" spans="1:45" s="18" customFormat="1" ht="20.25" customHeight="1">
      <c r="A54" s="36"/>
      <c r="B54" s="30"/>
      <c r="C54" s="52"/>
      <c r="D54" s="19">
        <v>1621</v>
      </c>
      <c r="E54" s="19">
        <v>126</v>
      </c>
      <c r="F54" s="20">
        <f t="shared" si="13"/>
        <v>0.07772979642196175</v>
      </c>
      <c r="G54" s="19">
        <v>98</v>
      </c>
      <c r="H54" s="20">
        <f t="shared" si="14"/>
        <v>0.7777777777777778</v>
      </c>
      <c r="I54" s="19">
        <v>5</v>
      </c>
      <c r="J54" s="19"/>
      <c r="K54" s="19">
        <v>34</v>
      </c>
      <c r="L54" s="19"/>
      <c r="M54" s="19"/>
      <c r="N54" s="19">
        <v>1</v>
      </c>
      <c r="O54" s="19">
        <v>11</v>
      </c>
      <c r="P54" s="19">
        <v>13</v>
      </c>
      <c r="Q54" s="19">
        <v>3</v>
      </c>
      <c r="R54" s="19">
        <v>31</v>
      </c>
      <c r="S54" s="19">
        <v>4</v>
      </c>
      <c r="T54" s="19">
        <v>3</v>
      </c>
      <c r="U54" s="21">
        <f t="shared" si="17"/>
        <v>0.0024676125848241827</v>
      </c>
      <c r="V54" s="37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</row>
    <row r="55" spans="2:22" ht="20.25" customHeight="1">
      <c r="B55" s="31"/>
      <c r="C55" s="38" t="s">
        <v>59</v>
      </c>
      <c r="D55" s="39">
        <f>D53+D51+D49</f>
        <v>852</v>
      </c>
      <c r="E55" s="39">
        <f>E53+E51+E49</f>
        <v>74</v>
      </c>
      <c r="F55" s="42">
        <f t="shared" si="13"/>
        <v>0.08685446009389672</v>
      </c>
      <c r="G55" s="39">
        <f>G53+G51+G49</f>
        <v>59</v>
      </c>
      <c r="H55" s="42">
        <f t="shared" si="14"/>
        <v>0.7972972972972973</v>
      </c>
      <c r="I55" s="39">
        <f>I53+I51+I49</f>
        <v>9</v>
      </c>
      <c r="J55" s="39">
        <f aca="true" t="shared" si="20" ref="J55:T55">J53+J51+J49</f>
        <v>0</v>
      </c>
      <c r="K55" s="39">
        <f t="shared" si="20"/>
        <v>27</v>
      </c>
      <c r="L55" s="39">
        <f t="shared" si="20"/>
        <v>0</v>
      </c>
      <c r="M55" s="39">
        <f t="shared" si="20"/>
        <v>0</v>
      </c>
      <c r="N55" s="39">
        <f t="shared" si="20"/>
        <v>0</v>
      </c>
      <c r="O55" s="39">
        <f t="shared" si="20"/>
        <v>8</v>
      </c>
      <c r="P55" s="39">
        <f t="shared" si="20"/>
        <v>5</v>
      </c>
      <c r="Q55" s="39">
        <f t="shared" si="20"/>
        <v>0</v>
      </c>
      <c r="R55" s="39">
        <f t="shared" si="20"/>
        <v>10</v>
      </c>
      <c r="S55" s="39">
        <f t="shared" si="20"/>
        <v>9</v>
      </c>
      <c r="T55" s="39">
        <f t="shared" si="20"/>
        <v>6</v>
      </c>
      <c r="U55" s="43">
        <f>S55/D55</f>
        <v>0.01056338028169014</v>
      </c>
      <c r="V55" s="37"/>
    </row>
    <row r="56" spans="1:45" s="18" customFormat="1" ht="20.25" customHeight="1">
      <c r="A56" s="36"/>
      <c r="B56" s="32"/>
      <c r="C56" s="40" t="s">
        <v>56</v>
      </c>
      <c r="D56" s="41">
        <f>D54+D52+D50</f>
        <v>4408</v>
      </c>
      <c r="E56" s="41">
        <f>E54+E52+E50</f>
        <v>317</v>
      </c>
      <c r="F56" s="44">
        <f t="shared" si="13"/>
        <v>0.07191470054446461</v>
      </c>
      <c r="G56" s="41">
        <f>G54+G52+G50</f>
        <v>251</v>
      </c>
      <c r="H56" s="44">
        <f t="shared" si="14"/>
        <v>0.7917981072555205</v>
      </c>
      <c r="I56" s="41">
        <f>I54+I52+I50</f>
        <v>12</v>
      </c>
      <c r="J56" s="41">
        <f aca="true" t="shared" si="21" ref="J56:T56">J54+J52+J50</f>
        <v>0</v>
      </c>
      <c r="K56" s="41">
        <f t="shared" si="21"/>
        <v>106</v>
      </c>
      <c r="L56" s="41">
        <f t="shared" si="21"/>
        <v>0</v>
      </c>
      <c r="M56" s="41">
        <f t="shared" si="21"/>
        <v>0</v>
      </c>
      <c r="N56" s="41">
        <f t="shared" si="21"/>
        <v>1</v>
      </c>
      <c r="O56" s="41">
        <f t="shared" si="21"/>
        <v>25</v>
      </c>
      <c r="P56" s="41">
        <f t="shared" si="21"/>
        <v>32</v>
      </c>
      <c r="Q56" s="41">
        <f t="shared" si="21"/>
        <v>5</v>
      </c>
      <c r="R56" s="41">
        <f t="shared" si="21"/>
        <v>70</v>
      </c>
      <c r="S56" s="41">
        <f t="shared" si="21"/>
        <v>11</v>
      </c>
      <c r="T56" s="41">
        <f t="shared" si="21"/>
        <v>7</v>
      </c>
      <c r="U56" s="45">
        <f>S56/D56</f>
        <v>0.0024954627949183303</v>
      </c>
      <c r="V56" s="37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</row>
    <row r="57" spans="2:22" ht="20.25" customHeight="1">
      <c r="B57" s="33"/>
      <c r="C57" s="53" t="s">
        <v>30</v>
      </c>
      <c r="D57" s="6">
        <v>528</v>
      </c>
      <c r="E57" s="6">
        <v>45</v>
      </c>
      <c r="F57" s="5">
        <f t="shared" si="13"/>
        <v>0.08522727272727272</v>
      </c>
      <c r="G57" s="6">
        <v>32</v>
      </c>
      <c r="H57" s="5">
        <f t="shared" si="14"/>
        <v>0.7111111111111111</v>
      </c>
      <c r="I57" s="6">
        <v>2</v>
      </c>
      <c r="J57" s="6"/>
      <c r="K57" s="6">
        <v>16</v>
      </c>
      <c r="L57" s="6">
        <v>1</v>
      </c>
      <c r="M57" s="6"/>
      <c r="N57" s="6"/>
      <c r="O57" s="6">
        <v>5</v>
      </c>
      <c r="P57" s="6">
        <v>2</v>
      </c>
      <c r="Q57" s="6"/>
      <c r="R57" s="6">
        <v>6</v>
      </c>
      <c r="S57" s="6">
        <v>1</v>
      </c>
      <c r="T57" s="6"/>
      <c r="U57" s="12">
        <f t="shared" si="17"/>
        <v>0.001893939393939394</v>
      </c>
      <c r="V57" s="37"/>
    </row>
    <row r="58" spans="1:45" s="18" customFormat="1" ht="20.25" customHeight="1">
      <c r="A58" s="36"/>
      <c r="B58" s="31"/>
      <c r="C58" s="52"/>
      <c r="D58" s="19">
        <v>3852</v>
      </c>
      <c r="E58" s="19">
        <v>249</v>
      </c>
      <c r="F58" s="20">
        <f t="shared" si="13"/>
        <v>0.0646417445482866</v>
      </c>
      <c r="G58" s="19">
        <v>186</v>
      </c>
      <c r="H58" s="20">
        <f t="shared" si="14"/>
        <v>0.7469879518072289</v>
      </c>
      <c r="I58" s="19">
        <v>7</v>
      </c>
      <c r="J58" s="19"/>
      <c r="K58" s="19">
        <v>73</v>
      </c>
      <c r="L58" s="19">
        <v>1</v>
      </c>
      <c r="M58" s="19"/>
      <c r="N58" s="19"/>
      <c r="O58" s="19">
        <v>17</v>
      </c>
      <c r="P58" s="19">
        <v>21</v>
      </c>
      <c r="Q58" s="19">
        <v>3</v>
      </c>
      <c r="R58" s="19">
        <v>64</v>
      </c>
      <c r="S58" s="19">
        <v>3</v>
      </c>
      <c r="T58" s="19">
        <v>1</v>
      </c>
      <c r="U58" s="21">
        <f t="shared" si="17"/>
        <v>0.000778816199376947</v>
      </c>
      <c r="V58" s="37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</row>
    <row r="59" spans="2:22" ht="20.25" customHeight="1">
      <c r="B59" s="31"/>
      <c r="C59" s="53" t="s">
        <v>53</v>
      </c>
      <c r="D59" s="6">
        <v>349</v>
      </c>
      <c r="E59" s="6">
        <v>37</v>
      </c>
      <c r="F59" s="5">
        <f aca="true" t="shared" si="22" ref="F59:F64">E59/D59</f>
        <v>0.10601719197707736</v>
      </c>
      <c r="G59" s="6">
        <v>30</v>
      </c>
      <c r="H59" s="5">
        <f aca="true" t="shared" si="23" ref="H59:H64">G59/E59</f>
        <v>0.8108108108108109</v>
      </c>
      <c r="I59" s="6">
        <v>1</v>
      </c>
      <c r="J59" s="6"/>
      <c r="K59" s="6">
        <v>19</v>
      </c>
      <c r="L59" s="6"/>
      <c r="M59" s="6"/>
      <c r="N59" s="6"/>
      <c r="O59" s="6">
        <v>3</v>
      </c>
      <c r="P59" s="6">
        <v>2</v>
      </c>
      <c r="Q59" s="6"/>
      <c r="R59" s="6">
        <v>5</v>
      </c>
      <c r="S59" s="6">
        <v>1</v>
      </c>
      <c r="T59" s="6"/>
      <c r="U59" s="12">
        <f aca="true" t="shared" si="24" ref="U59:U64">S59/D59</f>
        <v>0.0028653295128939827</v>
      </c>
      <c r="V59" s="37"/>
    </row>
    <row r="60" spans="1:45" s="18" customFormat="1" ht="20.25" customHeight="1">
      <c r="A60" s="36"/>
      <c r="B60" s="31" t="s">
        <v>73</v>
      </c>
      <c r="C60" s="52"/>
      <c r="D60" s="19">
        <v>2439</v>
      </c>
      <c r="E60" s="19">
        <v>195</v>
      </c>
      <c r="F60" s="20">
        <f t="shared" si="22"/>
        <v>0.07995079950799508</v>
      </c>
      <c r="G60" s="19">
        <v>158</v>
      </c>
      <c r="H60" s="20">
        <f t="shared" si="23"/>
        <v>0.8102564102564103</v>
      </c>
      <c r="I60" s="19">
        <v>5</v>
      </c>
      <c r="J60" s="19"/>
      <c r="K60" s="19">
        <v>70</v>
      </c>
      <c r="L60" s="19"/>
      <c r="M60" s="19"/>
      <c r="N60" s="19"/>
      <c r="O60" s="19">
        <v>19</v>
      </c>
      <c r="P60" s="19">
        <v>12</v>
      </c>
      <c r="Q60" s="19">
        <v>3</v>
      </c>
      <c r="R60" s="19">
        <v>49</v>
      </c>
      <c r="S60" s="19">
        <v>5</v>
      </c>
      <c r="T60" s="19">
        <v>2</v>
      </c>
      <c r="U60" s="21">
        <f t="shared" si="24"/>
        <v>0.002050020500205002</v>
      </c>
      <c r="V60" s="37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</row>
    <row r="61" spans="2:22" ht="20.25" customHeight="1">
      <c r="B61" s="31"/>
      <c r="C61" s="53" t="s">
        <v>32</v>
      </c>
      <c r="D61" s="6">
        <v>469</v>
      </c>
      <c r="E61" s="6">
        <v>31</v>
      </c>
      <c r="F61" s="5">
        <f t="shared" si="22"/>
        <v>0.06609808102345416</v>
      </c>
      <c r="G61" s="6">
        <v>22</v>
      </c>
      <c r="H61" s="5">
        <f t="shared" si="23"/>
        <v>0.7096774193548387</v>
      </c>
      <c r="I61" s="6">
        <v>3</v>
      </c>
      <c r="J61" s="6"/>
      <c r="K61" s="6">
        <v>11</v>
      </c>
      <c r="L61" s="6"/>
      <c r="M61" s="6"/>
      <c r="N61" s="6"/>
      <c r="O61" s="6">
        <v>1</v>
      </c>
      <c r="P61" s="6">
        <v>4</v>
      </c>
      <c r="Q61" s="6"/>
      <c r="R61" s="6">
        <v>3</v>
      </c>
      <c r="S61" s="6">
        <v>3</v>
      </c>
      <c r="T61" s="6">
        <v>3</v>
      </c>
      <c r="U61" s="12">
        <f t="shared" si="24"/>
        <v>0.006396588486140725</v>
      </c>
      <c r="V61" s="37"/>
    </row>
    <row r="62" spans="1:45" s="18" customFormat="1" ht="20.25" customHeight="1">
      <c r="A62" s="36"/>
      <c r="B62" s="31" t="s">
        <v>74</v>
      </c>
      <c r="C62" s="55"/>
      <c r="D62" s="22">
        <v>4520</v>
      </c>
      <c r="E62" s="22">
        <v>275</v>
      </c>
      <c r="F62" s="23">
        <f t="shared" si="22"/>
        <v>0.06084070796460177</v>
      </c>
      <c r="G62" s="22">
        <v>210</v>
      </c>
      <c r="H62" s="23">
        <f t="shared" si="23"/>
        <v>0.7636363636363637</v>
      </c>
      <c r="I62" s="22">
        <v>9</v>
      </c>
      <c r="J62" s="22"/>
      <c r="K62" s="22">
        <v>84</v>
      </c>
      <c r="L62" s="22"/>
      <c r="M62" s="22"/>
      <c r="N62" s="22"/>
      <c r="O62" s="22">
        <v>25</v>
      </c>
      <c r="P62" s="22">
        <v>45</v>
      </c>
      <c r="Q62" s="22">
        <v>4</v>
      </c>
      <c r="R62" s="22">
        <v>43</v>
      </c>
      <c r="S62" s="22">
        <v>6</v>
      </c>
      <c r="T62" s="22">
        <v>5</v>
      </c>
      <c r="U62" s="21">
        <f t="shared" si="24"/>
        <v>0.001327433628318584</v>
      </c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</row>
    <row r="63" spans="2:22" ht="20.25" customHeight="1">
      <c r="B63" s="31"/>
      <c r="C63" s="53" t="s">
        <v>33</v>
      </c>
      <c r="D63" s="6">
        <v>53</v>
      </c>
      <c r="E63" s="6">
        <v>4</v>
      </c>
      <c r="F63" s="5">
        <f t="shared" si="22"/>
        <v>0.07547169811320754</v>
      </c>
      <c r="G63" s="6">
        <v>3</v>
      </c>
      <c r="H63" s="5">
        <f t="shared" si="23"/>
        <v>0.75</v>
      </c>
      <c r="I63" s="6"/>
      <c r="J63" s="6"/>
      <c r="K63" s="6">
        <v>2</v>
      </c>
      <c r="L63" s="6"/>
      <c r="M63" s="6"/>
      <c r="N63" s="6"/>
      <c r="O63" s="6"/>
      <c r="P63" s="6">
        <v>1</v>
      </c>
      <c r="Q63" s="6"/>
      <c r="R63" s="6"/>
      <c r="S63" s="6"/>
      <c r="T63" s="6"/>
      <c r="U63" s="17">
        <f t="shared" si="24"/>
        <v>0</v>
      </c>
      <c r="V63" s="37"/>
    </row>
    <row r="64" spans="1:45" s="18" customFormat="1" ht="20.25" customHeight="1">
      <c r="A64" s="36"/>
      <c r="B64" s="31" t="s">
        <v>75</v>
      </c>
      <c r="C64" s="52"/>
      <c r="D64" s="19">
        <v>655</v>
      </c>
      <c r="E64" s="19">
        <v>56</v>
      </c>
      <c r="F64" s="20">
        <f t="shared" si="22"/>
        <v>0.08549618320610687</v>
      </c>
      <c r="G64" s="19">
        <v>43</v>
      </c>
      <c r="H64" s="20">
        <f t="shared" si="23"/>
        <v>0.7678571428571429</v>
      </c>
      <c r="I64" s="19">
        <v>3</v>
      </c>
      <c r="J64" s="19"/>
      <c r="K64" s="19">
        <v>19</v>
      </c>
      <c r="L64" s="19"/>
      <c r="M64" s="19"/>
      <c r="N64" s="19"/>
      <c r="O64" s="19">
        <v>2</v>
      </c>
      <c r="P64" s="19">
        <v>2</v>
      </c>
      <c r="Q64" s="19">
        <v>3</v>
      </c>
      <c r="R64" s="19">
        <v>14</v>
      </c>
      <c r="S64" s="19">
        <v>3</v>
      </c>
      <c r="T64" s="19">
        <v>2</v>
      </c>
      <c r="U64" s="21">
        <f t="shared" si="24"/>
        <v>0.004580152671755725</v>
      </c>
      <c r="V64" s="37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</row>
    <row r="65" spans="2:22" ht="20.25" customHeight="1">
      <c r="B65" s="31"/>
      <c r="C65" s="53" t="s">
        <v>31</v>
      </c>
      <c r="D65" s="6">
        <v>695</v>
      </c>
      <c r="E65" s="6">
        <v>60</v>
      </c>
      <c r="F65" s="5">
        <f t="shared" si="13"/>
        <v>0.08633093525179857</v>
      </c>
      <c r="G65" s="6">
        <v>44</v>
      </c>
      <c r="H65" s="5">
        <f t="shared" si="14"/>
        <v>0.7333333333333333</v>
      </c>
      <c r="I65" s="6">
        <v>3</v>
      </c>
      <c r="J65" s="6"/>
      <c r="K65" s="6">
        <v>24</v>
      </c>
      <c r="L65" s="6"/>
      <c r="M65" s="6"/>
      <c r="N65" s="6"/>
      <c r="O65" s="6">
        <v>6</v>
      </c>
      <c r="P65" s="6"/>
      <c r="Q65" s="6">
        <v>4</v>
      </c>
      <c r="R65" s="6">
        <v>7</v>
      </c>
      <c r="S65" s="6">
        <v>3</v>
      </c>
      <c r="T65" s="6">
        <v>1</v>
      </c>
      <c r="U65" s="12">
        <f t="shared" si="17"/>
        <v>0.004316546762589928</v>
      </c>
      <c r="V65" s="37"/>
    </row>
    <row r="66" spans="1:45" s="18" customFormat="1" ht="20.25" customHeight="1">
      <c r="A66" s="36"/>
      <c r="B66" s="31"/>
      <c r="C66" s="52"/>
      <c r="D66" s="19">
        <v>2958</v>
      </c>
      <c r="E66" s="19">
        <v>219</v>
      </c>
      <c r="F66" s="20">
        <f t="shared" si="13"/>
        <v>0.07403651115618662</v>
      </c>
      <c r="G66" s="19">
        <v>165</v>
      </c>
      <c r="H66" s="20">
        <f t="shared" si="14"/>
        <v>0.7534246575342466</v>
      </c>
      <c r="I66" s="19">
        <v>9</v>
      </c>
      <c r="J66" s="19"/>
      <c r="K66" s="19">
        <v>83</v>
      </c>
      <c r="L66" s="19"/>
      <c r="M66" s="19"/>
      <c r="N66" s="19"/>
      <c r="O66" s="19">
        <v>27</v>
      </c>
      <c r="P66" s="19">
        <v>3</v>
      </c>
      <c r="Q66" s="19">
        <v>7</v>
      </c>
      <c r="R66" s="19">
        <v>36</v>
      </c>
      <c r="S66" s="19">
        <v>9</v>
      </c>
      <c r="T66" s="19">
        <v>4</v>
      </c>
      <c r="U66" s="21">
        <f t="shared" si="17"/>
        <v>0.0030425963488843813</v>
      </c>
      <c r="V66" s="37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</row>
    <row r="67" spans="2:22" ht="20.25" customHeight="1">
      <c r="B67" s="31"/>
      <c r="C67" s="53" t="s">
        <v>34</v>
      </c>
      <c r="D67" s="6">
        <v>117</v>
      </c>
      <c r="E67" s="6">
        <v>6</v>
      </c>
      <c r="F67" s="5">
        <f>E67/D67</f>
        <v>0.05128205128205128</v>
      </c>
      <c r="G67" s="6">
        <v>3</v>
      </c>
      <c r="H67" s="5">
        <f>G67/E67</f>
        <v>0.5</v>
      </c>
      <c r="I67" s="6">
        <v>1</v>
      </c>
      <c r="J67" s="6"/>
      <c r="K67" s="6">
        <v>2</v>
      </c>
      <c r="L67" s="6"/>
      <c r="M67" s="6"/>
      <c r="N67" s="6"/>
      <c r="O67" s="6"/>
      <c r="P67" s="6"/>
      <c r="Q67" s="6"/>
      <c r="R67" s="6"/>
      <c r="S67" s="6">
        <v>1</v>
      </c>
      <c r="T67" s="6">
        <v>1</v>
      </c>
      <c r="U67" s="12">
        <f>S67/D67</f>
        <v>0.008547008547008548</v>
      </c>
      <c r="V67" s="37"/>
    </row>
    <row r="68" spans="1:45" s="18" customFormat="1" ht="20.25" customHeight="1">
      <c r="A68" s="36"/>
      <c r="B68" s="31"/>
      <c r="C68" s="52"/>
      <c r="D68" s="19">
        <v>682</v>
      </c>
      <c r="E68" s="19">
        <v>50</v>
      </c>
      <c r="F68" s="20">
        <f>E68/D68</f>
        <v>0.07331378299120235</v>
      </c>
      <c r="G68" s="19">
        <v>31</v>
      </c>
      <c r="H68" s="20">
        <f>G68/E68</f>
        <v>0.62</v>
      </c>
      <c r="I68" s="19">
        <v>2</v>
      </c>
      <c r="J68" s="19"/>
      <c r="K68" s="19">
        <v>19</v>
      </c>
      <c r="L68" s="19"/>
      <c r="M68" s="19"/>
      <c r="N68" s="19"/>
      <c r="O68" s="19">
        <v>4</v>
      </c>
      <c r="P68" s="19">
        <v>1</v>
      </c>
      <c r="Q68" s="19">
        <v>1</v>
      </c>
      <c r="R68" s="19">
        <v>4</v>
      </c>
      <c r="S68" s="19">
        <v>2</v>
      </c>
      <c r="T68" s="19">
        <v>1</v>
      </c>
      <c r="U68" s="21">
        <f>S68/D68</f>
        <v>0.002932551319648094</v>
      </c>
      <c r="V68" s="37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</row>
    <row r="69" spans="2:22" ht="20.25" customHeight="1">
      <c r="B69" s="31"/>
      <c r="C69" s="53" t="s">
        <v>49</v>
      </c>
      <c r="D69" s="6">
        <v>224</v>
      </c>
      <c r="E69" s="6">
        <v>17</v>
      </c>
      <c r="F69" s="5">
        <f aca="true" t="shared" si="25" ref="F69:F82">E69/D69</f>
        <v>0.07589285714285714</v>
      </c>
      <c r="G69" s="6">
        <v>11</v>
      </c>
      <c r="H69" s="5">
        <f t="shared" si="14"/>
        <v>0.6470588235294118</v>
      </c>
      <c r="I69" s="6">
        <v>1</v>
      </c>
      <c r="J69" s="6"/>
      <c r="K69" s="6">
        <v>2</v>
      </c>
      <c r="L69" s="6"/>
      <c r="M69" s="6"/>
      <c r="N69" s="6"/>
      <c r="O69" s="6">
        <v>2</v>
      </c>
      <c r="P69" s="6">
        <v>2</v>
      </c>
      <c r="Q69" s="6">
        <v>2</v>
      </c>
      <c r="R69" s="6">
        <v>2</v>
      </c>
      <c r="S69" s="6">
        <v>1</v>
      </c>
      <c r="T69" s="6">
        <v>1</v>
      </c>
      <c r="U69" s="12">
        <f t="shared" si="17"/>
        <v>0.004464285714285714</v>
      </c>
      <c r="V69" s="37"/>
    </row>
    <row r="70" spans="1:45" s="18" customFormat="1" ht="20.25" customHeight="1">
      <c r="A70" s="36"/>
      <c r="B70" s="31"/>
      <c r="C70" s="52"/>
      <c r="D70" s="19">
        <v>1607</v>
      </c>
      <c r="E70" s="19">
        <v>115</v>
      </c>
      <c r="F70" s="20">
        <f t="shared" si="25"/>
        <v>0.0715619166148102</v>
      </c>
      <c r="G70" s="19">
        <v>87</v>
      </c>
      <c r="H70" s="20">
        <f t="shared" si="14"/>
        <v>0.7565217391304347</v>
      </c>
      <c r="I70" s="19">
        <v>2</v>
      </c>
      <c r="J70" s="19"/>
      <c r="K70" s="19">
        <v>27</v>
      </c>
      <c r="L70" s="19"/>
      <c r="M70" s="19"/>
      <c r="N70" s="19">
        <v>1</v>
      </c>
      <c r="O70" s="19">
        <v>8</v>
      </c>
      <c r="P70" s="19">
        <v>3</v>
      </c>
      <c r="Q70" s="19">
        <v>7</v>
      </c>
      <c r="R70" s="19">
        <v>39</v>
      </c>
      <c r="S70" s="19">
        <v>2</v>
      </c>
      <c r="T70" s="19">
        <v>2</v>
      </c>
      <c r="U70" s="21">
        <f t="shared" si="17"/>
        <v>0.0012445550715619166</v>
      </c>
      <c r="V70" s="37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</row>
    <row r="71" spans="2:22" ht="20.25" customHeight="1">
      <c r="B71" s="31"/>
      <c r="C71" s="38" t="s">
        <v>59</v>
      </c>
      <c r="D71" s="39">
        <f>D67+D69+D63+D59+D61+D65+D57</f>
        <v>2435</v>
      </c>
      <c r="E71" s="39">
        <f>E67+E69+E63+E59+E61+E65+E57</f>
        <v>200</v>
      </c>
      <c r="F71" s="42">
        <f t="shared" si="25"/>
        <v>0.08213552361396304</v>
      </c>
      <c r="G71" s="39">
        <f>G67+G69+G63+G59+G61+G65+G57</f>
        <v>145</v>
      </c>
      <c r="H71" s="42">
        <f>G71/E71</f>
        <v>0.725</v>
      </c>
      <c r="I71" s="39">
        <f>I67+I69+I63+I59+I61+I65+I57</f>
        <v>11</v>
      </c>
      <c r="J71" s="39">
        <f aca="true" t="shared" si="26" ref="J71:T71">J67+J69+J63+J59+J61+J65+J57</f>
        <v>0</v>
      </c>
      <c r="K71" s="39">
        <f t="shared" si="26"/>
        <v>76</v>
      </c>
      <c r="L71" s="39">
        <f t="shared" si="26"/>
        <v>1</v>
      </c>
      <c r="M71" s="39">
        <f t="shared" si="26"/>
        <v>0</v>
      </c>
      <c r="N71" s="39">
        <f t="shared" si="26"/>
        <v>0</v>
      </c>
      <c r="O71" s="39">
        <f t="shared" si="26"/>
        <v>17</v>
      </c>
      <c r="P71" s="39">
        <f t="shared" si="26"/>
        <v>11</v>
      </c>
      <c r="Q71" s="39">
        <f t="shared" si="26"/>
        <v>6</v>
      </c>
      <c r="R71" s="39">
        <f t="shared" si="26"/>
        <v>23</v>
      </c>
      <c r="S71" s="39">
        <f t="shared" si="26"/>
        <v>10</v>
      </c>
      <c r="T71" s="39">
        <f t="shared" si="26"/>
        <v>6</v>
      </c>
      <c r="U71" s="43">
        <f t="shared" si="17"/>
        <v>0.004106776180698152</v>
      </c>
      <c r="V71" s="37"/>
    </row>
    <row r="72" spans="1:45" s="18" customFormat="1" ht="20.25" customHeight="1">
      <c r="A72" s="36"/>
      <c r="B72" s="32"/>
      <c r="C72" s="40" t="s">
        <v>56</v>
      </c>
      <c r="D72" s="41">
        <f>D68+D70+D64+D60+D62+D66+D58</f>
        <v>16713</v>
      </c>
      <c r="E72" s="41">
        <f>E68+E70+E64+E60+E62+E66+E58</f>
        <v>1159</v>
      </c>
      <c r="F72" s="44">
        <f t="shared" si="25"/>
        <v>0.06934721474301442</v>
      </c>
      <c r="G72" s="41">
        <f>G68+G70+G64+G60+G62+G66+G58</f>
        <v>880</v>
      </c>
      <c r="H72" s="44">
        <f>G72/E72</f>
        <v>0.7592752372735116</v>
      </c>
      <c r="I72" s="41">
        <f>I68+I70+I64+I60+I62+I66+I58</f>
        <v>37</v>
      </c>
      <c r="J72" s="41">
        <f aca="true" t="shared" si="27" ref="J72:T72">J68+J70+J64+J60+J62+J66+J58</f>
        <v>0</v>
      </c>
      <c r="K72" s="41">
        <f t="shared" si="27"/>
        <v>375</v>
      </c>
      <c r="L72" s="41">
        <f t="shared" si="27"/>
        <v>1</v>
      </c>
      <c r="M72" s="41">
        <f t="shared" si="27"/>
        <v>0</v>
      </c>
      <c r="N72" s="41">
        <f t="shared" si="27"/>
        <v>1</v>
      </c>
      <c r="O72" s="41">
        <f t="shared" si="27"/>
        <v>102</v>
      </c>
      <c r="P72" s="41">
        <f t="shared" si="27"/>
        <v>87</v>
      </c>
      <c r="Q72" s="41">
        <f t="shared" si="27"/>
        <v>28</v>
      </c>
      <c r="R72" s="41">
        <f t="shared" si="27"/>
        <v>249</v>
      </c>
      <c r="S72" s="41">
        <f t="shared" si="27"/>
        <v>30</v>
      </c>
      <c r="T72" s="41">
        <f t="shared" si="27"/>
        <v>17</v>
      </c>
      <c r="U72" s="45">
        <f t="shared" si="17"/>
        <v>0.001795009872554299</v>
      </c>
      <c r="V72" s="37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</row>
    <row r="73" spans="2:22" ht="20.25" customHeight="1">
      <c r="B73" s="33"/>
      <c r="C73" s="53" t="s">
        <v>35</v>
      </c>
      <c r="D73" s="6">
        <v>393</v>
      </c>
      <c r="E73" s="6">
        <v>33</v>
      </c>
      <c r="F73" s="5">
        <f t="shared" si="25"/>
        <v>0.08396946564885496</v>
      </c>
      <c r="G73" s="6">
        <v>25</v>
      </c>
      <c r="H73" s="5">
        <f t="shared" si="14"/>
        <v>0.7575757575757576</v>
      </c>
      <c r="I73" s="6">
        <v>4</v>
      </c>
      <c r="J73" s="6"/>
      <c r="K73" s="6">
        <v>9</v>
      </c>
      <c r="L73" s="6"/>
      <c r="M73" s="6"/>
      <c r="N73" s="6"/>
      <c r="O73" s="6">
        <v>2</v>
      </c>
      <c r="P73" s="6">
        <v>1</v>
      </c>
      <c r="Q73" s="6">
        <v>1</v>
      </c>
      <c r="R73" s="6">
        <v>8</v>
      </c>
      <c r="S73" s="6">
        <v>4</v>
      </c>
      <c r="T73" s="6">
        <v>2</v>
      </c>
      <c r="U73" s="12">
        <f t="shared" si="17"/>
        <v>0.010178117048346057</v>
      </c>
      <c r="V73" s="37"/>
    </row>
    <row r="74" spans="1:45" s="18" customFormat="1" ht="20.25" customHeight="1">
      <c r="A74" s="36"/>
      <c r="B74" s="31"/>
      <c r="C74" s="52"/>
      <c r="D74" s="19">
        <v>2839</v>
      </c>
      <c r="E74" s="19">
        <v>197</v>
      </c>
      <c r="F74" s="20">
        <f t="shared" si="25"/>
        <v>0.06939063050369848</v>
      </c>
      <c r="G74" s="19">
        <v>158</v>
      </c>
      <c r="H74" s="20">
        <f t="shared" si="14"/>
        <v>0.8020304568527918</v>
      </c>
      <c r="I74" s="19">
        <v>9</v>
      </c>
      <c r="J74" s="19"/>
      <c r="K74" s="19">
        <v>59</v>
      </c>
      <c r="L74" s="19"/>
      <c r="M74" s="19"/>
      <c r="N74" s="19">
        <v>1</v>
      </c>
      <c r="O74" s="19">
        <v>24</v>
      </c>
      <c r="P74" s="19">
        <v>17</v>
      </c>
      <c r="Q74" s="19">
        <v>3</v>
      </c>
      <c r="R74" s="19">
        <v>45</v>
      </c>
      <c r="S74" s="19">
        <v>8</v>
      </c>
      <c r="T74" s="19">
        <v>4</v>
      </c>
      <c r="U74" s="21">
        <f t="shared" si="17"/>
        <v>0.0028178936245156746</v>
      </c>
      <c r="V74" s="37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</row>
    <row r="75" spans="2:22" ht="20.25" customHeight="1">
      <c r="B75" s="31"/>
      <c r="C75" s="54" t="s">
        <v>89</v>
      </c>
      <c r="D75" s="6">
        <v>389</v>
      </c>
      <c r="E75" s="6">
        <v>38</v>
      </c>
      <c r="F75" s="5">
        <f t="shared" si="25"/>
        <v>0.09768637532133675</v>
      </c>
      <c r="G75" s="6">
        <v>33</v>
      </c>
      <c r="H75" s="5">
        <f t="shared" si="14"/>
        <v>0.868421052631579</v>
      </c>
      <c r="I75" s="6">
        <v>3</v>
      </c>
      <c r="J75" s="6"/>
      <c r="K75" s="6">
        <v>20</v>
      </c>
      <c r="L75" s="6"/>
      <c r="M75" s="6"/>
      <c r="N75" s="6"/>
      <c r="O75" s="6">
        <v>1</v>
      </c>
      <c r="P75" s="6">
        <v>3</v>
      </c>
      <c r="Q75" s="6">
        <v>1</v>
      </c>
      <c r="R75" s="6">
        <v>5</v>
      </c>
      <c r="S75" s="6">
        <v>3</v>
      </c>
      <c r="T75" s="6">
        <v>3</v>
      </c>
      <c r="U75" s="12">
        <f t="shared" si="17"/>
        <v>0.007712082262210797</v>
      </c>
      <c r="V75" s="37"/>
    </row>
    <row r="76" spans="1:45" s="18" customFormat="1" ht="20.25" customHeight="1">
      <c r="A76" s="36"/>
      <c r="B76" s="31" t="s">
        <v>76</v>
      </c>
      <c r="C76" s="52"/>
      <c r="D76" s="19">
        <v>1909</v>
      </c>
      <c r="E76" s="19">
        <v>134</v>
      </c>
      <c r="F76" s="20">
        <f t="shared" si="25"/>
        <v>0.07019381875327396</v>
      </c>
      <c r="G76" s="19">
        <v>121</v>
      </c>
      <c r="H76" s="20">
        <f t="shared" si="14"/>
        <v>0.9029850746268657</v>
      </c>
      <c r="I76" s="19">
        <v>4</v>
      </c>
      <c r="J76" s="19"/>
      <c r="K76" s="19">
        <v>59</v>
      </c>
      <c r="L76" s="19"/>
      <c r="M76" s="19"/>
      <c r="N76" s="19"/>
      <c r="O76" s="19">
        <v>7</v>
      </c>
      <c r="P76" s="19">
        <v>10</v>
      </c>
      <c r="Q76" s="19">
        <v>3</v>
      </c>
      <c r="R76" s="19">
        <v>38</v>
      </c>
      <c r="S76" s="19">
        <v>4</v>
      </c>
      <c r="T76" s="19">
        <v>4</v>
      </c>
      <c r="U76" s="21">
        <f t="shared" si="17"/>
        <v>0.0020953378732320588</v>
      </c>
      <c r="V76" s="37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</row>
    <row r="77" spans="2:22" ht="20.25" customHeight="1">
      <c r="B77" s="31"/>
      <c r="C77" s="53" t="s">
        <v>36</v>
      </c>
      <c r="D77" s="6">
        <v>129</v>
      </c>
      <c r="E77" s="6">
        <v>13</v>
      </c>
      <c r="F77" s="5">
        <f t="shared" si="25"/>
        <v>0.10077519379844961</v>
      </c>
      <c r="G77" s="6">
        <v>10</v>
      </c>
      <c r="H77" s="5">
        <f t="shared" si="14"/>
        <v>0.7692307692307693</v>
      </c>
      <c r="I77" s="6"/>
      <c r="J77" s="6"/>
      <c r="K77" s="6">
        <v>7</v>
      </c>
      <c r="L77" s="6"/>
      <c r="M77" s="6"/>
      <c r="N77" s="6"/>
      <c r="O77" s="6">
        <v>2</v>
      </c>
      <c r="P77" s="6"/>
      <c r="Q77" s="6"/>
      <c r="R77" s="6">
        <v>1</v>
      </c>
      <c r="S77" s="6"/>
      <c r="T77" s="6"/>
      <c r="U77" s="12">
        <f t="shared" si="17"/>
        <v>0</v>
      </c>
      <c r="V77" s="37"/>
    </row>
    <row r="78" spans="1:45" s="18" customFormat="1" ht="20.25" customHeight="1">
      <c r="A78" s="36"/>
      <c r="B78" s="31" t="s">
        <v>77</v>
      </c>
      <c r="C78" s="52"/>
      <c r="D78" s="19">
        <v>1296</v>
      </c>
      <c r="E78" s="19">
        <v>109</v>
      </c>
      <c r="F78" s="20">
        <f t="shared" si="25"/>
        <v>0.08410493827160494</v>
      </c>
      <c r="G78" s="19">
        <v>79</v>
      </c>
      <c r="H78" s="20">
        <f t="shared" si="14"/>
        <v>0.7247706422018348</v>
      </c>
      <c r="I78" s="19">
        <v>2</v>
      </c>
      <c r="J78" s="19"/>
      <c r="K78" s="19">
        <v>38</v>
      </c>
      <c r="L78" s="19"/>
      <c r="M78" s="19"/>
      <c r="N78" s="19"/>
      <c r="O78" s="19">
        <v>9</v>
      </c>
      <c r="P78" s="19">
        <v>13</v>
      </c>
      <c r="Q78" s="19">
        <v>1</v>
      </c>
      <c r="R78" s="19">
        <v>16</v>
      </c>
      <c r="S78" s="19">
        <v>2</v>
      </c>
      <c r="T78" s="19">
        <v>2</v>
      </c>
      <c r="U78" s="21">
        <f t="shared" si="17"/>
        <v>0.0015432098765432098</v>
      </c>
      <c r="V78" s="37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</row>
    <row r="79" spans="2:22" ht="20.25" customHeight="1">
      <c r="B79" s="31"/>
      <c r="C79" s="53" t="s">
        <v>37</v>
      </c>
      <c r="D79" s="6">
        <v>446</v>
      </c>
      <c r="E79" s="6">
        <v>35</v>
      </c>
      <c r="F79" s="5">
        <f t="shared" si="25"/>
        <v>0.07847533632286996</v>
      </c>
      <c r="G79" s="6">
        <v>24</v>
      </c>
      <c r="H79" s="5">
        <f t="shared" si="14"/>
        <v>0.6857142857142857</v>
      </c>
      <c r="I79" s="6"/>
      <c r="J79" s="6"/>
      <c r="K79" s="6">
        <v>15</v>
      </c>
      <c r="L79" s="6"/>
      <c r="M79" s="6"/>
      <c r="N79" s="6"/>
      <c r="O79" s="6">
        <v>2</v>
      </c>
      <c r="P79" s="6">
        <v>4</v>
      </c>
      <c r="Q79" s="6"/>
      <c r="R79" s="6">
        <v>3</v>
      </c>
      <c r="S79" s="6"/>
      <c r="T79" s="6"/>
      <c r="U79" s="12">
        <f t="shared" si="17"/>
        <v>0</v>
      </c>
      <c r="V79" s="37"/>
    </row>
    <row r="80" spans="1:45" s="18" customFormat="1" ht="20.25" customHeight="1">
      <c r="A80" s="36"/>
      <c r="B80" s="31"/>
      <c r="C80" s="52"/>
      <c r="D80" s="19">
        <v>1803</v>
      </c>
      <c r="E80" s="19">
        <v>132</v>
      </c>
      <c r="F80" s="20">
        <f t="shared" si="25"/>
        <v>0.07321131447587355</v>
      </c>
      <c r="G80" s="19">
        <v>95</v>
      </c>
      <c r="H80" s="20">
        <f t="shared" si="14"/>
        <v>0.7196969696969697</v>
      </c>
      <c r="I80" s="19">
        <v>3</v>
      </c>
      <c r="J80" s="19"/>
      <c r="K80" s="19">
        <v>51</v>
      </c>
      <c r="L80" s="19"/>
      <c r="M80" s="19"/>
      <c r="N80" s="19"/>
      <c r="O80" s="19">
        <v>9</v>
      </c>
      <c r="P80" s="19">
        <v>15</v>
      </c>
      <c r="Q80" s="19"/>
      <c r="R80" s="19">
        <v>17</v>
      </c>
      <c r="S80" s="19">
        <v>3</v>
      </c>
      <c r="T80" s="19">
        <v>1</v>
      </c>
      <c r="U80" s="21">
        <f t="shared" si="17"/>
        <v>0.0016638935108153079</v>
      </c>
      <c r="V80" s="37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</row>
    <row r="81" spans="2:22" ht="20.25" customHeight="1">
      <c r="B81" s="31"/>
      <c r="C81" s="53" t="s">
        <v>54</v>
      </c>
      <c r="D81" s="6">
        <v>116</v>
      </c>
      <c r="E81" s="6">
        <v>17</v>
      </c>
      <c r="F81" s="5">
        <f t="shared" si="25"/>
        <v>0.14655172413793102</v>
      </c>
      <c r="G81" s="6">
        <v>14</v>
      </c>
      <c r="H81" s="5">
        <f t="shared" si="14"/>
        <v>0.8235294117647058</v>
      </c>
      <c r="I81" s="6">
        <v>1</v>
      </c>
      <c r="J81" s="6"/>
      <c r="K81" s="6">
        <v>7</v>
      </c>
      <c r="L81" s="6"/>
      <c r="M81" s="6"/>
      <c r="N81" s="6"/>
      <c r="O81" s="6">
        <v>2</v>
      </c>
      <c r="P81" s="6">
        <v>2</v>
      </c>
      <c r="Q81" s="6"/>
      <c r="R81" s="6">
        <v>2</v>
      </c>
      <c r="S81" s="6"/>
      <c r="T81" s="6"/>
      <c r="U81" s="12">
        <f t="shared" si="17"/>
        <v>0</v>
      </c>
      <c r="V81" s="37"/>
    </row>
    <row r="82" spans="1:45" s="18" customFormat="1" ht="20.25" customHeight="1">
      <c r="A82" s="36"/>
      <c r="B82" s="31"/>
      <c r="C82" s="52"/>
      <c r="D82" s="19">
        <v>994</v>
      </c>
      <c r="E82" s="19">
        <v>68</v>
      </c>
      <c r="F82" s="20">
        <f t="shared" si="25"/>
        <v>0.06841046277665996</v>
      </c>
      <c r="G82" s="19">
        <v>60</v>
      </c>
      <c r="H82" s="20">
        <f t="shared" si="14"/>
        <v>0.8823529411764706</v>
      </c>
      <c r="I82" s="19">
        <v>3</v>
      </c>
      <c r="J82" s="19"/>
      <c r="K82" s="19">
        <v>24</v>
      </c>
      <c r="L82" s="19"/>
      <c r="M82" s="19"/>
      <c r="N82" s="19"/>
      <c r="O82" s="19">
        <v>11</v>
      </c>
      <c r="P82" s="19">
        <v>3</v>
      </c>
      <c r="Q82" s="19"/>
      <c r="R82" s="19">
        <v>19</v>
      </c>
      <c r="S82" s="19">
        <v>2</v>
      </c>
      <c r="T82" s="19">
        <v>1</v>
      </c>
      <c r="U82" s="21">
        <f t="shared" si="17"/>
        <v>0.002012072434607646</v>
      </c>
      <c r="V82" s="37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</row>
    <row r="83" spans="2:22" ht="20.25" customHeight="1">
      <c r="B83" s="31"/>
      <c r="C83" s="38" t="s">
        <v>59</v>
      </c>
      <c r="D83" s="39">
        <f>D81+D79+D77+D75+D73</f>
        <v>1473</v>
      </c>
      <c r="E83" s="39">
        <f>E81+E79+E77+E75+E73</f>
        <v>136</v>
      </c>
      <c r="F83" s="42">
        <f aca="true" t="shared" si="28" ref="F83:F102">E83/D83</f>
        <v>0.0923285811269518</v>
      </c>
      <c r="G83" s="39">
        <f>G81+G79+G77+G75+G73</f>
        <v>106</v>
      </c>
      <c r="H83" s="42">
        <f aca="true" t="shared" si="29" ref="H83:H102">G83/E83</f>
        <v>0.7794117647058824</v>
      </c>
      <c r="I83" s="39">
        <f>I81+I79+I77+I75+I73</f>
        <v>8</v>
      </c>
      <c r="J83" s="39">
        <f aca="true" t="shared" si="30" ref="J83:T83">J81+J79+J77+J75+J73</f>
        <v>0</v>
      </c>
      <c r="K83" s="39">
        <f t="shared" si="30"/>
        <v>58</v>
      </c>
      <c r="L83" s="39">
        <f t="shared" si="30"/>
        <v>0</v>
      </c>
      <c r="M83" s="39">
        <f t="shared" si="30"/>
        <v>0</v>
      </c>
      <c r="N83" s="39">
        <f t="shared" si="30"/>
        <v>0</v>
      </c>
      <c r="O83" s="39">
        <f t="shared" si="30"/>
        <v>9</v>
      </c>
      <c r="P83" s="39">
        <f t="shared" si="30"/>
        <v>10</v>
      </c>
      <c r="Q83" s="39">
        <f t="shared" si="30"/>
        <v>2</v>
      </c>
      <c r="R83" s="39">
        <f t="shared" si="30"/>
        <v>19</v>
      </c>
      <c r="S83" s="39">
        <f t="shared" si="30"/>
        <v>7</v>
      </c>
      <c r="T83" s="39">
        <f t="shared" si="30"/>
        <v>5</v>
      </c>
      <c r="U83" s="43">
        <f aca="true" t="shared" si="31" ref="U83:U118">S83/D83</f>
        <v>0.0047522063815342835</v>
      </c>
      <c r="V83" s="37"/>
    </row>
    <row r="84" spans="1:45" s="18" customFormat="1" ht="20.25" customHeight="1">
      <c r="A84" s="36"/>
      <c r="B84" s="32"/>
      <c r="C84" s="40" t="s">
        <v>56</v>
      </c>
      <c r="D84" s="41">
        <f>D82+D80+D78+D76+D74</f>
        <v>8841</v>
      </c>
      <c r="E84" s="41">
        <f>E82+E80+E78+E76+E74</f>
        <v>640</v>
      </c>
      <c r="F84" s="44">
        <f t="shared" si="28"/>
        <v>0.07239000113109377</v>
      </c>
      <c r="G84" s="41">
        <f>G82+G80+G78+G76+G74</f>
        <v>513</v>
      </c>
      <c r="H84" s="44">
        <f t="shared" si="29"/>
        <v>0.8015625</v>
      </c>
      <c r="I84" s="41">
        <f>I82+I80+I78+I76+I74</f>
        <v>21</v>
      </c>
      <c r="J84" s="41">
        <f aca="true" t="shared" si="32" ref="J84:T84">J82+J80+J78+J76+J74</f>
        <v>0</v>
      </c>
      <c r="K84" s="41">
        <f t="shared" si="32"/>
        <v>231</v>
      </c>
      <c r="L84" s="41">
        <f t="shared" si="32"/>
        <v>0</v>
      </c>
      <c r="M84" s="41">
        <f t="shared" si="32"/>
        <v>0</v>
      </c>
      <c r="N84" s="41">
        <f t="shared" si="32"/>
        <v>1</v>
      </c>
      <c r="O84" s="41">
        <f t="shared" si="32"/>
        <v>60</v>
      </c>
      <c r="P84" s="41">
        <f t="shared" si="32"/>
        <v>58</v>
      </c>
      <c r="Q84" s="41">
        <f t="shared" si="32"/>
        <v>7</v>
      </c>
      <c r="R84" s="41">
        <f t="shared" si="32"/>
        <v>135</v>
      </c>
      <c r="S84" s="41">
        <f t="shared" si="32"/>
        <v>19</v>
      </c>
      <c r="T84" s="41">
        <f t="shared" si="32"/>
        <v>12</v>
      </c>
      <c r="U84" s="45">
        <f t="shared" si="31"/>
        <v>0.0021490781585793463</v>
      </c>
      <c r="V84" s="37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</row>
    <row r="85" spans="2:22" ht="20.25" customHeight="1">
      <c r="B85" s="33"/>
      <c r="C85" s="53" t="s">
        <v>38</v>
      </c>
      <c r="D85" s="6">
        <v>1266</v>
      </c>
      <c r="E85" s="6">
        <v>107</v>
      </c>
      <c r="F85" s="5">
        <f t="shared" si="28"/>
        <v>0.08451816745655608</v>
      </c>
      <c r="G85" s="6">
        <v>80</v>
      </c>
      <c r="H85" s="5">
        <f t="shared" si="29"/>
        <v>0.7476635514018691</v>
      </c>
      <c r="I85" s="6">
        <v>5</v>
      </c>
      <c r="J85" s="6"/>
      <c r="K85" s="6">
        <v>37</v>
      </c>
      <c r="L85" s="6"/>
      <c r="M85" s="6"/>
      <c r="N85" s="6">
        <v>1</v>
      </c>
      <c r="O85" s="6">
        <v>12</v>
      </c>
      <c r="P85" s="6">
        <v>10</v>
      </c>
      <c r="Q85" s="6">
        <v>1</v>
      </c>
      <c r="R85" s="6">
        <v>14</v>
      </c>
      <c r="S85" s="6">
        <v>4</v>
      </c>
      <c r="T85" s="6">
        <v>1</v>
      </c>
      <c r="U85" s="12">
        <f t="shared" si="31"/>
        <v>0.00315955766192733</v>
      </c>
      <c r="V85" s="37"/>
    </row>
    <row r="86" spans="1:45" s="18" customFormat="1" ht="20.25" customHeight="1">
      <c r="A86" s="36"/>
      <c r="B86" s="31" t="s">
        <v>90</v>
      </c>
      <c r="C86" s="52"/>
      <c r="D86" s="19">
        <v>5125</v>
      </c>
      <c r="E86" s="19">
        <v>399</v>
      </c>
      <c r="F86" s="20">
        <f t="shared" si="28"/>
        <v>0.07785365853658537</v>
      </c>
      <c r="G86" s="19">
        <v>314</v>
      </c>
      <c r="H86" s="20">
        <f t="shared" si="29"/>
        <v>0.7869674185463659</v>
      </c>
      <c r="I86" s="19">
        <v>8</v>
      </c>
      <c r="J86" s="19"/>
      <c r="K86" s="19">
        <v>129</v>
      </c>
      <c r="L86" s="19"/>
      <c r="M86" s="19"/>
      <c r="N86" s="19">
        <v>2</v>
      </c>
      <c r="O86" s="19">
        <v>43</v>
      </c>
      <c r="P86" s="19">
        <v>31</v>
      </c>
      <c r="Q86" s="19">
        <v>8</v>
      </c>
      <c r="R86" s="19">
        <v>93</v>
      </c>
      <c r="S86" s="19">
        <v>6</v>
      </c>
      <c r="T86" s="19">
        <v>2</v>
      </c>
      <c r="U86" s="21">
        <f t="shared" si="31"/>
        <v>0.0011707317073170731</v>
      </c>
      <c r="V86" s="37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</row>
    <row r="87" spans="2:22" ht="20.25" customHeight="1">
      <c r="B87" s="31" t="s">
        <v>91</v>
      </c>
      <c r="C87" s="53" t="s">
        <v>92</v>
      </c>
      <c r="D87" s="6">
        <v>477</v>
      </c>
      <c r="E87" s="6">
        <v>55</v>
      </c>
      <c r="F87" s="5">
        <f t="shared" si="28"/>
        <v>0.11530398322851153</v>
      </c>
      <c r="G87" s="6">
        <v>43</v>
      </c>
      <c r="H87" s="5">
        <f t="shared" si="29"/>
        <v>0.7818181818181819</v>
      </c>
      <c r="I87" s="6">
        <v>2</v>
      </c>
      <c r="J87" s="6"/>
      <c r="K87" s="6">
        <v>27</v>
      </c>
      <c r="L87" s="6"/>
      <c r="M87" s="6"/>
      <c r="N87" s="6">
        <v>1</v>
      </c>
      <c r="O87" s="6">
        <v>2</v>
      </c>
      <c r="P87" s="6">
        <v>1</v>
      </c>
      <c r="Q87" s="6">
        <v>1</v>
      </c>
      <c r="R87" s="6">
        <v>9</v>
      </c>
      <c r="S87" s="6">
        <v>2</v>
      </c>
      <c r="T87" s="6">
        <v>1</v>
      </c>
      <c r="U87" s="12">
        <f t="shared" si="31"/>
        <v>0.0041928721174004195</v>
      </c>
      <c r="V87" s="37"/>
    </row>
    <row r="88" spans="1:45" s="18" customFormat="1" ht="20.25" customHeight="1">
      <c r="A88" s="36"/>
      <c r="B88" s="31" t="s">
        <v>78</v>
      </c>
      <c r="C88" s="52"/>
      <c r="D88" s="19">
        <v>2407</v>
      </c>
      <c r="E88" s="19">
        <v>185</v>
      </c>
      <c r="F88" s="20">
        <f t="shared" si="28"/>
        <v>0.07685916078105526</v>
      </c>
      <c r="G88" s="19">
        <v>157</v>
      </c>
      <c r="H88" s="20">
        <f t="shared" si="29"/>
        <v>0.8486486486486486</v>
      </c>
      <c r="I88" s="19">
        <v>5</v>
      </c>
      <c r="J88" s="19"/>
      <c r="K88" s="19">
        <v>73</v>
      </c>
      <c r="L88" s="19"/>
      <c r="M88" s="19"/>
      <c r="N88" s="19">
        <v>2</v>
      </c>
      <c r="O88" s="19">
        <v>14</v>
      </c>
      <c r="P88" s="19">
        <v>4</v>
      </c>
      <c r="Q88" s="19">
        <v>6</v>
      </c>
      <c r="R88" s="19">
        <v>53</v>
      </c>
      <c r="S88" s="19">
        <v>5</v>
      </c>
      <c r="T88" s="19">
        <v>4</v>
      </c>
      <c r="U88" s="21">
        <f t="shared" si="31"/>
        <v>0.002077274615704196</v>
      </c>
      <c r="V88" s="37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</row>
    <row r="89" spans="2:22" ht="20.25" customHeight="1">
      <c r="B89" s="31"/>
      <c r="C89" s="38" t="s">
        <v>59</v>
      </c>
      <c r="D89" s="39">
        <f>D87+D85</f>
        <v>1743</v>
      </c>
      <c r="E89" s="39">
        <f>E87+E85</f>
        <v>162</v>
      </c>
      <c r="F89" s="42">
        <f>E89/D89</f>
        <v>0.09294320137693632</v>
      </c>
      <c r="G89" s="39">
        <f>G87+G85</f>
        <v>123</v>
      </c>
      <c r="H89" s="42">
        <f t="shared" si="29"/>
        <v>0.7592592592592593</v>
      </c>
      <c r="I89" s="39">
        <f>I87+I85</f>
        <v>7</v>
      </c>
      <c r="J89" s="39" t="e">
        <f>#REF!+J87+J85</f>
        <v>#REF!</v>
      </c>
      <c r="K89" s="39">
        <f aca="true" t="shared" si="33" ref="K89:T89">K87+K85</f>
        <v>64</v>
      </c>
      <c r="L89" s="39">
        <f t="shared" si="33"/>
        <v>0</v>
      </c>
      <c r="M89" s="39">
        <f t="shared" si="33"/>
        <v>0</v>
      </c>
      <c r="N89" s="39">
        <f t="shared" si="33"/>
        <v>2</v>
      </c>
      <c r="O89" s="39">
        <f t="shared" si="33"/>
        <v>14</v>
      </c>
      <c r="P89" s="39">
        <f t="shared" si="33"/>
        <v>11</v>
      </c>
      <c r="Q89" s="39">
        <f t="shared" si="33"/>
        <v>2</v>
      </c>
      <c r="R89" s="39">
        <f t="shared" si="33"/>
        <v>23</v>
      </c>
      <c r="S89" s="39">
        <f t="shared" si="33"/>
        <v>6</v>
      </c>
      <c r="T89" s="39">
        <f t="shared" si="33"/>
        <v>2</v>
      </c>
      <c r="U89" s="43">
        <f>S89/D89</f>
        <v>0.0034423407917383822</v>
      </c>
      <c r="V89" s="37"/>
    </row>
    <row r="90" spans="1:45" s="18" customFormat="1" ht="20.25" customHeight="1">
      <c r="A90" s="36"/>
      <c r="B90" s="47"/>
      <c r="C90" s="40" t="s">
        <v>56</v>
      </c>
      <c r="D90" s="41">
        <f>D88+D86</f>
        <v>7532</v>
      </c>
      <c r="E90" s="41">
        <f>E88+E86</f>
        <v>584</v>
      </c>
      <c r="F90" s="44">
        <f>E90/D90</f>
        <v>0.07753584705257567</v>
      </c>
      <c r="G90" s="41">
        <f>G88+G86</f>
        <v>471</v>
      </c>
      <c r="H90" s="44">
        <f t="shared" si="29"/>
        <v>0.8065068493150684</v>
      </c>
      <c r="I90" s="41">
        <f>I88+I86</f>
        <v>13</v>
      </c>
      <c r="J90" s="41" t="e">
        <f>#REF!+J88+J86</f>
        <v>#REF!</v>
      </c>
      <c r="K90" s="41">
        <f aca="true" t="shared" si="34" ref="K90:T90">K88+K86</f>
        <v>202</v>
      </c>
      <c r="L90" s="41">
        <f t="shared" si="34"/>
        <v>0</v>
      </c>
      <c r="M90" s="41">
        <f t="shared" si="34"/>
        <v>0</v>
      </c>
      <c r="N90" s="41">
        <f t="shared" si="34"/>
        <v>4</v>
      </c>
      <c r="O90" s="41">
        <f t="shared" si="34"/>
        <v>57</v>
      </c>
      <c r="P90" s="41">
        <f t="shared" si="34"/>
        <v>35</v>
      </c>
      <c r="Q90" s="41">
        <f t="shared" si="34"/>
        <v>14</v>
      </c>
      <c r="R90" s="41">
        <f t="shared" si="34"/>
        <v>146</v>
      </c>
      <c r="S90" s="41">
        <f t="shared" si="34"/>
        <v>11</v>
      </c>
      <c r="T90" s="41">
        <f t="shared" si="34"/>
        <v>6</v>
      </c>
      <c r="U90" s="45">
        <f>S90/D90</f>
        <v>0.0014604354753053638</v>
      </c>
      <c r="V90" s="37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</row>
    <row r="91" spans="2:22" ht="20.25" customHeight="1">
      <c r="B91" s="29"/>
      <c r="C91" s="54" t="s">
        <v>93</v>
      </c>
      <c r="D91" s="6">
        <v>502</v>
      </c>
      <c r="E91" s="6">
        <v>35</v>
      </c>
      <c r="F91" s="5">
        <f>E91/D91</f>
        <v>0.0697211155378486</v>
      </c>
      <c r="G91" s="6">
        <v>21</v>
      </c>
      <c r="H91" s="5">
        <f t="shared" si="29"/>
        <v>0.6</v>
      </c>
      <c r="I91" s="6"/>
      <c r="J91" s="6"/>
      <c r="K91" s="6">
        <v>9</v>
      </c>
      <c r="L91" s="6"/>
      <c r="M91" s="6"/>
      <c r="N91" s="6"/>
      <c r="O91" s="6">
        <v>3</v>
      </c>
      <c r="P91" s="6">
        <v>2</v>
      </c>
      <c r="Q91" s="6">
        <v>1</v>
      </c>
      <c r="R91" s="6">
        <v>6</v>
      </c>
      <c r="S91" s="6"/>
      <c r="T91" s="6"/>
      <c r="U91" s="12">
        <f>S91/D91</f>
        <v>0</v>
      </c>
      <c r="V91" s="37"/>
    </row>
    <row r="92" spans="1:45" s="18" customFormat="1" ht="20.25" customHeight="1">
      <c r="A92" s="36"/>
      <c r="B92" s="30" t="s">
        <v>79</v>
      </c>
      <c r="C92" s="52"/>
      <c r="D92" s="19">
        <v>3027</v>
      </c>
      <c r="E92" s="19">
        <v>241</v>
      </c>
      <c r="F92" s="20">
        <f>E92/D92</f>
        <v>0.07961678229269904</v>
      </c>
      <c r="G92" s="19">
        <v>175</v>
      </c>
      <c r="H92" s="20">
        <f t="shared" si="29"/>
        <v>0.7261410788381742</v>
      </c>
      <c r="I92" s="19">
        <v>7</v>
      </c>
      <c r="J92" s="19"/>
      <c r="K92" s="19">
        <v>83</v>
      </c>
      <c r="L92" s="19"/>
      <c r="M92" s="19">
        <v>1</v>
      </c>
      <c r="N92" s="19"/>
      <c r="O92" s="19">
        <v>18</v>
      </c>
      <c r="P92" s="19">
        <v>20</v>
      </c>
      <c r="Q92" s="19">
        <v>11</v>
      </c>
      <c r="R92" s="19">
        <v>35</v>
      </c>
      <c r="S92" s="19">
        <v>6</v>
      </c>
      <c r="T92" s="19">
        <v>3</v>
      </c>
      <c r="U92" s="21">
        <f>S92/D92</f>
        <v>0.0019821605550049554</v>
      </c>
      <c r="V92" s="37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</row>
    <row r="93" spans="2:22" ht="20.25" customHeight="1">
      <c r="B93" s="31"/>
      <c r="C93" s="54" t="s">
        <v>94</v>
      </c>
      <c r="D93" s="6">
        <v>1959</v>
      </c>
      <c r="E93" s="6">
        <v>170</v>
      </c>
      <c r="F93" s="5">
        <f t="shared" si="28"/>
        <v>0.08677896886166411</v>
      </c>
      <c r="G93" s="6">
        <v>109</v>
      </c>
      <c r="H93" s="5">
        <f t="shared" si="29"/>
        <v>0.6411764705882353</v>
      </c>
      <c r="I93" s="6">
        <v>8</v>
      </c>
      <c r="J93" s="6"/>
      <c r="K93" s="6">
        <v>56</v>
      </c>
      <c r="L93" s="6"/>
      <c r="M93" s="6"/>
      <c r="N93" s="6">
        <v>1</v>
      </c>
      <c r="O93" s="6">
        <v>13</v>
      </c>
      <c r="P93" s="6">
        <v>9</v>
      </c>
      <c r="Q93" s="6">
        <v>2</v>
      </c>
      <c r="R93" s="6">
        <v>20</v>
      </c>
      <c r="S93" s="6">
        <v>8</v>
      </c>
      <c r="T93" s="6">
        <v>6</v>
      </c>
      <c r="U93" s="12">
        <f t="shared" si="31"/>
        <v>0.00408371618172537</v>
      </c>
      <c r="V93" s="37"/>
    </row>
    <row r="94" spans="1:45" s="18" customFormat="1" ht="20.25" customHeight="1">
      <c r="A94" s="36"/>
      <c r="B94" s="31" t="s">
        <v>80</v>
      </c>
      <c r="C94" s="52"/>
      <c r="D94" s="19">
        <v>8560</v>
      </c>
      <c r="E94" s="19">
        <v>672</v>
      </c>
      <c r="F94" s="20">
        <f t="shared" si="28"/>
        <v>0.07850467289719626</v>
      </c>
      <c r="G94" s="19">
        <v>505</v>
      </c>
      <c r="H94" s="20">
        <f t="shared" si="29"/>
        <v>0.7514880952380952</v>
      </c>
      <c r="I94" s="19">
        <v>21</v>
      </c>
      <c r="J94" s="19"/>
      <c r="K94" s="19">
        <v>233</v>
      </c>
      <c r="L94" s="19"/>
      <c r="M94" s="19"/>
      <c r="N94" s="19">
        <v>1</v>
      </c>
      <c r="O94" s="19">
        <v>65</v>
      </c>
      <c r="P94" s="19">
        <v>51</v>
      </c>
      <c r="Q94" s="19">
        <v>17</v>
      </c>
      <c r="R94" s="19">
        <v>117</v>
      </c>
      <c r="S94" s="19">
        <v>19</v>
      </c>
      <c r="T94" s="19">
        <v>13</v>
      </c>
      <c r="U94" s="21">
        <f t="shared" si="31"/>
        <v>0.0022196261682242992</v>
      </c>
      <c r="V94" s="37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</row>
    <row r="95" spans="2:22" ht="20.25" customHeight="1">
      <c r="B95" s="31"/>
      <c r="C95" s="53" t="s">
        <v>39</v>
      </c>
      <c r="D95" s="6">
        <v>462</v>
      </c>
      <c r="E95" s="6">
        <v>48</v>
      </c>
      <c r="F95" s="5">
        <f>E95/D95</f>
        <v>0.1038961038961039</v>
      </c>
      <c r="G95" s="6">
        <v>30</v>
      </c>
      <c r="H95" s="5">
        <f t="shared" si="29"/>
        <v>0.625</v>
      </c>
      <c r="I95" s="6">
        <v>7</v>
      </c>
      <c r="J95" s="6"/>
      <c r="K95" s="6">
        <v>10</v>
      </c>
      <c r="L95" s="6"/>
      <c r="M95" s="6"/>
      <c r="N95" s="6"/>
      <c r="O95" s="6">
        <v>2</v>
      </c>
      <c r="P95" s="6">
        <v>6</v>
      </c>
      <c r="Q95" s="6">
        <v>1</v>
      </c>
      <c r="R95" s="6">
        <v>4</v>
      </c>
      <c r="S95" s="6">
        <v>5</v>
      </c>
      <c r="T95" s="6">
        <v>5</v>
      </c>
      <c r="U95" s="12">
        <f>S95/D95</f>
        <v>0.010822510822510822</v>
      </c>
      <c r="V95" s="37"/>
    </row>
    <row r="96" spans="1:45" s="18" customFormat="1" ht="20.25" customHeight="1">
      <c r="A96" s="36"/>
      <c r="B96" s="31"/>
      <c r="C96" s="52"/>
      <c r="D96" s="19">
        <v>3138</v>
      </c>
      <c r="E96" s="19">
        <v>228</v>
      </c>
      <c r="F96" s="20">
        <f>E96/D96</f>
        <v>0.07265774378585087</v>
      </c>
      <c r="G96" s="19">
        <v>166</v>
      </c>
      <c r="H96" s="20">
        <f t="shared" si="29"/>
        <v>0.7280701754385965</v>
      </c>
      <c r="I96" s="19">
        <v>11</v>
      </c>
      <c r="J96" s="19"/>
      <c r="K96" s="19">
        <v>74</v>
      </c>
      <c r="L96" s="19"/>
      <c r="M96" s="19"/>
      <c r="N96" s="19">
        <v>1</v>
      </c>
      <c r="O96" s="19">
        <v>19</v>
      </c>
      <c r="P96" s="19">
        <v>26</v>
      </c>
      <c r="Q96" s="19">
        <v>5</v>
      </c>
      <c r="R96" s="19">
        <v>30</v>
      </c>
      <c r="S96" s="19">
        <v>9</v>
      </c>
      <c r="T96" s="19">
        <v>8</v>
      </c>
      <c r="U96" s="21">
        <f>S96/D96</f>
        <v>0.0028680688336520078</v>
      </c>
      <c r="V96" s="37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</row>
    <row r="97" spans="2:22" ht="20.25" customHeight="1">
      <c r="B97" s="31"/>
      <c r="C97" s="38" t="s">
        <v>59</v>
      </c>
      <c r="D97" s="39">
        <f>D95+D93+D91</f>
        <v>2923</v>
      </c>
      <c r="E97" s="39">
        <f>E95+E93+E91</f>
        <v>253</v>
      </c>
      <c r="F97" s="42">
        <f>E97/D97</f>
        <v>0.08655490933971946</v>
      </c>
      <c r="G97" s="39">
        <f>G95+G93+G91</f>
        <v>160</v>
      </c>
      <c r="H97" s="42">
        <f t="shared" si="29"/>
        <v>0.6324110671936759</v>
      </c>
      <c r="I97" s="39">
        <f>I95+I93+I91</f>
        <v>15</v>
      </c>
      <c r="J97" s="39">
        <f aca="true" t="shared" si="35" ref="J97:T97">J95+J93+J91</f>
        <v>0</v>
      </c>
      <c r="K97" s="39">
        <f t="shared" si="35"/>
        <v>75</v>
      </c>
      <c r="L97" s="39">
        <f t="shared" si="35"/>
        <v>0</v>
      </c>
      <c r="M97" s="39">
        <f t="shared" si="35"/>
        <v>0</v>
      </c>
      <c r="N97" s="39">
        <f t="shared" si="35"/>
        <v>1</v>
      </c>
      <c r="O97" s="39">
        <f t="shared" si="35"/>
        <v>18</v>
      </c>
      <c r="P97" s="39">
        <f t="shared" si="35"/>
        <v>17</v>
      </c>
      <c r="Q97" s="39">
        <f t="shared" si="35"/>
        <v>4</v>
      </c>
      <c r="R97" s="39">
        <f t="shared" si="35"/>
        <v>30</v>
      </c>
      <c r="S97" s="39">
        <f t="shared" si="35"/>
        <v>13</v>
      </c>
      <c r="T97" s="39">
        <f t="shared" si="35"/>
        <v>11</v>
      </c>
      <c r="U97" s="43">
        <f>S97/D97</f>
        <v>0.004447485460143688</v>
      </c>
      <c r="V97" s="37"/>
    </row>
    <row r="98" spans="1:45" s="18" customFormat="1" ht="20.25" customHeight="1">
      <c r="A98" s="36"/>
      <c r="B98" s="32"/>
      <c r="C98" s="40" t="s">
        <v>56</v>
      </c>
      <c r="D98" s="41">
        <f>D96+D94+D92</f>
        <v>14725</v>
      </c>
      <c r="E98" s="41">
        <f>E96+E94+E92</f>
        <v>1141</v>
      </c>
      <c r="F98" s="44">
        <f>E98/D98</f>
        <v>0.07748726655348047</v>
      </c>
      <c r="G98" s="41">
        <f>G96+G94+G92</f>
        <v>846</v>
      </c>
      <c r="H98" s="44">
        <f t="shared" si="29"/>
        <v>0.7414548641542507</v>
      </c>
      <c r="I98" s="41">
        <f>I96+I94+I92</f>
        <v>39</v>
      </c>
      <c r="J98" s="41">
        <f aca="true" t="shared" si="36" ref="J98:T98">J96+J94+J92</f>
        <v>0</v>
      </c>
      <c r="K98" s="41">
        <f t="shared" si="36"/>
        <v>390</v>
      </c>
      <c r="L98" s="41">
        <f t="shared" si="36"/>
        <v>0</v>
      </c>
      <c r="M98" s="41">
        <f t="shared" si="36"/>
        <v>1</v>
      </c>
      <c r="N98" s="41">
        <f t="shared" si="36"/>
        <v>2</v>
      </c>
      <c r="O98" s="41">
        <f t="shared" si="36"/>
        <v>102</v>
      </c>
      <c r="P98" s="41">
        <f t="shared" si="36"/>
        <v>97</v>
      </c>
      <c r="Q98" s="41">
        <f t="shared" si="36"/>
        <v>33</v>
      </c>
      <c r="R98" s="41">
        <f t="shared" si="36"/>
        <v>182</v>
      </c>
      <c r="S98" s="41">
        <f t="shared" si="36"/>
        <v>34</v>
      </c>
      <c r="T98" s="41">
        <f t="shared" si="36"/>
        <v>24</v>
      </c>
      <c r="U98" s="45">
        <f>S98/D98</f>
        <v>0.002308998302207131</v>
      </c>
      <c r="V98" s="37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</row>
    <row r="99" spans="2:22" ht="20.25" customHeight="1">
      <c r="B99" s="33"/>
      <c r="C99" s="53" t="s">
        <v>40</v>
      </c>
      <c r="D99" s="6">
        <v>298</v>
      </c>
      <c r="E99" s="6">
        <v>36</v>
      </c>
      <c r="F99" s="5">
        <f t="shared" si="28"/>
        <v>0.12080536912751678</v>
      </c>
      <c r="G99" s="6">
        <v>24</v>
      </c>
      <c r="H99" s="5">
        <f t="shared" si="29"/>
        <v>0.6666666666666666</v>
      </c>
      <c r="I99" s="6">
        <v>2</v>
      </c>
      <c r="J99" s="6"/>
      <c r="K99" s="6">
        <v>11</v>
      </c>
      <c r="L99" s="6"/>
      <c r="M99" s="6"/>
      <c r="N99" s="6"/>
      <c r="O99" s="6">
        <v>2</v>
      </c>
      <c r="P99" s="6">
        <v>5</v>
      </c>
      <c r="Q99" s="6"/>
      <c r="R99" s="6">
        <v>4</v>
      </c>
      <c r="S99" s="6">
        <v>2</v>
      </c>
      <c r="T99" s="6">
        <v>2</v>
      </c>
      <c r="U99" s="12">
        <f t="shared" si="31"/>
        <v>0.006711409395973154</v>
      </c>
      <c r="V99" s="37"/>
    </row>
    <row r="100" spans="1:45" s="18" customFormat="1" ht="20.25" customHeight="1">
      <c r="A100" s="36"/>
      <c r="B100" s="31"/>
      <c r="C100" s="52"/>
      <c r="D100" s="19">
        <v>2529</v>
      </c>
      <c r="E100" s="19">
        <v>170</v>
      </c>
      <c r="F100" s="20">
        <f t="shared" si="28"/>
        <v>0.06722024515618821</v>
      </c>
      <c r="G100" s="19">
        <v>132</v>
      </c>
      <c r="H100" s="20">
        <f t="shared" si="29"/>
        <v>0.7764705882352941</v>
      </c>
      <c r="I100" s="19">
        <v>7</v>
      </c>
      <c r="J100" s="19"/>
      <c r="K100" s="19">
        <v>68</v>
      </c>
      <c r="L100" s="19"/>
      <c r="M100" s="19"/>
      <c r="N100" s="19"/>
      <c r="O100" s="19">
        <v>17</v>
      </c>
      <c r="P100" s="19">
        <v>12</v>
      </c>
      <c r="Q100" s="19">
        <v>4</v>
      </c>
      <c r="R100" s="19">
        <v>24</v>
      </c>
      <c r="S100" s="19">
        <v>7</v>
      </c>
      <c r="T100" s="19">
        <v>5</v>
      </c>
      <c r="U100" s="21">
        <f t="shared" si="31"/>
        <v>0.00276789244760775</v>
      </c>
      <c r="V100" s="37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</row>
    <row r="101" spans="2:22" ht="20.25" customHeight="1">
      <c r="B101" s="31" t="s">
        <v>81</v>
      </c>
      <c r="C101" s="53" t="s">
        <v>95</v>
      </c>
      <c r="D101" s="6">
        <v>502</v>
      </c>
      <c r="E101" s="6">
        <v>47</v>
      </c>
      <c r="F101" s="5">
        <f t="shared" si="28"/>
        <v>0.09362549800796813</v>
      </c>
      <c r="G101" s="6">
        <v>36</v>
      </c>
      <c r="H101" s="5">
        <f t="shared" si="29"/>
        <v>0.7659574468085106</v>
      </c>
      <c r="I101" s="6"/>
      <c r="J101" s="6"/>
      <c r="K101" s="6">
        <v>17</v>
      </c>
      <c r="L101" s="6"/>
      <c r="M101" s="6"/>
      <c r="N101" s="6"/>
      <c r="O101" s="6">
        <v>5</v>
      </c>
      <c r="P101" s="6">
        <v>1</v>
      </c>
      <c r="Q101" s="6">
        <v>1</v>
      </c>
      <c r="R101" s="6">
        <v>12</v>
      </c>
      <c r="S101" s="6"/>
      <c r="T101" s="6"/>
      <c r="U101" s="12">
        <f t="shared" si="31"/>
        <v>0</v>
      </c>
      <c r="V101" s="37"/>
    </row>
    <row r="102" spans="1:45" s="18" customFormat="1" ht="20.25" customHeight="1">
      <c r="A102" s="36"/>
      <c r="B102" s="31"/>
      <c r="C102" s="55"/>
      <c r="D102" s="22">
        <v>3249</v>
      </c>
      <c r="E102" s="22">
        <v>257</v>
      </c>
      <c r="F102" s="23">
        <f t="shared" si="28"/>
        <v>0.07910126192674669</v>
      </c>
      <c r="G102" s="22">
        <v>200</v>
      </c>
      <c r="H102" s="23">
        <f t="shared" si="29"/>
        <v>0.7782101167315175</v>
      </c>
      <c r="I102" s="22">
        <v>4</v>
      </c>
      <c r="J102" s="22"/>
      <c r="K102" s="22">
        <v>86</v>
      </c>
      <c r="L102" s="22"/>
      <c r="M102" s="22"/>
      <c r="N102" s="22"/>
      <c r="O102" s="22">
        <v>33</v>
      </c>
      <c r="P102" s="22">
        <v>12</v>
      </c>
      <c r="Q102" s="22">
        <v>4</v>
      </c>
      <c r="R102" s="22">
        <v>61</v>
      </c>
      <c r="S102" s="22">
        <v>4</v>
      </c>
      <c r="T102" s="22">
        <v>4</v>
      </c>
      <c r="U102" s="21">
        <f t="shared" si="31"/>
        <v>0.0012311480455524776</v>
      </c>
      <c r="V102" s="37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</row>
    <row r="103" spans="2:22" ht="20.25" customHeight="1">
      <c r="B103" s="31"/>
      <c r="C103" s="53" t="s">
        <v>55</v>
      </c>
      <c r="D103" s="6">
        <v>812</v>
      </c>
      <c r="E103" s="6">
        <v>80</v>
      </c>
      <c r="F103" s="5">
        <f aca="true" t="shared" si="37" ref="F103:F118">E103/D103</f>
        <v>0.09852216748768473</v>
      </c>
      <c r="G103" s="6">
        <v>59</v>
      </c>
      <c r="H103" s="5">
        <f aca="true" t="shared" si="38" ref="H103:H117">G103/E103</f>
        <v>0.7375</v>
      </c>
      <c r="I103" s="6">
        <v>7</v>
      </c>
      <c r="J103" s="6"/>
      <c r="K103" s="6">
        <v>28</v>
      </c>
      <c r="L103" s="6"/>
      <c r="M103" s="6"/>
      <c r="N103" s="6"/>
      <c r="O103" s="6">
        <v>2</v>
      </c>
      <c r="P103" s="6">
        <v>5</v>
      </c>
      <c r="Q103" s="6">
        <v>2</v>
      </c>
      <c r="R103" s="6">
        <v>15</v>
      </c>
      <c r="S103" s="6">
        <v>4</v>
      </c>
      <c r="T103" s="6">
        <v>1</v>
      </c>
      <c r="U103" s="17">
        <f t="shared" si="31"/>
        <v>0.0049261083743842365</v>
      </c>
      <c r="V103" s="37"/>
    </row>
    <row r="104" spans="1:45" s="18" customFormat="1" ht="20.25" customHeight="1">
      <c r="A104" s="36"/>
      <c r="B104" s="48"/>
      <c r="C104" s="52"/>
      <c r="D104" s="19">
        <v>4415</v>
      </c>
      <c r="E104" s="19">
        <v>372</v>
      </c>
      <c r="F104" s="20">
        <f t="shared" si="37"/>
        <v>0.08425821064552662</v>
      </c>
      <c r="G104" s="19">
        <v>268</v>
      </c>
      <c r="H104" s="20">
        <f t="shared" si="38"/>
        <v>0.7204301075268817</v>
      </c>
      <c r="I104" s="19">
        <v>14</v>
      </c>
      <c r="J104" s="19"/>
      <c r="K104" s="19">
        <v>111</v>
      </c>
      <c r="L104" s="19"/>
      <c r="M104" s="19"/>
      <c r="N104" s="19"/>
      <c r="O104" s="19">
        <v>22</v>
      </c>
      <c r="P104" s="19">
        <v>32</v>
      </c>
      <c r="Q104" s="19">
        <v>8</v>
      </c>
      <c r="R104" s="19">
        <v>81</v>
      </c>
      <c r="S104" s="19">
        <v>9</v>
      </c>
      <c r="T104" s="19">
        <v>4</v>
      </c>
      <c r="U104" s="21">
        <f t="shared" si="31"/>
        <v>0.0020385050962627408</v>
      </c>
      <c r="V104" s="37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</row>
    <row r="105" spans="2:22" ht="20.25" customHeight="1">
      <c r="B105" s="31" t="s">
        <v>82</v>
      </c>
      <c r="C105" s="53" t="s">
        <v>41</v>
      </c>
      <c r="D105" s="6">
        <v>68</v>
      </c>
      <c r="E105" s="6">
        <v>6</v>
      </c>
      <c r="F105" s="5">
        <f>E105/D105</f>
        <v>0.08823529411764706</v>
      </c>
      <c r="G105" s="6">
        <v>5</v>
      </c>
      <c r="H105" s="5">
        <f>G105/E105</f>
        <v>0.8333333333333334</v>
      </c>
      <c r="I105" s="6"/>
      <c r="J105" s="6"/>
      <c r="K105" s="6">
        <v>2</v>
      </c>
      <c r="L105" s="6"/>
      <c r="M105" s="6"/>
      <c r="N105" s="6"/>
      <c r="O105" s="6">
        <v>1</v>
      </c>
      <c r="P105" s="6"/>
      <c r="Q105" s="6"/>
      <c r="R105" s="6">
        <v>2</v>
      </c>
      <c r="S105" s="6"/>
      <c r="T105" s="6"/>
      <c r="U105" s="17">
        <f>S105/D105</f>
        <v>0</v>
      </c>
      <c r="V105" s="37"/>
    </row>
    <row r="106" spans="1:45" s="18" customFormat="1" ht="20.25" customHeight="1">
      <c r="A106" s="36"/>
      <c r="B106" s="48"/>
      <c r="C106" s="52"/>
      <c r="D106" s="19">
        <v>1417</v>
      </c>
      <c r="E106" s="19">
        <v>85</v>
      </c>
      <c r="F106" s="20">
        <f>E106/D106</f>
        <v>0.05998588567395907</v>
      </c>
      <c r="G106" s="19">
        <v>69</v>
      </c>
      <c r="H106" s="20">
        <f>G106/E106</f>
        <v>0.8117647058823529</v>
      </c>
      <c r="I106" s="19">
        <v>1</v>
      </c>
      <c r="J106" s="19"/>
      <c r="K106" s="19">
        <v>29</v>
      </c>
      <c r="L106" s="19"/>
      <c r="M106" s="19"/>
      <c r="N106" s="19"/>
      <c r="O106" s="19">
        <v>9</v>
      </c>
      <c r="P106" s="19">
        <v>12</v>
      </c>
      <c r="Q106" s="19">
        <v>1</v>
      </c>
      <c r="R106" s="19">
        <v>17</v>
      </c>
      <c r="S106" s="19">
        <v>1</v>
      </c>
      <c r="T106" s="19">
        <v>1</v>
      </c>
      <c r="U106" s="21">
        <f>S106/D106</f>
        <v>0.0007057163020465773</v>
      </c>
      <c r="V106" s="37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</row>
    <row r="107" spans="2:22" ht="20.25" customHeight="1">
      <c r="B107" s="31"/>
      <c r="C107" s="38" t="s">
        <v>59</v>
      </c>
      <c r="D107" s="39">
        <f>D103+D101+D99+D105</f>
        <v>1680</v>
      </c>
      <c r="E107" s="39">
        <f>E103+E101+E99+E105</f>
        <v>169</v>
      </c>
      <c r="F107" s="42">
        <f t="shared" si="37"/>
        <v>0.1005952380952381</v>
      </c>
      <c r="G107" s="39">
        <f>G103+G101+G99+G105</f>
        <v>124</v>
      </c>
      <c r="H107" s="42">
        <f t="shared" si="38"/>
        <v>0.7337278106508875</v>
      </c>
      <c r="I107" s="39">
        <f>I103+I101+I99+I105</f>
        <v>9</v>
      </c>
      <c r="J107" s="39">
        <f aca="true" t="shared" si="39" ref="J107:T107">J103+J101+J99+J105</f>
        <v>0</v>
      </c>
      <c r="K107" s="39">
        <f t="shared" si="39"/>
        <v>58</v>
      </c>
      <c r="L107" s="39">
        <f t="shared" si="39"/>
        <v>0</v>
      </c>
      <c r="M107" s="39">
        <f t="shared" si="39"/>
        <v>0</v>
      </c>
      <c r="N107" s="39">
        <f t="shared" si="39"/>
        <v>0</v>
      </c>
      <c r="O107" s="39">
        <f t="shared" si="39"/>
        <v>10</v>
      </c>
      <c r="P107" s="39">
        <f t="shared" si="39"/>
        <v>11</v>
      </c>
      <c r="Q107" s="39">
        <f t="shared" si="39"/>
        <v>3</v>
      </c>
      <c r="R107" s="39">
        <f t="shared" si="39"/>
        <v>33</v>
      </c>
      <c r="S107" s="39">
        <f t="shared" si="39"/>
        <v>6</v>
      </c>
      <c r="T107" s="39">
        <f t="shared" si="39"/>
        <v>3</v>
      </c>
      <c r="U107" s="43">
        <f t="shared" si="31"/>
        <v>0.0035714285714285713</v>
      </c>
      <c r="V107" s="37"/>
    </row>
    <row r="108" spans="1:45" s="18" customFormat="1" ht="20.25" customHeight="1">
      <c r="A108" s="36"/>
      <c r="B108" s="32"/>
      <c r="C108" s="40" t="s">
        <v>56</v>
      </c>
      <c r="D108" s="41">
        <f>D104+D102+D100+D106</f>
        <v>11610</v>
      </c>
      <c r="E108" s="41">
        <f>E104+E102+E100+E106</f>
        <v>884</v>
      </c>
      <c r="F108" s="44">
        <f t="shared" si="37"/>
        <v>0.07614125753660637</v>
      </c>
      <c r="G108" s="41">
        <f>G104+G102+G100+G106</f>
        <v>669</v>
      </c>
      <c r="H108" s="44">
        <f t="shared" si="38"/>
        <v>0.7567873303167421</v>
      </c>
      <c r="I108" s="41">
        <f>I104+I102+I100+I106</f>
        <v>26</v>
      </c>
      <c r="J108" s="41">
        <f aca="true" t="shared" si="40" ref="J108:T108">J104+J102+J100+J106</f>
        <v>0</v>
      </c>
      <c r="K108" s="41">
        <f t="shared" si="40"/>
        <v>294</v>
      </c>
      <c r="L108" s="41">
        <f t="shared" si="40"/>
        <v>0</v>
      </c>
      <c r="M108" s="41">
        <f t="shared" si="40"/>
        <v>0</v>
      </c>
      <c r="N108" s="41">
        <f t="shared" si="40"/>
        <v>0</v>
      </c>
      <c r="O108" s="41">
        <f t="shared" si="40"/>
        <v>81</v>
      </c>
      <c r="P108" s="41">
        <f t="shared" si="40"/>
        <v>68</v>
      </c>
      <c r="Q108" s="41">
        <f t="shared" si="40"/>
        <v>17</v>
      </c>
      <c r="R108" s="41">
        <f t="shared" si="40"/>
        <v>183</v>
      </c>
      <c r="S108" s="41">
        <f t="shared" si="40"/>
        <v>21</v>
      </c>
      <c r="T108" s="41">
        <f t="shared" si="40"/>
        <v>14</v>
      </c>
      <c r="U108" s="45">
        <f t="shared" si="31"/>
        <v>0.0018087855297157622</v>
      </c>
      <c r="V108" s="37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</row>
    <row r="109" spans="2:22" ht="20.25" customHeight="1">
      <c r="B109" s="33"/>
      <c r="C109" s="54" t="s">
        <v>98</v>
      </c>
      <c r="D109" s="6">
        <v>3443</v>
      </c>
      <c r="E109" s="6">
        <v>375</v>
      </c>
      <c r="F109" s="5">
        <f t="shared" si="37"/>
        <v>0.10891664246296834</v>
      </c>
      <c r="G109" s="6">
        <v>302</v>
      </c>
      <c r="H109" s="5">
        <f t="shared" si="38"/>
        <v>0.8053333333333333</v>
      </c>
      <c r="I109" s="6">
        <v>23</v>
      </c>
      <c r="J109" s="6"/>
      <c r="K109" s="6">
        <v>159</v>
      </c>
      <c r="L109" s="6"/>
      <c r="M109" s="6"/>
      <c r="N109" s="6"/>
      <c r="O109" s="6">
        <v>26</v>
      </c>
      <c r="P109" s="6">
        <v>27</v>
      </c>
      <c r="Q109" s="6">
        <v>11</v>
      </c>
      <c r="R109" s="6">
        <v>56</v>
      </c>
      <c r="S109" s="6">
        <v>22</v>
      </c>
      <c r="T109" s="6">
        <v>14</v>
      </c>
      <c r="U109" s="12">
        <f t="shared" si="31"/>
        <v>0.006389776357827476</v>
      </c>
      <c r="V109" s="37"/>
    </row>
    <row r="110" spans="1:45" s="18" customFormat="1" ht="20.25" customHeight="1">
      <c r="A110" s="36"/>
      <c r="B110" s="31"/>
      <c r="C110" s="52"/>
      <c r="D110" s="19">
        <v>10867</v>
      </c>
      <c r="E110" s="19">
        <v>917</v>
      </c>
      <c r="F110" s="20">
        <f t="shared" si="37"/>
        <v>0.0843839146038465</v>
      </c>
      <c r="G110" s="19">
        <v>748</v>
      </c>
      <c r="H110" s="20">
        <f t="shared" si="38"/>
        <v>0.8157033805888768</v>
      </c>
      <c r="I110" s="19">
        <v>36</v>
      </c>
      <c r="J110" s="19"/>
      <c r="K110" s="19">
        <v>363</v>
      </c>
      <c r="L110" s="19"/>
      <c r="M110" s="19"/>
      <c r="N110" s="19">
        <v>2</v>
      </c>
      <c r="O110" s="19">
        <v>68</v>
      </c>
      <c r="P110" s="19">
        <v>90</v>
      </c>
      <c r="Q110" s="19">
        <v>22</v>
      </c>
      <c r="R110" s="19">
        <v>167</v>
      </c>
      <c r="S110" s="19">
        <v>34</v>
      </c>
      <c r="T110" s="19">
        <v>21</v>
      </c>
      <c r="U110" s="21">
        <f t="shared" si="31"/>
        <v>0.0031287383822582128</v>
      </c>
      <c r="V110" s="37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</row>
    <row r="111" spans="2:22" ht="20.25" customHeight="1">
      <c r="B111" s="31" t="s">
        <v>96</v>
      </c>
      <c r="C111" s="53" t="s">
        <v>42</v>
      </c>
      <c r="D111" s="6">
        <v>97</v>
      </c>
      <c r="E111" s="6">
        <v>7</v>
      </c>
      <c r="F111" s="5">
        <f t="shared" si="37"/>
        <v>0.07216494845360824</v>
      </c>
      <c r="G111" s="6">
        <v>7</v>
      </c>
      <c r="H111" s="5">
        <f t="shared" si="38"/>
        <v>1</v>
      </c>
      <c r="I111" s="6">
        <v>1</v>
      </c>
      <c r="J111" s="6"/>
      <c r="K111" s="6">
        <v>2</v>
      </c>
      <c r="L111" s="6"/>
      <c r="M111" s="6"/>
      <c r="N111" s="6"/>
      <c r="O111" s="6">
        <v>1</v>
      </c>
      <c r="P111" s="6"/>
      <c r="Q111" s="6"/>
      <c r="R111" s="6">
        <v>3</v>
      </c>
      <c r="S111" s="6">
        <v>1</v>
      </c>
      <c r="T111" s="6">
        <v>1</v>
      </c>
      <c r="U111" s="12">
        <f t="shared" si="31"/>
        <v>0.010309278350515464</v>
      </c>
      <c r="V111" s="37"/>
    </row>
    <row r="112" spans="1:45" s="18" customFormat="1" ht="20.25" customHeight="1">
      <c r="A112" s="36"/>
      <c r="B112" s="31"/>
      <c r="C112" s="52"/>
      <c r="D112" s="19">
        <v>989</v>
      </c>
      <c r="E112" s="19">
        <v>64</v>
      </c>
      <c r="F112" s="20">
        <f t="shared" si="37"/>
        <v>0.06471183013144591</v>
      </c>
      <c r="G112" s="19">
        <v>36</v>
      </c>
      <c r="H112" s="20">
        <f t="shared" si="38"/>
        <v>0.5625</v>
      </c>
      <c r="I112" s="19">
        <v>1</v>
      </c>
      <c r="J112" s="19"/>
      <c r="K112" s="19">
        <v>10</v>
      </c>
      <c r="L112" s="19"/>
      <c r="M112" s="19"/>
      <c r="N112" s="19"/>
      <c r="O112" s="19">
        <v>2</v>
      </c>
      <c r="P112" s="19">
        <v>5</v>
      </c>
      <c r="Q112" s="19">
        <v>5</v>
      </c>
      <c r="R112" s="19">
        <v>13</v>
      </c>
      <c r="S112" s="19">
        <v>1</v>
      </c>
      <c r="T112" s="19">
        <v>1</v>
      </c>
      <c r="U112" s="21">
        <f t="shared" si="31"/>
        <v>0.0010111223458038423</v>
      </c>
      <c r="V112" s="37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</row>
    <row r="113" spans="2:22" ht="20.25" customHeight="1">
      <c r="B113" s="31" t="s">
        <v>97</v>
      </c>
      <c r="C113" s="53" t="s">
        <v>43</v>
      </c>
      <c r="D113" s="6">
        <v>277</v>
      </c>
      <c r="E113" s="6">
        <v>26</v>
      </c>
      <c r="F113" s="5">
        <f t="shared" si="37"/>
        <v>0.09386281588447654</v>
      </c>
      <c r="G113" s="6">
        <v>19</v>
      </c>
      <c r="H113" s="5">
        <f t="shared" si="38"/>
        <v>0.7307692307692307</v>
      </c>
      <c r="I113" s="6">
        <v>1</v>
      </c>
      <c r="J113" s="6"/>
      <c r="K113" s="6">
        <v>7</v>
      </c>
      <c r="L113" s="6"/>
      <c r="M113" s="6"/>
      <c r="N113" s="6"/>
      <c r="O113" s="6">
        <v>3</v>
      </c>
      <c r="P113" s="6">
        <v>7</v>
      </c>
      <c r="Q113" s="6">
        <v>1</v>
      </c>
      <c r="R113" s="6"/>
      <c r="S113" s="6">
        <v>1</v>
      </c>
      <c r="T113" s="6"/>
      <c r="U113" s="12">
        <f t="shared" si="31"/>
        <v>0.0036101083032490976</v>
      </c>
      <c r="V113" s="37"/>
    </row>
    <row r="114" spans="1:45" s="18" customFormat="1" ht="20.25" customHeight="1">
      <c r="A114" s="36"/>
      <c r="B114" s="31"/>
      <c r="C114" s="52"/>
      <c r="D114" s="22">
        <v>2588</v>
      </c>
      <c r="E114" s="22">
        <v>195</v>
      </c>
      <c r="F114" s="23">
        <f t="shared" si="37"/>
        <v>0.07534775888717156</v>
      </c>
      <c r="G114" s="22">
        <v>143</v>
      </c>
      <c r="H114" s="23">
        <f t="shared" si="38"/>
        <v>0.7333333333333333</v>
      </c>
      <c r="I114" s="22">
        <v>3</v>
      </c>
      <c r="J114" s="22"/>
      <c r="K114" s="22">
        <v>66</v>
      </c>
      <c r="L114" s="22"/>
      <c r="M114" s="22"/>
      <c r="N114" s="22"/>
      <c r="O114" s="22">
        <v>17</v>
      </c>
      <c r="P114" s="22">
        <v>32</v>
      </c>
      <c r="Q114" s="22">
        <v>4</v>
      </c>
      <c r="R114" s="22">
        <v>21</v>
      </c>
      <c r="S114" s="22">
        <v>2</v>
      </c>
      <c r="T114" s="22">
        <v>1</v>
      </c>
      <c r="U114" s="24">
        <f t="shared" si="31"/>
        <v>0.0007727975270479134</v>
      </c>
      <c r="V114" s="37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</row>
    <row r="115" spans="2:22" ht="20.25" customHeight="1">
      <c r="B115" s="31"/>
      <c r="C115" s="38" t="s">
        <v>59</v>
      </c>
      <c r="D115" s="39">
        <f>D113+D111+D109</f>
        <v>3817</v>
      </c>
      <c r="E115" s="39">
        <f>E113+E111+E109</f>
        <v>408</v>
      </c>
      <c r="F115" s="42">
        <f>E115/D115</f>
        <v>0.1068902279276919</v>
      </c>
      <c r="G115" s="39">
        <f>G113+G111+G109</f>
        <v>328</v>
      </c>
      <c r="H115" s="42">
        <f>G115/E115</f>
        <v>0.803921568627451</v>
      </c>
      <c r="I115" s="39">
        <f>I113+I111+I109</f>
        <v>25</v>
      </c>
      <c r="J115" s="39">
        <f aca="true" t="shared" si="41" ref="J115:R115">J113+J111+J109</f>
        <v>0</v>
      </c>
      <c r="K115" s="39">
        <f t="shared" si="41"/>
        <v>168</v>
      </c>
      <c r="L115" s="39">
        <f t="shared" si="41"/>
        <v>0</v>
      </c>
      <c r="M115" s="39">
        <f t="shared" si="41"/>
        <v>0</v>
      </c>
      <c r="N115" s="39">
        <f t="shared" si="41"/>
        <v>0</v>
      </c>
      <c r="O115" s="39">
        <f t="shared" si="41"/>
        <v>30</v>
      </c>
      <c r="P115" s="39">
        <f t="shared" si="41"/>
        <v>34</v>
      </c>
      <c r="Q115" s="39">
        <f t="shared" si="41"/>
        <v>12</v>
      </c>
      <c r="R115" s="39">
        <f t="shared" si="41"/>
        <v>59</v>
      </c>
      <c r="S115" s="39">
        <f>S113+S111+S109</f>
        <v>24</v>
      </c>
      <c r="T115" s="39">
        <f>T113+T111+T109</f>
        <v>15</v>
      </c>
      <c r="U115" s="43">
        <f>S115/D115</f>
        <v>0.006287660466334818</v>
      </c>
      <c r="V115" s="37"/>
    </row>
    <row r="116" spans="1:45" s="18" customFormat="1" ht="20.25" customHeight="1" thickBot="1">
      <c r="A116" s="36"/>
      <c r="B116" s="32"/>
      <c r="C116" s="40" t="s">
        <v>56</v>
      </c>
      <c r="D116" s="41">
        <f>D114+D112+D110</f>
        <v>14444</v>
      </c>
      <c r="E116" s="41">
        <f>E114+E112+E110</f>
        <v>1176</v>
      </c>
      <c r="F116" s="44">
        <f>E116/D116</f>
        <v>0.08141788978122404</v>
      </c>
      <c r="G116" s="41">
        <f>G114+G112+G110</f>
        <v>927</v>
      </c>
      <c r="H116" s="44">
        <f>G116/E116</f>
        <v>0.7882653061224489</v>
      </c>
      <c r="I116" s="41">
        <f>I114+I112+I110</f>
        <v>40</v>
      </c>
      <c r="J116" s="41">
        <f aca="true" t="shared" si="42" ref="J116:R116">J114+J112+J110</f>
        <v>0</v>
      </c>
      <c r="K116" s="41">
        <f t="shared" si="42"/>
        <v>439</v>
      </c>
      <c r="L116" s="41">
        <f t="shared" si="42"/>
        <v>0</v>
      </c>
      <c r="M116" s="41">
        <f t="shared" si="42"/>
        <v>0</v>
      </c>
      <c r="N116" s="41">
        <f t="shared" si="42"/>
        <v>2</v>
      </c>
      <c r="O116" s="41">
        <f t="shared" si="42"/>
        <v>87</v>
      </c>
      <c r="P116" s="41">
        <f t="shared" si="42"/>
        <v>127</v>
      </c>
      <c r="Q116" s="41">
        <f t="shared" si="42"/>
        <v>31</v>
      </c>
      <c r="R116" s="41">
        <f t="shared" si="42"/>
        <v>201</v>
      </c>
      <c r="S116" s="41">
        <f>S114+S112+S110</f>
        <v>37</v>
      </c>
      <c r="T116" s="41">
        <f>T114+T112+T110</f>
        <v>23</v>
      </c>
      <c r="U116" s="45">
        <f>S116/D116</f>
        <v>0.0025616172805317085</v>
      </c>
      <c r="V116" s="37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</row>
    <row r="117" spans="3:22" ht="20.25" customHeight="1" thickTop="1">
      <c r="C117" s="51" t="s">
        <v>45</v>
      </c>
      <c r="D117" s="13">
        <f>D115+D107+D97+D89+D83+D71+D55+D47+D41+D33+D23+D17</f>
        <v>22577</v>
      </c>
      <c r="E117" s="13">
        <f>E115+E107+E97+E89+E83+E71+E55+E47+E41+E33+E23+E17</f>
        <v>2043</v>
      </c>
      <c r="F117" s="14">
        <f t="shared" si="37"/>
        <v>0.09049032200912432</v>
      </c>
      <c r="G117" s="13">
        <f>G115+G107+G97+G89+G83+G71+G55+G47+G41+G33+G23+G17</f>
        <v>1495</v>
      </c>
      <c r="H117" s="14">
        <f t="shared" si="38"/>
        <v>0.7317670093000489</v>
      </c>
      <c r="I117" s="13">
        <f aca="true" t="shared" si="43" ref="I117:T117">I115+I107+I97+I89+I83+I71+I55+I47+I41+I33+I23+I17</f>
        <v>116</v>
      </c>
      <c r="J117" s="13" t="e">
        <f t="shared" si="43"/>
        <v>#REF!</v>
      </c>
      <c r="K117" s="13">
        <f t="shared" si="43"/>
        <v>725</v>
      </c>
      <c r="L117" s="13">
        <f t="shared" si="43"/>
        <v>1</v>
      </c>
      <c r="M117" s="13">
        <f t="shared" si="43"/>
        <v>0</v>
      </c>
      <c r="N117" s="13">
        <f t="shared" si="43"/>
        <v>5</v>
      </c>
      <c r="O117" s="13">
        <f t="shared" si="43"/>
        <v>157</v>
      </c>
      <c r="P117" s="13">
        <f t="shared" si="43"/>
        <v>150</v>
      </c>
      <c r="Q117" s="13">
        <f t="shared" si="43"/>
        <v>42</v>
      </c>
      <c r="R117" s="13">
        <f t="shared" si="43"/>
        <v>299</v>
      </c>
      <c r="S117" s="13">
        <f t="shared" si="43"/>
        <v>105</v>
      </c>
      <c r="T117" s="13">
        <f t="shared" si="43"/>
        <v>66</v>
      </c>
      <c r="U117" s="15">
        <f>S117/D117</f>
        <v>0.0046507507640519115</v>
      </c>
      <c r="V117" s="37"/>
    </row>
    <row r="118" spans="1:45" s="18" customFormat="1" ht="20.25" customHeight="1">
      <c r="A118" s="36"/>
      <c r="B118" s="27"/>
      <c r="C118" s="52"/>
      <c r="D118" s="19">
        <f>D116+D108+D98+D90+D84+D72+D56+D48+D42+D34+D24+D18</f>
        <v>136754</v>
      </c>
      <c r="E118" s="19">
        <f>E116+E108+E98+E90+E84+E72+E56+E48+E42+E34+E24+E18</f>
        <v>10111</v>
      </c>
      <c r="F118" s="25">
        <f t="shared" si="37"/>
        <v>0.07393568012635827</v>
      </c>
      <c r="G118" s="19">
        <f>G116+G108+G98+G90+G84+G72+G56+G48+G42+G34+G24+G18</f>
        <v>7609</v>
      </c>
      <c r="H118" s="25">
        <f>G118/E118</f>
        <v>0.7525467312827614</v>
      </c>
      <c r="I118" s="19">
        <f aca="true" t="shared" si="44" ref="I118:T118">I116+I108+I98+I90+I84+I72+I56+I48+I42+I34+I24+I18</f>
        <v>295</v>
      </c>
      <c r="J118" s="19" t="e">
        <f t="shared" si="44"/>
        <v>#REF!</v>
      </c>
      <c r="K118" s="19">
        <f t="shared" si="44"/>
        <v>3326</v>
      </c>
      <c r="L118" s="19">
        <f t="shared" si="44"/>
        <v>2</v>
      </c>
      <c r="M118" s="19">
        <f t="shared" si="44"/>
        <v>1</v>
      </c>
      <c r="N118" s="19">
        <f t="shared" si="44"/>
        <v>20</v>
      </c>
      <c r="O118" s="19">
        <f t="shared" si="44"/>
        <v>895</v>
      </c>
      <c r="P118" s="19">
        <f t="shared" si="44"/>
        <v>816</v>
      </c>
      <c r="Q118" s="19">
        <f t="shared" si="44"/>
        <v>213</v>
      </c>
      <c r="R118" s="19">
        <f t="shared" si="44"/>
        <v>2041</v>
      </c>
      <c r="S118" s="19">
        <f t="shared" si="44"/>
        <v>260</v>
      </c>
      <c r="T118" s="19">
        <f t="shared" si="44"/>
        <v>165</v>
      </c>
      <c r="U118" s="26">
        <f t="shared" si="31"/>
        <v>0.0019012240958216945</v>
      </c>
      <c r="V118" s="37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</row>
    <row r="119" spans="3:22" ht="20.25" customHeight="1">
      <c r="C119" s="34"/>
      <c r="V119" s="37"/>
    </row>
    <row r="120" ht="13.5">
      <c r="C120" s="35"/>
    </row>
    <row r="121" ht="13.5">
      <c r="C121" s="35"/>
    </row>
    <row r="122" ht="13.5">
      <c r="C122" s="35"/>
    </row>
    <row r="123" ht="14.25" thickBot="1">
      <c r="C123" s="35"/>
    </row>
    <row r="124" spans="3:22" ht="20.25" customHeight="1" thickTop="1">
      <c r="C124" s="51" t="s">
        <v>100</v>
      </c>
      <c r="D124" s="13">
        <v>20006</v>
      </c>
      <c r="E124" s="13">
        <v>1877</v>
      </c>
      <c r="F124" s="14"/>
      <c r="G124" s="13">
        <v>1380</v>
      </c>
      <c r="H124" s="14"/>
      <c r="I124" s="13">
        <v>110</v>
      </c>
      <c r="J124" s="13"/>
      <c r="K124" s="13">
        <v>668</v>
      </c>
      <c r="L124" s="13">
        <v>1</v>
      </c>
      <c r="M124" s="13"/>
      <c r="N124" s="13">
        <v>5</v>
      </c>
      <c r="O124" s="13">
        <v>144</v>
      </c>
      <c r="P124" s="13">
        <v>139</v>
      </c>
      <c r="Q124" s="13">
        <v>35</v>
      </c>
      <c r="R124" s="13">
        <v>278</v>
      </c>
      <c r="S124" s="13">
        <v>99</v>
      </c>
      <c r="T124" s="13">
        <v>63</v>
      </c>
      <c r="U124" s="15">
        <f aca="true" t="shared" si="45" ref="U124:U131">S124/D124</f>
        <v>0.00494851544536639</v>
      </c>
      <c r="V124" s="37"/>
    </row>
    <row r="125" spans="1:45" s="18" customFormat="1" ht="20.25" customHeight="1" thickBot="1">
      <c r="A125" s="36"/>
      <c r="B125" s="27"/>
      <c r="C125" s="52"/>
      <c r="D125" s="19">
        <v>120525</v>
      </c>
      <c r="E125" s="19">
        <v>9098</v>
      </c>
      <c r="F125" s="25"/>
      <c r="G125" s="19">
        <v>6880</v>
      </c>
      <c r="H125" s="25"/>
      <c r="I125" s="19">
        <v>260</v>
      </c>
      <c r="J125" s="19"/>
      <c r="K125" s="19">
        <v>3000</v>
      </c>
      <c r="L125" s="19">
        <v>2</v>
      </c>
      <c r="M125" s="19">
        <v>1</v>
      </c>
      <c r="N125" s="19">
        <v>18</v>
      </c>
      <c r="O125" s="19">
        <v>805</v>
      </c>
      <c r="P125" s="19">
        <v>771</v>
      </c>
      <c r="Q125" s="19">
        <v>186</v>
      </c>
      <c r="R125" s="19">
        <v>1837</v>
      </c>
      <c r="S125" s="19">
        <v>227</v>
      </c>
      <c r="T125" s="19">
        <v>146</v>
      </c>
      <c r="U125" s="26">
        <f t="shared" si="45"/>
        <v>0.0018834266749637005</v>
      </c>
      <c r="V125" s="37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</row>
    <row r="126" spans="3:22" ht="20.25" customHeight="1" thickTop="1">
      <c r="C126" s="51" t="s">
        <v>101</v>
      </c>
      <c r="D126" s="13">
        <v>1535</v>
      </c>
      <c r="E126" s="13">
        <v>83</v>
      </c>
      <c r="F126" s="14"/>
      <c r="G126" s="13">
        <v>57</v>
      </c>
      <c r="H126" s="14"/>
      <c r="I126" s="13">
        <v>1</v>
      </c>
      <c r="J126" s="13"/>
      <c r="K126" s="13">
        <v>29</v>
      </c>
      <c r="L126" s="13"/>
      <c r="M126" s="13"/>
      <c r="N126" s="13"/>
      <c r="O126" s="13">
        <v>5</v>
      </c>
      <c r="P126" s="13">
        <v>9</v>
      </c>
      <c r="Q126" s="13">
        <v>1</v>
      </c>
      <c r="R126" s="13">
        <v>12</v>
      </c>
      <c r="S126" s="13">
        <v>1</v>
      </c>
      <c r="T126" s="13"/>
      <c r="U126" s="15">
        <f t="shared" si="45"/>
        <v>0.0006514657980456026</v>
      </c>
      <c r="V126" s="37"/>
    </row>
    <row r="127" spans="1:45" s="18" customFormat="1" ht="20.25" customHeight="1" thickBot="1">
      <c r="A127" s="36"/>
      <c r="B127" s="27"/>
      <c r="C127" s="52"/>
      <c r="D127" s="19">
        <v>10982</v>
      </c>
      <c r="E127" s="19">
        <v>629</v>
      </c>
      <c r="F127" s="25"/>
      <c r="G127" s="19">
        <v>446</v>
      </c>
      <c r="H127" s="25"/>
      <c r="I127" s="19">
        <v>22</v>
      </c>
      <c r="J127" s="19"/>
      <c r="K127" s="19">
        <v>197</v>
      </c>
      <c r="L127" s="19"/>
      <c r="M127" s="19"/>
      <c r="N127" s="19">
        <v>1</v>
      </c>
      <c r="O127" s="19">
        <v>51</v>
      </c>
      <c r="P127" s="19">
        <v>38</v>
      </c>
      <c r="Q127" s="19">
        <v>12</v>
      </c>
      <c r="R127" s="19">
        <v>125</v>
      </c>
      <c r="S127" s="19">
        <v>20</v>
      </c>
      <c r="T127" s="19">
        <v>12</v>
      </c>
      <c r="U127" s="26">
        <f t="shared" si="45"/>
        <v>0.001821161901293025</v>
      </c>
      <c r="V127" s="37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</row>
    <row r="128" spans="3:22" ht="20.25" customHeight="1" thickTop="1">
      <c r="C128" s="51" t="s">
        <v>102</v>
      </c>
      <c r="D128" s="13">
        <v>1036</v>
      </c>
      <c r="E128" s="13">
        <v>83</v>
      </c>
      <c r="F128" s="14"/>
      <c r="G128" s="13">
        <v>58</v>
      </c>
      <c r="H128" s="14"/>
      <c r="I128" s="13">
        <v>5</v>
      </c>
      <c r="J128" s="13"/>
      <c r="K128" s="13">
        <v>28</v>
      </c>
      <c r="L128" s="13"/>
      <c r="M128" s="13"/>
      <c r="N128" s="13"/>
      <c r="O128" s="13">
        <v>8</v>
      </c>
      <c r="P128" s="13">
        <v>2</v>
      </c>
      <c r="Q128" s="13">
        <v>6</v>
      </c>
      <c r="R128" s="13">
        <v>9</v>
      </c>
      <c r="S128" s="13">
        <v>5</v>
      </c>
      <c r="T128" s="13">
        <v>3</v>
      </c>
      <c r="U128" s="15">
        <f t="shared" si="45"/>
        <v>0.004826254826254826</v>
      </c>
      <c r="V128" s="37"/>
    </row>
    <row r="129" spans="1:45" s="18" customFormat="1" ht="20.25" customHeight="1" thickBot="1">
      <c r="A129" s="36"/>
      <c r="B129" s="27"/>
      <c r="C129" s="52"/>
      <c r="D129" s="19">
        <v>5247</v>
      </c>
      <c r="E129" s="19">
        <v>384</v>
      </c>
      <c r="F129" s="25"/>
      <c r="G129" s="19">
        <v>283</v>
      </c>
      <c r="H129" s="25"/>
      <c r="I129" s="19">
        <v>13</v>
      </c>
      <c r="J129" s="19"/>
      <c r="K129" s="19">
        <v>129</v>
      </c>
      <c r="L129" s="19"/>
      <c r="M129" s="19"/>
      <c r="N129" s="19">
        <v>1</v>
      </c>
      <c r="O129" s="19">
        <v>39</v>
      </c>
      <c r="P129" s="19">
        <v>7</v>
      </c>
      <c r="Q129" s="19">
        <v>15</v>
      </c>
      <c r="R129" s="19">
        <v>79</v>
      </c>
      <c r="S129" s="19">
        <v>13</v>
      </c>
      <c r="T129" s="19">
        <v>7</v>
      </c>
      <c r="U129" s="26">
        <f t="shared" si="45"/>
        <v>0.0024776062511911567</v>
      </c>
      <c r="V129" s="37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</row>
    <row r="130" spans="3:22" ht="20.25" customHeight="1" thickTop="1">
      <c r="C130" s="51" t="s">
        <v>45</v>
      </c>
      <c r="D130" s="13">
        <f>D124+D126+D128</f>
        <v>22577</v>
      </c>
      <c r="E130" s="13">
        <f aca="true" t="shared" si="46" ref="E130:T130">E124+E126+E128</f>
        <v>2043</v>
      </c>
      <c r="F130" s="13">
        <f t="shared" si="46"/>
        <v>0</v>
      </c>
      <c r="G130" s="13">
        <f t="shared" si="46"/>
        <v>1495</v>
      </c>
      <c r="H130" s="13">
        <f t="shared" si="46"/>
        <v>0</v>
      </c>
      <c r="I130" s="13">
        <f t="shared" si="46"/>
        <v>116</v>
      </c>
      <c r="J130" s="13">
        <f t="shared" si="46"/>
        <v>0</v>
      </c>
      <c r="K130" s="13">
        <f t="shared" si="46"/>
        <v>725</v>
      </c>
      <c r="L130" s="13">
        <f t="shared" si="46"/>
        <v>1</v>
      </c>
      <c r="M130" s="13">
        <f t="shared" si="46"/>
        <v>0</v>
      </c>
      <c r="N130" s="13">
        <f t="shared" si="46"/>
        <v>5</v>
      </c>
      <c r="O130" s="13">
        <f t="shared" si="46"/>
        <v>157</v>
      </c>
      <c r="P130" s="13">
        <f t="shared" si="46"/>
        <v>150</v>
      </c>
      <c r="Q130" s="13">
        <f t="shared" si="46"/>
        <v>42</v>
      </c>
      <c r="R130" s="13">
        <f t="shared" si="46"/>
        <v>299</v>
      </c>
      <c r="S130" s="13">
        <f t="shared" si="46"/>
        <v>105</v>
      </c>
      <c r="T130" s="13">
        <f t="shared" si="46"/>
        <v>66</v>
      </c>
      <c r="U130" s="15">
        <f t="shared" si="45"/>
        <v>0.0046507507640519115</v>
      </c>
      <c r="V130" s="37"/>
    </row>
    <row r="131" spans="1:45" s="18" customFormat="1" ht="20.25" customHeight="1">
      <c r="A131" s="36"/>
      <c r="B131" s="27"/>
      <c r="C131" s="52"/>
      <c r="D131" s="49">
        <f>D125+D127+D129</f>
        <v>136754</v>
      </c>
      <c r="E131" s="49">
        <f aca="true" t="shared" si="47" ref="E131:T131">E125+E127+E129</f>
        <v>10111</v>
      </c>
      <c r="F131" s="49">
        <f t="shared" si="47"/>
        <v>0</v>
      </c>
      <c r="G131" s="49">
        <f t="shared" si="47"/>
        <v>7609</v>
      </c>
      <c r="H131" s="49">
        <f t="shared" si="47"/>
        <v>0</v>
      </c>
      <c r="I131" s="49">
        <f t="shared" si="47"/>
        <v>295</v>
      </c>
      <c r="J131" s="49">
        <f t="shared" si="47"/>
        <v>0</v>
      </c>
      <c r="K131" s="49">
        <f t="shared" si="47"/>
        <v>3326</v>
      </c>
      <c r="L131" s="49">
        <f t="shared" si="47"/>
        <v>2</v>
      </c>
      <c r="M131" s="49">
        <f t="shared" si="47"/>
        <v>1</v>
      </c>
      <c r="N131" s="49">
        <f t="shared" si="47"/>
        <v>20</v>
      </c>
      <c r="O131" s="49">
        <f t="shared" si="47"/>
        <v>895</v>
      </c>
      <c r="P131" s="49">
        <f t="shared" si="47"/>
        <v>816</v>
      </c>
      <c r="Q131" s="49">
        <f t="shared" si="47"/>
        <v>213</v>
      </c>
      <c r="R131" s="49">
        <f t="shared" si="47"/>
        <v>2041</v>
      </c>
      <c r="S131" s="49">
        <f t="shared" si="47"/>
        <v>260</v>
      </c>
      <c r="T131" s="49">
        <f t="shared" si="47"/>
        <v>165</v>
      </c>
      <c r="U131" s="26">
        <f t="shared" si="45"/>
        <v>0.0019012240958216945</v>
      </c>
      <c r="V131" s="37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</row>
    <row r="132" ht="13.5">
      <c r="C132" s="35"/>
    </row>
    <row r="133" ht="13.5">
      <c r="C133" s="35"/>
    </row>
    <row r="134" ht="13.5">
      <c r="C134" s="35"/>
    </row>
    <row r="135" ht="13.5">
      <c r="C135" s="35"/>
    </row>
    <row r="136" ht="13.5">
      <c r="C136" s="35"/>
    </row>
    <row r="137" ht="13.5">
      <c r="C137" s="35"/>
    </row>
    <row r="138" ht="13.5">
      <c r="C138" s="35"/>
    </row>
    <row r="139" ht="13.5">
      <c r="C139" s="35"/>
    </row>
    <row r="140" ht="13.5">
      <c r="C140" s="35"/>
    </row>
    <row r="141" ht="13.5">
      <c r="C141" s="35"/>
    </row>
    <row r="142" ht="13.5">
      <c r="C142" s="35"/>
    </row>
    <row r="143" ht="13.5">
      <c r="C143" s="35"/>
    </row>
    <row r="144" ht="13.5">
      <c r="C144" s="35"/>
    </row>
    <row r="145" ht="13.5">
      <c r="C145" s="35"/>
    </row>
    <row r="146" ht="13.5">
      <c r="C146" s="35"/>
    </row>
    <row r="147" ht="13.5">
      <c r="C147" s="35"/>
    </row>
    <row r="148" ht="13.5">
      <c r="C148" s="35"/>
    </row>
    <row r="149" ht="13.5">
      <c r="C149" s="35"/>
    </row>
    <row r="150" ht="13.5">
      <c r="C150" s="35"/>
    </row>
    <row r="151" ht="13.5">
      <c r="C151" s="35"/>
    </row>
    <row r="152" ht="13.5">
      <c r="C152" s="35"/>
    </row>
    <row r="153" ht="13.5">
      <c r="C153" s="35"/>
    </row>
    <row r="154" ht="13.5">
      <c r="C154" s="35"/>
    </row>
    <row r="155" ht="13.5">
      <c r="C155" s="35"/>
    </row>
    <row r="156" ht="13.5">
      <c r="C156" s="35"/>
    </row>
    <row r="157" ht="13.5">
      <c r="C157" s="35"/>
    </row>
    <row r="158" ht="13.5">
      <c r="C158" s="35"/>
    </row>
    <row r="159" ht="13.5">
      <c r="C159" s="35"/>
    </row>
    <row r="160" ht="13.5">
      <c r="C160" s="35"/>
    </row>
    <row r="161" ht="13.5">
      <c r="C161" s="35"/>
    </row>
    <row r="162" ht="13.5">
      <c r="C162" s="35"/>
    </row>
    <row r="163" ht="13.5">
      <c r="C163" s="35"/>
    </row>
    <row r="164" ht="13.5">
      <c r="C164" s="35"/>
    </row>
    <row r="165" ht="13.5">
      <c r="C165" s="35"/>
    </row>
    <row r="166" ht="13.5">
      <c r="C166" s="35"/>
    </row>
    <row r="167" ht="13.5">
      <c r="C167" s="35"/>
    </row>
    <row r="168" ht="13.5">
      <c r="C168" s="35"/>
    </row>
    <row r="169" ht="13.5">
      <c r="C169" s="35"/>
    </row>
    <row r="170" ht="13.5">
      <c r="C170" s="35"/>
    </row>
    <row r="171" ht="13.5">
      <c r="C171" s="35"/>
    </row>
    <row r="172" ht="13.5">
      <c r="C172" s="35"/>
    </row>
    <row r="173" ht="13.5">
      <c r="C173" s="35"/>
    </row>
    <row r="174" ht="13.5">
      <c r="C174" s="35"/>
    </row>
    <row r="175" ht="13.5">
      <c r="C175" s="35"/>
    </row>
    <row r="176" ht="13.5">
      <c r="C176" s="35"/>
    </row>
    <row r="177" ht="13.5">
      <c r="C177" s="35"/>
    </row>
    <row r="178" ht="13.5">
      <c r="C178" s="35"/>
    </row>
    <row r="179" ht="13.5">
      <c r="C179" s="35"/>
    </row>
    <row r="180" ht="13.5">
      <c r="C180" s="35"/>
    </row>
    <row r="181" ht="13.5">
      <c r="C181" s="35"/>
    </row>
    <row r="182" ht="13.5">
      <c r="C182" s="35"/>
    </row>
    <row r="183" ht="13.5">
      <c r="C183" s="35"/>
    </row>
    <row r="184" ht="13.5">
      <c r="C184" s="35"/>
    </row>
    <row r="185" ht="13.5">
      <c r="C185" s="35"/>
    </row>
    <row r="186" ht="13.5">
      <c r="C186" s="35"/>
    </row>
    <row r="187" ht="13.5">
      <c r="C187" s="35"/>
    </row>
    <row r="188" ht="13.5">
      <c r="C188" s="35"/>
    </row>
    <row r="189" ht="13.5">
      <c r="C189" s="35"/>
    </row>
    <row r="190" ht="13.5">
      <c r="C190" s="35"/>
    </row>
    <row r="191" ht="13.5">
      <c r="C191" s="35"/>
    </row>
    <row r="192" ht="13.5">
      <c r="C192" s="35"/>
    </row>
    <row r="193" ht="13.5">
      <c r="C193" s="35"/>
    </row>
    <row r="194" ht="13.5">
      <c r="C194" s="35"/>
    </row>
    <row r="195" ht="13.5">
      <c r="C195" s="35"/>
    </row>
    <row r="196" ht="13.5">
      <c r="C196" s="35"/>
    </row>
    <row r="197" ht="13.5">
      <c r="C197" s="35"/>
    </row>
    <row r="198" ht="13.5">
      <c r="C198" s="35"/>
    </row>
    <row r="199" ht="13.5">
      <c r="C199" s="35"/>
    </row>
    <row r="200" ht="13.5">
      <c r="C200" s="35"/>
    </row>
    <row r="201" ht="13.5">
      <c r="C201" s="35"/>
    </row>
    <row r="202" ht="13.5">
      <c r="C202" s="35"/>
    </row>
    <row r="203" ht="13.5">
      <c r="C203" s="35"/>
    </row>
    <row r="204" ht="13.5">
      <c r="C204" s="35"/>
    </row>
    <row r="205" ht="13.5">
      <c r="C205" s="35"/>
    </row>
    <row r="206" ht="13.5">
      <c r="C206" s="35"/>
    </row>
    <row r="207" ht="13.5">
      <c r="C207" s="35"/>
    </row>
    <row r="208" ht="13.5">
      <c r="C208" s="35"/>
    </row>
    <row r="209" ht="13.5">
      <c r="C209" s="35"/>
    </row>
    <row r="210" ht="13.5">
      <c r="C210" s="35"/>
    </row>
    <row r="211" ht="13.5">
      <c r="C211" s="35"/>
    </row>
    <row r="212" ht="13.5">
      <c r="C212" s="35"/>
    </row>
    <row r="213" ht="13.5">
      <c r="C213" s="35"/>
    </row>
    <row r="214" ht="13.5">
      <c r="C214" s="35"/>
    </row>
    <row r="215" ht="13.5">
      <c r="C215" s="35"/>
    </row>
    <row r="216" ht="13.5">
      <c r="C216" s="35"/>
    </row>
    <row r="217" ht="13.5">
      <c r="C217" s="35"/>
    </row>
    <row r="218" ht="13.5">
      <c r="C218" s="35"/>
    </row>
    <row r="219" ht="13.5">
      <c r="C219" s="35"/>
    </row>
    <row r="220" ht="13.5">
      <c r="C220" s="35"/>
    </row>
    <row r="221" ht="13.5">
      <c r="C221" s="35"/>
    </row>
    <row r="222" ht="13.5">
      <c r="C222" s="35"/>
    </row>
    <row r="223" ht="13.5">
      <c r="C223" s="35"/>
    </row>
    <row r="224" ht="13.5">
      <c r="C224" s="35"/>
    </row>
    <row r="225" ht="13.5">
      <c r="C225" s="35"/>
    </row>
    <row r="226" ht="13.5">
      <c r="C226" s="35"/>
    </row>
    <row r="227" ht="13.5">
      <c r="C227" s="35"/>
    </row>
    <row r="228" ht="13.5">
      <c r="C228" s="35"/>
    </row>
    <row r="229" ht="13.5">
      <c r="C229" s="35"/>
    </row>
    <row r="230" ht="13.5">
      <c r="C230" s="35"/>
    </row>
    <row r="231" ht="13.5">
      <c r="C231" s="35"/>
    </row>
    <row r="232" ht="13.5">
      <c r="C232" s="35"/>
    </row>
    <row r="233" ht="13.5">
      <c r="C233" s="35"/>
    </row>
    <row r="234" ht="13.5">
      <c r="C234" s="35"/>
    </row>
    <row r="235" ht="13.5">
      <c r="C235" s="35"/>
    </row>
    <row r="236" ht="13.5">
      <c r="C236" s="35"/>
    </row>
    <row r="237" ht="13.5">
      <c r="C237" s="35"/>
    </row>
    <row r="238" ht="13.5">
      <c r="C238" s="35"/>
    </row>
    <row r="239" ht="13.5">
      <c r="C239" s="35"/>
    </row>
    <row r="240" ht="13.5">
      <c r="C240" s="35"/>
    </row>
    <row r="241" ht="13.5">
      <c r="C241" s="35"/>
    </row>
    <row r="242" ht="13.5">
      <c r="C242" s="35"/>
    </row>
    <row r="243" ht="13.5">
      <c r="C243" s="35"/>
    </row>
    <row r="244" ht="13.5">
      <c r="C244" s="35"/>
    </row>
    <row r="245" ht="13.5">
      <c r="C245" s="35"/>
    </row>
    <row r="246" ht="13.5">
      <c r="C246" s="35"/>
    </row>
    <row r="247" ht="13.5">
      <c r="C247" s="35"/>
    </row>
    <row r="248" ht="13.5">
      <c r="C248" s="35"/>
    </row>
    <row r="249" ht="13.5">
      <c r="C249" s="35"/>
    </row>
    <row r="250" ht="13.5">
      <c r="C250" s="35"/>
    </row>
    <row r="251" ht="13.5">
      <c r="C251" s="35"/>
    </row>
    <row r="252" ht="13.5">
      <c r="C252" s="35"/>
    </row>
    <row r="253" ht="13.5">
      <c r="C253" s="35"/>
    </row>
    <row r="254" ht="13.5">
      <c r="C254" s="35"/>
    </row>
    <row r="255" ht="13.5">
      <c r="C255" s="35"/>
    </row>
    <row r="256" ht="13.5">
      <c r="C256" s="35"/>
    </row>
    <row r="257" ht="13.5">
      <c r="C257" s="35"/>
    </row>
    <row r="258" ht="13.5">
      <c r="C258" s="35"/>
    </row>
    <row r="259" ht="13.5">
      <c r="C259" s="35"/>
    </row>
    <row r="260" ht="13.5">
      <c r="C260" s="35"/>
    </row>
    <row r="261" ht="13.5">
      <c r="C261" s="35"/>
    </row>
    <row r="262" ht="13.5">
      <c r="C262" s="35"/>
    </row>
    <row r="263" ht="13.5">
      <c r="C263" s="35"/>
    </row>
    <row r="264" ht="13.5">
      <c r="C264" s="35"/>
    </row>
    <row r="265" ht="13.5">
      <c r="C265" s="35"/>
    </row>
    <row r="266" ht="13.5">
      <c r="C266" s="35"/>
    </row>
    <row r="267" ht="13.5">
      <c r="C267" s="35"/>
    </row>
    <row r="268" ht="13.5">
      <c r="C268" s="35"/>
    </row>
    <row r="269" ht="13.5">
      <c r="C269" s="35"/>
    </row>
    <row r="270" ht="13.5">
      <c r="C270" s="35"/>
    </row>
    <row r="271" ht="13.5">
      <c r="C271" s="35"/>
    </row>
    <row r="272" ht="13.5">
      <c r="C272" s="35"/>
    </row>
    <row r="273" ht="13.5">
      <c r="C273" s="35"/>
    </row>
    <row r="274" ht="13.5">
      <c r="C274" s="35"/>
    </row>
    <row r="275" ht="13.5">
      <c r="C275" s="35"/>
    </row>
    <row r="276" ht="13.5">
      <c r="C276" s="35"/>
    </row>
    <row r="277" ht="13.5">
      <c r="C277" s="35"/>
    </row>
    <row r="278" ht="13.5">
      <c r="C278" s="35"/>
    </row>
    <row r="279" ht="13.5">
      <c r="C279" s="35"/>
    </row>
    <row r="280" ht="13.5">
      <c r="C280" s="35"/>
    </row>
    <row r="281" ht="13.5">
      <c r="C281" s="35"/>
    </row>
    <row r="282" ht="13.5">
      <c r="C282" s="35"/>
    </row>
    <row r="283" ht="13.5">
      <c r="C283" s="35"/>
    </row>
    <row r="284" ht="13.5">
      <c r="C284" s="35"/>
    </row>
    <row r="285" ht="13.5">
      <c r="C285" s="35"/>
    </row>
    <row r="286" ht="13.5">
      <c r="C286" s="35"/>
    </row>
    <row r="287" ht="13.5">
      <c r="C287" s="35"/>
    </row>
    <row r="288" ht="13.5">
      <c r="C288" s="35"/>
    </row>
    <row r="289" ht="13.5">
      <c r="C289" s="35"/>
    </row>
    <row r="290" ht="13.5">
      <c r="C290" s="35"/>
    </row>
    <row r="291" ht="13.5">
      <c r="C291" s="35"/>
    </row>
    <row r="292" ht="13.5">
      <c r="C292" s="35"/>
    </row>
    <row r="293" ht="13.5">
      <c r="C293" s="35"/>
    </row>
    <row r="294" ht="13.5">
      <c r="C294" s="35"/>
    </row>
    <row r="295" ht="13.5">
      <c r="C295" s="35"/>
    </row>
    <row r="296" ht="13.5">
      <c r="C296" s="35"/>
    </row>
    <row r="297" ht="13.5">
      <c r="C297" s="35"/>
    </row>
    <row r="298" ht="13.5">
      <c r="C298" s="35"/>
    </row>
    <row r="299" ht="13.5">
      <c r="C299" s="35"/>
    </row>
    <row r="300" ht="13.5">
      <c r="C300" s="35"/>
    </row>
    <row r="301" ht="13.5">
      <c r="C301" s="35"/>
    </row>
    <row r="302" ht="13.5">
      <c r="C302" s="35"/>
    </row>
    <row r="303" ht="13.5">
      <c r="C303" s="35"/>
    </row>
    <row r="304" ht="13.5">
      <c r="C304" s="35"/>
    </row>
    <row r="305" ht="13.5">
      <c r="C305" s="35"/>
    </row>
    <row r="306" ht="13.5">
      <c r="C306" s="35"/>
    </row>
    <row r="307" ht="13.5">
      <c r="C307" s="35"/>
    </row>
    <row r="308" ht="13.5">
      <c r="C308" s="35"/>
    </row>
    <row r="309" ht="13.5">
      <c r="C309" s="35"/>
    </row>
    <row r="310" ht="13.5">
      <c r="C310" s="35"/>
    </row>
    <row r="311" ht="13.5">
      <c r="C311" s="35"/>
    </row>
    <row r="312" ht="13.5">
      <c r="C312" s="35"/>
    </row>
    <row r="313" ht="13.5">
      <c r="C313" s="35"/>
    </row>
    <row r="314" ht="13.5">
      <c r="C314" s="35"/>
    </row>
    <row r="315" ht="13.5">
      <c r="C315" s="35"/>
    </row>
    <row r="316" ht="13.5">
      <c r="C316" s="35"/>
    </row>
    <row r="317" ht="13.5">
      <c r="C317" s="35"/>
    </row>
    <row r="318" ht="13.5">
      <c r="C318" s="35"/>
    </row>
    <row r="319" ht="13.5">
      <c r="C319" s="35"/>
    </row>
    <row r="320" ht="13.5">
      <c r="C320" s="35"/>
    </row>
    <row r="321" ht="13.5">
      <c r="C321" s="35"/>
    </row>
    <row r="322" ht="13.5">
      <c r="C322" s="35"/>
    </row>
    <row r="323" ht="13.5">
      <c r="C323" s="35"/>
    </row>
    <row r="324" ht="13.5">
      <c r="C324" s="35"/>
    </row>
    <row r="325" ht="13.5">
      <c r="C325" s="35"/>
    </row>
    <row r="326" ht="13.5">
      <c r="C326" s="35"/>
    </row>
    <row r="327" ht="13.5">
      <c r="C327" s="35"/>
    </row>
    <row r="328" ht="13.5">
      <c r="C328" s="35"/>
    </row>
    <row r="329" ht="13.5">
      <c r="C329" s="35"/>
    </row>
    <row r="330" ht="13.5">
      <c r="C330" s="35"/>
    </row>
    <row r="331" ht="13.5">
      <c r="C331" s="35"/>
    </row>
    <row r="332" ht="13.5">
      <c r="C332" s="35"/>
    </row>
    <row r="333" ht="13.5">
      <c r="C333" s="35"/>
    </row>
    <row r="334" ht="13.5">
      <c r="C334" s="35"/>
    </row>
    <row r="335" ht="13.5">
      <c r="C335" s="35"/>
    </row>
    <row r="336" ht="13.5">
      <c r="C336" s="35"/>
    </row>
    <row r="337" ht="13.5">
      <c r="C337" s="35"/>
    </row>
    <row r="338" ht="13.5">
      <c r="C338" s="35"/>
    </row>
    <row r="339" ht="13.5">
      <c r="C339" s="35"/>
    </row>
    <row r="340" ht="13.5">
      <c r="C340" s="35"/>
    </row>
    <row r="341" ht="13.5">
      <c r="C341" s="35"/>
    </row>
    <row r="342" ht="13.5">
      <c r="C342" s="35"/>
    </row>
    <row r="343" ht="13.5">
      <c r="C343" s="35"/>
    </row>
    <row r="344" ht="13.5">
      <c r="C344" s="35"/>
    </row>
    <row r="345" ht="13.5">
      <c r="C345" s="35"/>
    </row>
    <row r="346" ht="13.5">
      <c r="C346" s="35"/>
    </row>
    <row r="347" ht="13.5">
      <c r="C347" s="35"/>
    </row>
    <row r="348" ht="13.5">
      <c r="C348" s="35"/>
    </row>
    <row r="349" ht="13.5">
      <c r="C349" s="35"/>
    </row>
    <row r="350" ht="13.5">
      <c r="C350" s="35"/>
    </row>
    <row r="351" ht="13.5">
      <c r="C351" s="35"/>
    </row>
    <row r="352" ht="13.5">
      <c r="C352" s="35"/>
    </row>
    <row r="353" ht="13.5">
      <c r="C353" s="35"/>
    </row>
    <row r="354" ht="13.5">
      <c r="C354" s="35"/>
    </row>
    <row r="355" ht="13.5">
      <c r="C355" s="35"/>
    </row>
    <row r="356" ht="13.5">
      <c r="C356" s="35"/>
    </row>
    <row r="357" ht="13.5">
      <c r="C357" s="35"/>
    </row>
    <row r="358" ht="13.5">
      <c r="C358" s="35"/>
    </row>
    <row r="359" ht="13.5">
      <c r="C359" s="35"/>
    </row>
    <row r="360" ht="13.5">
      <c r="C360" s="35"/>
    </row>
    <row r="361" ht="13.5">
      <c r="C361" s="35"/>
    </row>
    <row r="362" ht="13.5">
      <c r="C362" s="35"/>
    </row>
    <row r="363" ht="13.5">
      <c r="C363" s="35"/>
    </row>
    <row r="364" ht="13.5">
      <c r="C364" s="35"/>
    </row>
    <row r="365" ht="13.5">
      <c r="C365" s="35"/>
    </row>
    <row r="366" ht="13.5">
      <c r="C366" s="35"/>
    </row>
    <row r="367" ht="13.5">
      <c r="C367" s="35"/>
    </row>
    <row r="368" ht="13.5">
      <c r="C368" s="35"/>
    </row>
    <row r="369" ht="13.5">
      <c r="C369" s="35"/>
    </row>
    <row r="370" ht="13.5">
      <c r="C370" s="35"/>
    </row>
    <row r="371" ht="13.5">
      <c r="C371" s="35"/>
    </row>
    <row r="372" ht="13.5">
      <c r="C372" s="35"/>
    </row>
    <row r="373" ht="13.5">
      <c r="C373" s="35"/>
    </row>
    <row r="374" ht="13.5">
      <c r="C374" s="35"/>
    </row>
    <row r="375" ht="13.5">
      <c r="C375" s="35"/>
    </row>
    <row r="376" ht="13.5">
      <c r="C376" s="35"/>
    </row>
    <row r="377" ht="13.5">
      <c r="C377" s="35"/>
    </row>
    <row r="378" ht="13.5">
      <c r="C378" s="35"/>
    </row>
    <row r="379" ht="13.5">
      <c r="C379" s="35"/>
    </row>
    <row r="380" ht="13.5">
      <c r="C380" s="35"/>
    </row>
    <row r="381" ht="13.5">
      <c r="C381" s="35"/>
    </row>
    <row r="382" ht="13.5">
      <c r="C382" s="35"/>
    </row>
    <row r="383" ht="13.5">
      <c r="C383" s="35"/>
    </row>
    <row r="384" ht="13.5">
      <c r="C384" s="35"/>
    </row>
    <row r="385" ht="13.5">
      <c r="C385" s="35"/>
    </row>
    <row r="386" ht="13.5">
      <c r="C386" s="35"/>
    </row>
    <row r="387" ht="13.5">
      <c r="C387" s="35"/>
    </row>
    <row r="388" ht="13.5">
      <c r="C388" s="35"/>
    </row>
    <row r="389" ht="13.5">
      <c r="C389" s="35"/>
    </row>
    <row r="390" ht="13.5">
      <c r="C390" s="35"/>
    </row>
    <row r="391" ht="13.5">
      <c r="C391" s="35"/>
    </row>
    <row r="392" ht="13.5">
      <c r="C392" s="35"/>
    </row>
    <row r="393" ht="13.5">
      <c r="C393" s="35"/>
    </row>
    <row r="394" ht="13.5">
      <c r="C394" s="35"/>
    </row>
    <row r="395" ht="13.5">
      <c r="C395" s="35"/>
    </row>
    <row r="396" ht="13.5">
      <c r="C396" s="35"/>
    </row>
    <row r="397" ht="13.5">
      <c r="C397" s="35"/>
    </row>
    <row r="398" ht="13.5">
      <c r="C398" s="35"/>
    </row>
    <row r="399" ht="13.5">
      <c r="C399" s="35"/>
    </row>
    <row r="400" ht="13.5">
      <c r="C400" s="35"/>
    </row>
    <row r="401" ht="13.5">
      <c r="C401" s="35"/>
    </row>
    <row r="402" ht="13.5">
      <c r="C402" s="35"/>
    </row>
    <row r="403" ht="13.5">
      <c r="C403" s="35"/>
    </row>
    <row r="404" ht="13.5">
      <c r="C404" s="35"/>
    </row>
    <row r="405" ht="13.5">
      <c r="C405" s="35"/>
    </row>
    <row r="406" ht="13.5">
      <c r="C406" s="35"/>
    </row>
    <row r="407" ht="13.5">
      <c r="C407" s="35"/>
    </row>
    <row r="408" ht="13.5">
      <c r="C408" s="35"/>
    </row>
    <row r="409" ht="13.5">
      <c r="C409" s="35"/>
    </row>
    <row r="410" ht="13.5">
      <c r="C410" s="35"/>
    </row>
    <row r="411" ht="13.5">
      <c r="C411" s="35"/>
    </row>
    <row r="412" ht="13.5">
      <c r="C412" s="35"/>
    </row>
    <row r="413" ht="13.5">
      <c r="C413" s="35"/>
    </row>
    <row r="414" ht="13.5">
      <c r="C414" s="35"/>
    </row>
    <row r="415" ht="13.5">
      <c r="C415" s="35"/>
    </row>
    <row r="416" ht="13.5">
      <c r="C416" s="35"/>
    </row>
    <row r="417" ht="13.5">
      <c r="C417" s="35"/>
    </row>
    <row r="418" ht="13.5">
      <c r="C418" s="35"/>
    </row>
    <row r="419" ht="13.5">
      <c r="C419" s="35"/>
    </row>
    <row r="420" ht="13.5">
      <c r="C420" s="35"/>
    </row>
    <row r="421" ht="13.5">
      <c r="C421" s="35"/>
    </row>
    <row r="422" ht="13.5">
      <c r="C422" s="35"/>
    </row>
    <row r="423" ht="13.5">
      <c r="C423" s="35"/>
    </row>
    <row r="424" ht="13.5">
      <c r="C424" s="35"/>
    </row>
    <row r="425" ht="13.5">
      <c r="C425" s="35"/>
    </row>
    <row r="426" ht="13.5">
      <c r="C426" s="35"/>
    </row>
    <row r="427" ht="13.5">
      <c r="C427" s="35"/>
    </row>
    <row r="428" ht="13.5">
      <c r="C428" s="35"/>
    </row>
    <row r="429" ht="13.5">
      <c r="C429" s="35"/>
    </row>
    <row r="430" ht="13.5">
      <c r="C430" s="35"/>
    </row>
    <row r="431" ht="13.5">
      <c r="C431" s="35"/>
    </row>
    <row r="432" ht="13.5">
      <c r="C432" s="35"/>
    </row>
    <row r="433" ht="13.5">
      <c r="C433" s="35"/>
    </row>
    <row r="434" ht="13.5">
      <c r="C434" s="35"/>
    </row>
    <row r="435" ht="13.5">
      <c r="C435" s="35"/>
    </row>
    <row r="436" ht="13.5">
      <c r="C436" s="35"/>
    </row>
    <row r="437" ht="13.5">
      <c r="C437" s="35"/>
    </row>
    <row r="438" ht="13.5">
      <c r="C438" s="35"/>
    </row>
    <row r="439" ht="13.5">
      <c r="C439" s="35"/>
    </row>
    <row r="440" ht="13.5">
      <c r="C440" s="35"/>
    </row>
    <row r="441" ht="13.5">
      <c r="C441" s="35"/>
    </row>
    <row r="442" ht="13.5">
      <c r="C442" s="35"/>
    </row>
    <row r="443" ht="13.5">
      <c r="C443" s="35"/>
    </row>
    <row r="444" ht="13.5">
      <c r="C444" s="35"/>
    </row>
    <row r="445" ht="13.5">
      <c r="C445" s="35"/>
    </row>
    <row r="446" ht="13.5">
      <c r="C446" s="35"/>
    </row>
    <row r="447" ht="13.5">
      <c r="C447" s="35"/>
    </row>
    <row r="448" ht="13.5">
      <c r="C448" s="35"/>
    </row>
    <row r="449" ht="13.5">
      <c r="C449" s="35"/>
    </row>
    <row r="450" ht="13.5">
      <c r="C450" s="35"/>
    </row>
    <row r="451" ht="13.5">
      <c r="C451" s="35"/>
    </row>
    <row r="452" ht="13.5">
      <c r="C452" s="35"/>
    </row>
    <row r="453" ht="13.5">
      <c r="C453" s="35"/>
    </row>
    <row r="454" ht="13.5">
      <c r="C454" s="35"/>
    </row>
    <row r="455" ht="13.5">
      <c r="C455" s="35"/>
    </row>
    <row r="456" ht="13.5">
      <c r="C456" s="35"/>
    </row>
    <row r="457" ht="13.5">
      <c r="C457" s="35"/>
    </row>
    <row r="458" ht="13.5">
      <c r="C458" s="35"/>
    </row>
    <row r="459" ht="13.5">
      <c r="C459" s="35"/>
    </row>
    <row r="460" ht="13.5">
      <c r="C460" s="35"/>
    </row>
    <row r="461" ht="13.5">
      <c r="C461" s="35"/>
    </row>
    <row r="462" ht="13.5">
      <c r="C462" s="35"/>
    </row>
    <row r="463" ht="13.5">
      <c r="C463" s="35"/>
    </row>
    <row r="464" ht="13.5">
      <c r="C464" s="35"/>
    </row>
    <row r="465" ht="13.5">
      <c r="C465" s="35"/>
    </row>
    <row r="466" ht="13.5">
      <c r="C466" s="35"/>
    </row>
    <row r="467" ht="13.5">
      <c r="C467" s="35"/>
    </row>
    <row r="468" ht="13.5">
      <c r="C468" s="35"/>
    </row>
    <row r="469" ht="13.5">
      <c r="C469" s="35"/>
    </row>
    <row r="470" ht="13.5">
      <c r="C470" s="35"/>
    </row>
    <row r="471" ht="13.5">
      <c r="C471" s="35"/>
    </row>
    <row r="472" ht="13.5">
      <c r="C472" s="35"/>
    </row>
    <row r="473" ht="13.5">
      <c r="C473" s="35"/>
    </row>
    <row r="474" ht="13.5">
      <c r="C474" s="35"/>
    </row>
    <row r="475" ht="13.5">
      <c r="C475" s="35"/>
    </row>
    <row r="476" ht="13.5">
      <c r="C476" s="35"/>
    </row>
    <row r="477" ht="13.5">
      <c r="C477" s="35"/>
    </row>
    <row r="478" ht="13.5">
      <c r="C478" s="35"/>
    </row>
    <row r="479" ht="13.5">
      <c r="C479" s="35"/>
    </row>
    <row r="480" ht="13.5">
      <c r="C480" s="35"/>
    </row>
    <row r="481" ht="13.5">
      <c r="C481" s="35"/>
    </row>
    <row r="482" ht="13.5">
      <c r="C482" s="35"/>
    </row>
    <row r="483" ht="13.5">
      <c r="C483" s="35"/>
    </row>
    <row r="484" ht="13.5">
      <c r="C484" s="35"/>
    </row>
    <row r="485" ht="13.5">
      <c r="C485" s="35"/>
    </row>
    <row r="486" ht="13.5">
      <c r="C486" s="35"/>
    </row>
    <row r="487" ht="13.5">
      <c r="C487" s="35"/>
    </row>
    <row r="488" ht="13.5">
      <c r="C488" s="35"/>
    </row>
    <row r="489" ht="13.5">
      <c r="C489" s="35"/>
    </row>
    <row r="490" ht="13.5">
      <c r="C490" s="35"/>
    </row>
    <row r="491" ht="13.5">
      <c r="C491" s="35"/>
    </row>
    <row r="492" ht="13.5">
      <c r="C492" s="35"/>
    </row>
    <row r="493" ht="13.5">
      <c r="C493" s="35"/>
    </row>
    <row r="494" ht="13.5">
      <c r="C494" s="35"/>
    </row>
    <row r="495" ht="13.5">
      <c r="C495" s="35"/>
    </row>
    <row r="496" ht="13.5">
      <c r="C496" s="35"/>
    </row>
    <row r="497" ht="13.5">
      <c r="C497" s="35"/>
    </row>
    <row r="498" ht="13.5">
      <c r="C498" s="35"/>
    </row>
    <row r="499" ht="13.5">
      <c r="C499" s="35"/>
    </row>
    <row r="500" ht="13.5">
      <c r="C500" s="35"/>
    </row>
    <row r="501" ht="13.5">
      <c r="C501" s="35"/>
    </row>
    <row r="502" ht="13.5">
      <c r="C502" s="35"/>
    </row>
    <row r="503" ht="13.5">
      <c r="C503" s="35"/>
    </row>
    <row r="504" ht="13.5">
      <c r="C504" s="35"/>
    </row>
    <row r="505" ht="13.5">
      <c r="C505" s="35"/>
    </row>
    <row r="506" ht="13.5">
      <c r="C506" s="35"/>
    </row>
    <row r="507" ht="13.5">
      <c r="C507" s="35"/>
    </row>
    <row r="508" ht="13.5">
      <c r="C508" s="35"/>
    </row>
    <row r="509" ht="13.5">
      <c r="C509" s="35"/>
    </row>
    <row r="510" ht="13.5">
      <c r="C510" s="35"/>
    </row>
    <row r="511" ht="13.5">
      <c r="C511" s="35"/>
    </row>
    <row r="512" ht="13.5">
      <c r="C512" s="35"/>
    </row>
    <row r="513" ht="13.5">
      <c r="C513" s="35"/>
    </row>
    <row r="514" ht="13.5">
      <c r="C514" s="35"/>
    </row>
    <row r="515" ht="13.5">
      <c r="C515" s="35"/>
    </row>
    <row r="516" ht="13.5">
      <c r="C516" s="35"/>
    </row>
    <row r="517" ht="13.5">
      <c r="C517" s="35"/>
    </row>
    <row r="518" ht="13.5">
      <c r="C518" s="35"/>
    </row>
    <row r="519" ht="13.5">
      <c r="C519" s="35"/>
    </row>
    <row r="520" ht="13.5">
      <c r="C520" s="35"/>
    </row>
    <row r="521" ht="13.5">
      <c r="C521" s="35"/>
    </row>
    <row r="522" ht="13.5">
      <c r="C522" s="35"/>
    </row>
    <row r="523" ht="13.5">
      <c r="C523" s="35"/>
    </row>
    <row r="524" ht="13.5">
      <c r="C524" s="35"/>
    </row>
    <row r="525" ht="13.5">
      <c r="C525" s="35"/>
    </row>
    <row r="526" ht="13.5">
      <c r="C526" s="35"/>
    </row>
    <row r="527" ht="13.5">
      <c r="C527" s="35"/>
    </row>
    <row r="528" ht="13.5">
      <c r="C528" s="35"/>
    </row>
    <row r="529" ht="13.5">
      <c r="C529" s="35"/>
    </row>
    <row r="530" ht="13.5">
      <c r="C530" s="35"/>
    </row>
    <row r="531" ht="13.5">
      <c r="C531" s="35"/>
    </row>
    <row r="532" ht="13.5">
      <c r="C532" s="35"/>
    </row>
    <row r="533" ht="13.5">
      <c r="C533" s="35"/>
    </row>
    <row r="534" ht="13.5">
      <c r="C534" s="35"/>
    </row>
    <row r="535" ht="13.5">
      <c r="C535" s="35"/>
    </row>
    <row r="536" ht="13.5">
      <c r="C536" s="35"/>
    </row>
    <row r="537" ht="13.5">
      <c r="C537" s="35"/>
    </row>
    <row r="538" ht="13.5">
      <c r="C538" s="35"/>
    </row>
    <row r="539" ht="13.5">
      <c r="C539" s="35"/>
    </row>
    <row r="540" ht="13.5">
      <c r="C540" s="35"/>
    </row>
    <row r="541" ht="13.5">
      <c r="C541" s="35"/>
    </row>
    <row r="542" ht="13.5">
      <c r="C542" s="35"/>
    </row>
    <row r="543" ht="13.5">
      <c r="C543" s="35"/>
    </row>
    <row r="544" ht="13.5">
      <c r="C544" s="35"/>
    </row>
    <row r="545" ht="13.5">
      <c r="C545" s="35"/>
    </row>
    <row r="546" ht="13.5">
      <c r="C546" s="35"/>
    </row>
    <row r="547" ht="13.5">
      <c r="C547" s="35"/>
    </row>
    <row r="548" ht="13.5">
      <c r="C548" s="35"/>
    </row>
    <row r="549" ht="13.5">
      <c r="C549" s="35"/>
    </row>
    <row r="550" ht="13.5">
      <c r="C550" s="35"/>
    </row>
    <row r="551" ht="13.5">
      <c r="C551" s="35"/>
    </row>
    <row r="552" ht="13.5">
      <c r="C552" s="35"/>
    </row>
    <row r="553" ht="13.5">
      <c r="C553" s="35"/>
    </row>
    <row r="554" ht="13.5">
      <c r="C554" s="35"/>
    </row>
    <row r="555" ht="13.5">
      <c r="C555" s="35"/>
    </row>
    <row r="556" ht="13.5">
      <c r="C556" s="35"/>
    </row>
    <row r="557" ht="13.5">
      <c r="C557" s="35"/>
    </row>
    <row r="558" ht="13.5">
      <c r="C558" s="35"/>
    </row>
    <row r="559" ht="13.5">
      <c r="C559" s="35"/>
    </row>
    <row r="560" ht="13.5">
      <c r="C560" s="35"/>
    </row>
    <row r="561" ht="13.5">
      <c r="C561" s="35"/>
    </row>
    <row r="562" ht="13.5">
      <c r="C562" s="35"/>
    </row>
    <row r="563" ht="13.5">
      <c r="C563" s="35"/>
    </row>
    <row r="564" ht="13.5">
      <c r="C564" s="35"/>
    </row>
    <row r="565" ht="13.5">
      <c r="C565" s="35"/>
    </row>
    <row r="566" ht="13.5">
      <c r="C566" s="35"/>
    </row>
    <row r="567" ht="13.5">
      <c r="C567" s="35"/>
    </row>
    <row r="568" ht="13.5">
      <c r="C568" s="35"/>
    </row>
    <row r="569" ht="13.5">
      <c r="C569" s="35"/>
    </row>
    <row r="570" ht="13.5">
      <c r="C570" s="35"/>
    </row>
    <row r="571" ht="13.5">
      <c r="C571" s="35"/>
    </row>
    <row r="572" ht="13.5">
      <c r="C572" s="35"/>
    </row>
    <row r="573" ht="13.5">
      <c r="C573" s="35"/>
    </row>
    <row r="574" ht="13.5">
      <c r="C574" s="35"/>
    </row>
    <row r="575" ht="13.5">
      <c r="C575" s="35"/>
    </row>
    <row r="576" ht="13.5">
      <c r="C576" s="35"/>
    </row>
    <row r="577" ht="13.5">
      <c r="C577" s="35"/>
    </row>
    <row r="578" ht="13.5">
      <c r="C578" s="35"/>
    </row>
    <row r="579" ht="13.5">
      <c r="C579" s="35"/>
    </row>
    <row r="580" ht="13.5">
      <c r="C580" s="35"/>
    </row>
    <row r="581" ht="13.5">
      <c r="C581" s="35"/>
    </row>
    <row r="582" ht="13.5">
      <c r="C582" s="35"/>
    </row>
    <row r="583" ht="13.5">
      <c r="C583" s="35"/>
    </row>
    <row r="584" ht="13.5">
      <c r="C584" s="35"/>
    </row>
    <row r="585" ht="13.5">
      <c r="C585" s="35"/>
    </row>
    <row r="586" ht="13.5">
      <c r="C586" s="35"/>
    </row>
    <row r="587" ht="13.5">
      <c r="C587" s="35"/>
    </row>
    <row r="588" ht="13.5">
      <c r="C588" s="35"/>
    </row>
    <row r="589" ht="13.5">
      <c r="C589" s="35"/>
    </row>
    <row r="590" ht="13.5">
      <c r="C590" s="35"/>
    </row>
    <row r="591" ht="13.5">
      <c r="C591" s="35"/>
    </row>
    <row r="592" ht="13.5">
      <c r="C592" s="35"/>
    </row>
    <row r="593" ht="13.5">
      <c r="C593" s="35"/>
    </row>
    <row r="594" ht="13.5">
      <c r="C594" s="35"/>
    </row>
    <row r="595" ht="13.5">
      <c r="C595" s="35"/>
    </row>
    <row r="596" ht="13.5">
      <c r="C596" s="35"/>
    </row>
    <row r="597" ht="13.5">
      <c r="C597" s="35"/>
    </row>
    <row r="598" ht="13.5">
      <c r="C598" s="35"/>
    </row>
    <row r="599" ht="13.5">
      <c r="C599" s="35"/>
    </row>
    <row r="600" ht="13.5">
      <c r="C600" s="35"/>
    </row>
    <row r="601" ht="13.5">
      <c r="C601" s="35"/>
    </row>
    <row r="602" ht="13.5">
      <c r="C602" s="35"/>
    </row>
    <row r="603" ht="13.5">
      <c r="C603" s="35"/>
    </row>
    <row r="604" ht="13.5">
      <c r="C604" s="35"/>
    </row>
    <row r="605" ht="13.5">
      <c r="C605" s="35"/>
    </row>
    <row r="606" ht="13.5">
      <c r="C606" s="35"/>
    </row>
    <row r="607" ht="13.5">
      <c r="C607" s="35"/>
    </row>
    <row r="608" ht="13.5">
      <c r="C608" s="35"/>
    </row>
    <row r="609" ht="13.5">
      <c r="C609" s="35"/>
    </row>
    <row r="610" ht="13.5">
      <c r="C610" s="35"/>
    </row>
    <row r="611" ht="13.5">
      <c r="C611" s="35"/>
    </row>
    <row r="612" ht="13.5">
      <c r="C612" s="35"/>
    </row>
    <row r="613" ht="13.5">
      <c r="C613" s="35"/>
    </row>
    <row r="614" ht="13.5">
      <c r="C614" s="35"/>
    </row>
    <row r="615" ht="13.5">
      <c r="C615" s="35"/>
    </row>
    <row r="616" ht="13.5">
      <c r="C616" s="35"/>
    </row>
    <row r="617" ht="13.5">
      <c r="C617" s="35"/>
    </row>
    <row r="618" ht="13.5">
      <c r="C618" s="35"/>
    </row>
    <row r="619" ht="13.5">
      <c r="C619" s="35"/>
    </row>
    <row r="620" ht="13.5">
      <c r="C620" s="35"/>
    </row>
    <row r="621" ht="13.5">
      <c r="C621" s="35"/>
    </row>
    <row r="622" ht="13.5">
      <c r="C622" s="35"/>
    </row>
    <row r="623" ht="13.5">
      <c r="C623" s="35"/>
    </row>
    <row r="624" ht="13.5">
      <c r="C624" s="35"/>
    </row>
    <row r="625" ht="13.5">
      <c r="C625" s="35"/>
    </row>
    <row r="626" ht="13.5">
      <c r="C626" s="35"/>
    </row>
    <row r="627" ht="13.5">
      <c r="C627" s="35"/>
    </row>
    <row r="628" ht="13.5">
      <c r="C628" s="35"/>
    </row>
    <row r="629" ht="13.5">
      <c r="C629" s="35"/>
    </row>
    <row r="630" ht="13.5">
      <c r="C630" s="35"/>
    </row>
    <row r="631" ht="13.5">
      <c r="C631" s="35"/>
    </row>
    <row r="632" ht="13.5">
      <c r="C632" s="35"/>
    </row>
    <row r="633" ht="13.5">
      <c r="C633" s="35"/>
    </row>
    <row r="634" ht="13.5">
      <c r="C634" s="35"/>
    </row>
    <row r="635" ht="13.5">
      <c r="C635" s="35"/>
    </row>
    <row r="636" ht="13.5">
      <c r="C636" s="35"/>
    </row>
    <row r="637" ht="13.5">
      <c r="C637" s="35"/>
    </row>
    <row r="638" ht="13.5">
      <c r="C638" s="35"/>
    </row>
    <row r="639" ht="13.5">
      <c r="C639" s="35"/>
    </row>
    <row r="640" ht="13.5">
      <c r="C640" s="35"/>
    </row>
    <row r="641" ht="13.5">
      <c r="C641" s="35"/>
    </row>
    <row r="642" ht="13.5">
      <c r="C642" s="35"/>
    </row>
    <row r="643" ht="13.5">
      <c r="C643" s="35"/>
    </row>
    <row r="644" ht="13.5">
      <c r="C644" s="35"/>
    </row>
    <row r="645" ht="13.5">
      <c r="C645" s="35"/>
    </row>
    <row r="646" ht="13.5">
      <c r="C646" s="35"/>
    </row>
    <row r="647" ht="13.5">
      <c r="C647" s="35"/>
    </row>
    <row r="648" ht="13.5">
      <c r="C648" s="35"/>
    </row>
    <row r="649" ht="13.5">
      <c r="C649" s="35"/>
    </row>
    <row r="650" ht="13.5">
      <c r="C650" s="35"/>
    </row>
    <row r="651" ht="13.5">
      <c r="C651" s="35"/>
    </row>
    <row r="652" ht="13.5">
      <c r="C652" s="35"/>
    </row>
    <row r="653" ht="13.5">
      <c r="C653" s="35"/>
    </row>
    <row r="654" ht="13.5">
      <c r="C654" s="35"/>
    </row>
    <row r="655" ht="13.5">
      <c r="C655" s="35"/>
    </row>
    <row r="656" ht="13.5">
      <c r="C656" s="35"/>
    </row>
    <row r="657" ht="13.5">
      <c r="C657" s="35"/>
    </row>
    <row r="658" ht="13.5">
      <c r="C658" s="35"/>
    </row>
    <row r="659" ht="13.5">
      <c r="C659" s="35"/>
    </row>
    <row r="660" ht="13.5">
      <c r="C660" s="35"/>
    </row>
    <row r="661" ht="13.5">
      <c r="C661" s="35"/>
    </row>
    <row r="662" ht="13.5">
      <c r="C662" s="35"/>
    </row>
    <row r="663" ht="13.5">
      <c r="C663" s="35"/>
    </row>
    <row r="664" ht="13.5">
      <c r="C664" s="35"/>
    </row>
    <row r="665" ht="13.5">
      <c r="C665" s="35"/>
    </row>
    <row r="666" ht="13.5">
      <c r="C666" s="35"/>
    </row>
    <row r="667" ht="13.5">
      <c r="C667" s="35"/>
    </row>
    <row r="668" ht="13.5">
      <c r="C668" s="35"/>
    </row>
    <row r="669" ht="13.5">
      <c r="C669" s="35"/>
    </row>
    <row r="670" ht="13.5">
      <c r="C670" s="35"/>
    </row>
    <row r="671" ht="13.5">
      <c r="C671" s="35"/>
    </row>
    <row r="672" ht="13.5">
      <c r="C672" s="35"/>
    </row>
    <row r="673" ht="13.5">
      <c r="C673" s="35"/>
    </row>
    <row r="674" ht="13.5">
      <c r="C674" s="35"/>
    </row>
    <row r="675" ht="13.5">
      <c r="C675" s="35"/>
    </row>
    <row r="676" ht="13.5">
      <c r="C676" s="35"/>
    </row>
    <row r="677" ht="13.5">
      <c r="C677" s="35"/>
    </row>
    <row r="678" ht="13.5">
      <c r="C678" s="35"/>
    </row>
    <row r="679" ht="13.5">
      <c r="C679" s="35"/>
    </row>
    <row r="680" ht="13.5">
      <c r="C680" s="35"/>
    </row>
    <row r="681" ht="13.5">
      <c r="C681" s="35"/>
    </row>
    <row r="682" ht="13.5">
      <c r="C682" s="35"/>
    </row>
    <row r="683" ht="13.5">
      <c r="C683" s="35"/>
    </row>
    <row r="684" ht="13.5">
      <c r="C684" s="35"/>
    </row>
    <row r="685" ht="13.5">
      <c r="C685" s="35"/>
    </row>
    <row r="686" ht="13.5">
      <c r="C686" s="35"/>
    </row>
    <row r="687" ht="13.5">
      <c r="C687" s="35"/>
    </row>
    <row r="688" ht="13.5">
      <c r="C688" s="35"/>
    </row>
    <row r="689" ht="13.5">
      <c r="C689" s="35"/>
    </row>
    <row r="690" ht="13.5">
      <c r="C690" s="35"/>
    </row>
    <row r="691" ht="13.5">
      <c r="C691" s="35"/>
    </row>
    <row r="692" ht="13.5">
      <c r="C692" s="35"/>
    </row>
    <row r="693" ht="13.5">
      <c r="C693" s="35"/>
    </row>
    <row r="694" ht="13.5">
      <c r="C694" s="35"/>
    </row>
    <row r="695" ht="13.5">
      <c r="C695" s="35"/>
    </row>
    <row r="696" ht="13.5">
      <c r="C696" s="35"/>
    </row>
    <row r="697" ht="13.5">
      <c r="C697" s="35"/>
    </row>
    <row r="698" ht="13.5">
      <c r="C698" s="35"/>
    </row>
    <row r="699" ht="13.5">
      <c r="C699" s="35"/>
    </row>
    <row r="700" ht="13.5">
      <c r="C700" s="35"/>
    </row>
    <row r="701" ht="13.5">
      <c r="C701" s="35"/>
    </row>
    <row r="702" ht="13.5">
      <c r="C702" s="35"/>
    </row>
    <row r="703" ht="13.5">
      <c r="C703" s="35"/>
    </row>
    <row r="704" ht="13.5">
      <c r="C704" s="35"/>
    </row>
    <row r="705" ht="13.5">
      <c r="C705" s="35"/>
    </row>
    <row r="706" ht="13.5">
      <c r="C706" s="35"/>
    </row>
    <row r="707" ht="13.5">
      <c r="C707" s="35"/>
    </row>
    <row r="708" ht="13.5">
      <c r="C708" s="35"/>
    </row>
    <row r="709" ht="13.5">
      <c r="C709" s="35"/>
    </row>
    <row r="710" ht="13.5">
      <c r="C710" s="35"/>
    </row>
    <row r="711" ht="13.5">
      <c r="C711" s="35"/>
    </row>
    <row r="712" ht="13.5">
      <c r="C712" s="35"/>
    </row>
    <row r="713" ht="13.5">
      <c r="C713" s="35"/>
    </row>
    <row r="714" ht="13.5">
      <c r="C714" s="35"/>
    </row>
    <row r="715" ht="13.5">
      <c r="C715" s="35"/>
    </row>
    <row r="716" ht="13.5">
      <c r="C716" s="35"/>
    </row>
    <row r="717" ht="13.5">
      <c r="C717" s="35"/>
    </row>
    <row r="718" ht="13.5">
      <c r="C718" s="35"/>
    </row>
    <row r="719" ht="13.5">
      <c r="C719" s="35"/>
    </row>
    <row r="720" ht="13.5">
      <c r="C720" s="35"/>
    </row>
    <row r="721" ht="13.5">
      <c r="C721" s="35"/>
    </row>
    <row r="722" ht="13.5">
      <c r="C722" s="35"/>
    </row>
    <row r="723" ht="13.5">
      <c r="C723" s="35"/>
    </row>
    <row r="724" ht="13.5">
      <c r="C724" s="35"/>
    </row>
    <row r="725" ht="13.5">
      <c r="C725" s="35"/>
    </row>
    <row r="726" ht="13.5">
      <c r="C726" s="35"/>
    </row>
    <row r="727" ht="13.5">
      <c r="C727" s="35"/>
    </row>
    <row r="728" ht="13.5">
      <c r="C728" s="35"/>
    </row>
    <row r="729" ht="13.5">
      <c r="C729" s="35"/>
    </row>
    <row r="730" ht="13.5">
      <c r="C730" s="35"/>
    </row>
    <row r="731" ht="13.5">
      <c r="C731" s="35"/>
    </row>
    <row r="732" ht="13.5">
      <c r="C732" s="35"/>
    </row>
    <row r="733" ht="13.5">
      <c r="C733" s="35"/>
    </row>
    <row r="734" ht="13.5">
      <c r="C734" s="35"/>
    </row>
    <row r="735" ht="13.5">
      <c r="C735" s="35"/>
    </row>
    <row r="736" ht="13.5">
      <c r="C736" s="35"/>
    </row>
    <row r="737" ht="13.5">
      <c r="C737" s="35"/>
    </row>
    <row r="738" ht="13.5">
      <c r="C738" s="35"/>
    </row>
    <row r="739" ht="13.5">
      <c r="C739" s="35"/>
    </row>
    <row r="740" ht="13.5">
      <c r="C740" s="35"/>
    </row>
    <row r="741" ht="13.5">
      <c r="C741" s="35"/>
    </row>
    <row r="742" ht="13.5">
      <c r="C742" s="35"/>
    </row>
    <row r="743" ht="13.5">
      <c r="C743" s="35"/>
    </row>
    <row r="744" ht="13.5">
      <c r="C744" s="35"/>
    </row>
    <row r="745" ht="13.5">
      <c r="C745" s="35"/>
    </row>
    <row r="746" ht="13.5">
      <c r="C746" s="35"/>
    </row>
    <row r="747" ht="13.5">
      <c r="C747" s="35"/>
    </row>
    <row r="748" ht="13.5">
      <c r="C748" s="35"/>
    </row>
    <row r="749" ht="13.5">
      <c r="C749" s="35"/>
    </row>
    <row r="750" ht="13.5">
      <c r="C750" s="35"/>
    </row>
    <row r="751" ht="13.5">
      <c r="C751" s="35"/>
    </row>
    <row r="752" ht="13.5">
      <c r="C752" s="35"/>
    </row>
    <row r="753" ht="13.5">
      <c r="C753" s="35"/>
    </row>
    <row r="754" ht="13.5">
      <c r="C754" s="35"/>
    </row>
    <row r="755" ht="13.5">
      <c r="C755" s="35"/>
    </row>
    <row r="756" ht="13.5">
      <c r="C756" s="35"/>
    </row>
    <row r="757" ht="13.5">
      <c r="C757" s="35"/>
    </row>
    <row r="758" ht="13.5">
      <c r="C758" s="35"/>
    </row>
    <row r="759" ht="13.5">
      <c r="C759" s="35"/>
    </row>
    <row r="760" ht="13.5">
      <c r="C760" s="35"/>
    </row>
    <row r="761" ht="13.5">
      <c r="C761" s="35"/>
    </row>
    <row r="762" ht="13.5">
      <c r="C762" s="35"/>
    </row>
    <row r="763" ht="13.5">
      <c r="C763" s="35"/>
    </row>
    <row r="764" ht="13.5">
      <c r="C764" s="35"/>
    </row>
    <row r="765" ht="13.5">
      <c r="C765" s="35"/>
    </row>
    <row r="766" ht="13.5">
      <c r="C766" s="35"/>
    </row>
    <row r="767" ht="13.5">
      <c r="C767" s="35"/>
    </row>
    <row r="768" ht="13.5">
      <c r="C768" s="35"/>
    </row>
    <row r="769" ht="13.5">
      <c r="C769" s="35"/>
    </row>
    <row r="770" ht="13.5">
      <c r="C770" s="35"/>
    </row>
    <row r="771" ht="13.5">
      <c r="C771" s="35"/>
    </row>
    <row r="772" ht="13.5">
      <c r="C772" s="35"/>
    </row>
    <row r="773" ht="13.5">
      <c r="C773" s="35"/>
    </row>
    <row r="774" ht="13.5">
      <c r="C774" s="35"/>
    </row>
    <row r="775" ht="13.5">
      <c r="C775" s="35"/>
    </row>
    <row r="776" ht="13.5">
      <c r="C776" s="35"/>
    </row>
    <row r="777" ht="13.5">
      <c r="C777" s="35"/>
    </row>
    <row r="778" ht="13.5">
      <c r="C778" s="35"/>
    </row>
    <row r="779" ht="13.5">
      <c r="C779" s="35"/>
    </row>
    <row r="780" ht="13.5">
      <c r="C780" s="35"/>
    </row>
    <row r="781" ht="13.5">
      <c r="C781" s="35"/>
    </row>
    <row r="782" ht="13.5">
      <c r="C782" s="35"/>
    </row>
    <row r="783" ht="13.5">
      <c r="C783" s="35"/>
    </row>
  </sheetData>
  <mergeCells count="68">
    <mergeCell ref="R3:R4"/>
    <mergeCell ref="C9:C10"/>
    <mergeCell ref="D3:D4"/>
    <mergeCell ref="E3:E4"/>
    <mergeCell ref="P3:P4"/>
    <mergeCell ref="M3:M4"/>
    <mergeCell ref="O3:O4"/>
    <mergeCell ref="C2:C4"/>
    <mergeCell ref="I2:R2"/>
    <mergeCell ref="C5:C6"/>
    <mergeCell ref="Q3:Q4"/>
    <mergeCell ref="S1:U1"/>
    <mergeCell ref="F3:F4"/>
    <mergeCell ref="G3:G4"/>
    <mergeCell ref="H3:H4"/>
    <mergeCell ref="I3:I4"/>
    <mergeCell ref="K3:K4"/>
    <mergeCell ref="L3:L4"/>
    <mergeCell ref="U3:U4"/>
    <mergeCell ref="T2:T3"/>
    <mergeCell ref="N3:N4"/>
    <mergeCell ref="C29:C30"/>
    <mergeCell ref="C31:C32"/>
    <mergeCell ref="C15:C16"/>
    <mergeCell ref="C7:C8"/>
    <mergeCell ref="C13:C14"/>
    <mergeCell ref="C19:C20"/>
    <mergeCell ref="C21:C22"/>
    <mergeCell ref="C25:C26"/>
    <mergeCell ref="C27:C28"/>
    <mergeCell ref="C11:C12"/>
    <mergeCell ref="C39:C40"/>
    <mergeCell ref="C37:C38"/>
    <mergeCell ref="C35:C36"/>
    <mergeCell ref="C91:C92"/>
    <mergeCell ref="C49:C50"/>
    <mergeCell ref="C51:C52"/>
    <mergeCell ref="C45:C46"/>
    <mergeCell ref="C43:C44"/>
    <mergeCell ref="C59:C60"/>
    <mergeCell ref="C63:C64"/>
    <mergeCell ref="C53:C54"/>
    <mergeCell ref="C57:C58"/>
    <mergeCell ref="C65:C66"/>
    <mergeCell ref="C61:C62"/>
    <mergeCell ref="C85:C86"/>
    <mergeCell ref="C67:C68"/>
    <mergeCell ref="C73:C74"/>
    <mergeCell ref="C75:C76"/>
    <mergeCell ref="C77:C78"/>
    <mergeCell ref="C79:C80"/>
    <mergeCell ref="C81:C82"/>
    <mergeCell ref="C69:C70"/>
    <mergeCell ref="C117:C118"/>
    <mergeCell ref="C109:C110"/>
    <mergeCell ref="C111:C112"/>
    <mergeCell ref="C101:C102"/>
    <mergeCell ref="C105:C106"/>
    <mergeCell ref="C113:C114"/>
    <mergeCell ref="C103:C104"/>
    <mergeCell ref="C99:C100"/>
    <mergeCell ref="C93:C94"/>
    <mergeCell ref="C87:C88"/>
    <mergeCell ref="C95:C96"/>
    <mergeCell ref="C124:C125"/>
    <mergeCell ref="C126:C127"/>
    <mergeCell ref="C128:C129"/>
    <mergeCell ref="C130:C13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scale="80" r:id="rId1"/>
  <rowBreaks count="1" manualBreakCount="1">
    <brk id="12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保健予防課</dc:creator>
  <cp:keywords/>
  <dc:description/>
  <cp:lastModifiedBy>茨城県</cp:lastModifiedBy>
  <cp:lastPrinted>2008-04-01T11:50:55Z</cp:lastPrinted>
  <dcterms:created xsi:type="dcterms:W3CDTF">2000-11-21T05:17:02Z</dcterms:created>
  <dcterms:modified xsi:type="dcterms:W3CDTF">2008-05-19T10:11:00Z</dcterms:modified>
  <cp:category/>
  <cp:version/>
  <cp:contentType/>
  <cp:contentStatus/>
</cp:coreProperties>
</file>