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810" activeTab="0"/>
  </bookViews>
  <sheets>
    <sheet name="H27市町村別" sheetId="1" r:id="rId1"/>
  </sheets>
  <definedNames>
    <definedName name="_xlnm.Print_Area" localSheetId="0">'H27市町村別'!$A$1:$V$130</definedName>
    <definedName name="_xlnm.Print_Titles" localSheetId="0">'H27市町村別'!$1:$4</definedName>
  </definedNames>
  <calcPr fullCalcOnLoad="1"/>
</workbook>
</file>

<file path=xl/sharedStrings.xml><?xml version="1.0" encoding="utf-8"?>
<sst xmlns="http://schemas.openxmlformats.org/spreadsheetml/2006/main" count="135" uniqueCount="111">
  <si>
    <t>　　　　　区分　　　　　　　　　　市町村名</t>
  </si>
  <si>
    <t>要精検率　　B/A</t>
  </si>
  <si>
    <t>大腸がん</t>
  </si>
  <si>
    <t>早期がん（再掲）</t>
  </si>
  <si>
    <t>ポリープ</t>
  </si>
  <si>
    <t>ポリポ　　ーシス</t>
  </si>
  <si>
    <t>クローン病</t>
  </si>
  <si>
    <t>潰瘍性　　大腸炎</t>
  </si>
  <si>
    <t>憩　室</t>
  </si>
  <si>
    <t>痔　疾</t>
  </si>
  <si>
    <t>その他</t>
  </si>
  <si>
    <t>異　 常　　　認めず</t>
  </si>
  <si>
    <t>精　 検　　受診率　C/B</t>
  </si>
  <si>
    <t>確定がん</t>
  </si>
  <si>
    <t>精　　密　　検　　査　　結　　果　　内　　訳</t>
  </si>
  <si>
    <t>茨城町</t>
  </si>
  <si>
    <t>大洗町</t>
  </si>
  <si>
    <t>笠間市</t>
  </si>
  <si>
    <t>東海村</t>
  </si>
  <si>
    <t>大子町</t>
  </si>
  <si>
    <t>常陸太田市</t>
  </si>
  <si>
    <t>日立市</t>
  </si>
  <si>
    <t>高萩市</t>
  </si>
  <si>
    <t>北茨城市</t>
  </si>
  <si>
    <t>鹿嶋市</t>
  </si>
  <si>
    <t>龍ヶ崎市</t>
  </si>
  <si>
    <t>取手市</t>
  </si>
  <si>
    <t>牛久市</t>
  </si>
  <si>
    <t>河内町</t>
  </si>
  <si>
    <t>利根町</t>
  </si>
  <si>
    <t>土浦市</t>
  </si>
  <si>
    <t>美浦村</t>
  </si>
  <si>
    <t>阿見町</t>
  </si>
  <si>
    <t>つくば市</t>
  </si>
  <si>
    <t>結城市</t>
  </si>
  <si>
    <t>下妻市</t>
  </si>
  <si>
    <t>八千代町</t>
  </si>
  <si>
    <t>五霞町</t>
  </si>
  <si>
    <t>境町</t>
  </si>
  <si>
    <t>※上段は，新規受診者の内数。</t>
  </si>
  <si>
    <t>総　計</t>
  </si>
  <si>
    <t>D</t>
  </si>
  <si>
    <t>が　 ん　　　発見率　　D/A</t>
  </si>
  <si>
    <t>潮来市</t>
  </si>
  <si>
    <t>守谷市</t>
  </si>
  <si>
    <t>城里町</t>
  </si>
  <si>
    <t>那珂市</t>
  </si>
  <si>
    <t>常陸大宮市</t>
  </si>
  <si>
    <t>稲敷市</t>
  </si>
  <si>
    <t>かすみがうら市</t>
  </si>
  <si>
    <t>坂東市</t>
  </si>
  <si>
    <t>合計</t>
  </si>
  <si>
    <t>水</t>
  </si>
  <si>
    <t>戸</t>
  </si>
  <si>
    <t>保健所</t>
  </si>
  <si>
    <t>陸</t>
  </si>
  <si>
    <t>宮</t>
  </si>
  <si>
    <t>立</t>
  </si>
  <si>
    <t>鉾</t>
  </si>
  <si>
    <t>田</t>
  </si>
  <si>
    <t>潮</t>
  </si>
  <si>
    <t>竜</t>
  </si>
  <si>
    <t>崎</t>
  </si>
  <si>
    <t>土</t>
  </si>
  <si>
    <t>浦</t>
  </si>
  <si>
    <t>筑</t>
  </si>
  <si>
    <t>西</t>
  </si>
  <si>
    <t>常</t>
  </si>
  <si>
    <t>総</t>
  </si>
  <si>
    <t>小美玉市</t>
  </si>
  <si>
    <t>日</t>
  </si>
  <si>
    <t>鉾田市</t>
  </si>
  <si>
    <t>行方市</t>
  </si>
  <si>
    <t>来</t>
  </si>
  <si>
    <t>神栖市</t>
  </si>
  <si>
    <t>石岡市</t>
  </si>
  <si>
    <t>つくばみらい市</t>
  </si>
  <si>
    <t>桜川市</t>
  </si>
  <si>
    <t>筑西市</t>
  </si>
  <si>
    <t>常総市</t>
  </si>
  <si>
    <t>古</t>
  </si>
  <si>
    <t>河</t>
  </si>
  <si>
    <t>古河市</t>
  </si>
  <si>
    <t>水戸市
（集団）</t>
  </si>
  <si>
    <t>ひたちなか市
（集団）</t>
  </si>
  <si>
    <t>ひたちなか市
（医療機関）</t>
  </si>
  <si>
    <t>水戸市
（医療機関）</t>
  </si>
  <si>
    <t>検診人員
A</t>
  </si>
  <si>
    <t>HC</t>
  </si>
  <si>
    <t>常総市
（医療機関）</t>
  </si>
  <si>
    <t>１日だけの
提出者
（再掲）</t>
  </si>
  <si>
    <t>大</t>
  </si>
  <si>
    <t>竜ヶ崎</t>
  </si>
  <si>
    <t>ひ</t>
  </si>
  <si>
    <t>た</t>
  </si>
  <si>
    <t>ち</t>
  </si>
  <si>
    <t>な</t>
  </si>
  <si>
    <t>か</t>
  </si>
  <si>
    <t>ケ</t>
  </si>
  <si>
    <t>く</t>
  </si>
  <si>
    <t>ば</t>
  </si>
  <si>
    <t>つくばみらい市
(医療機関)</t>
  </si>
  <si>
    <t>阿見町
（医療機関）</t>
  </si>
  <si>
    <t>粘膜内がん（再掲）</t>
  </si>
  <si>
    <t>要精密
検査 B</t>
  </si>
  <si>
    <t>精密検査
受 診 者　　C</t>
  </si>
  <si>
    <t>つくば市
(医療機関)</t>
  </si>
  <si>
    <t>つ</t>
  </si>
  <si>
    <t>　</t>
  </si>
  <si>
    <t>平成27年度大腸がん検診実績【市町村別】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</si>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</sst>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_ "/>
    <numFmt numFmtId="179" formatCode="0.00_ "/>
    <numFmt numFmtId="180" formatCode="#,##0_);[Red]\(#,##0\)"/>
    <numFmt numFmtId="181" formatCode="0.0_);[Red]\(0.0\)"/>
    <numFmt numFmtId="182" formatCode="#,##0.0_);[Red]\(#,##0.0\)"/>
    <numFmt numFmtId="183" formatCode="#,##0.00_ "/>
    <numFmt numFmtId="184" formatCode="#,##0.00_);[Red]\(#,##0.00\)"/>
    <numFmt numFmtId="185" formatCode="#,##0.0_ "/>
    <numFmt numFmtId="186" formatCode="0_);[Red]\(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0%"/>
    <numFmt numFmtId="194" formatCode="0;&quot;▲ &quot;0"/>
    <numFmt numFmtId="195" formatCode="0.0;&quot;▲ &quot;0.0"/>
    <numFmt numFmtId="196" formatCode="0.00;&quot;▲ &quot;0.00"/>
    <numFmt numFmtId="197" formatCode="0.0"/>
    <numFmt numFmtId="198" formatCode="0.000_);[Red]\(0.000\)"/>
    <numFmt numFmtId="199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5" fontId="0" fillId="0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177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93" fontId="0" fillId="0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176" fontId="0" fillId="33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177" fontId="0" fillId="0" borderId="17" xfId="0" applyNumberFormat="1" applyFont="1" applyBorder="1" applyAlignment="1">
      <alignment vertical="center"/>
    </xf>
    <xf numFmtId="10" fontId="0" fillId="0" borderId="17" xfId="0" applyNumberFormat="1" applyFont="1" applyBorder="1" applyAlignment="1">
      <alignment vertical="center"/>
    </xf>
    <xf numFmtId="177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>
      <alignment horizontal="center"/>
    </xf>
    <xf numFmtId="177" fontId="0" fillId="33" borderId="16" xfId="0" applyNumberFormat="1" applyFont="1" applyFill="1" applyBorder="1" applyAlignment="1">
      <alignment vertical="center"/>
    </xf>
    <xf numFmtId="176" fontId="0" fillId="33" borderId="19" xfId="0" applyNumberFormat="1" applyFont="1" applyFill="1" applyBorder="1" applyAlignment="1">
      <alignment vertical="center"/>
    </xf>
    <xf numFmtId="10" fontId="0" fillId="33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vertical="center"/>
    </xf>
    <xf numFmtId="10" fontId="0" fillId="33" borderId="0" xfId="0" applyNumberFormat="1" applyFont="1" applyFill="1" applyAlignment="1">
      <alignment vertical="center"/>
    </xf>
    <xf numFmtId="0" fontId="0" fillId="35" borderId="20" xfId="0" applyFont="1" applyFill="1" applyBorder="1" applyAlignment="1">
      <alignment horizontal="distributed" vertical="center"/>
    </xf>
    <xf numFmtId="177" fontId="0" fillId="35" borderId="17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0" fontId="0" fillId="35" borderId="1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distributed" vertical="center"/>
    </xf>
    <xf numFmtId="177" fontId="0" fillId="35" borderId="16" xfId="0" applyNumberFormat="1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10" fontId="0" fillId="35" borderId="19" xfId="0" applyNumberFormat="1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22" xfId="0" applyNumberFormat="1" applyFont="1" applyBorder="1" applyAlignment="1">
      <alignment vertical="center"/>
    </xf>
    <xf numFmtId="176" fontId="0" fillId="35" borderId="19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 textRotation="255"/>
    </xf>
    <xf numFmtId="0" fontId="0" fillId="0" borderId="18" xfId="0" applyFont="1" applyFill="1" applyBorder="1" applyAlignment="1">
      <alignment vertical="center" textRotation="255"/>
    </xf>
    <xf numFmtId="0" fontId="0" fillId="0" borderId="16" xfId="0" applyFont="1" applyFill="1" applyBorder="1" applyAlignment="1">
      <alignment vertical="center" textRotation="255"/>
    </xf>
    <xf numFmtId="176" fontId="0" fillId="33" borderId="23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0" fontId="0" fillId="33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distributed" vertical="center"/>
    </xf>
    <xf numFmtId="177" fontId="0" fillId="0" borderId="26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0" fontId="0" fillId="0" borderId="26" xfId="0" applyNumberFormat="1" applyFont="1" applyFill="1" applyBorder="1" applyAlignment="1">
      <alignment vertical="center"/>
    </xf>
    <xf numFmtId="176" fontId="0" fillId="33" borderId="16" xfId="0" applyNumberFormat="1" applyFont="1" applyFill="1" applyBorder="1" applyAlignment="1">
      <alignment vertical="center"/>
    </xf>
    <xf numFmtId="10" fontId="0" fillId="33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7" fillId="34" borderId="16" xfId="0" applyFont="1" applyFill="1" applyBorder="1" applyAlignment="1">
      <alignment horizontal="center" vertical="center" wrapText="1"/>
    </xf>
    <xf numFmtId="176" fontId="0" fillId="0" borderId="17" xfId="0" applyNumberFormat="1" applyFont="1" applyBorder="1" applyAlignment="1">
      <alignment vertical="center"/>
    </xf>
    <xf numFmtId="177" fontId="0" fillId="36" borderId="17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37" borderId="27" xfId="0" applyFont="1" applyFill="1" applyBorder="1" applyAlignment="1">
      <alignment horizontal="distributed" vertical="center" wrapText="1"/>
    </xf>
    <xf numFmtId="0" fontId="0" fillId="37" borderId="2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distributed" wrapText="1"/>
    </xf>
    <xf numFmtId="0" fontId="0" fillId="34" borderId="16" xfId="0" applyFont="1" applyFill="1" applyBorder="1" applyAlignment="1">
      <alignment horizontal="center" vertical="distributed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34" borderId="27" xfId="0" applyFont="1" applyFill="1" applyBorder="1" applyAlignment="1">
      <alignment vertical="distributed" wrapText="1"/>
    </xf>
    <xf numFmtId="0" fontId="0" fillId="34" borderId="20" xfId="0" applyFont="1" applyFill="1" applyBorder="1" applyAlignment="1">
      <alignment vertical="distributed"/>
    </xf>
    <xf numFmtId="0" fontId="0" fillId="34" borderId="21" xfId="0" applyFont="1" applyFill="1" applyBorder="1" applyAlignment="1">
      <alignment vertical="distributed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distributed" wrapText="1"/>
    </xf>
    <xf numFmtId="0" fontId="0" fillId="34" borderId="21" xfId="0" applyFont="1" applyFill="1" applyBorder="1" applyAlignment="1">
      <alignment horizontal="center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47625" y="342900"/>
          <a:ext cx="1428750" cy="733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C777"/>
  <sheetViews>
    <sheetView tabSelected="1" view="pageBreakPreview" zoomScale="70" zoomScaleNormal="85" zoomScaleSheetLayoutView="70" zoomScalePageLayoutView="0" workbookViewId="0" topLeftCell="A1">
      <pane xSplit="3" ySplit="4" topLeftCell="D7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40" sqref="E140"/>
    </sheetView>
  </sheetViews>
  <sheetFormatPr defaultColWidth="9.00390625" defaultRowHeight="13.5"/>
  <cols>
    <col min="1" max="1" width="0.6171875" style="3" customWidth="1"/>
    <col min="2" max="2" width="5.375" style="17" customWidth="1"/>
    <col min="3" max="3" width="13.375" style="3" customWidth="1"/>
    <col min="4" max="4" width="10.125" style="16" customWidth="1"/>
    <col min="5" max="5" width="9.00390625" style="16" customWidth="1"/>
    <col min="6" max="7" width="9.375" style="16" customWidth="1"/>
    <col min="8" max="8" width="9.875" style="16" customWidth="1"/>
    <col min="9" max="21" width="8.875" style="16" customWidth="1"/>
    <col min="22" max="22" width="8.75390625" style="16" customWidth="1"/>
    <col min="23" max="23" width="12.50390625" style="3" customWidth="1"/>
    <col min="24" max="24" width="9.00390625" style="3" customWidth="1"/>
    <col min="25" max="25" width="11.625" style="17" customWidth="1"/>
    <col min="26" max="27" width="9.00390625" style="16" customWidth="1"/>
    <col min="28" max="28" width="11.00390625" style="6" customWidth="1"/>
    <col min="29" max="29" width="1.625" style="6" customWidth="1"/>
    <col min="30" max="31" width="9.00390625" style="6" customWidth="1"/>
    <col min="32" max="33" width="1.625" style="6" customWidth="1"/>
    <col min="34" max="36" width="6.50390625" style="6" customWidth="1"/>
    <col min="37" max="37" width="9.00390625" style="6" customWidth="1"/>
    <col min="38" max="38" width="3.75390625" style="6" customWidth="1"/>
    <col min="39" max="39" width="6.50390625" style="6" customWidth="1"/>
    <col min="40" max="40" width="9.00390625" style="5" customWidth="1"/>
    <col min="41" max="47" width="9.00390625" style="6" customWidth="1"/>
    <col min="48" max="55" width="9.00390625" style="3" customWidth="1"/>
    <col min="56" max="16384" width="9.00390625" style="16" customWidth="1"/>
  </cols>
  <sheetData>
    <row r="1" spans="2:22" ht="27" customHeight="1">
      <c r="B1" s="2" t="s">
        <v>109</v>
      </c>
      <c r="D1" s="1"/>
      <c r="E1" s="1"/>
      <c r="F1" s="1"/>
      <c r="G1" s="1"/>
      <c r="H1" s="1"/>
      <c r="S1" s="100" t="s">
        <v>39</v>
      </c>
      <c r="T1" s="101"/>
      <c r="U1" s="101"/>
      <c r="V1" s="101"/>
    </row>
    <row r="2" spans="2:22" ht="16.5" customHeight="1">
      <c r="B2" s="18"/>
      <c r="C2" s="102" t="s">
        <v>0</v>
      </c>
      <c r="D2" s="19"/>
      <c r="E2" s="19"/>
      <c r="F2" s="20"/>
      <c r="G2" s="20"/>
      <c r="H2" s="20"/>
      <c r="I2" s="20"/>
      <c r="J2" s="105" t="s">
        <v>14</v>
      </c>
      <c r="K2" s="106"/>
      <c r="L2" s="106"/>
      <c r="M2" s="106"/>
      <c r="N2" s="106"/>
      <c r="O2" s="106"/>
      <c r="P2" s="106"/>
      <c r="Q2" s="106"/>
      <c r="R2" s="107"/>
      <c r="S2" s="21"/>
      <c r="T2" s="108"/>
      <c r="U2" s="98"/>
      <c r="V2" s="22"/>
    </row>
    <row r="3" spans="2:40" ht="13.5" customHeight="1">
      <c r="B3" s="23"/>
      <c r="C3" s="103"/>
      <c r="D3" s="110" t="s">
        <v>87</v>
      </c>
      <c r="E3" s="90" t="s">
        <v>90</v>
      </c>
      <c r="F3" s="88" t="s">
        <v>104</v>
      </c>
      <c r="G3" s="88" t="s">
        <v>1</v>
      </c>
      <c r="H3" s="86" t="s">
        <v>105</v>
      </c>
      <c r="I3" s="88" t="s">
        <v>12</v>
      </c>
      <c r="J3" s="95" t="s">
        <v>2</v>
      </c>
      <c r="K3" s="92" t="s">
        <v>4</v>
      </c>
      <c r="L3" s="94" t="s">
        <v>5</v>
      </c>
      <c r="M3" s="94" t="s">
        <v>6</v>
      </c>
      <c r="N3" s="94" t="s">
        <v>7</v>
      </c>
      <c r="O3" s="94" t="s">
        <v>8</v>
      </c>
      <c r="P3" s="92" t="s">
        <v>9</v>
      </c>
      <c r="Q3" s="92" t="s">
        <v>10</v>
      </c>
      <c r="R3" s="94" t="s">
        <v>11</v>
      </c>
      <c r="S3" s="24" t="s">
        <v>13</v>
      </c>
      <c r="T3" s="109"/>
      <c r="U3" s="99"/>
      <c r="V3" s="86" t="s">
        <v>42</v>
      </c>
      <c r="AB3" s="7"/>
      <c r="AC3" s="7"/>
      <c r="AN3" s="11"/>
    </row>
    <row r="4" spans="2:40" ht="27.75" customHeight="1">
      <c r="B4" s="25" t="s">
        <v>88</v>
      </c>
      <c r="C4" s="104"/>
      <c r="D4" s="111"/>
      <c r="E4" s="91"/>
      <c r="F4" s="89"/>
      <c r="G4" s="97"/>
      <c r="H4" s="87"/>
      <c r="I4" s="89"/>
      <c r="J4" s="96"/>
      <c r="K4" s="93"/>
      <c r="L4" s="97"/>
      <c r="M4" s="87"/>
      <c r="N4" s="87"/>
      <c r="O4" s="87"/>
      <c r="P4" s="93"/>
      <c r="Q4" s="93"/>
      <c r="R4" s="87"/>
      <c r="S4" s="25" t="s">
        <v>41</v>
      </c>
      <c r="T4" s="26" t="s">
        <v>3</v>
      </c>
      <c r="U4" s="71" t="s">
        <v>103</v>
      </c>
      <c r="V4" s="87"/>
      <c r="AB4" s="7"/>
      <c r="AC4" s="7"/>
      <c r="AE4" s="7"/>
      <c r="AF4" s="7"/>
      <c r="AG4" s="7"/>
      <c r="AH4" s="7"/>
      <c r="AI4" s="7"/>
      <c r="AJ4" s="7"/>
      <c r="AM4" s="7"/>
      <c r="AN4" s="11"/>
    </row>
    <row r="5" spans="2:42" ht="20.25" customHeight="1">
      <c r="B5" s="27"/>
      <c r="C5" s="84" t="s">
        <v>83</v>
      </c>
      <c r="D5" s="28">
        <v>2724</v>
      </c>
      <c r="E5" s="28">
        <v>190</v>
      </c>
      <c r="F5" s="28">
        <v>222</v>
      </c>
      <c r="G5" s="72">
        <f aca="true" t="shared" si="0" ref="G5:G36">F5/D5</f>
        <v>0.08149779735682819</v>
      </c>
      <c r="H5" s="28">
        <v>158</v>
      </c>
      <c r="I5" s="72">
        <f aca="true" t="shared" si="1" ref="I5:I68">H5/F5</f>
        <v>0.7117117117117117</v>
      </c>
      <c r="J5" s="28">
        <v>9</v>
      </c>
      <c r="K5" s="28">
        <v>73</v>
      </c>
      <c r="L5" s="28">
        <v>0</v>
      </c>
      <c r="M5" s="28">
        <v>0</v>
      </c>
      <c r="N5" s="73">
        <v>0</v>
      </c>
      <c r="O5" s="28">
        <v>16</v>
      </c>
      <c r="P5" s="28">
        <v>18</v>
      </c>
      <c r="Q5" s="28">
        <v>4</v>
      </c>
      <c r="R5" s="28">
        <v>38</v>
      </c>
      <c r="S5" s="28">
        <v>8</v>
      </c>
      <c r="T5" s="28">
        <v>7</v>
      </c>
      <c r="U5" s="28">
        <v>5</v>
      </c>
      <c r="V5" s="29">
        <f aca="true" t="shared" si="2" ref="V5:V36">S5/D5</f>
        <v>0.002936857562408223</v>
      </c>
      <c r="W5" s="30"/>
      <c r="X5" s="30"/>
      <c r="Y5" s="31"/>
      <c r="AB5" s="5"/>
      <c r="AC5" s="5"/>
      <c r="AD5" s="32"/>
      <c r="AE5" s="8"/>
      <c r="AF5" s="8"/>
      <c r="AG5" s="8"/>
      <c r="AH5" s="8"/>
      <c r="AI5" s="8"/>
      <c r="AJ5" s="8"/>
      <c r="AK5" s="10"/>
      <c r="AL5" s="10"/>
      <c r="AM5" s="8"/>
      <c r="AN5" s="12"/>
      <c r="AO5" s="33"/>
      <c r="AP5" s="33"/>
    </row>
    <row r="6" spans="1:55" s="9" customFormat="1" ht="20.25" customHeight="1">
      <c r="A6" s="3"/>
      <c r="B6" s="34"/>
      <c r="C6" s="75"/>
      <c r="D6" s="35">
        <v>9106</v>
      </c>
      <c r="E6" s="35">
        <v>459</v>
      </c>
      <c r="F6" s="35">
        <v>658</v>
      </c>
      <c r="G6" s="36">
        <f t="shared" si="0"/>
        <v>0.07226004831978915</v>
      </c>
      <c r="H6" s="35">
        <v>487</v>
      </c>
      <c r="I6" s="36">
        <f t="shared" si="1"/>
        <v>0.7401215805471124</v>
      </c>
      <c r="J6" s="35">
        <v>17</v>
      </c>
      <c r="K6" s="35">
        <v>236</v>
      </c>
      <c r="L6" s="35">
        <v>0</v>
      </c>
      <c r="M6" s="35">
        <v>0</v>
      </c>
      <c r="N6" s="35">
        <v>0</v>
      </c>
      <c r="O6" s="35">
        <v>54</v>
      </c>
      <c r="P6" s="35">
        <v>49</v>
      </c>
      <c r="Q6" s="35">
        <v>15</v>
      </c>
      <c r="R6" s="35">
        <v>116</v>
      </c>
      <c r="S6" s="35">
        <v>15</v>
      </c>
      <c r="T6" s="35">
        <v>12</v>
      </c>
      <c r="U6" s="35">
        <v>9</v>
      </c>
      <c r="V6" s="37">
        <f t="shared" si="2"/>
        <v>0.0016472655392049198</v>
      </c>
      <c r="W6" s="30"/>
      <c r="X6" s="30"/>
      <c r="Y6" s="31"/>
      <c r="AB6" s="5"/>
      <c r="AC6" s="5"/>
      <c r="AD6" s="32"/>
      <c r="AE6" s="8"/>
      <c r="AF6" s="8"/>
      <c r="AG6" s="8"/>
      <c r="AH6" s="8"/>
      <c r="AI6" s="8"/>
      <c r="AJ6" s="8"/>
      <c r="AK6" s="10"/>
      <c r="AL6" s="10"/>
      <c r="AM6" s="8"/>
      <c r="AN6" s="12"/>
      <c r="AO6" s="33"/>
      <c r="AP6" s="33"/>
      <c r="AS6" s="6"/>
      <c r="AT6" s="6"/>
      <c r="AU6" s="6"/>
      <c r="AV6" s="3"/>
      <c r="AW6" s="3"/>
      <c r="AX6" s="3"/>
      <c r="AY6" s="3"/>
      <c r="AZ6" s="3"/>
      <c r="BA6" s="3"/>
      <c r="BB6" s="3"/>
      <c r="BC6" s="3"/>
    </row>
    <row r="7" spans="1:55" s="9" customFormat="1" ht="20.25" customHeight="1">
      <c r="A7" s="3"/>
      <c r="B7" s="34"/>
      <c r="C7" s="76" t="s">
        <v>86</v>
      </c>
      <c r="D7" s="38">
        <v>2708</v>
      </c>
      <c r="E7" s="38"/>
      <c r="F7" s="38">
        <v>303</v>
      </c>
      <c r="G7" s="72">
        <f t="shared" si="0"/>
        <v>0.11189069423929099</v>
      </c>
      <c r="H7" s="38">
        <v>130</v>
      </c>
      <c r="I7" s="72">
        <f t="shared" si="1"/>
        <v>0.429042904290429</v>
      </c>
      <c r="J7" s="38">
        <v>10</v>
      </c>
      <c r="K7" s="38">
        <v>60</v>
      </c>
      <c r="L7" s="38">
        <v>0</v>
      </c>
      <c r="M7" s="38">
        <v>0</v>
      </c>
      <c r="N7" s="38">
        <v>0</v>
      </c>
      <c r="O7" s="38">
        <v>21</v>
      </c>
      <c r="P7" s="38">
        <v>11</v>
      </c>
      <c r="Q7" s="38">
        <v>5</v>
      </c>
      <c r="R7" s="38">
        <v>23</v>
      </c>
      <c r="S7" s="38">
        <v>10</v>
      </c>
      <c r="T7" s="38">
        <v>2</v>
      </c>
      <c r="U7" s="38">
        <v>1</v>
      </c>
      <c r="V7" s="29">
        <f t="shared" si="2"/>
        <v>0.003692762186115214</v>
      </c>
      <c r="W7" s="30"/>
      <c r="X7" s="30"/>
      <c r="Y7" s="31"/>
      <c r="AB7" s="5"/>
      <c r="AC7" s="5"/>
      <c r="AD7" s="32"/>
      <c r="AE7" s="8"/>
      <c r="AF7" s="8"/>
      <c r="AG7" s="8"/>
      <c r="AH7" s="8"/>
      <c r="AI7" s="8"/>
      <c r="AJ7" s="8"/>
      <c r="AK7" s="10"/>
      <c r="AL7" s="10"/>
      <c r="AM7" s="8"/>
      <c r="AN7" s="12"/>
      <c r="AO7" s="33"/>
      <c r="AP7" s="33"/>
      <c r="AS7" s="6"/>
      <c r="AT7" s="6"/>
      <c r="AU7" s="6"/>
      <c r="AV7" s="3"/>
      <c r="AW7" s="3"/>
      <c r="AX7" s="3"/>
      <c r="AY7" s="3"/>
      <c r="AZ7" s="3"/>
      <c r="BA7" s="3"/>
      <c r="BB7" s="3"/>
      <c r="BC7" s="3"/>
    </row>
    <row r="8" spans="1:55" s="9" customFormat="1" ht="20.25" customHeight="1">
      <c r="A8" s="3"/>
      <c r="B8" s="34"/>
      <c r="C8" s="77"/>
      <c r="D8" s="39">
        <v>5965</v>
      </c>
      <c r="E8" s="39">
        <v>164</v>
      </c>
      <c r="F8" s="39">
        <v>604</v>
      </c>
      <c r="G8" s="36">
        <f t="shared" si="0"/>
        <v>0.10125733445096395</v>
      </c>
      <c r="H8" s="39">
        <v>267</v>
      </c>
      <c r="I8" s="36">
        <f t="shared" si="1"/>
        <v>0.4420529801324503</v>
      </c>
      <c r="J8" s="39">
        <v>18</v>
      </c>
      <c r="K8" s="39">
        <v>123</v>
      </c>
      <c r="L8" s="39">
        <v>0</v>
      </c>
      <c r="M8" s="39">
        <v>0</v>
      </c>
      <c r="N8" s="39">
        <v>0</v>
      </c>
      <c r="O8" s="39">
        <v>34</v>
      </c>
      <c r="P8" s="39">
        <v>28</v>
      </c>
      <c r="Q8" s="39">
        <v>8</v>
      </c>
      <c r="R8" s="39">
        <v>56</v>
      </c>
      <c r="S8" s="39">
        <v>18</v>
      </c>
      <c r="T8" s="39">
        <v>4</v>
      </c>
      <c r="U8" s="39">
        <v>2</v>
      </c>
      <c r="V8" s="37">
        <f t="shared" si="2"/>
        <v>0.0030176026823134955</v>
      </c>
      <c r="W8" s="30"/>
      <c r="X8" s="30"/>
      <c r="Y8" s="31"/>
      <c r="AB8" s="5"/>
      <c r="AC8" s="5"/>
      <c r="AD8" s="32"/>
      <c r="AE8" s="8"/>
      <c r="AF8" s="8"/>
      <c r="AG8" s="8"/>
      <c r="AH8" s="8"/>
      <c r="AI8" s="8"/>
      <c r="AJ8" s="8"/>
      <c r="AK8" s="10"/>
      <c r="AL8" s="10"/>
      <c r="AM8" s="8"/>
      <c r="AN8" s="12"/>
      <c r="AO8" s="40"/>
      <c r="AP8" s="40"/>
      <c r="AS8" s="6"/>
      <c r="AT8" s="6"/>
      <c r="AU8" s="6"/>
      <c r="AV8" s="3"/>
      <c r="AW8" s="3"/>
      <c r="AX8" s="3"/>
      <c r="AY8" s="3"/>
      <c r="AZ8" s="3"/>
      <c r="BA8" s="3"/>
      <c r="BB8" s="3"/>
      <c r="BC8" s="3"/>
    </row>
    <row r="9" spans="2:42" ht="20.25" customHeight="1">
      <c r="B9" s="34"/>
      <c r="C9" s="74" t="s">
        <v>17</v>
      </c>
      <c r="D9" s="38">
        <v>1267</v>
      </c>
      <c r="E9" s="28">
        <v>66</v>
      </c>
      <c r="F9" s="28">
        <v>97</v>
      </c>
      <c r="G9" s="72">
        <f t="shared" si="0"/>
        <v>0.07655880031570639</v>
      </c>
      <c r="H9" s="28">
        <v>76</v>
      </c>
      <c r="I9" s="72">
        <f t="shared" si="1"/>
        <v>0.7835051546391752</v>
      </c>
      <c r="J9" s="28">
        <v>6</v>
      </c>
      <c r="K9" s="28">
        <v>39</v>
      </c>
      <c r="L9" s="28">
        <v>0</v>
      </c>
      <c r="M9" s="28">
        <v>0</v>
      </c>
      <c r="N9" s="28">
        <v>0</v>
      </c>
      <c r="O9" s="28">
        <v>3</v>
      </c>
      <c r="P9" s="28">
        <v>13</v>
      </c>
      <c r="Q9" s="28">
        <v>4</v>
      </c>
      <c r="R9" s="28">
        <v>11</v>
      </c>
      <c r="S9" s="28">
        <v>6</v>
      </c>
      <c r="T9" s="28">
        <v>3</v>
      </c>
      <c r="U9" s="28">
        <v>3</v>
      </c>
      <c r="V9" s="29">
        <f t="shared" si="2"/>
        <v>0.004735595895816891</v>
      </c>
      <c r="W9" s="30"/>
      <c r="X9" s="30"/>
      <c r="Y9" s="31"/>
      <c r="AB9" s="5"/>
      <c r="AC9" s="5"/>
      <c r="AD9" s="32"/>
      <c r="AE9" s="8"/>
      <c r="AF9" s="8"/>
      <c r="AG9" s="8"/>
      <c r="AH9" s="8"/>
      <c r="AI9" s="8"/>
      <c r="AJ9" s="8"/>
      <c r="AK9" s="10"/>
      <c r="AL9" s="10"/>
      <c r="AM9" s="8"/>
      <c r="AN9" s="12"/>
      <c r="AO9" s="33"/>
      <c r="AP9" s="33"/>
    </row>
    <row r="10" spans="1:55" s="9" customFormat="1" ht="20.25" customHeight="1">
      <c r="A10" s="3"/>
      <c r="B10" s="34" t="s">
        <v>52</v>
      </c>
      <c r="C10" s="75"/>
      <c r="D10" s="39">
        <v>4516</v>
      </c>
      <c r="E10" s="35">
        <v>161</v>
      </c>
      <c r="F10" s="35">
        <v>325</v>
      </c>
      <c r="G10" s="36">
        <f t="shared" si="0"/>
        <v>0.07196634189548273</v>
      </c>
      <c r="H10" s="35">
        <v>255</v>
      </c>
      <c r="I10" s="36">
        <f t="shared" si="1"/>
        <v>0.7846153846153846</v>
      </c>
      <c r="J10" s="35">
        <v>7</v>
      </c>
      <c r="K10" s="35">
        <v>139</v>
      </c>
      <c r="L10" s="35">
        <v>0</v>
      </c>
      <c r="M10" s="35">
        <v>0</v>
      </c>
      <c r="N10" s="35">
        <v>0</v>
      </c>
      <c r="O10" s="35">
        <v>21</v>
      </c>
      <c r="P10" s="35">
        <v>36</v>
      </c>
      <c r="Q10" s="35">
        <v>7</v>
      </c>
      <c r="R10" s="35">
        <v>45</v>
      </c>
      <c r="S10" s="35">
        <v>6</v>
      </c>
      <c r="T10" s="35">
        <v>3</v>
      </c>
      <c r="U10" s="35">
        <v>3</v>
      </c>
      <c r="V10" s="37">
        <f t="shared" si="2"/>
        <v>0.001328609388839681</v>
      </c>
      <c r="W10" s="30"/>
      <c r="X10" s="30"/>
      <c r="Y10" s="31"/>
      <c r="AB10" s="5"/>
      <c r="AC10" s="5"/>
      <c r="AD10" s="32"/>
      <c r="AE10" s="8"/>
      <c r="AF10" s="8"/>
      <c r="AG10" s="8"/>
      <c r="AH10" s="8"/>
      <c r="AI10" s="8"/>
      <c r="AJ10" s="8"/>
      <c r="AK10" s="10"/>
      <c r="AL10" s="10"/>
      <c r="AM10" s="8"/>
      <c r="AN10" s="12"/>
      <c r="AO10" s="40"/>
      <c r="AP10" s="40"/>
      <c r="AS10" s="6"/>
      <c r="AT10" s="6"/>
      <c r="AU10" s="6"/>
      <c r="AV10" s="3"/>
      <c r="AW10" s="3"/>
      <c r="AX10" s="3"/>
      <c r="AY10" s="3"/>
      <c r="AZ10" s="3"/>
      <c r="BA10" s="3"/>
      <c r="BB10" s="3"/>
      <c r="BC10" s="3"/>
    </row>
    <row r="11" spans="2:42" ht="20.25" customHeight="1">
      <c r="B11" s="34"/>
      <c r="C11" s="74" t="s">
        <v>15</v>
      </c>
      <c r="D11" s="28">
        <v>607</v>
      </c>
      <c r="E11" s="28">
        <v>45</v>
      </c>
      <c r="F11" s="28">
        <v>48</v>
      </c>
      <c r="G11" s="72">
        <f t="shared" si="0"/>
        <v>0.07907742998352553</v>
      </c>
      <c r="H11" s="28">
        <v>35</v>
      </c>
      <c r="I11" s="72">
        <f t="shared" si="1"/>
        <v>0.7291666666666666</v>
      </c>
      <c r="J11" s="28">
        <v>2</v>
      </c>
      <c r="K11" s="28">
        <v>22</v>
      </c>
      <c r="L11" s="28">
        <v>0</v>
      </c>
      <c r="M11" s="28">
        <v>0</v>
      </c>
      <c r="N11" s="28">
        <v>0</v>
      </c>
      <c r="O11" s="28">
        <v>2</v>
      </c>
      <c r="P11" s="28">
        <v>2</v>
      </c>
      <c r="Q11" s="28">
        <v>0</v>
      </c>
      <c r="R11" s="28">
        <v>7</v>
      </c>
      <c r="S11" s="28">
        <v>2</v>
      </c>
      <c r="T11" s="28">
        <v>1</v>
      </c>
      <c r="U11" s="28">
        <v>1</v>
      </c>
      <c r="V11" s="29">
        <f t="shared" si="2"/>
        <v>0.0032948929159802307</v>
      </c>
      <c r="W11" s="30"/>
      <c r="X11" s="30"/>
      <c r="Y11" s="31"/>
      <c r="AB11" s="5"/>
      <c r="AC11" s="5"/>
      <c r="AD11" s="32"/>
      <c r="AE11" s="8"/>
      <c r="AF11" s="8"/>
      <c r="AG11" s="8"/>
      <c r="AH11" s="8"/>
      <c r="AI11" s="8"/>
      <c r="AJ11" s="8"/>
      <c r="AK11" s="10"/>
      <c r="AL11" s="10"/>
      <c r="AM11" s="8"/>
      <c r="AN11" s="12"/>
      <c r="AO11" s="33"/>
      <c r="AP11" s="33"/>
    </row>
    <row r="12" spans="1:55" s="9" customFormat="1" ht="20.25" customHeight="1">
      <c r="A12" s="3"/>
      <c r="B12" s="34"/>
      <c r="C12" s="75"/>
      <c r="D12" s="35">
        <v>2593</v>
      </c>
      <c r="E12" s="35">
        <v>128</v>
      </c>
      <c r="F12" s="35">
        <v>197</v>
      </c>
      <c r="G12" s="36">
        <f t="shared" si="0"/>
        <v>0.0759737755495565</v>
      </c>
      <c r="H12" s="35">
        <v>144</v>
      </c>
      <c r="I12" s="36">
        <f t="shared" si="1"/>
        <v>0.7309644670050761</v>
      </c>
      <c r="J12" s="35">
        <v>8</v>
      </c>
      <c r="K12" s="35">
        <v>73</v>
      </c>
      <c r="L12" s="35">
        <v>0</v>
      </c>
      <c r="M12" s="35">
        <v>0</v>
      </c>
      <c r="N12" s="35">
        <v>0</v>
      </c>
      <c r="O12" s="35">
        <v>20</v>
      </c>
      <c r="P12" s="35">
        <v>13</v>
      </c>
      <c r="Q12" s="35">
        <v>1</v>
      </c>
      <c r="R12" s="35">
        <v>29</v>
      </c>
      <c r="S12" s="35">
        <v>6</v>
      </c>
      <c r="T12" s="35">
        <v>3</v>
      </c>
      <c r="U12" s="35">
        <v>2</v>
      </c>
      <c r="V12" s="37">
        <f t="shared" si="2"/>
        <v>0.0023139220979560356</v>
      </c>
      <c r="W12" s="30"/>
      <c r="X12" s="30"/>
      <c r="Y12" s="31"/>
      <c r="AB12" s="5"/>
      <c r="AC12" s="5"/>
      <c r="AD12" s="32"/>
      <c r="AE12" s="8"/>
      <c r="AF12" s="8"/>
      <c r="AG12" s="8"/>
      <c r="AH12" s="8"/>
      <c r="AI12" s="8"/>
      <c r="AJ12" s="8"/>
      <c r="AK12" s="10"/>
      <c r="AL12" s="10"/>
      <c r="AM12" s="8"/>
      <c r="AN12" s="12"/>
      <c r="AO12" s="33"/>
      <c r="AP12" s="33"/>
      <c r="AS12" s="6"/>
      <c r="AT12" s="6"/>
      <c r="AU12" s="6"/>
      <c r="AV12" s="3"/>
      <c r="AW12" s="3"/>
      <c r="AX12" s="3"/>
      <c r="AY12" s="3"/>
      <c r="AZ12" s="3"/>
      <c r="BA12" s="3"/>
      <c r="BB12" s="3"/>
      <c r="BC12" s="3"/>
    </row>
    <row r="13" spans="2:42" ht="20.25" customHeight="1">
      <c r="B13" s="34"/>
      <c r="C13" s="74" t="s">
        <v>69</v>
      </c>
      <c r="D13" s="28">
        <v>588</v>
      </c>
      <c r="E13" s="28">
        <v>42</v>
      </c>
      <c r="F13" s="28">
        <v>45</v>
      </c>
      <c r="G13" s="72">
        <f t="shared" si="0"/>
        <v>0.07653061224489796</v>
      </c>
      <c r="H13" s="28">
        <v>32</v>
      </c>
      <c r="I13" s="72">
        <f t="shared" si="1"/>
        <v>0.7111111111111111</v>
      </c>
      <c r="J13" s="28">
        <v>1</v>
      </c>
      <c r="K13" s="28">
        <v>17</v>
      </c>
      <c r="L13" s="28">
        <v>0</v>
      </c>
      <c r="M13" s="28">
        <v>0</v>
      </c>
      <c r="N13" s="28">
        <v>0</v>
      </c>
      <c r="O13" s="28">
        <v>5</v>
      </c>
      <c r="P13" s="28">
        <v>0</v>
      </c>
      <c r="Q13" s="28">
        <v>0</v>
      </c>
      <c r="R13" s="28">
        <v>9</v>
      </c>
      <c r="S13" s="28">
        <v>0</v>
      </c>
      <c r="T13" s="28">
        <v>0</v>
      </c>
      <c r="U13" s="28">
        <v>0</v>
      </c>
      <c r="V13" s="29">
        <f t="shared" si="2"/>
        <v>0</v>
      </c>
      <c r="W13" s="30"/>
      <c r="X13" s="30"/>
      <c r="Y13" s="31"/>
      <c r="AB13" s="5"/>
      <c r="AC13" s="5"/>
      <c r="AD13" s="32"/>
      <c r="AE13" s="8"/>
      <c r="AF13" s="8"/>
      <c r="AG13" s="8"/>
      <c r="AH13" s="8"/>
      <c r="AI13" s="8"/>
      <c r="AJ13" s="8"/>
      <c r="AK13" s="10"/>
      <c r="AL13" s="10"/>
      <c r="AM13" s="8"/>
      <c r="AN13" s="12"/>
      <c r="AO13" s="33"/>
      <c r="AP13" s="33"/>
    </row>
    <row r="14" spans="1:55" s="9" customFormat="1" ht="20.25" customHeight="1">
      <c r="A14" s="3"/>
      <c r="B14" s="34"/>
      <c r="C14" s="75"/>
      <c r="D14" s="35">
        <v>4611</v>
      </c>
      <c r="E14" s="35">
        <v>188</v>
      </c>
      <c r="F14" s="35">
        <v>319</v>
      </c>
      <c r="G14" s="36">
        <f t="shared" si="0"/>
        <v>0.06918238993710692</v>
      </c>
      <c r="H14" s="35">
        <v>222</v>
      </c>
      <c r="I14" s="36">
        <f t="shared" si="1"/>
        <v>0.6959247648902821</v>
      </c>
      <c r="J14" s="35">
        <v>4</v>
      </c>
      <c r="K14" s="35">
        <v>102</v>
      </c>
      <c r="L14" s="35">
        <v>0</v>
      </c>
      <c r="M14" s="35">
        <v>0</v>
      </c>
      <c r="N14" s="35">
        <v>0</v>
      </c>
      <c r="O14" s="35">
        <v>25</v>
      </c>
      <c r="P14" s="35">
        <v>25</v>
      </c>
      <c r="Q14" s="35">
        <v>5</v>
      </c>
      <c r="R14" s="35">
        <v>61</v>
      </c>
      <c r="S14" s="35">
        <v>3</v>
      </c>
      <c r="T14" s="35">
        <v>1</v>
      </c>
      <c r="U14" s="35">
        <v>1</v>
      </c>
      <c r="V14" s="37">
        <f t="shared" si="2"/>
        <v>0.0006506180871828237</v>
      </c>
      <c r="W14" s="30"/>
      <c r="X14" s="30"/>
      <c r="Y14" s="31"/>
      <c r="AB14" s="5"/>
      <c r="AC14" s="5"/>
      <c r="AD14" s="32"/>
      <c r="AE14" s="8"/>
      <c r="AF14" s="8"/>
      <c r="AG14" s="8"/>
      <c r="AH14" s="8"/>
      <c r="AI14" s="8"/>
      <c r="AJ14" s="8"/>
      <c r="AK14" s="10"/>
      <c r="AL14" s="10"/>
      <c r="AM14" s="8"/>
      <c r="AN14" s="12"/>
      <c r="AO14" s="33"/>
      <c r="AP14" s="33"/>
      <c r="AS14" s="6"/>
      <c r="AT14" s="6"/>
      <c r="AU14" s="6"/>
      <c r="AV14" s="3"/>
      <c r="AW14" s="3"/>
      <c r="AX14" s="3"/>
      <c r="AY14" s="3"/>
      <c r="AZ14" s="3"/>
      <c r="BA14" s="3"/>
      <c r="BB14" s="3"/>
      <c r="BC14" s="3"/>
    </row>
    <row r="15" spans="2:42" ht="20.25" customHeight="1">
      <c r="B15" s="34" t="s">
        <v>53</v>
      </c>
      <c r="C15" s="74" t="s">
        <v>45</v>
      </c>
      <c r="D15" s="28">
        <v>424</v>
      </c>
      <c r="E15" s="28">
        <v>19</v>
      </c>
      <c r="F15" s="28">
        <v>37</v>
      </c>
      <c r="G15" s="72">
        <f t="shared" si="0"/>
        <v>0.08726415094339622</v>
      </c>
      <c r="H15" s="28">
        <v>23</v>
      </c>
      <c r="I15" s="72">
        <f t="shared" si="1"/>
        <v>0.6216216216216216</v>
      </c>
      <c r="J15" s="28">
        <v>7</v>
      </c>
      <c r="K15" s="28">
        <v>10</v>
      </c>
      <c r="L15" s="28">
        <v>0</v>
      </c>
      <c r="M15" s="28">
        <v>0</v>
      </c>
      <c r="N15" s="28">
        <v>0</v>
      </c>
      <c r="O15" s="28">
        <v>2</v>
      </c>
      <c r="P15" s="28">
        <v>1</v>
      </c>
      <c r="Q15" s="28">
        <v>0</v>
      </c>
      <c r="R15" s="28">
        <v>3</v>
      </c>
      <c r="S15" s="28">
        <v>7</v>
      </c>
      <c r="T15" s="28">
        <v>2</v>
      </c>
      <c r="U15" s="28">
        <v>2</v>
      </c>
      <c r="V15" s="29">
        <f t="shared" si="2"/>
        <v>0.01650943396226415</v>
      </c>
      <c r="W15" s="30"/>
      <c r="X15" s="30"/>
      <c r="Y15" s="31"/>
      <c r="AB15" s="5"/>
      <c r="AC15" s="5"/>
      <c r="AD15" s="32"/>
      <c r="AE15" s="8"/>
      <c r="AF15" s="8"/>
      <c r="AG15" s="8"/>
      <c r="AH15" s="8"/>
      <c r="AI15" s="8"/>
      <c r="AJ15" s="8"/>
      <c r="AK15" s="10"/>
      <c r="AL15" s="10"/>
      <c r="AM15" s="8"/>
      <c r="AN15" s="12"/>
      <c r="AO15" s="33"/>
      <c r="AP15" s="33"/>
    </row>
    <row r="16" spans="1:55" s="9" customFormat="1" ht="20.25" customHeight="1">
      <c r="A16" s="3"/>
      <c r="B16" s="34"/>
      <c r="C16" s="75"/>
      <c r="D16" s="35">
        <v>1938</v>
      </c>
      <c r="E16" s="35">
        <v>62</v>
      </c>
      <c r="F16" s="35">
        <v>133</v>
      </c>
      <c r="G16" s="36">
        <f t="shared" si="0"/>
        <v>0.06862745098039216</v>
      </c>
      <c r="H16" s="35">
        <v>99</v>
      </c>
      <c r="I16" s="36">
        <f t="shared" si="1"/>
        <v>0.7443609022556391</v>
      </c>
      <c r="J16" s="35">
        <v>9</v>
      </c>
      <c r="K16" s="35">
        <v>52</v>
      </c>
      <c r="L16" s="35">
        <v>0</v>
      </c>
      <c r="M16" s="35">
        <v>0</v>
      </c>
      <c r="N16" s="35">
        <v>1</v>
      </c>
      <c r="O16" s="35">
        <v>6</v>
      </c>
      <c r="P16" s="35">
        <v>8</v>
      </c>
      <c r="Q16" s="35">
        <v>2</v>
      </c>
      <c r="R16" s="35">
        <v>21</v>
      </c>
      <c r="S16" s="35">
        <v>9</v>
      </c>
      <c r="T16" s="35">
        <v>2</v>
      </c>
      <c r="U16" s="35">
        <v>2</v>
      </c>
      <c r="V16" s="37">
        <f t="shared" si="2"/>
        <v>0.0046439628482972135</v>
      </c>
      <c r="W16" s="30"/>
      <c r="X16" s="30"/>
      <c r="Y16" s="31"/>
      <c r="AB16" s="5"/>
      <c r="AC16" s="5"/>
      <c r="AD16" s="32"/>
      <c r="AE16" s="8"/>
      <c r="AF16" s="8"/>
      <c r="AG16" s="8"/>
      <c r="AH16" s="8"/>
      <c r="AI16" s="8"/>
      <c r="AJ16" s="8"/>
      <c r="AK16" s="10"/>
      <c r="AL16" s="10"/>
      <c r="AM16" s="8"/>
      <c r="AN16" s="12"/>
      <c r="AO16" s="33"/>
      <c r="AP16" s="33"/>
      <c r="AQ16" s="6"/>
      <c r="AR16" s="6"/>
      <c r="AS16" s="6"/>
      <c r="AT16" s="6"/>
      <c r="AU16" s="6"/>
      <c r="AV16" s="3"/>
      <c r="AW16" s="3"/>
      <c r="AX16" s="3"/>
      <c r="AY16" s="3"/>
      <c r="AZ16" s="3"/>
      <c r="BA16" s="3"/>
      <c r="BB16" s="3"/>
      <c r="BC16" s="3"/>
    </row>
    <row r="17" spans="2:42" ht="20.25" customHeight="1">
      <c r="B17" s="34"/>
      <c r="C17" s="74" t="s">
        <v>16</v>
      </c>
      <c r="D17" s="28">
        <v>340</v>
      </c>
      <c r="E17" s="28">
        <v>3</v>
      </c>
      <c r="F17" s="28">
        <v>23</v>
      </c>
      <c r="G17" s="72">
        <f t="shared" si="0"/>
        <v>0.06764705882352941</v>
      </c>
      <c r="H17" s="28">
        <v>17</v>
      </c>
      <c r="I17" s="72">
        <f t="shared" si="1"/>
        <v>0.7391304347826086</v>
      </c>
      <c r="J17" s="28">
        <v>2</v>
      </c>
      <c r="K17" s="28">
        <v>9</v>
      </c>
      <c r="L17" s="28">
        <v>0</v>
      </c>
      <c r="M17" s="28">
        <v>0</v>
      </c>
      <c r="N17" s="28">
        <v>0</v>
      </c>
      <c r="O17" s="28">
        <v>1</v>
      </c>
      <c r="P17" s="28">
        <v>0</v>
      </c>
      <c r="Q17" s="28">
        <v>0</v>
      </c>
      <c r="R17" s="28">
        <v>5</v>
      </c>
      <c r="S17" s="28">
        <v>1</v>
      </c>
      <c r="T17" s="28">
        <v>0</v>
      </c>
      <c r="U17" s="28">
        <v>0</v>
      </c>
      <c r="V17" s="29">
        <f t="shared" si="2"/>
        <v>0.0029411764705882353</v>
      </c>
      <c r="W17" s="30"/>
      <c r="X17" s="30"/>
      <c r="Y17" s="31"/>
      <c r="AB17" s="5"/>
      <c r="AC17" s="5"/>
      <c r="AD17" s="32"/>
      <c r="AE17" s="8"/>
      <c r="AF17" s="8"/>
      <c r="AG17" s="8"/>
      <c r="AH17" s="8"/>
      <c r="AI17" s="8"/>
      <c r="AJ17" s="8"/>
      <c r="AK17" s="10"/>
      <c r="AL17" s="10"/>
      <c r="AM17" s="8"/>
      <c r="AN17" s="12"/>
      <c r="AO17" s="33"/>
      <c r="AP17" s="33"/>
    </row>
    <row r="18" spans="1:55" s="9" customFormat="1" ht="20.25" customHeight="1">
      <c r="A18" s="3"/>
      <c r="B18" s="34"/>
      <c r="C18" s="75"/>
      <c r="D18" s="35">
        <v>1277</v>
      </c>
      <c r="E18" s="35">
        <v>11</v>
      </c>
      <c r="F18" s="35">
        <v>96</v>
      </c>
      <c r="G18" s="36">
        <f t="shared" si="0"/>
        <v>0.07517619420516837</v>
      </c>
      <c r="H18" s="35">
        <v>75</v>
      </c>
      <c r="I18" s="36">
        <f t="shared" si="1"/>
        <v>0.78125</v>
      </c>
      <c r="J18" s="35">
        <v>2</v>
      </c>
      <c r="K18" s="35">
        <v>37</v>
      </c>
      <c r="L18" s="35">
        <v>0</v>
      </c>
      <c r="M18" s="35">
        <v>0</v>
      </c>
      <c r="N18" s="35">
        <v>0</v>
      </c>
      <c r="O18" s="35">
        <v>6</v>
      </c>
      <c r="P18" s="35">
        <v>13</v>
      </c>
      <c r="Q18" s="35">
        <v>1</v>
      </c>
      <c r="R18" s="35">
        <v>16</v>
      </c>
      <c r="S18" s="35">
        <v>1</v>
      </c>
      <c r="T18" s="35">
        <v>0</v>
      </c>
      <c r="U18" s="35">
        <v>0</v>
      </c>
      <c r="V18" s="37">
        <f t="shared" si="2"/>
        <v>0.0007830853563038371</v>
      </c>
      <c r="W18" s="30"/>
      <c r="X18" s="30"/>
      <c r="Y18" s="31"/>
      <c r="AB18" s="5"/>
      <c r="AC18" s="5"/>
      <c r="AD18" s="32"/>
      <c r="AE18" s="8"/>
      <c r="AF18" s="8"/>
      <c r="AG18" s="8"/>
      <c r="AH18" s="8"/>
      <c r="AI18" s="8"/>
      <c r="AJ18" s="8"/>
      <c r="AK18" s="10"/>
      <c r="AL18" s="10"/>
      <c r="AM18" s="8"/>
      <c r="AN18" s="12"/>
      <c r="AO18" s="40"/>
      <c r="AP18" s="40"/>
      <c r="AS18" s="6"/>
      <c r="AT18" s="6"/>
      <c r="AU18" s="6"/>
      <c r="AV18" s="3"/>
      <c r="AW18" s="3"/>
      <c r="AX18" s="3"/>
      <c r="AY18" s="3"/>
      <c r="AZ18" s="3"/>
      <c r="BA18" s="3"/>
      <c r="BB18" s="3"/>
      <c r="BC18" s="3"/>
    </row>
    <row r="19" spans="2:42" ht="20.25" customHeight="1">
      <c r="B19" s="34"/>
      <c r="C19" s="41" t="s">
        <v>54</v>
      </c>
      <c r="D19" s="42">
        <f aca="true" t="shared" si="3" ref="D19:F20">D17+D15+D13+D11+D9+D5+D7</f>
        <v>8658</v>
      </c>
      <c r="E19" s="42">
        <f t="shared" si="3"/>
        <v>365</v>
      </c>
      <c r="F19" s="42">
        <f t="shared" si="3"/>
        <v>775</v>
      </c>
      <c r="G19" s="43">
        <f t="shared" si="0"/>
        <v>0.08951258951258952</v>
      </c>
      <c r="H19" s="42">
        <f aca="true" t="shared" si="4" ref="H19:T20">H17+H15+H13+H11+H9+H5+H7</f>
        <v>471</v>
      </c>
      <c r="I19" s="43">
        <f t="shared" si="1"/>
        <v>0.607741935483871</v>
      </c>
      <c r="J19" s="42">
        <f t="shared" si="4"/>
        <v>37</v>
      </c>
      <c r="K19" s="42">
        <f t="shared" si="4"/>
        <v>230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 t="shared" si="4"/>
        <v>50</v>
      </c>
      <c r="P19" s="42">
        <f t="shared" si="4"/>
        <v>45</v>
      </c>
      <c r="Q19" s="42">
        <f t="shared" si="4"/>
        <v>13</v>
      </c>
      <c r="R19" s="42">
        <f t="shared" si="4"/>
        <v>96</v>
      </c>
      <c r="S19" s="42">
        <f t="shared" si="4"/>
        <v>34</v>
      </c>
      <c r="T19" s="42">
        <f t="shared" si="4"/>
        <v>15</v>
      </c>
      <c r="U19" s="42">
        <f>U17+U15+U13+U11+U9+U5+U7</f>
        <v>12</v>
      </c>
      <c r="V19" s="44">
        <f t="shared" si="2"/>
        <v>0.003927003927003927</v>
      </c>
      <c r="W19" s="30"/>
      <c r="X19" s="30"/>
      <c r="Y19" s="31"/>
      <c r="AB19" s="5"/>
      <c r="AC19" s="5"/>
      <c r="AD19" s="32"/>
      <c r="AE19" s="8"/>
      <c r="AF19" s="8"/>
      <c r="AG19" s="8"/>
      <c r="AH19" s="8"/>
      <c r="AI19" s="8"/>
      <c r="AJ19" s="8"/>
      <c r="AK19" s="10"/>
      <c r="AL19" s="10"/>
      <c r="AM19" s="8"/>
      <c r="AN19" s="12"/>
      <c r="AO19" s="33"/>
      <c r="AP19" s="33"/>
    </row>
    <row r="20" spans="1:55" s="9" customFormat="1" ht="20.25" customHeight="1">
      <c r="A20" s="3"/>
      <c r="B20" s="45"/>
      <c r="C20" s="46" t="s">
        <v>51</v>
      </c>
      <c r="D20" s="47">
        <f t="shared" si="3"/>
        <v>30006</v>
      </c>
      <c r="E20" s="47">
        <f t="shared" si="3"/>
        <v>1173</v>
      </c>
      <c r="F20" s="47">
        <f t="shared" si="3"/>
        <v>2332</v>
      </c>
      <c r="G20" s="48">
        <f t="shared" si="0"/>
        <v>0.07771778977537826</v>
      </c>
      <c r="H20" s="47">
        <f t="shared" si="4"/>
        <v>1549</v>
      </c>
      <c r="I20" s="48">
        <f t="shared" si="1"/>
        <v>0.6642367066895368</v>
      </c>
      <c r="J20" s="47">
        <f t="shared" si="4"/>
        <v>65</v>
      </c>
      <c r="K20" s="47">
        <f t="shared" si="4"/>
        <v>762</v>
      </c>
      <c r="L20" s="47">
        <f t="shared" si="4"/>
        <v>0</v>
      </c>
      <c r="M20" s="47">
        <f t="shared" si="4"/>
        <v>0</v>
      </c>
      <c r="N20" s="47">
        <f t="shared" si="4"/>
        <v>1</v>
      </c>
      <c r="O20" s="47">
        <f t="shared" si="4"/>
        <v>166</v>
      </c>
      <c r="P20" s="47">
        <f t="shared" si="4"/>
        <v>172</v>
      </c>
      <c r="Q20" s="47">
        <f t="shared" si="4"/>
        <v>39</v>
      </c>
      <c r="R20" s="47">
        <f t="shared" si="4"/>
        <v>344</v>
      </c>
      <c r="S20" s="47">
        <f t="shared" si="4"/>
        <v>58</v>
      </c>
      <c r="T20" s="47">
        <f t="shared" si="4"/>
        <v>25</v>
      </c>
      <c r="U20" s="47">
        <f>U18+U16+U14+U12+U10+U6+U8</f>
        <v>19</v>
      </c>
      <c r="V20" s="49">
        <f t="shared" si="2"/>
        <v>0.0019329467439845364</v>
      </c>
      <c r="W20" s="30"/>
      <c r="X20" s="30"/>
      <c r="Y20" s="31"/>
      <c r="AB20" s="5"/>
      <c r="AC20" s="5"/>
      <c r="AD20" s="32"/>
      <c r="AE20" s="8"/>
      <c r="AF20" s="8"/>
      <c r="AG20" s="8"/>
      <c r="AH20" s="8"/>
      <c r="AI20" s="8"/>
      <c r="AJ20" s="8"/>
      <c r="AK20" s="10"/>
      <c r="AL20" s="10"/>
      <c r="AM20" s="8"/>
      <c r="AN20" s="12"/>
      <c r="AO20" s="33"/>
      <c r="AP20" s="33"/>
      <c r="AS20" s="6"/>
      <c r="AT20" s="6"/>
      <c r="AU20" s="6"/>
      <c r="AV20" s="3"/>
      <c r="AW20" s="3"/>
      <c r="AX20" s="3"/>
      <c r="AY20" s="3"/>
      <c r="AZ20" s="3"/>
      <c r="BA20" s="3"/>
      <c r="BB20" s="3"/>
      <c r="BC20" s="3"/>
    </row>
    <row r="21" spans="2:42" ht="20.25" customHeight="1">
      <c r="B21" s="27"/>
      <c r="C21" s="84" t="s">
        <v>84</v>
      </c>
      <c r="D21" s="28">
        <v>1692</v>
      </c>
      <c r="E21" s="28">
        <v>25</v>
      </c>
      <c r="F21" s="28">
        <v>133</v>
      </c>
      <c r="G21" s="72">
        <f t="shared" si="0"/>
        <v>0.07860520094562648</v>
      </c>
      <c r="H21" s="28">
        <v>106</v>
      </c>
      <c r="I21" s="72">
        <f t="shared" si="1"/>
        <v>0.7969924812030075</v>
      </c>
      <c r="J21" s="28">
        <v>8</v>
      </c>
      <c r="K21" s="28">
        <v>52</v>
      </c>
      <c r="L21" s="28">
        <v>0</v>
      </c>
      <c r="M21" s="28">
        <v>0</v>
      </c>
      <c r="N21" s="28">
        <v>0</v>
      </c>
      <c r="O21" s="28">
        <v>6</v>
      </c>
      <c r="P21" s="28">
        <v>12</v>
      </c>
      <c r="Q21" s="28">
        <v>6</v>
      </c>
      <c r="R21" s="28">
        <v>22</v>
      </c>
      <c r="S21" s="28">
        <v>6</v>
      </c>
      <c r="T21" s="28">
        <v>2</v>
      </c>
      <c r="U21" s="28">
        <v>2</v>
      </c>
      <c r="V21" s="29">
        <f t="shared" si="2"/>
        <v>0.0035460992907801418</v>
      </c>
      <c r="W21" s="30"/>
      <c r="X21" s="30"/>
      <c r="Y21" s="31"/>
      <c r="AB21" s="5"/>
      <c r="AC21" s="5"/>
      <c r="AD21" s="32"/>
      <c r="AE21" s="8"/>
      <c r="AF21" s="8"/>
      <c r="AG21" s="8"/>
      <c r="AH21" s="8"/>
      <c r="AI21" s="8"/>
      <c r="AJ21" s="8"/>
      <c r="AK21" s="10"/>
      <c r="AL21" s="10"/>
      <c r="AM21" s="8"/>
      <c r="AN21" s="12"/>
      <c r="AO21" s="33"/>
      <c r="AP21" s="33"/>
    </row>
    <row r="22" spans="1:55" s="9" customFormat="1" ht="20.25" customHeight="1">
      <c r="A22" s="3"/>
      <c r="B22" s="34" t="s">
        <v>93</v>
      </c>
      <c r="C22" s="75"/>
      <c r="D22" s="35">
        <v>6995</v>
      </c>
      <c r="E22" s="35">
        <v>68</v>
      </c>
      <c r="F22" s="35">
        <v>512</v>
      </c>
      <c r="G22" s="36">
        <f t="shared" si="0"/>
        <v>0.07319513938527519</v>
      </c>
      <c r="H22" s="35">
        <v>416</v>
      </c>
      <c r="I22" s="36">
        <f t="shared" si="1"/>
        <v>0.8125</v>
      </c>
      <c r="J22" s="35">
        <v>21</v>
      </c>
      <c r="K22" s="35">
        <v>190</v>
      </c>
      <c r="L22" s="35">
        <v>0</v>
      </c>
      <c r="M22" s="35">
        <v>0</v>
      </c>
      <c r="N22" s="35">
        <v>1</v>
      </c>
      <c r="O22" s="35">
        <v>28</v>
      </c>
      <c r="P22" s="35">
        <v>58</v>
      </c>
      <c r="Q22" s="35">
        <v>12</v>
      </c>
      <c r="R22" s="35">
        <v>106</v>
      </c>
      <c r="S22" s="35">
        <v>19</v>
      </c>
      <c r="T22" s="35">
        <v>10</v>
      </c>
      <c r="U22" s="35">
        <v>7</v>
      </c>
      <c r="V22" s="37">
        <f t="shared" si="2"/>
        <v>0.0027162258756254468</v>
      </c>
      <c r="W22" s="30"/>
      <c r="X22" s="30"/>
      <c r="Y22" s="31"/>
      <c r="AB22" s="5"/>
      <c r="AC22" s="5"/>
      <c r="AD22" s="32"/>
      <c r="AE22" s="8"/>
      <c r="AF22" s="8"/>
      <c r="AG22" s="8"/>
      <c r="AH22" s="8"/>
      <c r="AI22" s="8"/>
      <c r="AJ22" s="8"/>
      <c r="AK22" s="10"/>
      <c r="AL22" s="10"/>
      <c r="AM22" s="8"/>
      <c r="AN22" s="12"/>
      <c r="AO22" s="50"/>
      <c r="AP22" s="40"/>
      <c r="AS22" s="6"/>
      <c r="AT22" s="6"/>
      <c r="AU22" s="6"/>
      <c r="AV22" s="3"/>
      <c r="AW22" s="3"/>
      <c r="AX22" s="3"/>
      <c r="AY22" s="3"/>
      <c r="AZ22" s="3"/>
      <c r="BA22" s="3"/>
      <c r="BB22" s="3"/>
      <c r="BC22" s="3"/>
    </row>
    <row r="23" spans="1:55" s="9" customFormat="1" ht="20.25" customHeight="1">
      <c r="A23" s="3"/>
      <c r="B23" s="34" t="s">
        <v>94</v>
      </c>
      <c r="C23" s="76" t="s">
        <v>85</v>
      </c>
      <c r="D23" s="38">
        <v>570</v>
      </c>
      <c r="E23" s="38">
        <v>1</v>
      </c>
      <c r="F23" s="38">
        <v>68</v>
      </c>
      <c r="G23" s="72">
        <f t="shared" si="0"/>
        <v>0.11929824561403508</v>
      </c>
      <c r="H23" s="38">
        <v>43</v>
      </c>
      <c r="I23" s="72">
        <f t="shared" si="1"/>
        <v>0.6323529411764706</v>
      </c>
      <c r="J23" s="38">
        <v>1</v>
      </c>
      <c r="K23" s="38">
        <v>21</v>
      </c>
      <c r="L23" s="38">
        <v>0</v>
      </c>
      <c r="M23" s="38">
        <v>0</v>
      </c>
      <c r="N23" s="38">
        <v>0</v>
      </c>
      <c r="O23" s="38">
        <v>2</v>
      </c>
      <c r="P23" s="38">
        <v>4</v>
      </c>
      <c r="Q23" s="38">
        <v>5</v>
      </c>
      <c r="R23" s="38">
        <v>10</v>
      </c>
      <c r="S23" s="28">
        <v>0</v>
      </c>
      <c r="T23" s="28">
        <v>0</v>
      </c>
      <c r="U23" s="28">
        <v>0</v>
      </c>
      <c r="V23" s="29">
        <f t="shared" si="2"/>
        <v>0</v>
      </c>
      <c r="W23" s="30"/>
      <c r="X23" s="30"/>
      <c r="Y23" s="31"/>
      <c r="AB23" s="5"/>
      <c r="AC23" s="5"/>
      <c r="AD23" s="32"/>
      <c r="AE23" s="8"/>
      <c r="AF23" s="8"/>
      <c r="AG23" s="8"/>
      <c r="AH23" s="8"/>
      <c r="AI23" s="8"/>
      <c r="AJ23" s="8"/>
      <c r="AK23" s="10"/>
      <c r="AL23" s="10"/>
      <c r="AM23" s="8"/>
      <c r="AN23" s="12"/>
      <c r="AO23" s="40"/>
      <c r="AP23" s="40"/>
      <c r="AS23" s="6"/>
      <c r="AT23" s="6"/>
      <c r="AU23" s="6"/>
      <c r="AV23" s="3"/>
      <c r="AW23" s="3"/>
      <c r="AX23" s="3"/>
      <c r="AY23" s="3"/>
      <c r="AZ23" s="3"/>
      <c r="BA23" s="3"/>
      <c r="BB23" s="3"/>
      <c r="BC23" s="3"/>
    </row>
    <row r="24" spans="1:55" s="9" customFormat="1" ht="20.25" customHeight="1">
      <c r="A24" s="3"/>
      <c r="B24" s="34" t="s">
        <v>95</v>
      </c>
      <c r="C24" s="77"/>
      <c r="D24" s="39">
        <v>2048</v>
      </c>
      <c r="E24" s="39">
        <v>5</v>
      </c>
      <c r="F24" s="39">
        <v>219</v>
      </c>
      <c r="G24" s="36">
        <f t="shared" si="0"/>
        <v>0.10693359375</v>
      </c>
      <c r="H24" s="39">
        <v>138</v>
      </c>
      <c r="I24" s="36">
        <f t="shared" si="1"/>
        <v>0.6301369863013698</v>
      </c>
      <c r="J24" s="39">
        <v>4</v>
      </c>
      <c r="K24" s="39">
        <v>59</v>
      </c>
      <c r="L24" s="39">
        <v>0</v>
      </c>
      <c r="M24" s="39">
        <v>0</v>
      </c>
      <c r="N24" s="39">
        <v>0</v>
      </c>
      <c r="O24" s="39">
        <v>10</v>
      </c>
      <c r="P24" s="39">
        <v>22</v>
      </c>
      <c r="Q24" s="39">
        <v>7</v>
      </c>
      <c r="R24" s="39">
        <v>36</v>
      </c>
      <c r="S24" s="35">
        <v>0</v>
      </c>
      <c r="T24" s="35">
        <v>0</v>
      </c>
      <c r="U24" s="35">
        <v>0</v>
      </c>
      <c r="V24" s="37">
        <f t="shared" si="2"/>
        <v>0</v>
      </c>
      <c r="W24" s="30"/>
      <c r="X24" s="30"/>
      <c r="Y24" s="31"/>
      <c r="AB24" s="5"/>
      <c r="AC24" s="5"/>
      <c r="AD24" s="32"/>
      <c r="AE24" s="8"/>
      <c r="AF24" s="8"/>
      <c r="AG24" s="8"/>
      <c r="AH24" s="8"/>
      <c r="AI24" s="8"/>
      <c r="AJ24" s="8"/>
      <c r="AK24" s="10"/>
      <c r="AL24" s="10"/>
      <c r="AM24" s="8"/>
      <c r="AN24" s="12"/>
      <c r="AO24" s="40"/>
      <c r="AP24" s="40"/>
      <c r="AS24" s="6"/>
      <c r="AT24" s="6"/>
      <c r="AU24" s="6"/>
      <c r="AV24" s="3"/>
      <c r="AW24" s="3"/>
      <c r="AX24" s="3"/>
      <c r="AY24" s="3"/>
      <c r="AZ24" s="3"/>
      <c r="BA24" s="3"/>
      <c r="BB24" s="3"/>
      <c r="BC24" s="3"/>
    </row>
    <row r="25" spans="2:42" ht="20.25" customHeight="1">
      <c r="B25" s="34" t="s">
        <v>96</v>
      </c>
      <c r="C25" s="74" t="s">
        <v>18</v>
      </c>
      <c r="D25" s="28">
        <v>629</v>
      </c>
      <c r="E25" s="28">
        <v>38</v>
      </c>
      <c r="F25" s="28">
        <v>45</v>
      </c>
      <c r="G25" s="72">
        <f t="shared" si="0"/>
        <v>0.07154213036565978</v>
      </c>
      <c r="H25" s="28">
        <v>34</v>
      </c>
      <c r="I25" s="72">
        <f t="shared" si="1"/>
        <v>0.7555555555555555</v>
      </c>
      <c r="J25" s="28">
        <v>1</v>
      </c>
      <c r="K25" s="28">
        <v>18</v>
      </c>
      <c r="L25" s="28">
        <v>0</v>
      </c>
      <c r="M25" s="28">
        <v>0</v>
      </c>
      <c r="N25" s="28">
        <v>0</v>
      </c>
      <c r="O25" s="28">
        <v>3</v>
      </c>
      <c r="P25" s="28">
        <v>3</v>
      </c>
      <c r="Q25" s="28">
        <v>1</v>
      </c>
      <c r="R25" s="28">
        <v>8</v>
      </c>
      <c r="S25" s="28">
        <v>1</v>
      </c>
      <c r="T25" s="28">
        <v>1</v>
      </c>
      <c r="U25" s="28">
        <v>0</v>
      </c>
      <c r="V25" s="51">
        <f t="shared" si="2"/>
        <v>0.001589825119236884</v>
      </c>
      <c r="W25" s="30"/>
      <c r="X25" s="30"/>
      <c r="Y25" s="31"/>
      <c r="AB25" s="5"/>
      <c r="AC25" s="5"/>
      <c r="AD25" s="32"/>
      <c r="AE25" s="8"/>
      <c r="AF25" s="8"/>
      <c r="AG25" s="8"/>
      <c r="AH25" s="8"/>
      <c r="AI25" s="8"/>
      <c r="AJ25" s="8"/>
      <c r="AK25" s="10"/>
      <c r="AL25" s="10"/>
      <c r="AM25" s="8"/>
      <c r="AN25" s="12"/>
      <c r="AO25" s="33"/>
      <c r="AP25" s="33"/>
    </row>
    <row r="26" spans="1:55" s="9" customFormat="1" ht="20.25" customHeight="1">
      <c r="A26" s="3"/>
      <c r="B26" s="34" t="s">
        <v>97</v>
      </c>
      <c r="C26" s="75"/>
      <c r="D26" s="35">
        <v>4440</v>
      </c>
      <c r="E26" s="35">
        <v>146</v>
      </c>
      <c r="F26" s="35">
        <v>310</v>
      </c>
      <c r="G26" s="36">
        <f t="shared" si="0"/>
        <v>0.06981981981981981</v>
      </c>
      <c r="H26" s="35">
        <v>243</v>
      </c>
      <c r="I26" s="36">
        <f t="shared" si="1"/>
        <v>0.7838709677419354</v>
      </c>
      <c r="J26" s="35">
        <v>8</v>
      </c>
      <c r="K26" s="35">
        <v>115</v>
      </c>
      <c r="L26" s="35">
        <v>0</v>
      </c>
      <c r="M26" s="35">
        <v>0</v>
      </c>
      <c r="N26" s="35">
        <v>0</v>
      </c>
      <c r="O26" s="35">
        <v>32</v>
      </c>
      <c r="P26" s="35">
        <v>30</v>
      </c>
      <c r="Q26" s="35">
        <v>8</v>
      </c>
      <c r="R26" s="35">
        <v>50</v>
      </c>
      <c r="S26" s="35">
        <v>8</v>
      </c>
      <c r="T26" s="35">
        <v>3</v>
      </c>
      <c r="U26" s="35">
        <v>2</v>
      </c>
      <c r="V26" s="37">
        <f t="shared" si="2"/>
        <v>0.0018018018018018018</v>
      </c>
      <c r="W26" s="30"/>
      <c r="X26" s="30"/>
      <c r="Y26" s="31"/>
      <c r="AB26" s="5"/>
      <c r="AC26" s="5"/>
      <c r="AD26" s="32"/>
      <c r="AE26" s="8"/>
      <c r="AF26" s="8"/>
      <c r="AG26" s="8"/>
      <c r="AH26" s="8"/>
      <c r="AI26" s="8"/>
      <c r="AJ26" s="8"/>
      <c r="AK26" s="10"/>
      <c r="AL26" s="10"/>
      <c r="AM26" s="8"/>
      <c r="AN26" s="12"/>
      <c r="AO26" s="33"/>
      <c r="AP26" s="40"/>
      <c r="AS26" s="6"/>
      <c r="AT26" s="6"/>
      <c r="AU26" s="6"/>
      <c r="AV26" s="3"/>
      <c r="AW26" s="3"/>
      <c r="AX26" s="3"/>
      <c r="AY26" s="3"/>
      <c r="AZ26" s="3"/>
      <c r="BA26" s="3"/>
      <c r="BB26" s="3"/>
      <c r="BC26" s="3"/>
    </row>
    <row r="27" spans="2:42" ht="20.25" customHeight="1">
      <c r="B27" s="34"/>
      <c r="C27" s="41" t="s">
        <v>54</v>
      </c>
      <c r="D27" s="42">
        <f aca="true" t="shared" si="5" ref="D27:F28">D21+D25+D23</f>
        <v>2891</v>
      </c>
      <c r="E27" s="42">
        <f t="shared" si="5"/>
        <v>64</v>
      </c>
      <c r="F27" s="42">
        <f t="shared" si="5"/>
        <v>246</v>
      </c>
      <c r="G27" s="43">
        <f t="shared" si="0"/>
        <v>0.08509166378415774</v>
      </c>
      <c r="H27" s="42">
        <f aca="true" t="shared" si="6" ref="H27:T28">H21+H25+H23</f>
        <v>183</v>
      </c>
      <c r="I27" s="43">
        <f t="shared" si="1"/>
        <v>0.7439024390243902</v>
      </c>
      <c r="J27" s="42">
        <f t="shared" si="6"/>
        <v>10</v>
      </c>
      <c r="K27" s="42">
        <f t="shared" si="6"/>
        <v>91</v>
      </c>
      <c r="L27" s="42">
        <f t="shared" si="6"/>
        <v>0</v>
      </c>
      <c r="M27" s="42">
        <f t="shared" si="6"/>
        <v>0</v>
      </c>
      <c r="N27" s="42">
        <f t="shared" si="6"/>
        <v>0</v>
      </c>
      <c r="O27" s="42">
        <f t="shared" si="6"/>
        <v>11</v>
      </c>
      <c r="P27" s="42">
        <f t="shared" si="6"/>
        <v>19</v>
      </c>
      <c r="Q27" s="42">
        <f t="shared" si="6"/>
        <v>12</v>
      </c>
      <c r="R27" s="42">
        <f t="shared" si="6"/>
        <v>40</v>
      </c>
      <c r="S27" s="42">
        <f t="shared" si="6"/>
        <v>7</v>
      </c>
      <c r="T27" s="42">
        <f t="shared" si="6"/>
        <v>3</v>
      </c>
      <c r="U27" s="42">
        <f>U21+U25+U23</f>
        <v>2</v>
      </c>
      <c r="V27" s="44">
        <f t="shared" si="2"/>
        <v>0.002421307506053269</v>
      </c>
      <c r="W27" s="30"/>
      <c r="X27" s="30"/>
      <c r="Y27" s="31"/>
      <c r="AB27" s="5"/>
      <c r="AC27" s="5"/>
      <c r="AD27" s="32"/>
      <c r="AE27" s="8"/>
      <c r="AF27" s="8"/>
      <c r="AG27" s="8"/>
      <c r="AH27" s="8"/>
      <c r="AI27" s="8"/>
      <c r="AJ27" s="8"/>
      <c r="AK27" s="10"/>
      <c r="AL27" s="10"/>
      <c r="AM27" s="8"/>
      <c r="AN27" s="12"/>
      <c r="AO27" s="33"/>
      <c r="AP27" s="33"/>
    </row>
    <row r="28" spans="1:55" s="9" customFormat="1" ht="20.25" customHeight="1">
      <c r="A28" s="3"/>
      <c r="B28" s="45"/>
      <c r="C28" s="46" t="s">
        <v>51</v>
      </c>
      <c r="D28" s="47">
        <f t="shared" si="5"/>
        <v>13483</v>
      </c>
      <c r="E28" s="47">
        <f t="shared" si="5"/>
        <v>219</v>
      </c>
      <c r="F28" s="47">
        <f t="shared" si="5"/>
        <v>1041</v>
      </c>
      <c r="G28" s="52">
        <f t="shared" si="0"/>
        <v>0.0772083364236446</v>
      </c>
      <c r="H28" s="47">
        <f t="shared" si="6"/>
        <v>797</v>
      </c>
      <c r="I28" s="52">
        <f t="shared" si="1"/>
        <v>0.765609990393852</v>
      </c>
      <c r="J28" s="47">
        <f t="shared" si="6"/>
        <v>33</v>
      </c>
      <c r="K28" s="47">
        <f t="shared" si="6"/>
        <v>364</v>
      </c>
      <c r="L28" s="47">
        <f t="shared" si="6"/>
        <v>0</v>
      </c>
      <c r="M28" s="47">
        <f t="shared" si="6"/>
        <v>0</v>
      </c>
      <c r="N28" s="47">
        <f t="shared" si="6"/>
        <v>1</v>
      </c>
      <c r="O28" s="47">
        <f t="shared" si="6"/>
        <v>70</v>
      </c>
      <c r="P28" s="47">
        <f t="shared" si="6"/>
        <v>110</v>
      </c>
      <c r="Q28" s="47">
        <f t="shared" si="6"/>
        <v>27</v>
      </c>
      <c r="R28" s="47">
        <f t="shared" si="6"/>
        <v>192</v>
      </c>
      <c r="S28" s="47">
        <f t="shared" si="6"/>
        <v>27</v>
      </c>
      <c r="T28" s="47">
        <f t="shared" si="6"/>
        <v>13</v>
      </c>
      <c r="U28" s="47">
        <f>U22+U26+U24</f>
        <v>9</v>
      </c>
      <c r="V28" s="49">
        <f t="shared" si="2"/>
        <v>0.002002521693985018</v>
      </c>
      <c r="W28" s="30"/>
      <c r="X28" s="30"/>
      <c r="Y28" s="31"/>
      <c r="AB28" s="5"/>
      <c r="AC28" s="5"/>
      <c r="AD28" s="32"/>
      <c r="AE28" s="8"/>
      <c r="AF28" s="8"/>
      <c r="AG28" s="8"/>
      <c r="AH28" s="8"/>
      <c r="AI28" s="8"/>
      <c r="AJ28" s="8"/>
      <c r="AK28" s="10"/>
      <c r="AL28" s="10"/>
      <c r="AM28" s="8"/>
      <c r="AN28" s="12"/>
      <c r="AO28" s="40"/>
      <c r="AP28" s="40"/>
      <c r="AS28" s="6"/>
      <c r="AT28" s="6"/>
      <c r="AU28" s="6"/>
      <c r="AV28" s="3"/>
      <c r="AW28" s="3"/>
      <c r="AX28" s="3"/>
      <c r="AY28" s="3"/>
      <c r="AZ28" s="3"/>
      <c r="BA28" s="3"/>
      <c r="BB28" s="3"/>
      <c r="BC28" s="3"/>
    </row>
    <row r="29" spans="2:42" ht="20.25" customHeight="1">
      <c r="B29" s="53"/>
      <c r="C29" s="74" t="s">
        <v>46</v>
      </c>
      <c r="D29" s="28">
        <v>844</v>
      </c>
      <c r="E29" s="28">
        <v>33</v>
      </c>
      <c r="F29" s="28">
        <v>64</v>
      </c>
      <c r="G29" s="72">
        <f t="shared" si="0"/>
        <v>0.07582938388625593</v>
      </c>
      <c r="H29" s="28">
        <v>46</v>
      </c>
      <c r="I29" s="72">
        <f t="shared" si="1"/>
        <v>0.71875</v>
      </c>
      <c r="J29" s="28">
        <v>2</v>
      </c>
      <c r="K29" s="28">
        <v>25</v>
      </c>
      <c r="L29" s="28">
        <v>0</v>
      </c>
      <c r="M29" s="28">
        <v>0</v>
      </c>
      <c r="N29" s="28">
        <v>0</v>
      </c>
      <c r="O29" s="28">
        <v>3</v>
      </c>
      <c r="P29" s="28">
        <v>6</v>
      </c>
      <c r="Q29" s="28">
        <v>0</v>
      </c>
      <c r="R29" s="28">
        <v>10</v>
      </c>
      <c r="S29" s="28">
        <v>1</v>
      </c>
      <c r="T29" s="28">
        <v>0</v>
      </c>
      <c r="U29" s="28">
        <v>0</v>
      </c>
      <c r="V29" s="29">
        <f t="shared" si="2"/>
        <v>0.001184834123222749</v>
      </c>
      <c r="W29" s="30"/>
      <c r="X29" s="30"/>
      <c r="Y29" s="31"/>
      <c r="AB29" s="5"/>
      <c r="AC29" s="5"/>
      <c r="AD29" s="32"/>
      <c r="AE29" s="8"/>
      <c r="AF29" s="8"/>
      <c r="AG29" s="8"/>
      <c r="AH29" s="8"/>
      <c r="AI29" s="8"/>
      <c r="AJ29" s="8"/>
      <c r="AK29" s="10"/>
      <c r="AL29" s="10"/>
      <c r="AM29" s="8"/>
      <c r="AN29" s="12"/>
      <c r="AO29" s="33"/>
      <c r="AP29" s="33"/>
    </row>
    <row r="30" spans="1:55" s="9" customFormat="1" ht="20.25" customHeight="1">
      <c r="A30" s="3"/>
      <c r="B30" s="54" t="s">
        <v>67</v>
      </c>
      <c r="C30" s="75"/>
      <c r="D30" s="35">
        <v>5194</v>
      </c>
      <c r="E30" s="35">
        <v>159</v>
      </c>
      <c r="F30" s="35">
        <v>337</v>
      </c>
      <c r="G30" s="36">
        <f t="shared" si="0"/>
        <v>0.06488255679630343</v>
      </c>
      <c r="H30" s="35">
        <v>253</v>
      </c>
      <c r="I30" s="36">
        <f t="shared" si="1"/>
        <v>0.7507418397626113</v>
      </c>
      <c r="J30" s="35">
        <v>4</v>
      </c>
      <c r="K30" s="35">
        <v>126</v>
      </c>
      <c r="L30" s="35">
        <v>0</v>
      </c>
      <c r="M30" s="35">
        <v>0</v>
      </c>
      <c r="N30" s="35">
        <v>0</v>
      </c>
      <c r="O30" s="35">
        <v>29</v>
      </c>
      <c r="P30" s="35">
        <v>30</v>
      </c>
      <c r="Q30" s="35">
        <v>8</v>
      </c>
      <c r="R30" s="35">
        <v>56</v>
      </c>
      <c r="S30" s="35">
        <v>3</v>
      </c>
      <c r="T30" s="35">
        <v>2</v>
      </c>
      <c r="U30" s="35">
        <v>2</v>
      </c>
      <c r="V30" s="37">
        <f t="shared" si="2"/>
        <v>0.0005775895263765884</v>
      </c>
      <c r="W30" s="30"/>
      <c r="X30" s="30"/>
      <c r="Y30" s="31"/>
      <c r="AB30" s="5"/>
      <c r="AC30" s="5"/>
      <c r="AD30" s="32"/>
      <c r="AE30" s="8"/>
      <c r="AF30" s="8"/>
      <c r="AG30" s="8"/>
      <c r="AH30" s="8"/>
      <c r="AI30" s="8"/>
      <c r="AJ30" s="8"/>
      <c r="AK30" s="10"/>
      <c r="AL30" s="10"/>
      <c r="AM30" s="8"/>
      <c r="AN30" s="12"/>
      <c r="AO30" s="40"/>
      <c r="AP30" s="40"/>
      <c r="AS30" s="6"/>
      <c r="AT30" s="6"/>
      <c r="AU30" s="6"/>
      <c r="AV30" s="3"/>
      <c r="AW30" s="3"/>
      <c r="AX30" s="3"/>
      <c r="AY30" s="3"/>
      <c r="AZ30" s="3"/>
      <c r="BA30" s="3"/>
      <c r="BB30" s="3"/>
      <c r="BC30" s="3"/>
    </row>
    <row r="31" spans="2:42" ht="20.25" customHeight="1">
      <c r="B31" s="54"/>
      <c r="C31" s="74" t="s">
        <v>47</v>
      </c>
      <c r="D31" s="28">
        <v>703</v>
      </c>
      <c r="E31" s="28">
        <v>38</v>
      </c>
      <c r="F31" s="28">
        <v>66</v>
      </c>
      <c r="G31" s="72">
        <f t="shared" si="0"/>
        <v>0.09388335704125178</v>
      </c>
      <c r="H31" s="28">
        <v>44</v>
      </c>
      <c r="I31" s="72">
        <f t="shared" si="1"/>
        <v>0.6666666666666666</v>
      </c>
      <c r="J31" s="28">
        <v>2</v>
      </c>
      <c r="K31" s="28">
        <v>29</v>
      </c>
      <c r="L31" s="28">
        <v>0</v>
      </c>
      <c r="M31" s="28">
        <v>0</v>
      </c>
      <c r="N31" s="28">
        <v>0</v>
      </c>
      <c r="O31" s="28">
        <v>2</v>
      </c>
      <c r="P31" s="28">
        <v>6</v>
      </c>
      <c r="Q31" s="28">
        <v>0</v>
      </c>
      <c r="R31" s="28">
        <v>5</v>
      </c>
      <c r="S31" s="28">
        <v>2</v>
      </c>
      <c r="T31" s="28">
        <v>1</v>
      </c>
      <c r="U31" s="28">
        <v>1</v>
      </c>
      <c r="V31" s="29">
        <f t="shared" si="2"/>
        <v>0.002844950213371266</v>
      </c>
      <c r="W31" s="30"/>
      <c r="X31" s="30"/>
      <c r="Y31" s="31"/>
      <c r="AB31" s="5"/>
      <c r="AC31" s="5"/>
      <c r="AD31" s="32"/>
      <c r="AE31" s="8"/>
      <c r="AF31" s="8"/>
      <c r="AG31" s="8"/>
      <c r="AH31" s="8"/>
      <c r="AI31" s="8"/>
      <c r="AJ31" s="8"/>
      <c r="AK31" s="10"/>
      <c r="AL31" s="10"/>
      <c r="AM31" s="8"/>
      <c r="AN31" s="12"/>
      <c r="AO31" s="33"/>
      <c r="AP31" s="33"/>
    </row>
    <row r="32" spans="1:55" s="9" customFormat="1" ht="20.25" customHeight="1">
      <c r="A32" s="3"/>
      <c r="B32" s="54" t="s">
        <v>55</v>
      </c>
      <c r="C32" s="75"/>
      <c r="D32" s="35">
        <v>4703</v>
      </c>
      <c r="E32" s="35">
        <v>134</v>
      </c>
      <c r="F32" s="35">
        <v>322</v>
      </c>
      <c r="G32" s="36">
        <f t="shared" si="0"/>
        <v>0.06846693599829896</v>
      </c>
      <c r="H32" s="35">
        <v>241</v>
      </c>
      <c r="I32" s="36">
        <f t="shared" si="1"/>
        <v>0.7484472049689441</v>
      </c>
      <c r="J32" s="35">
        <v>10</v>
      </c>
      <c r="K32" s="35">
        <v>119</v>
      </c>
      <c r="L32" s="35">
        <v>0</v>
      </c>
      <c r="M32" s="35">
        <v>0</v>
      </c>
      <c r="N32" s="35">
        <v>1</v>
      </c>
      <c r="O32" s="35">
        <v>37</v>
      </c>
      <c r="P32" s="35">
        <v>26</v>
      </c>
      <c r="Q32" s="35">
        <v>4</v>
      </c>
      <c r="R32" s="35">
        <v>44</v>
      </c>
      <c r="S32" s="35">
        <v>10</v>
      </c>
      <c r="T32" s="35">
        <v>5</v>
      </c>
      <c r="U32" s="35">
        <v>2</v>
      </c>
      <c r="V32" s="37">
        <f t="shared" si="2"/>
        <v>0.00212630236019562</v>
      </c>
      <c r="W32" s="30"/>
      <c r="X32" s="30"/>
      <c r="Y32" s="31"/>
      <c r="AB32" s="5"/>
      <c r="AC32" s="5"/>
      <c r="AD32" s="32"/>
      <c r="AE32" s="8"/>
      <c r="AF32" s="8"/>
      <c r="AG32" s="8"/>
      <c r="AH32" s="8"/>
      <c r="AI32" s="8"/>
      <c r="AJ32" s="8"/>
      <c r="AK32" s="10"/>
      <c r="AL32" s="10"/>
      <c r="AM32" s="8"/>
      <c r="AN32" s="12"/>
      <c r="AO32" s="40"/>
      <c r="AP32" s="40"/>
      <c r="AQ32" s="6"/>
      <c r="AR32" s="6"/>
      <c r="AS32" s="6"/>
      <c r="AT32" s="6"/>
      <c r="AU32" s="6"/>
      <c r="AV32" s="3"/>
      <c r="AW32" s="3"/>
      <c r="AX32" s="3"/>
      <c r="AY32" s="3"/>
      <c r="AZ32" s="3"/>
      <c r="BA32" s="3"/>
      <c r="BB32" s="3"/>
      <c r="BC32" s="3"/>
    </row>
    <row r="33" spans="2:42" ht="20.25" customHeight="1">
      <c r="B33" s="34"/>
      <c r="C33" s="74" t="s">
        <v>19</v>
      </c>
      <c r="D33" s="28">
        <v>344</v>
      </c>
      <c r="E33" s="28">
        <v>10</v>
      </c>
      <c r="F33" s="28">
        <v>26</v>
      </c>
      <c r="G33" s="72">
        <f t="shared" si="0"/>
        <v>0.0755813953488372</v>
      </c>
      <c r="H33" s="28">
        <v>21</v>
      </c>
      <c r="I33" s="72">
        <f t="shared" si="1"/>
        <v>0.8076923076923077</v>
      </c>
      <c r="J33" s="28">
        <v>1</v>
      </c>
      <c r="K33" s="28">
        <v>10</v>
      </c>
      <c r="L33" s="28">
        <v>0</v>
      </c>
      <c r="M33" s="28">
        <v>0</v>
      </c>
      <c r="N33" s="28">
        <v>0</v>
      </c>
      <c r="O33" s="28">
        <v>1</v>
      </c>
      <c r="P33" s="28">
        <v>3</v>
      </c>
      <c r="Q33" s="28">
        <v>1</v>
      </c>
      <c r="R33" s="28">
        <v>5</v>
      </c>
      <c r="S33" s="28">
        <v>0</v>
      </c>
      <c r="T33" s="28">
        <v>0</v>
      </c>
      <c r="U33" s="28">
        <v>0</v>
      </c>
      <c r="V33" s="29">
        <f t="shared" si="2"/>
        <v>0</v>
      </c>
      <c r="W33" s="30"/>
      <c r="X33" s="30"/>
      <c r="Y33" s="31"/>
      <c r="AB33" s="5"/>
      <c r="AC33" s="5"/>
      <c r="AD33" s="32"/>
      <c r="AE33" s="8"/>
      <c r="AF33" s="8"/>
      <c r="AG33" s="8"/>
      <c r="AH33" s="8"/>
      <c r="AI33" s="8"/>
      <c r="AJ33" s="8"/>
      <c r="AK33" s="10"/>
      <c r="AL33" s="10"/>
      <c r="AM33" s="8"/>
      <c r="AN33" s="12"/>
      <c r="AO33" s="33"/>
      <c r="AP33" s="33"/>
    </row>
    <row r="34" spans="1:55" s="9" customFormat="1" ht="20.25" customHeight="1">
      <c r="A34" s="3"/>
      <c r="B34" s="54"/>
      <c r="C34" s="75"/>
      <c r="D34" s="35">
        <v>980</v>
      </c>
      <c r="E34" s="35">
        <v>15</v>
      </c>
      <c r="F34" s="35">
        <v>70</v>
      </c>
      <c r="G34" s="36">
        <f t="shared" si="0"/>
        <v>0.07142857142857142</v>
      </c>
      <c r="H34" s="35">
        <v>55</v>
      </c>
      <c r="I34" s="36">
        <f t="shared" si="1"/>
        <v>0.7857142857142857</v>
      </c>
      <c r="J34" s="35">
        <v>2</v>
      </c>
      <c r="K34" s="35">
        <v>29</v>
      </c>
      <c r="L34" s="35">
        <v>0</v>
      </c>
      <c r="M34" s="35">
        <v>0</v>
      </c>
      <c r="N34" s="35">
        <v>0</v>
      </c>
      <c r="O34" s="35">
        <v>5</v>
      </c>
      <c r="P34" s="35">
        <v>6</v>
      </c>
      <c r="Q34" s="35">
        <v>3</v>
      </c>
      <c r="R34" s="35">
        <v>10</v>
      </c>
      <c r="S34" s="35">
        <v>1</v>
      </c>
      <c r="T34" s="35">
        <v>0</v>
      </c>
      <c r="U34" s="35">
        <v>0</v>
      </c>
      <c r="V34" s="37">
        <f t="shared" si="2"/>
        <v>0.0010204081632653062</v>
      </c>
      <c r="W34" s="30"/>
      <c r="X34" s="30"/>
      <c r="Y34" s="31"/>
      <c r="AB34" s="5"/>
      <c r="AC34" s="5"/>
      <c r="AD34" s="32"/>
      <c r="AE34" s="8"/>
      <c r="AF34" s="8"/>
      <c r="AG34" s="8"/>
      <c r="AH34" s="8"/>
      <c r="AI34" s="8"/>
      <c r="AJ34" s="8"/>
      <c r="AK34" s="10"/>
      <c r="AL34" s="10"/>
      <c r="AM34" s="8"/>
      <c r="AN34" s="12"/>
      <c r="AO34" s="33"/>
      <c r="AP34" s="40"/>
      <c r="AR34" s="6"/>
      <c r="AS34" s="6"/>
      <c r="AT34" s="6"/>
      <c r="AU34" s="6"/>
      <c r="AV34" s="3"/>
      <c r="AW34" s="3"/>
      <c r="AX34" s="3"/>
      <c r="AY34" s="3"/>
      <c r="AZ34" s="3"/>
      <c r="BA34" s="3"/>
      <c r="BB34" s="3"/>
      <c r="BC34" s="3"/>
    </row>
    <row r="35" spans="2:42" ht="20.25" customHeight="1">
      <c r="B35" s="54" t="s">
        <v>91</v>
      </c>
      <c r="C35" s="74" t="s">
        <v>20</v>
      </c>
      <c r="D35" s="28">
        <v>776</v>
      </c>
      <c r="E35" s="28">
        <v>0</v>
      </c>
      <c r="F35" s="28">
        <v>34</v>
      </c>
      <c r="G35" s="72">
        <f t="shared" si="0"/>
        <v>0.04381443298969072</v>
      </c>
      <c r="H35" s="28">
        <v>25</v>
      </c>
      <c r="I35" s="72">
        <f t="shared" si="1"/>
        <v>0.7352941176470589</v>
      </c>
      <c r="J35" s="28">
        <v>3</v>
      </c>
      <c r="K35" s="28">
        <v>10</v>
      </c>
      <c r="L35" s="28">
        <v>0</v>
      </c>
      <c r="M35" s="28">
        <v>0</v>
      </c>
      <c r="N35" s="28">
        <v>0</v>
      </c>
      <c r="O35" s="28">
        <v>5</v>
      </c>
      <c r="P35" s="28">
        <v>2</v>
      </c>
      <c r="Q35" s="28">
        <v>0</v>
      </c>
      <c r="R35" s="28">
        <v>5</v>
      </c>
      <c r="S35" s="28">
        <v>2</v>
      </c>
      <c r="T35" s="28">
        <v>0</v>
      </c>
      <c r="U35" s="28">
        <v>0</v>
      </c>
      <c r="V35" s="29">
        <f t="shared" si="2"/>
        <v>0.002577319587628866</v>
      </c>
      <c r="W35" s="30"/>
      <c r="X35" s="30"/>
      <c r="Y35" s="31"/>
      <c r="AB35" s="5"/>
      <c r="AC35" s="5"/>
      <c r="AD35" s="32"/>
      <c r="AE35" s="8"/>
      <c r="AF35" s="8"/>
      <c r="AG35" s="8"/>
      <c r="AH35" s="8"/>
      <c r="AI35" s="8"/>
      <c r="AJ35" s="8"/>
      <c r="AK35" s="10"/>
      <c r="AL35" s="10"/>
      <c r="AM35" s="8"/>
      <c r="AN35" s="12"/>
      <c r="AO35" s="33"/>
      <c r="AP35" s="33"/>
    </row>
    <row r="36" spans="1:55" s="9" customFormat="1" ht="20.25" customHeight="1">
      <c r="A36" s="3"/>
      <c r="B36" s="54"/>
      <c r="C36" s="75"/>
      <c r="D36" s="35">
        <v>3684</v>
      </c>
      <c r="E36" s="35">
        <v>81</v>
      </c>
      <c r="F36" s="35">
        <v>193</v>
      </c>
      <c r="G36" s="36">
        <f t="shared" si="0"/>
        <v>0.05238870792616721</v>
      </c>
      <c r="H36" s="35">
        <v>140</v>
      </c>
      <c r="I36" s="36">
        <f t="shared" si="1"/>
        <v>0.7253886010362695</v>
      </c>
      <c r="J36" s="35">
        <v>8</v>
      </c>
      <c r="K36" s="35">
        <v>59</v>
      </c>
      <c r="L36" s="35">
        <v>0</v>
      </c>
      <c r="M36" s="35">
        <v>0</v>
      </c>
      <c r="N36" s="35">
        <v>0</v>
      </c>
      <c r="O36" s="35">
        <v>27</v>
      </c>
      <c r="P36" s="35">
        <v>25</v>
      </c>
      <c r="Q36" s="35">
        <v>6</v>
      </c>
      <c r="R36" s="35">
        <v>15</v>
      </c>
      <c r="S36" s="35">
        <v>4</v>
      </c>
      <c r="T36" s="35">
        <v>2</v>
      </c>
      <c r="U36" s="35">
        <v>1</v>
      </c>
      <c r="V36" s="37">
        <f t="shared" si="2"/>
        <v>0.0010857763300760044</v>
      </c>
      <c r="W36" s="30"/>
      <c r="X36" s="30"/>
      <c r="Y36" s="31"/>
      <c r="AB36" s="5"/>
      <c r="AC36" s="5"/>
      <c r="AD36" s="32"/>
      <c r="AE36" s="8"/>
      <c r="AF36" s="8"/>
      <c r="AG36" s="8"/>
      <c r="AH36" s="8"/>
      <c r="AI36" s="8"/>
      <c r="AJ36" s="8"/>
      <c r="AK36" s="10"/>
      <c r="AL36" s="10"/>
      <c r="AM36" s="8"/>
      <c r="AN36" s="12"/>
      <c r="AO36" s="40"/>
      <c r="AP36" s="40"/>
      <c r="AQ36" s="6"/>
      <c r="AR36" s="6"/>
      <c r="AS36" s="6"/>
      <c r="AT36" s="6"/>
      <c r="AU36" s="6"/>
      <c r="AV36" s="3"/>
      <c r="AW36" s="3"/>
      <c r="AX36" s="3"/>
      <c r="AY36" s="3"/>
      <c r="AZ36" s="3"/>
      <c r="BA36" s="3"/>
      <c r="BB36" s="3"/>
      <c r="BC36" s="3"/>
    </row>
    <row r="37" spans="2:42" ht="20.25" customHeight="1">
      <c r="B37" s="54" t="s">
        <v>56</v>
      </c>
      <c r="C37" s="41" t="s">
        <v>54</v>
      </c>
      <c r="D37" s="42">
        <f aca="true" t="shared" si="7" ref="D37:F38">D35+D33+D31+D29</f>
        <v>2667</v>
      </c>
      <c r="E37" s="42">
        <f t="shared" si="7"/>
        <v>81</v>
      </c>
      <c r="F37" s="42">
        <f t="shared" si="7"/>
        <v>190</v>
      </c>
      <c r="G37" s="43">
        <f aca="true" t="shared" si="8" ref="G37:G68">F37/D37</f>
        <v>0.0712410948631421</v>
      </c>
      <c r="H37" s="42">
        <f aca="true" t="shared" si="9" ref="H37:T38">H35+H33+H31+H29</f>
        <v>136</v>
      </c>
      <c r="I37" s="43">
        <f t="shared" si="1"/>
        <v>0.7157894736842105</v>
      </c>
      <c r="J37" s="42">
        <f t="shared" si="9"/>
        <v>8</v>
      </c>
      <c r="K37" s="42">
        <f t="shared" si="9"/>
        <v>74</v>
      </c>
      <c r="L37" s="42">
        <f t="shared" si="9"/>
        <v>0</v>
      </c>
      <c r="M37" s="42">
        <f t="shared" si="9"/>
        <v>0</v>
      </c>
      <c r="N37" s="42">
        <f t="shared" si="9"/>
        <v>0</v>
      </c>
      <c r="O37" s="42">
        <f t="shared" si="9"/>
        <v>11</v>
      </c>
      <c r="P37" s="42">
        <f t="shared" si="9"/>
        <v>17</v>
      </c>
      <c r="Q37" s="42">
        <f t="shared" si="9"/>
        <v>1</v>
      </c>
      <c r="R37" s="42">
        <f t="shared" si="9"/>
        <v>25</v>
      </c>
      <c r="S37" s="42">
        <f t="shared" si="9"/>
        <v>5</v>
      </c>
      <c r="T37" s="42">
        <f t="shared" si="9"/>
        <v>1</v>
      </c>
      <c r="U37" s="42">
        <f>U35+U33+U31+U29</f>
        <v>1</v>
      </c>
      <c r="V37" s="44">
        <f aca="true" t="shared" si="10" ref="V37:V68">S37/D37</f>
        <v>0.0018747656542932134</v>
      </c>
      <c r="W37" s="30"/>
      <c r="X37" s="30"/>
      <c r="Y37" s="31"/>
      <c r="AB37" s="5"/>
      <c r="AC37" s="5"/>
      <c r="AD37" s="32"/>
      <c r="AE37" s="8"/>
      <c r="AF37" s="8"/>
      <c r="AG37" s="8"/>
      <c r="AH37" s="8"/>
      <c r="AI37" s="8"/>
      <c r="AJ37" s="8"/>
      <c r="AK37" s="10"/>
      <c r="AL37" s="10"/>
      <c r="AM37" s="8"/>
      <c r="AN37" s="12"/>
      <c r="AO37" s="33"/>
      <c r="AP37" s="33"/>
    </row>
    <row r="38" spans="1:55" s="9" customFormat="1" ht="20.25" customHeight="1">
      <c r="A38" s="3"/>
      <c r="B38" s="55"/>
      <c r="C38" s="46" t="s">
        <v>51</v>
      </c>
      <c r="D38" s="47">
        <f t="shared" si="7"/>
        <v>14561</v>
      </c>
      <c r="E38" s="47">
        <f t="shared" si="7"/>
        <v>389</v>
      </c>
      <c r="F38" s="47">
        <f t="shared" si="7"/>
        <v>922</v>
      </c>
      <c r="G38" s="52">
        <f t="shared" si="8"/>
        <v>0.06331982693496326</v>
      </c>
      <c r="H38" s="47">
        <f t="shared" si="9"/>
        <v>689</v>
      </c>
      <c r="I38" s="52">
        <f t="shared" si="1"/>
        <v>0.7472885032537961</v>
      </c>
      <c r="J38" s="47">
        <f t="shared" si="9"/>
        <v>24</v>
      </c>
      <c r="K38" s="47">
        <f t="shared" si="9"/>
        <v>333</v>
      </c>
      <c r="L38" s="47">
        <f t="shared" si="9"/>
        <v>0</v>
      </c>
      <c r="M38" s="47">
        <f t="shared" si="9"/>
        <v>0</v>
      </c>
      <c r="N38" s="47">
        <f t="shared" si="9"/>
        <v>1</v>
      </c>
      <c r="O38" s="47">
        <f t="shared" si="9"/>
        <v>98</v>
      </c>
      <c r="P38" s="47">
        <f t="shared" si="9"/>
        <v>87</v>
      </c>
      <c r="Q38" s="47">
        <f t="shared" si="9"/>
        <v>21</v>
      </c>
      <c r="R38" s="47">
        <f t="shared" si="9"/>
        <v>125</v>
      </c>
      <c r="S38" s="47">
        <f t="shared" si="9"/>
        <v>18</v>
      </c>
      <c r="T38" s="47">
        <f t="shared" si="9"/>
        <v>9</v>
      </c>
      <c r="U38" s="47">
        <f>U36+U34+U32+U30</f>
        <v>5</v>
      </c>
      <c r="V38" s="49">
        <f t="shared" si="10"/>
        <v>0.0012361788338713</v>
      </c>
      <c r="W38" s="30"/>
      <c r="X38" s="30"/>
      <c r="Y38" s="31"/>
      <c r="AB38" s="5"/>
      <c r="AC38" s="5"/>
      <c r="AD38" s="32"/>
      <c r="AE38" s="8"/>
      <c r="AF38" s="8"/>
      <c r="AG38" s="8"/>
      <c r="AH38" s="8"/>
      <c r="AI38" s="8"/>
      <c r="AJ38" s="8"/>
      <c r="AK38" s="10"/>
      <c r="AL38" s="10"/>
      <c r="AM38" s="8"/>
      <c r="AN38" s="12"/>
      <c r="AO38" s="40"/>
      <c r="AP38" s="33"/>
      <c r="AQ38" s="6"/>
      <c r="AR38" s="6"/>
      <c r="AS38" s="6"/>
      <c r="AT38" s="6"/>
      <c r="AU38" s="6"/>
      <c r="AV38" s="3"/>
      <c r="AW38" s="3"/>
      <c r="AX38" s="3"/>
      <c r="AY38" s="3"/>
      <c r="AZ38" s="3"/>
      <c r="BA38" s="3"/>
      <c r="BB38" s="3"/>
      <c r="BC38" s="3"/>
    </row>
    <row r="39" spans="2:42" ht="21.75" customHeight="1">
      <c r="B39" s="34"/>
      <c r="C39" s="74" t="s">
        <v>23</v>
      </c>
      <c r="D39" s="28">
        <v>605</v>
      </c>
      <c r="E39" s="28">
        <v>0</v>
      </c>
      <c r="F39" s="28">
        <v>41</v>
      </c>
      <c r="G39" s="72">
        <f t="shared" si="8"/>
        <v>0.06776859504132231</v>
      </c>
      <c r="H39" s="28">
        <v>24</v>
      </c>
      <c r="I39" s="72">
        <f t="shared" si="1"/>
        <v>0.5853658536585366</v>
      </c>
      <c r="J39" s="28">
        <v>0</v>
      </c>
      <c r="K39" s="28">
        <v>14</v>
      </c>
      <c r="L39" s="28">
        <v>0</v>
      </c>
      <c r="M39" s="28">
        <v>0</v>
      </c>
      <c r="N39" s="28">
        <v>0</v>
      </c>
      <c r="O39" s="28">
        <v>2</v>
      </c>
      <c r="P39" s="28">
        <v>2</v>
      </c>
      <c r="Q39" s="28">
        <v>2</v>
      </c>
      <c r="R39" s="28">
        <v>4</v>
      </c>
      <c r="S39" s="28">
        <v>0</v>
      </c>
      <c r="T39" s="28">
        <v>0</v>
      </c>
      <c r="U39" s="28">
        <v>0</v>
      </c>
      <c r="V39" s="29">
        <f t="shared" si="10"/>
        <v>0</v>
      </c>
      <c r="W39" s="30"/>
      <c r="X39" s="30"/>
      <c r="Y39" s="31"/>
      <c r="AB39" s="5"/>
      <c r="AC39" s="5"/>
      <c r="AD39" s="32"/>
      <c r="AE39" s="8"/>
      <c r="AF39" s="8"/>
      <c r="AG39" s="8"/>
      <c r="AH39" s="8"/>
      <c r="AI39" s="8"/>
      <c r="AJ39" s="8"/>
      <c r="AK39" s="10"/>
      <c r="AL39" s="10"/>
      <c r="AM39" s="8"/>
      <c r="AN39" s="12"/>
      <c r="AO39" s="33"/>
      <c r="AP39" s="33"/>
    </row>
    <row r="40" spans="1:55" s="9" customFormat="1" ht="21.75" customHeight="1">
      <c r="A40" s="3"/>
      <c r="B40" s="34"/>
      <c r="C40" s="75"/>
      <c r="D40" s="39">
        <v>1470</v>
      </c>
      <c r="E40" s="39">
        <v>9</v>
      </c>
      <c r="F40" s="39">
        <v>92</v>
      </c>
      <c r="G40" s="56">
        <f t="shared" si="8"/>
        <v>0.06258503401360545</v>
      </c>
      <c r="H40" s="39">
        <v>64</v>
      </c>
      <c r="I40" s="56">
        <f t="shared" si="1"/>
        <v>0.6956521739130435</v>
      </c>
      <c r="J40" s="39">
        <v>1</v>
      </c>
      <c r="K40" s="39">
        <v>37</v>
      </c>
      <c r="L40" s="39">
        <v>0</v>
      </c>
      <c r="M40" s="39">
        <v>0</v>
      </c>
      <c r="N40" s="39">
        <v>0</v>
      </c>
      <c r="O40" s="39">
        <v>9</v>
      </c>
      <c r="P40" s="39">
        <v>7</v>
      </c>
      <c r="Q40" s="39">
        <v>2</v>
      </c>
      <c r="R40" s="39">
        <v>8</v>
      </c>
      <c r="S40" s="35">
        <v>1</v>
      </c>
      <c r="T40" s="35">
        <v>1</v>
      </c>
      <c r="U40" s="35">
        <v>1</v>
      </c>
      <c r="V40" s="37">
        <f t="shared" si="10"/>
        <v>0.0006802721088435374</v>
      </c>
      <c r="W40" s="30"/>
      <c r="X40" s="30"/>
      <c r="Y40" s="31"/>
      <c r="AB40" s="5"/>
      <c r="AC40" s="5"/>
      <c r="AD40" s="32"/>
      <c r="AE40" s="8"/>
      <c r="AF40" s="8"/>
      <c r="AG40" s="8"/>
      <c r="AH40" s="8"/>
      <c r="AI40" s="8"/>
      <c r="AJ40" s="8"/>
      <c r="AK40" s="10"/>
      <c r="AL40" s="10"/>
      <c r="AM40" s="8"/>
      <c r="AN40" s="12"/>
      <c r="AO40" s="33"/>
      <c r="AP40" s="33"/>
      <c r="AS40" s="6"/>
      <c r="AT40" s="6"/>
      <c r="AU40" s="6"/>
      <c r="AV40" s="3"/>
      <c r="AW40" s="3"/>
      <c r="AX40" s="3"/>
      <c r="AY40" s="3"/>
      <c r="AZ40" s="3"/>
      <c r="BA40" s="3"/>
      <c r="BB40" s="3"/>
      <c r="BC40" s="3"/>
    </row>
    <row r="41" spans="2:42" ht="21.75" customHeight="1">
      <c r="B41" s="34" t="s">
        <v>70</v>
      </c>
      <c r="C41" s="74" t="s">
        <v>22</v>
      </c>
      <c r="D41" s="28">
        <v>450</v>
      </c>
      <c r="E41" s="28">
        <v>0</v>
      </c>
      <c r="F41" s="28">
        <v>28</v>
      </c>
      <c r="G41" s="72">
        <f t="shared" si="8"/>
        <v>0.06222222222222222</v>
      </c>
      <c r="H41" s="28">
        <v>13</v>
      </c>
      <c r="I41" s="72">
        <f t="shared" si="1"/>
        <v>0.4642857142857143</v>
      </c>
      <c r="J41" s="28">
        <v>3</v>
      </c>
      <c r="K41" s="28">
        <v>4</v>
      </c>
      <c r="L41" s="28">
        <v>0</v>
      </c>
      <c r="M41" s="28">
        <v>0</v>
      </c>
      <c r="N41" s="28">
        <v>0</v>
      </c>
      <c r="O41" s="28">
        <v>3</v>
      </c>
      <c r="P41" s="28">
        <v>0</v>
      </c>
      <c r="Q41" s="28">
        <v>1</v>
      </c>
      <c r="R41" s="28">
        <v>2</v>
      </c>
      <c r="S41" s="28">
        <v>3</v>
      </c>
      <c r="T41" s="28">
        <v>1</v>
      </c>
      <c r="U41" s="28">
        <v>1</v>
      </c>
      <c r="V41" s="29">
        <f t="shared" si="10"/>
        <v>0.006666666666666667</v>
      </c>
      <c r="W41" s="30"/>
      <c r="X41" s="30"/>
      <c r="Y41" s="31"/>
      <c r="AB41" s="5"/>
      <c r="AC41" s="5"/>
      <c r="AD41" s="32"/>
      <c r="AE41" s="8"/>
      <c r="AF41" s="8"/>
      <c r="AG41" s="8"/>
      <c r="AH41" s="8"/>
      <c r="AI41" s="8"/>
      <c r="AJ41" s="8"/>
      <c r="AK41" s="10"/>
      <c r="AL41" s="10"/>
      <c r="AM41" s="8"/>
      <c r="AN41" s="12"/>
      <c r="AO41" s="33"/>
      <c r="AP41" s="33"/>
    </row>
    <row r="42" spans="1:55" s="9" customFormat="1" ht="21.75" customHeight="1">
      <c r="A42" s="3"/>
      <c r="B42" s="34"/>
      <c r="C42" s="75"/>
      <c r="D42" s="35">
        <v>1850</v>
      </c>
      <c r="E42" s="35">
        <v>7</v>
      </c>
      <c r="F42" s="35">
        <v>110</v>
      </c>
      <c r="G42" s="36">
        <f t="shared" si="8"/>
        <v>0.05945945945945946</v>
      </c>
      <c r="H42" s="35">
        <v>78</v>
      </c>
      <c r="I42" s="36">
        <f t="shared" si="1"/>
        <v>0.7090909090909091</v>
      </c>
      <c r="J42" s="35">
        <v>5</v>
      </c>
      <c r="K42" s="35">
        <v>37</v>
      </c>
      <c r="L42" s="35">
        <v>0</v>
      </c>
      <c r="M42" s="35">
        <v>0</v>
      </c>
      <c r="N42" s="35">
        <v>0</v>
      </c>
      <c r="O42" s="35">
        <v>12</v>
      </c>
      <c r="P42" s="35">
        <v>4</v>
      </c>
      <c r="Q42" s="35">
        <v>6</v>
      </c>
      <c r="R42" s="35">
        <v>14</v>
      </c>
      <c r="S42" s="35">
        <v>5</v>
      </c>
      <c r="T42" s="35">
        <v>2</v>
      </c>
      <c r="U42" s="35">
        <v>2</v>
      </c>
      <c r="V42" s="37">
        <f t="shared" si="10"/>
        <v>0.002702702702702703</v>
      </c>
      <c r="W42" s="30"/>
      <c r="X42" s="30"/>
      <c r="Y42" s="31"/>
      <c r="AB42" s="5"/>
      <c r="AC42" s="5"/>
      <c r="AD42" s="32"/>
      <c r="AE42" s="8"/>
      <c r="AF42" s="8"/>
      <c r="AG42" s="8"/>
      <c r="AH42" s="8"/>
      <c r="AI42" s="8"/>
      <c r="AJ42" s="8"/>
      <c r="AK42" s="10"/>
      <c r="AL42" s="10"/>
      <c r="AM42" s="8"/>
      <c r="AN42" s="12"/>
      <c r="AO42" s="33"/>
      <c r="AP42" s="33"/>
      <c r="AQ42" s="6"/>
      <c r="AR42" s="6"/>
      <c r="AS42" s="6"/>
      <c r="AT42" s="6"/>
      <c r="AU42" s="6"/>
      <c r="AV42" s="3"/>
      <c r="AW42" s="3"/>
      <c r="AX42" s="3"/>
      <c r="AY42" s="3"/>
      <c r="AZ42" s="3"/>
      <c r="BA42" s="3"/>
      <c r="BB42" s="3"/>
      <c r="BC42" s="3"/>
    </row>
    <row r="43" spans="2:42" ht="21.75" customHeight="1">
      <c r="B43" s="34"/>
      <c r="C43" s="74" t="s">
        <v>21</v>
      </c>
      <c r="D43" s="28">
        <v>2603</v>
      </c>
      <c r="E43" s="28">
        <v>0</v>
      </c>
      <c r="F43" s="28">
        <v>155</v>
      </c>
      <c r="G43" s="72">
        <f t="shared" si="8"/>
        <v>0.059546676911256244</v>
      </c>
      <c r="H43" s="28">
        <v>87</v>
      </c>
      <c r="I43" s="72">
        <f t="shared" si="1"/>
        <v>0.5612903225806452</v>
      </c>
      <c r="J43" s="28">
        <v>4</v>
      </c>
      <c r="K43" s="28">
        <v>37</v>
      </c>
      <c r="L43" s="28">
        <v>0</v>
      </c>
      <c r="M43" s="28">
        <v>0</v>
      </c>
      <c r="N43" s="28">
        <v>0</v>
      </c>
      <c r="O43" s="28">
        <v>7</v>
      </c>
      <c r="P43" s="28">
        <v>13</v>
      </c>
      <c r="Q43" s="28">
        <v>1</v>
      </c>
      <c r="R43" s="28">
        <v>25</v>
      </c>
      <c r="S43" s="28">
        <v>3</v>
      </c>
      <c r="T43" s="28">
        <v>2</v>
      </c>
      <c r="U43" s="28">
        <v>1</v>
      </c>
      <c r="V43" s="29">
        <f t="shared" si="10"/>
        <v>0.001152516327314637</v>
      </c>
      <c r="W43" s="30"/>
      <c r="X43" s="30"/>
      <c r="Y43" s="31"/>
      <c r="AB43" s="5"/>
      <c r="AC43" s="5"/>
      <c r="AD43" s="32"/>
      <c r="AE43" s="8"/>
      <c r="AF43" s="8"/>
      <c r="AG43" s="8"/>
      <c r="AH43" s="8"/>
      <c r="AI43" s="8"/>
      <c r="AJ43" s="8"/>
      <c r="AK43" s="10"/>
      <c r="AL43" s="10"/>
      <c r="AM43" s="8"/>
      <c r="AN43" s="12"/>
      <c r="AO43" s="33"/>
      <c r="AP43" s="33"/>
    </row>
    <row r="44" spans="1:55" s="9" customFormat="1" ht="21.75" customHeight="1">
      <c r="A44" s="3"/>
      <c r="B44" s="34" t="s">
        <v>57</v>
      </c>
      <c r="C44" s="75"/>
      <c r="D44" s="35">
        <v>7533</v>
      </c>
      <c r="E44" s="35">
        <v>43</v>
      </c>
      <c r="F44" s="35">
        <v>462</v>
      </c>
      <c r="G44" s="36">
        <f t="shared" si="8"/>
        <v>0.06133014735165273</v>
      </c>
      <c r="H44" s="35">
        <v>261</v>
      </c>
      <c r="I44" s="36">
        <f t="shared" si="1"/>
        <v>0.564935064935065</v>
      </c>
      <c r="J44" s="35">
        <v>7</v>
      </c>
      <c r="K44" s="35">
        <v>114</v>
      </c>
      <c r="L44" s="35">
        <v>0</v>
      </c>
      <c r="M44" s="35">
        <v>0</v>
      </c>
      <c r="N44" s="35">
        <v>0</v>
      </c>
      <c r="O44" s="35">
        <v>28</v>
      </c>
      <c r="P44" s="35">
        <v>30</v>
      </c>
      <c r="Q44" s="35">
        <v>5</v>
      </c>
      <c r="R44" s="35">
        <v>77</v>
      </c>
      <c r="S44" s="35">
        <v>5</v>
      </c>
      <c r="T44" s="35">
        <v>3</v>
      </c>
      <c r="U44" s="35">
        <v>2</v>
      </c>
      <c r="V44" s="37">
        <f t="shared" si="10"/>
        <v>0.0006637461834594451</v>
      </c>
      <c r="W44" s="30"/>
      <c r="X44" s="30"/>
      <c r="Y44" s="31"/>
      <c r="AB44" s="5"/>
      <c r="AC44" s="5"/>
      <c r="AD44" s="32"/>
      <c r="AE44" s="8"/>
      <c r="AF44" s="8"/>
      <c r="AG44" s="8"/>
      <c r="AH44" s="8"/>
      <c r="AI44" s="8"/>
      <c r="AJ44" s="8"/>
      <c r="AK44" s="10"/>
      <c r="AL44" s="10"/>
      <c r="AM44" s="8"/>
      <c r="AN44" s="12"/>
      <c r="AO44" s="40"/>
      <c r="AP44" s="40"/>
      <c r="AS44" s="6"/>
      <c r="AT44" s="6"/>
      <c r="AU44" s="6"/>
      <c r="AV44" s="3"/>
      <c r="AW44" s="3"/>
      <c r="AX44" s="3"/>
      <c r="AY44" s="3"/>
      <c r="AZ44" s="3"/>
      <c r="BA44" s="3"/>
      <c r="BB44" s="3"/>
      <c r="BC44" s="3"/>
    </row>
    <row r="45" spans="2:42" ht="20.25" customHeight="1">
      <c r="B45" s="34"/>
      <c r="C45" s="41" t="s">
        <v>54</v>
      </c>
      <c r="D45" s="42">
        <f aca="true" t="shared" si="11" ref="D45:F46">D39+D41+D43</f>
        <v>3658</v>
      </c>
      <c r="E45" s="42">
        <f t="shared" si="11"/>
        <v>0</v>
      </c>
      <c r="F45" s="42">
        <f t="shared" si="11"/>
        <v>224</v>
      </c>
      <c r="G45" s="43">
        <f t="shared" si="8"/>
        <v>0.0612356478950246</v>
      </c>
      <c r="H45" s="42">
        <f aca="true" t="shared" si="12" ref="H45:T46">H39+H41+H43</f>
        <v>124</v>
      </c>
      <c r="I45" s="43">
        <f t="shared" si="1"/>
        <v>0.5535714285714286</v>
      </c>
      <c r="J45" s="42">
        <f t="shared" si="12"/>
        <v>7</v>
      </c>
      <c r="K45" s="42">
        <f t="shared" si="12"/>
        <v>55</v>
      </c>
      <c r="L45" s="42">
        <f t="shared" si="12"/>
        <v>0</v>
      </c>
      <c r="M45" s="42">
        <f t="shared" si="12"/>
        <v>0</v>
      </c>
      <c r="N45" s="42">
        <f t="shared" si="12"/>
        <v>0</v>
      </c>
      <c r="O45" s="42">
        <f t="shared" si="12"/>
        <v>12</v>
      </c>
      <c r="P45" s="42">
        <f t="shared" si="12"/>
        <v>15</v>
      </c>
      <c r="Q45" s="42">
        <f t="shared" si="12"/>
        <v>4</v>
      </c>
      <c r="R45" s="42">
        <f t="shared" si="12"/>
        <v>31</v>
      </c>
      <c r="S45" s="42">
        <f t="shared" si="12"/>
        <v>6</v>
      </c>
      <c r="T45" s="42">
        <f t="shared" si="12"/>
        <v>3</v>
      </c>
      <c r="U45" s="42">
        <f>U39+U41+U43</f>
        <v>2</v>
      </c>
      <c r="V45" s="44">
        <f t="shared" si="10"/>
        <v>0.0016402405686167304</v>
      </c>
      <c r="W45" s="30"/>
      <c r="X45" s="30"/>
      <c r="Y45" s="31"/>
      <c r="AB45" s="5"/>
      <c r="AC45" s="5"/>
      <c r="AD45" s="32"/>
      <c r="AE45" s="8"/>
      <c r="AF45" s="8"/>
      <c r="AG45" s="8"/>
      <c r="AH45" s="8"/>
      <c r="AI45" s="8"/>
      <c r="AJ45" s="8"/>
      <c r="AK45" s="10"/>
      <c r="AL45" s="10"/>
      <c r="AM45" s="8"/>
      <c r="AN45" s="12"/>
      <c r="AO45" s="33"/>
      <c r="AP45" s="33"/>
    </row>
    <row r="46" spans="1:55" s="9" customFormat="1" ht="20.25" customHeight="1">
      <c r="A46" s="3"/>
      <c r="B46" s="45"/>
      <c r="C46" s="46" t="s">
        <v>51</v>
      </c>
      <c r="D46" s="47">
        <f t="shared" si="11"/>
        <v>10853</v>
      </c>
      <c r="E46" s="47">
        <f t="shared" si="11"/>
        <v>59</v>
      </c>
      <c r="F46" s="47">
        <f t="shared" si="11"/>
        <v>664</v>
      </c>
      <c r="G46" s="52">
        <f t="shared" si="8"/>
        <v>0.06118124021008016</v>
      </c>
      <c r="H46" s="47">
        <f t="shared" si="12"/>
        <v>403</v>
      </c>
      <c r="I46" s="52">
        <f t="shared" si="1"/>
        <v>0.6069277108433735</v>
      </c>
      <c r="J46" s="47">
        <f t="shared" si="12"/>
        <v>13</v>
      </c>
      <c r="K46" s="47">
        <f t="shared" si="12"/>
        <v>188</v>
      </c>
      <c r="L46" s="47">
        <f t="shared" si="12"/>
        <v>0</v>
      </c>
      <c r="M46" s="47">
        <f t="shared" si="12"/>
        <v>0</v>
      </c>
      <c r="N46" s="47">
        <f t="shared" si="12"/>
        <v>0</v>
      </c>
      <c r="O46" s="47">
        <f t="shared" si="12"/>
        <v>49</v>
      </c>
      <c r="P46" s="47">
        <f t="shared" si="12"/>
        <v>41</v>
      </c>
      <c r="Q46" s="47">
        <f t="shared" si="12"/>
        <v>13</v>
      </c>
      <c r="R46" s="47">
        <f t="shared" si="12"/>
        <v>99</v>
      </c>
      <c r="S46" s="47">
        <f t="shared" si="12"/>
        <v>11</v>
      </c>
      <c r="T46" s="47">
        <f t="shared" si="12"/>
        <v>6</v>
      </c>
      <c r="U46" s="47">
        <f>U40+U42+U44</f>
        <v>5</v>
      </c>
      <c r="V46" s="49">
        <f t="shared" si="10"/>
        <v>0.0010135446420344604</v>
      </c>
      <c r="W46" s="30"/>
      <c r="X46" s="30"/>
      <c r="Y46" s="31"/>
      <c r="AB46" s="5"/>
      <c r="AC46" s="5"/>
      <c r="AD46" s="32"/>
      <c r="AE46" s="8"/>
      <c r="AF46" s="8"/>
      <c r="AG46" s="8"/>
      <c r="AH46" s="8"/>
      <c r="AI46" s="8"/>
      <c r="AJ46" s="8"/>
      <c r="AK46" s="10"/>
      <c r="AL46" s="10"/>
      <c r="AM46" s="8"/>
      <c r="AN46" s="12"/>
      <c r="AO46" s="40"/>
      <c r="AP46" s="33"/>
      <c r="AQ46" s="6"/>
      <c r="AR46" s="6"/>
      <c r="AS46" s="6"/>
      <c r="AT46" s="6"/>
      <c r="AU46" s="6"/>
      <c r="AV46" s="3"/>
      <c r="AW46" s="3"/>
      <c r="AX46" s="3"/>
      <c r="AY46" s="3"/>
      <c r="AZ46" s="3"/>
      <c r="BA46" s="3"/>
      <c r="BB46" s="3"/>
      <c r="BC46" s="3"/>
    </row>
    <row r="47" spans="2:42" ht="21.75" customHeight="1">
      <c r="B47" s="27"/>
      <c r="C47" s="84" t="s">
        <v>71</v>
      </c>
      <c r="D47" s="28">
        <v>804</v>
      </c>
      <c r="E47" s="28">
        <v>42</v>
      </c>
      <c r="F47" s="28">
        <v>68</v>
      </c>
      <c r="G47" s="72">
        <f t="shared" si="8"/>
        <v>0.0845771144278607</v>
      </c>
      <c r="H47" s="28">
        <v>45</v>
      </c>
      <c r="I47" s="72">
        <f t="shared" si="1"/>
        <v>0.6617647058823529</v>
      </c>
      <c r="J47" s="28">
        <v>3</v>
      </c>
      <c r="K47" s="28">
        <v>19</v>
      </c>
      <c r="L47" s="28">
        <v>0</v>
      </c>
      <c r="M47" s="28">
        <v>0</v>
      </c>
      <c r="N47" s="28">
        <v>0</v>
      </c>
      <c r="O47" s="28">
        <v>3</v>
      </c>
      <c r="P47" s="28">
        <v>11</v>
      </c>
      <c r="Q47" s="28">
        <v>2</v>
      </c>
      <c r="R47" s="28">
        <v>7</v>
      </c>
      <c r="S47" s="28">
        <v>3</v>
      </c>
      <c r="T47" s="28">
        <v>1</v>
      </c>
      <c r="U47" s="28">
        <v>1</v>
      </c>
      <c r="V47" s="29">
        <f t="shared" si="10"/>
        <v>0.0037313432835820895</v>
      </c>
      <c r="W47" s="30"/>
      <c r="X47" s="30"/>
      <c r="Y47" s="31"/>
      <c r="AB47" s="5"/>
      <c r="AC47" s="5"/>
      <c r="AD47" s="32"/>
      <c r="AE47" s="8"/>
      <c r="AF47" s="8"/>
      <c r="AG47" s="8"/>
      <c r="AJ47" s="8"/>
      <c r="AK47" s="10"/>
      <c r="AL47" s="10"/>
      <c r="AM47" s="8"/>
      <c r="AN47" s="12"/>
      <c r="AO47" s="33"/>
      <c r="AP47" s="33"/>
    </row>
    <row r="48" spans="1:55" s="9" customFormat="1" ht="21.75" customHeight="1">
      <c r="A48" s="3"/>
      <c r="B48" s="34" t="s">
        <v>58</v>
      </c>
      <c r="C48" s="75"/>
      <c r="D48" s="35">
        <v>6745</v>
      </c>
      <c r="E48" s="35">
        <v>308</v>
      </c>
      <c r="F48" s="35">
        <v>465</v>
      </c>
      <c r="G48" s="36">
        <f t="shared" si="8"/>
        <v>0.06893995552260934</v>
      </c>
      <c r="H48" s="35">
        <v>354</v>
      </c>
      <c r="I48" s="36">
        <f t="shared" si="1"/>
        <v>0.7612903225806451</v>
      </c>
      <c r="J48" s="35">
        <v>14</v>
      </c>
      <c r="K48" s="35">
        <v>163</v>
      </c>
      <c r="L48" s="35">
        <v>0</v>
      </c>
      <c r="M48" s="35">
        <v>0</v>
      </c>
      <c r="N48" s="35">
        <v>1</v>
      </c>
      <c r="O48" s="35">
        <v>36</v>
      </c>
      <c r="P48" s="35">
        <v>63</v>
      </c>
      <c r="Q48" s="35">
        <v>15</v>
      </c>
      <c r="R48" s="35">
        <v>62</v>
      </c>
      <c r="S48" s="35">
        <v>14</v>
      </c>
      <c r="T48" s="35">
        <v>7</v>
      </c>
      <c r="U48" s="35">
        <v>6</v>
      </c>
      <c r="V48" s="37">
        <f t="shared" si="10"/>
        <v>0.0020756115641215717</v>
      </c>
      <c r="W48" s="30"/>
      <c r="X48" s="30"/>
      <c r="Y48" s="31"/>
      <c r="AB48" s="5"/>
      <c r="AC48" s="5"/>
      <c r="AD48" s="32"/>
      <c r="AE48" s="8"/>
      <c r="AF48" s="8"/>
      <c r="AG48" s="8"/>
      <c r="AH48" s="8"/>
      <c r="AI48" s="8"/>
      <c r="AJ48" s="8"/>
      <c r="AK48" s="10"/>
      <c r="AL48" s="10"/>
      <c r="AM48" s="8"/>
      <c r="AN48" s="12"/>
      <c r="AO48" s="33"/>
      <c r="AP48" s="33"/>
      <c r="AS48" s="6"/>
      <c r="AT48" s="6"/>
      <c r="AU48" s="6"/>
      <c r="AV48" s="3"/>
      <c r="AW48" s="3"/>
      <c r="AX48" s="3"/>
      <c r="AY48" s="3"/>
      <c r="AZ48" s="3"/>
      <c r="BA48" s="3"/>
      <c r="BB48" s="3"/>
      <c r="BC48" s="3"/>
    </row>
    <row r="49" spans="2:38" ht="21.75" customHeight="1">
      <c r="B49" s="34"/>
      <c r="C49" s="84" t="s">
        <v>72</v>
      </c>
      <c r="D49" s="28">
        <v>578</v>
      </c>
      <c r="E49" s="28">
        <v>77</v>
      </c>
      <c r="F49" s="28">
        <v>50</v>
      </c>
      <c r="G49" s="72">
        <f t="shared" si="8"/>
        <v>0.08650519031141868</v>
      </c>
      <c r="H49" s="28">
        <v>35</v>
      </c>
      <c r="I49" s="72">
        <f t="shared" si="1"/>
        <v>0.7</v>
      </c>
      <c r="J49" s="28">
        <v>3</v>
      </c>
      <c r="K49" s="28">
        <v>23</v>
      </c>
      <c r="L49" s="28">
        <v>0</v>
      </c>
      <c r="M49" s="28">
        <v>0</v>
      </c>
      <c r="N49" s="28">
        <v>0</v>
      </c>
      <c r="O49" s="28">
        <v>3</v>
      </c>
      <c r="P49" s="28">
        <v>0</v>
      </c>
      <c r="Q49" s="28">
        <v>1</v>
      </c>
      <c r="R49" s="28">
        <v>5</v>
      </c>
      <c r="S49" s="28">
        <v>2</v>
      </c>
      <c r="T49" s="28">
        <v>1</v>
      </c>
      <c r="U49" s="28">
        <v>1</v>
      </c>
      <c r="V49" s="29">
        <f t="shared" si="10"/>
        <v>0.0034602076124567475</v>
      </c>
      <c r="W49" s="30"/>
      <c r="X49" s="30"/>
      <c r="Y49" s="31"/>
      <c r="AB49" s="5"/>
      <c r="AC49" s="5"/>
      <c r="AD49" s="32"/>
      <c r="AE49" s="8"/>
      <c r="AF49" s="8"/>
      <c r="AG49" s="8"/>
      <c r="AH49" s="8"/>
      <c r="AI49" s="8"/>
      <c r="AJ49" s="8"/>
      <c r="AK49" s="10"/>
      <c r="AL49" s="10"/>
    </row>
    <row r="50" spans="1:55" s="9" customFormat="1" ht="21.75" customHeight="1">
      <c r="A50" s="3"/>
      <c r="B50" s="34"/>
      <c r="C50" s="75"/>
      <c r="D50" s="35">
        <v>3673</v>
      </c>
      <c r="E50" s="35">
        <v>307</v>
      </c>
      <c r="F50" s="35">
        <v>238</v>
      </c>
      <c r="G50" s="36">
        <f t="shared" si="8"/>
        <v>0.06479716852708957</v>
      </c>
      <c r="H50" s="35">
        <v>178</v>
      </c>
      <c r="I50" s="36">
        <f t="shared" si="1"/>
        <v>0.7478991596638656</v>
      </c>
      <c r="J50" s="35">
        <v>6</v>
      </c>
      <c r="K50" s="35">
        <v>81</v>
      </c>
      <c r="L50" s="35">
        <v>0</v>
      </c>
      <c r="M50" s="35">
        <v>0</v>
      </c>
      <c r="N50" s="35">
        <v>0</v>
      </c>
      <c r="O50" s="35">
        <v>24</v>
      </c>
      <c r="P50" s="35">
        <v>10</v>
      </c>
      <c r="Q50" s="35">
        <v>7</v>
      </c>
      <c r="R50" s="35">
        <v>50</v>
      </c>
      <c r="S50" s="35">
        <v>4</v>
      </c>
      <c r="T50" s="35">
        <v>3</v>
      </c>
      <c r="U50" s="35">
        <v>3</v>
      </c>
      <c r="V50" s="37">
        <f t="shared" si="10"/>
        <v>0.0010890280424720937</v>
      </c>
      <c r="W50" s="30"/>
      <c r="X50" s="30"/>
      <c r="Y50" s="31"/>
      <c r="AB50" s="5"/>
      <c r="AC50" s="5"/>
      <c r="AD50" s="32"/>
      <c r="AE50" s="8"/>
      <c r="AF50" s="8"/>
      <c r="AG50" s="8"/>
      <c r="AH50" s="8"/>
      <c r="AI50" s="8"/>
      <c r="AJ50" s="8"/>
      <c r="AK50" s="10"/>
      <c r="AL50" s="10"/>
      <c r="AM50" s="8"/>
      <c r="AN50" s="5"/>
      <c r="AO50" s="6"/>
      <c r="AP50" s="6"/>
      <c r="AQ50" s="6"/>
      <c r="AR50" s="6"/>
      <c r="AS50" s="6"/>
      <c r="AT50" s="6"/>
      <c r="AU50" s="6"/>
      <c r="AV50" s="3"/>
      <c r="AW50" s="3"/>
      <c r="AX50" s="3"/>
      <c r="AY50" s="3"/>
      <c r="AZ50" s="3"/>
      <c r="BA50" s="3"/>
      <c r="BB50" s="3"/>
      <c r="BC50" s="3"/>
    </row>
    <row r="51" spans="2:39" ht="20.25" customHeight="1">
      <c r="B51" s="34" t="s">
        <v>59</v>
      </c>
      <c r="C51" s="41" t="s">
        <v>54</v>
      </c>
      <c r="D51" s="42">
        <f aca="true" t="shared" si="13" ref="D51:F52">D49+D47</f>
        <v>1382</v>
      </c>
      <c r="E51" s="42">
        <f t="shared" si="13"/>
        <v>119</v>
      </c>
      <c r="F51" s="42">
        <f t="shared" si="13"/>
        <v>118</v>
      </c>
      <c r="G51" s="43">
        <f t="shared" si="8"/>
        <v>0.085383502170767</v>
      </c>
      <c r="H51" s="42">
        <f aca="true" t="shared" si="14" ref="H51:T52">H49+H47</f>
        <v>80</v>
      </c>
      <c r="I51" s="43">
        <f t="shared" si="1"/>
        <v>0.6779661016949152</v>
      </c>
      <c r="J51" s="42">
        <f t="shared" si="14"/>
        <v>6</v>
      </c>
      <c r="K51" s="42">
        <f t="shared" si="14"/>
        <v>42</v>
      </c>
      <c r="L51" s="42">
        <f t="shared" si="14"/>
        <v>0</v>
      </c>
      <c r="M51" s="42">
        <f t="shared" si="14"/>
        <v>0</v>
      </c>
      <c r="N51" s="42">
        <f t="shared" si="14"/>
        <v>0</v>
      </c>
      <c r="O51" s="42">
        <f t="shared" si="14"/>
        <v>6</v>
      </c>
      <c r="P51" s="42">
        <f t="shared" si="14"/>
        <v>11</v>
      </c>
      <c r="Q51" s="42">
        <f t="shared" si="14"/>
        <v>3</v>
      </c>
      <c r="R51" s="42">
        <f t="shared" si="14"/>
        <v>12</v>
      </c>
      <c r="S51" s="42">
        <f t="shared" si="14"/>
        <v>5</v>
      </c>
      <c r="T51" s="42">
        <f t="shared" si="14"/>
        <v>2</v>
      </c>
      <c r="U51" s="42">
        <f>U49+U47</f>
        <v>2</v>
      </c>
      <c r="V51" s="44">
        <f t="shared" si="10"/>
        <v>0.00361794500723589</v>
      </c>
      <c r="W51" s="30"/>
      <c r="X51" s="30"/>
      <c r="Y51" s="31"/>
      <c r="AB51" s="5"/>
      <c r="AC51" s="5"/>
      <c r="AD51" s="32"/>
      <c r="AE51" s="8"/>
      <c r="AF51" s="8"/>
      <c r="AG51" s="8"/>
      <c r="AH51" s="8"/>
      <c r="AI51" s="8"/>
      <c r="AJ51" s="8"/>
      <c r="AK51" s="10"/>
      <c r="AL51" s="10"/>
      <c r="AM51" s="8"/>
    </row>
    <row r="52" spans="1:55" s="9" customFormat="1" ht="20.25" customHeight="1">
      <c r="A52" s="3"/>
      <c r="B52" s="45"/>
      <c r="C52" s="46" t="s">
        <v>51</v>
      </c>
      <c r="D52" s="47">
        <f t="shared" si="13"/>
        <v>10418</v>
      </c>
      <c r="E52" s="47">
        <f t="shared" si="13"/>
        <v>615</v>
      </c>
      <c r="F52" s="47">
        <f t="shared" si="13"/>
        <v>703</v>
      </c>
      <c r="G52" s="52">
        <f t="shared" si="8"/>
        <v>0.06747936264158187</v>
      </c>
      <c r="H52" s="47">
        <f t="shared" si="14"/>
        <v>532</v>
      </c>
      <c r="I52" s="52">
        <f t="shared" si="1"/>
        <v>0.7567567567567568</v>
      </c>
      <c r="J52" s="47">
        <f t="shared" si="14"/>
        <v>20</v>
      </c>
      <c r="K52" s="47">
        <f t="shared" si="14"/>
        <v>244</v>
      </c>
      <c r="L52" s="47">
        <f t="shared" si="14"/>
        <v>0</v>
      </c>
      <c r="M52" s="47">
        <f t="shared" si="14"/>
        <v>0</v>
      </c>
      <c r="N52" s="47">
        <f t="shared" si="14"/>
        <v>1</v>
      </c>
      <c r="O52" s="47">
        <f t="shared" si="14"/>
        <v>60</v>
      </c>
      <c r="P52" s="47">
        <f t="shared" si="14"/>
        <v>73</v>
      </c>
      <c r="Q52" s="47">
        <f t="shared" si="14"/>
        <v>22</v>
      </c>
      <c r="R52" s="47">
        <f t="shared" si="14"/>
        <v>112</v>
      </c>
      <c r="S52" s="47">
        <f t="shared" si="14"/>
        <v>18</v>
      </c>
      <c r="T52" s="47">
        <f t="shared" si="14"/>
        <v>10</v>
      </c>
      <c r="U52" s="47">
        <f>U50+U48</f>
        <v>9</v>
      </c>
      <c r="V52" s="49">
        <f t="shared" si="10"/>
        <v>0.0017277788443079286</v>
      </c>
      <c r="W52" s="30"/>
      <c r="X52" s="30"/>
      <c r="Y52" s="31"/>
      <c r="AB52" s="5"/>
      <c r="AC52" s="5"/>
      <c r="AD52" s="32"/>
      <c r="AE52" s="8"/>
      <c r="AF52" s="8"/>
      <c r="AG52" s="8"/>
      <c r="AH52" s="8"/>
      <c r="AI52" s="8"/>
      <c r="AJ52" s="8"/>
      <c r="AK52" s="10"/>
      <c r="AL52" s="10"/>
      <c r="AM52" s="8"/>
      <c r="AN52" s="5"/>
      <c r="AO52" s="6"/>
      <c r="AP52" s="6"/>
      <c r="AQ52" s="6"/>
      <c r="AR52" s="6"/>
      <c r="AS52" s="6"/>
      <c r="AT52" s="6"/>
      <c r="AU52" s="6"/>
      <c r="AV52" s="3"/>
      <c r="AW52" s="3"/>
      <c r="AX52" s="3"/>
      <c r="AY52" s="3"/>
      <c r="AZ52" s="3"/>
      <c r="BA52" s="3"/>
      <c r="BB52" s="3"/>
      <c r="BC52" s="3"/>
    </row>
    <row r="53" spans="2:38" ht="21.75" customHeight="1">
      <c r="B53" s="27"/>
      <c r="C53" s="74" t="s">
        <v>24</v>
      </c>
      <c r="D53" s="28">
        <v>1230</v>
      </c>
      <c r="E53" s="28">
        <v>74</v>
      </c>
      <c r="F53" s="28">
        <v>101</v>
      </c>
      <c r="G53" s="72">
        <f t="shared" si="8"/>
        <v>0.08211382113821138</v>
      </c>
      <c r="H53" s="28">
        <v>81</v>
      </c>
      <c r="I53" s="72">
        <f t="shared" si="1"/>
        <v>0.801980198019802</v>
      </c>
      <c r="J53" s="28">
        <v>11</v>
      </c>
      <c r="K53" s="28">
        <v>38</v>
      </c>
      <c r="L53" s="28">
        <v>0</v>
      </c>
      <c r="M53" s="28">
        <v>0</v>
      </c>
      <c r="N53" s="28">
        <v>0</v>
      </c>
      <c r="O53" s="28">
        <v>4</v>
      </c>
      <c r="P53" s="28">
        <v>12</v>
      </c>
      <c r="Q53" s="28">
        <v>2</v>
      </c>
      <c r="R53" s="28">
        <v>14</v>
      </c>
      <c r="S53" s="28">
        <v>6</v>
      </c>
      <c r="T53" s="28">
        <v>2</v>
      </c>
      <c r="U53" s="28">
        <v>2</v>
      </c>
      <c r="V53" s="29">
        <f t="shared" si="10"/>
        <v>0.004878048780487805</v>
      </c>
      <c r="W53" s="30"/>
      <c r="X53" s="30"/>
      <c r="Y53" s="31"/>
      <c r="AB53" s="5"/>
      <c r="AC53" s="5"/>
      <c r="AD53" s="32"/>
      <c r="AE53" s="8"/>
      <c r="AF53" s="8"/>
      <c r="AG53" s="8"/>
      <c r="AH53" s="8"/>
      <c r="AI53" s="8"/>
      <c r="AL53" s="10"/>
    </row>
    <row r="54" spans="1:55" s="9" customFormat="1" ht="21.75" customHeight="1">
      <c r="A54" s="3"/>
      <c r="B54" s="34"/>
      <c r="C54" s="75"/>
      <c r="D54" s="35">
        <v>3934</v>
      </c>
      <c r="E54" s="35">
        <v>191</v>
      </c>
      <c r="F54" s="35">
        <v>317</v>
      </c>
      <c r="G54" s="36">
        <f t="shared" si="8"/>
        <v>0.08057956278596848</v>
      </c>
      <c r="H54" s="35">
        <v>245</v>
      </c>
      <c r="I54" s="36">
        <f t="shared" si="1"/>
        <v>0.7728706624605678</v>
      </c>
      <c r="J54" s="35">
        <v>14</v>
      </c>
      <c r="K54" s="35">
        <v>138</v>
      </c>
      <c r="L54" s="35">
        <v>0</v>
      </c>
      <c r="M54" s="35">
        <v>0</v>
      </c>
      <c r="N54" s="35">
        <v>0</v>
      </c>
      <c r="O54" s="35">
        <v>19</v>
      </c>
      <c r="P54" s="35">
        <v>33</v>
      </c>
      <c r="Q54" s="35">
        <v>6</v>
      </c>
      <c r="R54" s="35">
        <v>35</v>
      </c>
      <c r="S54" s="35">
        <v>7</v>
      </c>
      <c r="T54" s="35">
        <v>2</v>
      </c>
      <c r="U54" s="35">
        <v>2</v>
      </c>
      <c r="V54" s="37">
        <f t="shared" si="10"/>
        <v>0.0017793594306049821</v>
      </c>
      <c r="W54" s="30"/>
      <c r="X54" s="30"/>
      <c r="Y54" s="31"/>
      <c r="AB54" s="5"/>
      <c r="AC54" s="5"/>
      <c r="AD54" s="32"/>
      <c r="AE54" s="8"/>
      <c r="AF54" s="8"/>
      <c r="AG54" s="8"/>
      <c r="AH54" s="8"/>
      <c r="AI54" s="8"/>
      <c r="AL54" s="10"/>
      <c r="AM54" s="13"/>
      <c r="AN54" s="14"/>
      <c r="AO54" s="6"/>
      <c r="AP54" s="6"/>
      <c r="AQ54" s="6"/>
      <c r="AR54" s="6"/>
      <c r="AS54" s="6"/>
      <c r="AT54" s="6"/>
      <c r="AU54" s="6"/>
      <c r="AV54" s="3"/>
      <c r="AW54" s="3"/>
      <c r="AX54" s="3"/>
      <c r="AY54" s="3"/>
      <c r="AZ54" s="3"/>
      <c r="BA54" s="3"/>
      <c r="BB54" s="3"/>
      <c r="BC54" s="3"/>
    </row>
    <row r="55" spans="2:38" ht="21.75" customHeight="1">
      <c r="B55" s="34" t="s">
        <v>60</v>
      </c>
      <c r="C55" s="84" t="s">
        <v>74</v>
      </c>
      <c r="D55" s="28">
        <v>861</v>
      </c>
      <c r="E55" s="28">
        <v>42</v>
      </c>
      <c r="F55" s="28">
        <v>73</v>
      </c>
      <c r="G55" s="72">
        <f t="shared" si="8"/>
        <v>0.08478513356562137</v>
      </c>
      <c r="H55" s="28">
        <v>41</v>
      </c>
      <c r="I55" s="72">
        <f t="shared" si="1"/>
        <v>0.5616438356164384</v>
      </c>
      <c r="J55" s="28">
        <v>2</v>
      </c>
      <c r="K55" s="28">
        <v>17</v>
      </c>
      <c r="L55" s="28">
        <v>0</v>
      </c>
      <c r="M55" s="28">
        <v>0</v>
      </c>
      <c r="N55" s="28">
        <v>0</v>
      </c>
      <c r="O55" s="28">
        <v>5</v>
      </c>
      <c r="P55" s="28">
        <v>7</v>
      </c>
      <c r="Q55" s="28">
        <v>3</v>
      </c>
      <c r="R55" s="28">
        <v>7</v>
      </c>
      <c r="S55" s="28">
        <v>1</v>
      </c>
      <c r="T55" s="28">
        <v>1</v>
      </c>
      <c r="U55" s="28">
        <v>0</v>
      </c>
      <c r="V55" s="29">
        <f t="shared" si="10"/>
        <v>0.0011614401858304297</v>
      </c>
      <c r="W55" s="30"/>
      <c r="X55" s="30"/>
      <c r="Y55" s="31"/>
      <c r="AB55" s="5"/>
      <c r="AC55" s="5"/>
      <c r="AD55" s="32"/>
      <c r="AE55" s="8"/>
      <c r="AF55" s="8"/>
      <c r="AG55" s="8"/>
      <c r="AH55" s="8"/>
      <c r="AI55" s="8"/>
      <c r="AL55" s="10"/>
    </row>
    <row r="56" spans="1:55" s="9" customFormat="1" ht="21.75" customHeight="1">
      <c r="A56" s="3"/>
      <c r="B56" s="34"/>
      <c r="C56" s="75"/>
      <c r="D56" s="35">
        <v>3908</v>
      </c>
      <c r="E56" s="35">
        <v>123</v>
      </c>
      <c r="F56" s="35">
        <v>253</v>
      </c>
      <c r="G56" s="36">
        <f t="shared" si="8"/>
        <v>0.06473899692937564</v>
      </c>
      <c r="H56" s="35">
        <v>151</v>
      </c>
      <c r="I56" s="36">
        <f t="shared" si="1"/>
        <v>0.5968379446640316</v>
      </c>
      <c r="J56" s="35">
        <v>6</v>
      </c>
      <c r="K56" s="35">
        <v>68</v>
      </c>
      <c r="L56" s="35">
        <v>0</v>
      </c>
      <c r="M56" s="35">
        <v>0</v>
      </c>
      <c r="N56" s="35">
        <v>1</v>
      </c>
      <c r="O56" s="35">
        <v>15</v>
      </c>
      <c r="P56" s="35">
        <v>34</v>
      </c>
      <c r="Q56" s="35">
        <v>4</v>
      </c>
      <c r="R56" s="35">
        <v>23</v>
      </c>
      <c r="S56" s="35">
        <v>4</v>
      </c>
      <c r="T56" s="35">
        <v>3</v>
      </c>
      <c r="U56" s="35">
        <v>2</v>
      </c>
      <c r="V56" s="37">
        <f t="shared" si="10"/>
        <v>0.0010235414534288639</v>
      </c>
      <c r="W56" s="30"/>
      <c r="X56" s="30"/>
      <c r="Y56" s="31"/>
      <c r="AB56" s="5"/>
      <c r="AC56" s="5"/>
      <c r="AD56" s="32"/>
      <c r="AE56" s="8"/>
      <c r="AF56" s="8"/>
      <c r="AG56" s="8"/>
      <c r="AH56" s="8"/>
      <c r="AI56" s="8"/>
      <c r="AL56" s="10"/>
      <c r="AM56" s="13"/>
      <c r="AN56" s="14"/>
      <c r="AO56" s="6"/>
      <c r="AP56" s="6"/>
      <c r="AQ56" s="6"/>
      <c r="AR56" s="6"/>
      <c r="AS56" s="6"/>
      <c r="AT56" s="6"/>
      <c r="AU56" s="6"/>
      <c r="AV56" s="3"/>
      <c r="AW56" s="3"/>
      <c r="AX56" s="3"/>
      <c r="AY56" s="3"/>
      <c r="AZ56" s="3"/>
      <c r="BA56" s="3"/>
      <c r="BB56" s="3"/>
      <c r="BC56" s="3"/>
    </row>
    <row r="57" spans="2:38" ht="21.75" customHeight="1">
      <c r="B57" s="57"/>
      <c r="C57" s="74" t="s">
        <v>43</v>
      </c>
      <c r="D57" s="28">
        <v>542</v>
      </c>
      <c r="E57" s="28">
        <v>49</v>
      </c>
      <c r="F57" s="28">
        <v>40</v>
      </c>
      <c r="G57" s="72">
        <f t="shared" si="8"/>
        <v>0.07380073800738007</v>
      </c>
      <c r="H57" s="28">
        <v>30</v>
      </c>
      <c r="I57" s="72">
        <f t="shared" si="1"/>
        <v>0.75</v>
      </c>
      <c r="J57" s="28">
        <v>4</v>
      </c>
      <c r="K57" s="28">
        <v>17</v>
      </c>
      <c r="L57" s="28">
        <v>0</v>
      </c>
      <c r="M57" s="28">
        <v>0</v>
      </c>
      <c r="N57" s="28">
        <v>0</v>
      </c>
      <c r="O57" s="28">
        <v>2</v>
      </c>
      <c r="P57" s="28">
        <v>3</v>
      </c>
      <c r="Q57" s="28">
        <v>1</v>
      </c>
      <c r="R57" s="28">
        <v>3</v>
      </c>
      <c r="S57" s="28">
        <v>3</v>
      </c>
      <c r="T57" s="28">
        <v>1</v>
      </c>
      <c r="U57" s="28">
        <v>0</v>
      </c>
      <c r="V57" s="29">
        <f t="shared" si="10"/>
        <v>0.005535055350553505</v>
      </c>
      <c r="W57" s="30"/>
      <c r="X57" s="30"/>
      <c r="Y57" s="31"/>
      <c r="AB57" s="5"/>
      <c r="AC57" s="5"/>
      <c r="AD57" s="32"/>
      <c r="AE57" s="8"/>
      <c r="AF57" s="8"/>
      <c r="AG57" s="8"/>
      <c r="AH57" s="8"/>
      <c r="AI57" s="8"/>
      <c r="AL57" s="10"/>
    </row>
    <row r="58" spans="1:55" s="9" customFormat="1" ht="21.75" customHeight="1">
      <c r="A58" s="3"/>
      <c r="B58" s="34" t="s">
        <v>73</v>
      </c>
      <c r="C58" s="75"/>
      <c r="D58" s="35">
        <v>2671</v>
      </c>
      <c r="E58" s="35">
        <v>204</v>
      </c>
      <c r="F58" s="35">
        <v>197</v>
      </c>
      <c r="G58" s="36">
        <f t="shared" si="8"/>
        <v>0.07375514788468739</v>
      </c>
      <c r="H58" s="35">
        <v>151</v>
      </c>
      <c r="I58" s="36">
        <f t="shared" si="1"/>
        <v>0.766497461928934</v>
      </c>
      <c r="J58" s="35">
        <v>8</v>
      </c>
      <c r="K58" s="35">
        <v>92</v>
      </c>
      <c r="L58" s="35">
        <v>0</v>
      </c>
      <c r="M58" s="35">
        <v>0</v>
      </c>
      <c r="N58" s="35">
        <v>0</v>
      </c>
      <c r="O58" s="35">
        <v>15</v>
      </c>
      <c r="P58" s="35">
        <v>14</v>
      </c>
      <c r="Q58" s="35">
        <v>3</v>
      </c>
      <c r="R58" s="35">
        <v>19</v>
      </c>
      <c r="S58" s="35">
        <v>7</v>
      </c>
      <c r="T58" s="35">
        <v>3</v>
      </c>
      <c r="U58" s="35">
        <v>2</v>
      </c>
      <c r="V58" s="37">
        <f t="shared" si="10"/>
        <v>0.002620741295394983</v>
      </c>
      <c r="W58" s="30"/>
      <c r="X58" s="30"/>
      <c r="Y58" s="31"/>
      <c r="AB58" s="5"/>
      <c r="AC58" s="5"/>
      <c r="AD58" s="32"/>
      <c r="AE58" s="8"/>
      <c r="AF58" s="8"/>
      <c r="AG58" s="8"/>
      <c r="AH58" s="8"/>
      <c r="AI58" s="8"/>
      <c r="AL58" s="10"/>
      <c r="AM58" s="13"/>
      <c r="AN58" s="14"/>
      <c r="AO58" s="6"/>
      <c r="AP58" s="6"/>
      <c r="AQ58" s="6"/>
      <c r="AR58" s="6"/>
      <c r="AS58" s="6"/>
      <c r="AT58" s="6"/>
      <c r="AU58" s="6"/>
      <c r="AV58" s="3"/>
      <c r="AW58" s="3"/>
      <c r="AX58" s="3"/>
      <c r="AY58" s="3"/>
      <c r="AZ58" s="3"/>
      <c r="BA58" s="3"/>
      <c r="BB58" s="3"/>
      <c r="BC58" s="3"/>
    </row>
    <row r="59" spans="2:38" ht="21.75" customHeight="1">
      <c r="B59" s="34"/>
      <c r="C59" s="41" t="s">
        <v>54</v>
      </c>
      <c r="D59" s="42">
        <f aca="true" t="shared" si="15" ref="D59:F60">D57+D55+D53</f>
        <v>2633</v>
      </c>
      <c r="E59" s="42">
        <f t="shared" si="15"/>
        <v>165</v>
      </c>
      <c r="F59" s="42">
        <f t="shared" si="15"/>
        <v>214</v>
      </c>
      <c r="G59" s="43">
        <f t="shared" si="8"/>
        <v>0.08127611090011394</v>
      </c>
      <c r="H59" s="42">
        <f aca="true" t="shared" si="16" ref="H59:T60">H57+H55+H53</f>
        <v>152</v>
      </c>
      <c r="I59" s="43">
        <f t="shared" si="1"/>
        <v>0.7102803738317757</v>
      </c>
      <c r="J59" s="42">
        <f t="shared" si="16"/>
        <v>17</v>
      </c>
      <c r="K59" s="42">
        <f t="shared" si="16"/>
        <v>72</v>
      </c>
      <c r="L59" s="42">
        <f t="shared" si="16"/>
        <v>0</v>
      </c>
      <c r="M59" s="42">
        <f t="shared" si="16"/>
        <v>0</v>
      </c>
      <c r="N59" s="42">
        <f t="shared" si="16"/>
        <v>0</v>
      </c>
      <c r="O59" s="42">
        <f t="shared" si="16"/>
        <v>11</v>
      </c>
      <c r="P59" s="42">
        <f t="shared" si="16"/>
        <v>22</v>
      </c>
      <c r="Q59" s="42">
        <f t="shared" si="16"/>
        <v>6</v>
      </c>
      <c r="R59" s="42">
        <f t="shared" si="16"/>
        <v>24</v>
      </c>
      <c r="S59" s="42">
        <f t="shared" si="16"/>
        <v>10</v>
      </c>
      <c r="T59" s="42">
        <f t="shared" si="16"/>
        <v>4</v>
      </c>
      <c r="U59" s="42">
        <f>U57+U55+U53</f>
        <v>2</v>
      </c>
      <c r="V59" s="44">
        <f t="shared" si="10"/>
        <v>0.0037979491074819596</v>
      </c>
      <c r="W59" s="30"/>
      <c r="X59" s="30"/>
      <c r="Y59" s="31"/>
      <c r="AB59" s="5"/>
      <c r="AC59" s="5"/>
      <c r="AD59" s="32"/>
      <c r="AE59" s="8"/>
      <c r="AF59" s="8"/>
      <c r="AG59" s="8"/>
      <c r="AH59" s="8"/>
      <c r="AI59" s="8"/>
      <c r="AL59" s="10"/>
    </row>
    <row r="60" spans="1:55" s="9" customFormat="1" ht="21.75" customHeight="1">
      <c r="A60" s="3"/>
      <c r="B60" s="45"/>
      <c r="C60" s="46" t="s">
        <v>51</v>
      </c>
      <c r="D60" s="47">
        <f t="shared" si="15"/>
        <v>10513</v>
      </c>
      <c r="E60" s="47">
        <f t="shared" si="15"/>
        <v>518</v>
      </c>
      <c r="F60" s="47">
        <f t="shared" si="15"/>
        <v>767</v>
      </c>
      <c r="G60" s="52">
        <f t="shared" si="8"/>
        <v>0.07295729097308094</v>
      </c>
      <c r="H60" s="47">
        <f t="shared" si="16"/>
        <v>547</v>
      </c>
      <c r="I60" s="52">
        <f t="shared" si="1"/>
        <v>0.7131681877444589</v>
      </c>
      <c r="J60" s="47">
        <f t="shared" si="16"/>
        <v>28</v>
      </c>
      <c r="K60" s="47">
        <f t="shared" si="16"/>
        <v>298</v>
      </c>
      <c r="L60" s="47">
        <f t="shared" si="16"/>
        <v>0</v>
      </c>
      <c r="M60" s="47">
        <f t="shared" si="16"/>
        <v>0</v>
      </c>
      <c r="N60" s="47">
        <f t="shared" si="16"/>
        <v>1</v>
      </c>
      <c r="O60" s="47">
        <f t="shared" si="16"/>
        <v>49</v>
      </c>
      <c r="P60" s="47">
        <f t="shared" si="16"/>
        <v>81</v>
      </c>
      <c r="Q60" s="47">
        <f t="shared" si="16"/>
        <v>13</v>
      </c>
      <c r="R60" s="47">
        <f t="shared" si="16"/>
        <v>77</v>
      </c>
      <c r="S60" s="47">
        <f t="shared" si="16"/>
        <v>18</v>
      </c>
      <c r="T60" s="47">
        <f t="shared" si="16"/>
        <v>8</v>
      </c>
      <c r="U60" s="47">
        <f>U58+U56+U54</f>
        <v>6</v>
      </c>
      <c r="V60" s="49">
        <f t="shared" si="10"/>
        <v>0.0017121658898506611</v>
      </c>
      <c r="W60" s="30"/>
      <c r="X60" s="30"/>
      <c r="Y60" s="31"/>
      <c r="AB60" s="5"/>
      <c r="AC60" s="5"/>
      <c r="AD60" s="32"/>
      <c r="AE60" s="8"/>
      <c r="AF60" s="8"/>
      <c r="AG60" s="8"/>
      <c r="AH60" s="8"/>
      <c r="AI60" s="8"/>
      <c r="AL60" s="10"/>
      <c r="AM60" s="13"/>
      <c r="AN60" s="14"/>
      <c r="AO60" s="6"/>
      <c r="AP60" s="6"/>
      <c r="AQ60" s="6"/>
      <c r="AR60" s="6"/>
      <c r="AS60" s="6"/>
      <c r="AT60" s="6"/>
      <c r="AU60" s="6"/>
      <c r="AV60" s="3"/>
      <c r="AW60" s="3"/>
      <c r="AX60" s="3"/>
      <c r="AY60" s="3"/>
      <c r="AZ60" s="3"/>
      <c r="BA60" s="3"/>
      <c r="BB60" s="3"/>
      <c r="BC60" s="3"/>
    </row>
    <row r="61" spans="2:38" ht="20.25" customHeight="1">
      <c r="B61" s="53"/>
      <c r="C61" s="74" t="s">
        <v>25</v>
      </c>
      <c r="D61" s="28">
        <v>1240</v>
      </c>
      <c r="E61" s="28">
        <v>91</v>
      </c>
      <c r="F61" s="28">
        <v>94</v>
      </c>
      <c r="G61" s="72">
        <f t="shared" si="8"/>
        <v>0.07580645161290323</v>
      </c>
      <c r="H61" s="28">
        <v>67</v>
      </c>
      <c r="I61" s="72">
        <f t="shared" si="1"/>
        <v>0.7127659574468085</v>
      </c>
      <c r="J61" s="28">
        <v>3</v>
      </c>
      <c r="K61" s="28">
        <v>37</v>
      </c>
      <c r="L61" s="28">
        <v>0</v>
      </c>
      <c r="M61" s="28">
        <v>0</v>
      </c>
      <c r="N61" s="28">
        <v>0</v>
      </c>
      <c r="O61" s="28">
        <v>5</v>
      </c>
      <c r="P61" s="28">
        <v>11</v>
      </c>
      <c r="Q61" s="28">
        <v>1</v>
      </c>
      <c r="R61" s="28">
        <v>10</v>
      </c>
      <c r="S61" s="28">
        <v>3</v>
      </c>
      <c r="T61" s="28">
        <v>2</v>
      </c>
      <c r="U61" s="28">
        <v>2</v>
      </c>
      <c r="V61" s="29">
        <f t="shared" si="10"/>
        <v>0.0024193548387096775</v>
      </c>
      <c r="W61" s="30"/>
      <c r="X61" s="30"/>
      <c r="Y61" s="31"/>
      <c r="AB61" s="5"/>
      <c r="AC61" s="5"/>
      <c r="AD61" s="32"/>
      <c r="AE61" s="8"/>
      <c r="AF61" s="8"/>
      <c r="AG61" s="8"/>
      <c r="AL61" s="10"/>
    </row>
    <row r="62" spans="1:55" s="9" customFormat="1" ht="20.25" customHeight="1">
      <c r="A62" s="3"/>
      <c r="B62" s="54"/>
      <c r="C62" s="75"/>
      <c r="D62" s="35">
        <v>3849</v>
      </c>
      <c r="E62" s="35">
        <v>242</v>
      </c>
      <c r="F62" s="35">
        <v>254</v>
      </c>
      <c r="G62" s="36">
        <f t="shared" si="8"/>
        <v>0.06599116653676279</v>
      </c>
      <c r="H62" s="35">
        <v>197</v>
      </c>
      <c r="I62" s="36">
        <f t="shared" si="1"/>
        <v>0.7755905511811023</v>
      </c>
      <c r="J62" s="35">
        <v>6</v>
      </c>
      <c r="K62" s="35">
        <v>98</v>
      </c>
      <c r="L62" s="35">
        <v>0</v>
      </c>
      <c r="M62" s="35">
        <v>0</v>
      </c>
      <c r="N62" s="35">
        <v>0</v>
      </c>
      <c r="O62" s="35">
        <v>20</v>
      </c>
      <c r="P62" s="35">
        <v>35</v>
      </c>
      <c r="Q62" s="35">
        <v>2</v>
      </c>
      <c r="R62" s="35">
        <v>36</v>
      </c>
      <c r="S62" s="35">
        <v>5</v>
      </c>
      <c r="T62" s="35">
        <v>4</v>
      </c>
      <c r="U62" s="35">
        <v>4</v>
      </c>
      <c r="V62" s="37">
        <f t="shared" si="10"/>
        <v>0.0012990387113535984</v>
      </c>
      <c r="W62" s="30"/>
      <c r="X62" s="30"/>
      <c r="Y62" s="31"/>
      <c r="AB62" s="5"/>
      <c r="AC62" s="5"/>
      <c r="AD62" s="32"/>
      <c r="AE62" s="8"/>
      <c r="AF62" s="8"/>
      <c r="AG62" s="8"/>
      <c r="AH62" s="8"/>
      <c r="AI62" s="8"/>
      <c r="AL62" s="10"/>
      <c r="AM62" s="13"/>
      <c r="AN62" s="14"/>
      <c r="AO62" s="6"/>
      <c r="AP62" s="6"/>
      <c r="AQ62" s="6"/>
      <c r="AR62" s="6"/>
      <c r="AS62" s="6"/>
      <c r="AT62" s="6"/>
      <c r="AU62" s="6"/>
      <c r="AV62" s="3"/>
      <c r="AW62" s="3"/>
      <c r="AX62" s="3"/>
      <c r="AY62" s="3"/>
      <c r="AZ62" s="3"/>
      <c r="BA62" s="3"/>
      <c r="BB62" s="3"/>
      <c r="BC62" s="3"/>
    </row>
    <row r="63" spans="2:38" ht="20.25" customHeight="1">
      <c r="B63" s="54" t="s">
        <v>61</v>
      </c>
      <c r="C63" s="74" t="s">
        <v>48</v>
      </c>
      <c r="D63" s="28">
        <v>650</v>
      </c>
      <c r="E63" s="28">
        <v>23</v>
      </c>
      <c r="F63" s="28">
        <v>59</v>
      </c>
      <c r="G63" s="72">
        <f t="shared" si="8"/>
        <v>0.09076923076923077</v>
      </c>
      <c r="H63" s="28">
        <v>39</v>
      </c>
      <c r="I63" s="72">
        <f t="shared" si="1"/>
        <v>0.6610169491525424</v>
      </c>
      <c r="J63" s="28">
        <v>7</v>
      </c>
      <c r="K63" s="28">
        <v>18</v>
      </c>
      <c r="L63" s="28">
        <v>0</v>
      </c>
      <c r="M63" s="28">
        <v>0</v>
      </c>
      <c r="N63" s="28">
        <v>2</v>
      </c>
      <c r="O63" s="28">
        <v>0</v>
      </c>
      <c r="P63" s="28">
        <v>6</v>
      </c>
      <c r="Q63" s="28">
        <v>0</v>
      </c>
      <c r="R63" s="28">
        <v>6</v>
      </c>
      <c r="S63" s="28">
        <v>6</v>
      </c>
      <c r="T63" s="28">
        <v>3</v>
      </c>
      <c r="U63" s="28">
        <v>3</v>
      </c>
      <c r="V63" s="29">
        <f t="shared" si="10"/>
        <v>0.009230769230769232</v>
      </c>
      <c r="W63" s="30"/>
      <c r="X63" s="30"/>
      <c r="Y63" s="31"/>
      <c r="AB63" s="5"/>
      <c r="AC63" s="5"/>
      <c r="AD63" s="32"/>
      <c r="AE63" s="8"/>
      <c r="AF63" s="8"/>
      <c r="AG63" s="8"/>
      <c r="AH63" s="8"/>
      <c r="AI63" s="8"/>
      <c r="AL63" s="10"/>
    </row>
    <row r="64" spans="1:55" s="9" customFormat="1" ht="20.25" customHeight="1">
      <c r="A64" s="3"/>
      <c r="B64" s="54"/>
      <c r="C64" s="75"/>
      <c r="D64" s="35">
        <v>2746</v>
      </c>
      <c r="E64" s="35">
        <v>91</v>
      </c>
      <c r="F64" s="35">
        <v>195</v>
      </c>
      <c r="G64" s="36">
        <f t="shared" si="8"/>
        <v>0.07101238164603059</v>
      </c>
      <c r="H64" s="35">
        <v>139</v>
      </c>
      <c r="I64" s="36">
        <f t="shared" si="1"/>
        <v>0.7128205128205128</v>
      </c>
      <c r="J64" s="35">
        <v>11</v>
      </c>
      <c r="K64" s="35">
        <v>64</v>
      </c>
      <c r="L64" s="35">
        <v>0</v>
      </c>
      <c r="M64" s="35">
        <v>0</v>
      </c>
      <c r="N64" s="35">
        <v>3</v>
      </c>
      <c r="O64" s="35">
        <v>13</v>
      </c>
      <c r="P64" s="35">
        <v>23</v>
      </c>
      <c r="Q64" s="35">
        <v>2</v>
      </c>
      <c r="R64" s="35">
        <v>23</v>
      </c>
      <c r="S64" s="35">
        <v>10</v>
      </c>
      <c r="T64" s="35">
        <v>6</v>
      </c>
      <c r="U64" s="35">
        <v>5</v>
      </c>
      <c r="V64" s="37">
        <f t="shared" si="10"/>
        <v>0.003641660597232338</v>
      </c>
      <c r="W64" s="30"/>
      <c r="X64" s="30"/>
      <c r="Y64" s="31"/>
      <c r="AB64" s="5"/>
      <c r="AC64" s="5"/>
      <c r="AD64" s="32"/>
      <c r="AE64" s="8"/>
      <c r="AF64" s="8"/>
      <c r="AG64" s="8"/>
      <c r="AH64" s="8"/>
      <c r="AI64" s="8"/>
      <c r="AL64" s="10"/>
      <c r="AM64" s="13"/>
      <c r="AN64" s="14"/>
      <c r="AO64" s="6"/>
      <c r="AP64" s="6"/>
      <c r="AQ64" s="6"/>
      <c r="AR64" s="6"/>
      <c r="AS64" s="6"/>
      <c r="AT64" s="6"/>
      <c r="AU64" s="6"/>
      <c r="AV64" s="3"/>
      <c r="AW64" s="3"/>
      <c r="AX64" s="3"/>
      <c r="AY64" s="3"/>
      <c r="AZ64" s="3"/>
      <c r="BA64" s="3"/>
      <c r="BB64" s="3"/>
      <c r="BC64" s="3"/>
    </row>
    <row r="65" spans="2:38" ht="20.25" customHeight="1">
      <c r="B65" s="54" t="s">
        <v>98</v>
      </c>
      <c r="C65" s="74" t="s">
        <v>27</v>
      </c>
      <c r="D65" s="28">
        <v>1584</v>
      </c>
      <c r="E65" s="28">
        <v>199</v>
      </c>
      <c r="F65" s="28">
        <v>123</v>
      </c>
      <c r="G65" s="72">
        <f t="shared" si="8"/>
        <v>0.07765151515151515</v>
      </c>
      <c r="H65" s="28">
        <v>88</v>
      </c>
      <c r="I65" s="72">
        <f t="shared" si="1"/>
        <v>0.7154471544715447</v>
      </c>
      <c r="J65" s="28">
        <v>6</v>
      </c>
      <c r="K65" s="28">
        <v>40</v>
      </c>
      <c r="L65" s="28">
        <v>0</v>
      </c>
      <c r="M65" s="28">
        <v>0</v>
      </c>
      <c r="N65" s="28">
        <v>2</v>
      </c>
      <c r="O65" s="28">
        <v>4</v>
      </c>
      <c r="P65" s="28">
        <v>14</v>
      </c>
      <c r="Q65" s="28">
        <v>0</v>
      </c>
      <c r="R65" s="28">
        <v>22</v>
      </c>
      <c r="S65" s="28">
        <v>6</v>
      </c>
      <c r="T65" s="28">
        <v>4</v>
      </c>
      <c r="U65" s="28">
        <v>4</v>
      </c>
      <c r="V65" s="29">
        <f t="shared" si="10"/>
        <v>0.003787878787878788</v>
      </c>
      <c r="W65" s="30"/>
      <c r="X65" s="30"/>
      <c r="Y65" s="31"/>
      <c r="AB65" s="5"/>
      <c r="AC65" s="5"/>
      <c r="AD65" s="32"/>
      <c r="AE65" s="8"/>
      <c r="AF65" s="8"/>
      <c r="AG65" s="8"/>
      <c r="AH65" s="8"/>
      <c r="AI65" s="8"/>
      <c r="AL65" s="10"/>
    </row>
    <row r="66" spans="1:55" s="9" customFormat="1" ht="20.25" customHeight="1">
      <c r="A66" s="3"/>
      <c r="B66" s="54"/>
      <c r="C66" s="85"/>
      <c r="D66" s="39">
        <v>6816</v>
      </c>
      <c r="E66" s="39">
        <v>893</v>
      </c>
      <c r="F66" s="39">
        <v>421</v>
      </c>
      <c r="G66" s="56">
        <f t="shared" si="8"/>
        <v>0.06176643192488263</v>
      </c>
      <c r="H66" s="39">
        <v>343</v>
      </c>
      <c r="I66" s="56">
        <f t="shared" si="1"/>
        <v>0.8147268408551069</v>
      </c>
      <c r="J66" s="39">
        <v>16</v>
      </c>
      <c r="K66" s="39">
        <v>165</v>
      </c>
      <c r="L66" s="39">
        <v>0</v>
      </c>
      <c r="M66" s="39">
        <v>0</v>
      </c>
      <c r="N66" s="39">
        <v>4</v>
      </c>
      <c r="O66" s="39">
        <v>36</v>
      </c>
      <c r="P66" s="39">
        <v>50</v>
      </c>
      <c r="Q66" s="39">
        <v>7</v>
      </c>
      <c r="R66" s="39">
        <v>65</v>
      </c>
      <c r="S66" s="35">
        <v>16</v>
      </c>
      <c r="T66" s="35">
        <v>11</v>
      </c>
      <c r="U66" s="35">
        <v>10</v>
      </c>
      <c r="V66" s="37">
        <f t="shared" si="10"/>
        <v>0.002347417840375587</v>
      </c>
      <c r="W66" s="30"/>
      <c r="X66" s="30"/>
      <c r="Y66" s="31"/>
      <c r="AB66" s="5"/>
      <c r="AC66" s="5"/>
      <c r="AD66" s="32"/>
      <c r="AE66" s="8"/>
      <c r="AF66" s="8"/>
      <c r="AG66" s="8"/>
      <c r="AH66" s="8"/>
      <c r="AI66" s="8"/>
      <c r="AL66" s="10"/>
      <c r="AM66" s="13"/>
      <c r="AN66" s="14"/>
      <c r="AO66" s="6"/>
      <c r="AP66" s="6"/>
      <c r="AQ66" s="6"/>
      <c r="AR66" s="6"/>
      <c r="AS66" s="6"/>
      <c r="AT66" s="6"/>
      <c r="AU66" s="6"/>
      <c r="AV66" s="3"/>
      <c r="AW66" s="3"/>
      <c r="AX66" s="3"/>
      <c r="AY66" s="3"/>
      <c r="AZ66" s="3"/>
      <c r="BA66" s="3"/>
      <c r="BB66" s="3"/>
      <c r="BC66" s="3"/>
    </row>
    <row r="67" spans="2:38" ht="20.25" customHeight="1">
      <c r="B67" s="54" t="s">
        <v>62</v>
      </c>
      <c r="C67" s="74" t="s">
        <v>28</v>
      </c>
      <c r="D67" s="28">
        <v>179</v>
      </c>
      <c r="E67" s="28">
        <v>2</v>
      </c>
      <c r="F67" s="28">
        <v>16</v>
      </c>
      <c r="G67" s="72">
        <f t="shared" si="8"/>
        <v>0.0893854748603352</v>
      </c>
      <c r="H67" s="28">
        <v>10</v>
      </c>
      <c r="I67" s="72">
        <f t="shared" si="1"/>
        <v>0.625</v>
      </c>
      <c r="J67" s="28">
        <v>2</v>
      </c>
      <c r="K67" s="28">
        <v>6</v>
      </c>
      <c r="L67" s="28">
        <v>0</v>
      </c>
      <c r="M67" s="28">
        <v>0</v>
      </c>
      <c r="N67" s="28">
        <v>0</v>
      </c>
      <c r="O67" s="28">
        <v>0</v>
      </c>
      <c r="P67" s="28">
        <v>1</v>
      </c>
      <c r="Q67" s="28">
        <v>1</v>
      </c>
      <c r="R67" s="28">
        <v>0</v>
      </c>
      <c r="S67" s="28">
        <v>2</v>
      </c>
      <c r="T67" s="28">
        <v>2</v>
      </c>
      <c r="U67" s="28">
        <v>1</v>
      </c>
      <c r="V67" s="51">
        <f t="shared" si="10"/>
        <v>0.0111731843575419</v>
      </c>
      <c r="W67" s="30"/>
      <c r="X67" s="30"/>
      <c r="Y67" s="31"/>
      <c r="AB67" s="5"/>
      <c r="AC67" s="5"/>
      <c r="AD67" s="32"/>
      <c r="AE67" s="8"/>
      <c r="AF67" s="8"/>
      <c r="AG67" s="8"/>
      <c r="AH67" s="8"/>
      <c r="AI67" s="8"/>
      <c r="AL67" s="10"/>
    </row>
    <row r="68" spans="1:55" s="9" customFormat="1" ht="20.25" customHeight="1">
      <c r="A68" s="3"/>
      <c r="B68" s="57"/>
      <c r="C68" s="75"/>
      <c r="D68" s="35">
        <v>627</v>
      </c>
      <c r="E68" s="35">
        <v>15</v>
      </c>
      <c r="F68" s="35">
        <v>43</v>
      </c>
      <c r="G68" s="36">
        <f t="shared" si="8"/>
        <v>0.0685805422647528</v>
      </c>
      <c r="H68" s="35">
        <v>32</v>
      </c>
      <c r="I68" s="36">
        <f t="shared" si="1"/>
        <v>0.7441860465116279</v>
      </c>
      <c r="J68" s="35">
        <v>2</v>
      </c>
      <c r="K68" s="35">
        <v>19</v>
      </c>
      <c r="L68" s="35">
        <v>0</v>
      </c>
      <c r="M68" s="35">
        <v>0</v>
      </c>
      <c r="N68" s="35">
        <v>0</v>
      </c>
      <c r="O68" s="35">
        <v>1</v>
      </c>
      <c r="P68" s="35">
        <v>1</v>
      </c>
      <c r="Q68" s="35">
        <v>1</v>
      </c>
      <c r="R68" s="35">
        <v>8</v>
      </c>
      <c r="S68" s="35">
        <v>2</v>
      </c>
      <c r="T68" s="35">
        <v>2</v>
      </c>
      <c r="U68" s="35">
        <v>1</v>
      </c>
      <c r="V68" s="37">
        <f t="shared" si="10"/>
        <v>0.003189792663476874</v>
      </c>
      <c r="W68" s="30"/>
      <c r="X68" s="30"/>
      <c r="Y68" s="31"/>
      <c r="AB68" s="5"/>
      <c r="AC68" s="5"/>
      <c r="AD68" s="32"/>
      <c r="AE68" s="8"/>
      <c r="AF68" s="8"/>
      <c r="AG68" s="8"/>
      <c r="AH68" s="8"/>
      <c r="AI68" s="8"/>
      <c r="AL68" s="10"/>
      <c r="AM68" s="13"/>
      <c r="AN68" s="14"/>
      <c r="AO68" s="6"/>
      <c r="AP68" s="6"/>
      <c r="AQ68" s="6"/>
      <c r="AR68" s="6"/>
      <c r="AS68" s="6"/>
      <c r="AT68" s="6"/>
      <c r="AU68" s="6"/>
      <c r="AV68" s="3"/>
      <c r="AW68" s="3"/>
      <c r="AX68" s="3"/>
      <c r="AY68" s="3"/>
      <c r="AZ68" s="3"/>
      <c r="BA68" s="3"/>
      <c r="BB68" s="3"/>
      <c r="BC68" s="3"/>
    </row>
    <row r="69" spans="2:38" ht="20.25" customHeight="1">
      <c r="B69" s="54"/>
      <c r="C69" s="74" t="s">
        <v>26</v>
      </c>
      <c r="D69" s="28">
        <v>1764</v>
      </c>
      <c r="E69" s="28">
        <v>40</v>
      </c>
      <c r="F69" s="28">
        <v>127</v>
      </c>
      <c r="G69" s="72">
        <f aca="true" t="shared" si="17" ref="G69:G100">F69/D69</f>
        <v>0.07199546485260772</v>
      </c>
      <c r="H69" s="28">
        <v>94</v>
      </c>
      <c r="I69" s="72">
        <f aca="true" t="shared" si="18" ref="I69:I114">H69/F69</f>
        <v>0.7401574803149606</v>
      </c>
      <c r="J69" s="28">
        <v>14</v>
      </c>
      <c r="K69" s="28">
        <v>34</v>
      </c>
      <c r="L69" s="28">
        <v>0</v>
      </c>
      <c r="M69" s="28">
        <v>0</v>
      </c>
      <c r="N69" s="28">
        <v>0</v>
      </c>
      <c r="O69" s="28">
        <v>6</v>
      </c>
      <c r="P69" s="28">
        <v>7</v>
      </c>
      <c r="Q69" s="28">
        <v>15</v>
      </c>
      <c r="R69" s="28">
        <v>18</v>
      </c>
      <c r="S69" s="28">
        <v>9</v>
      </c>
      <c r="T69" s="28">
        <v>6</v>
      </c>
      <c r="U69" s="28">
        <v>5</v>
      </c>
      <c r="V69" s="29">
        <f aca="true" t="shared" si="19" ref="V69:V100">S69/D69</f>
        <v>0.00510204081632653</v>
      </c>
      <c r="W69" s="30"/>
      <c r="X69" s="30"/>
      <c r="Y69" s="31"/>
      <c r="AB69" s="5"/>
      <c r="AC69" s="5"/>
      <c r="AD69" s="32"/>
      <c r="AE69" s="8"/>
      <c r="AF69" s="8"/>
      <c r="AG69" s="8"/>
      <c r="AH69" s="8"/>
      <c r="AI69" s="8"/>
      <c r="AL69" s="10"/>
    </row>
    <row r="70" spans="1:55" s="9" customFormat="1" ht="20.25" customHeight="1">
      <c r="A70" s="3"/>
      <c r="B70" s="55"/>
      <c r="C70" s="75"/>
      <c r="D70" s="35">
        <v>4211</v>
      </c>
      <c r="E70" s="35">
        <v>78</v>
      </c>
      <c r="F70" s="35">
        <v>330</v>
      </c>
      <c r="G70" s="36">
        <f t="shared" si="17"/>
        <v>0.07836618380432202</v>
      </c>
      <c r="H70" s="35">
        <v>277</v>
      </c>
      <c r="I70" s="36">
        <f>H70/F70</f>
        <v>0.8393939393939394</v>
      </c>
      <c r="J70" s="35">
        <v>19</v>
      </c>
      <c r="K70" s="35">
        <v>120</v>
      </c>
      <c r="L70" s="35">
        <v>0</v>
      </c>
      <c r="M70" s="35">
        <v>0</v>
      </c>
      <c r="N70" s="35">
        <v>0</v>
      </c>
      <c r="O70" s="35">
        <v>30</v>
      </c>
      <c r="P70" s="35">
        <v>22</v>
      </c>
      <c r="Q70" s="35">
        <v>35</v>
      </c>
      <c r="R70" s="35">
        <v>51</v>
      </c>
      <c r="S70" s="35">
        <v>10</v>
      </c>
      <c r="T70" s="35">
        <v>7</v>
      </c>
      <c r="U70" s="35">
        <v>5</v>
      </c>
      <c r="V70" s="37">
        <f t="shared" si="19"/>
        <v>0.0023747328425552127</v>
      </c>
      <c r="W70" s="30"/>
      <c r="X70" s="30"/>
      <c r="Y70" s="31"/>
      <c r="AB70" s="5"/>
      <c r="AC70" s="5"/>
      <c r="AD70" s="32"/>
      <c r="AE70" s="8"/>
      <c r="AF70" s="8"/>
      <c r="AG70" s="8"/>
      <c r="AH70" s="8"/>
      <c r="AI70" s="8"/>
      <c r="AL70" s="10"/>
      <c r="AM70" s="13"/>
      <c r="AN70" s="14"/>
      <c r="AO70" s="6"/>
      <c r="AP70" s="6"/>
      <c r="AQ70" s="6"/>
      <c r="AR70" s="6"/>
      <c r="AS70" s="6"/>
      <c r="AT70" s="6"/>
      <c r="AU70" s="6"/>
      <c r="AV70" s="3"/>
      <c r="AW70" s="3"/>
      <c r="AX70" s="3"/>
      <c r="AY70" s="3"/>
      <c r="AZ70" s="3"/>
      <c r="BA70" s="3"/>
      <c r="BB70" s="3"/>
      <c r="BC70" s="3"/>
    </row>
    <row r="71" spans="2:38" ht="20.25" customHeight="1">
      <c r="B71" s="78" t="s">
        <v>92</v>
      </c>
      <c r="C71" s="74" t="s">
        <v>29</v>
      </c>
      <c r="D71" s="28">
        <v>231</v>
      </c>
      <c r="E71" s="28">
        <v>3</v>
      </c>
      <c r="F71" s="28">
        <v>24</v>
      </c>
      <c r="G71" s="72">
        <f t="shared" si="17"/>
        <v>0.1038961038961039</v>
      </c>
      <c r="H71" s="28">
        <v>17</v>
      </c>
      <c r="I71" s="72">
        <f t="shared" si="18"/>
        <v>0.7083333333333334</v>
      </c>
      <c r="J71" s="28">
        <v>3</v>
      </c>
      <c r="K71" s="28">
        <v>5</v>
      </c>
      <c r="L71" s="28">
        <v>0</v>
      </c>
      <c r="M71" s="28">
        <v>0</v>
      </c>
      <c r="N71" s="28">
        <v>0</v>
      </c>
      <c r="O71" s="28">
        <v>1</v>
      </c>
      <c r="P71" s="28">
        <v>4</v>
      </c>
      <c r="Q71" s="28">
        <v>0</v>
      </c>
      <c r="R71" s="28">
        <v>4</v>
      </c>
      <c r="S71" s="28">
        <v>1</v>
      </c>
      <c r="T71" s="28">
        <v>0</v>
      </c>
      <c r="U71" s="28">
        <v>0</v>
      </c>
      <c r="V71" s="29">
        <f t="shared" si="19"/>
        <v>0.004329004329004329</v>
      </c>
      <c r="W71" s="30"/>
      <c r="X71" s="30"/>
      <c r="Y71" s="31"/>
      <c r="AB71" s="5"/>
      <c r="AC71" s="5"/>
      <c r="AD71" s="32"/>
      <c r="AE71" s="8"/>
      <c r="AF71" s="8"/>
      <c r="AG71" s="8"/>
      <c r="AH71" s="8"/>
      <c r="AI71" s="8"/>
      <c r="AL71" s="10"/>
    </row>
    <row r="72" spans="1:55" s="9" customFormat="1" ht="20.25" customHeight="1">
      <c r="A72" s="3"/>
      <c r="B72" s="78"/>
      <c r="C72" s="75"/>
      <c r="D72" s="35">
        <v>677</v>
      </c>
      <c r="E72" s="35">
        <v>3</v>
      </c>
      <c r="F72" s="35">
        <v>65</v>
      </c>
      <c r="G72" s="36">
        <f t="shared" si="17"/>
        <v>0.09601181683899557</v>
      </c>
      <c r="H72" s="35">
        <v>56</v>
      </c>
      <c r="I72" s="36">
        <f t="shared" si="18"/>
        <v>0.8615384615384616</v>
      </c>
      <c r="J72" s="35">
        <v>4</v>
      </c>
      <c r="K72" s="35">
        <v>28</v>
      </c>
      <c r="L72" s="35">
        <v>0</v>
      </c>
      <c r="M72" s="35">
        <v>0</v>
      </c>
      <c r="N72" s="35">
        <v>0</v>
      </c>
      <c r="O72" s="35">
        <v>5</v>
      </c>
      <c r="P72" s="35">
        <v>7</v>
      </c>
      <c r="Q72" s="35">
        <v>3</v>
      </c>
      <c r="R72" s="35">
        <v>9</v>
      </c>
      <c r="S72" s="35">
        <v>1</v>
      </c>
      <c r="T72" s="35">
        <v>0</v>
      </c>
      <c r="U72" s="35">
        <v>0</v>
      </c>
      <c r="V72" s="37">
        <f t="shared" si="19"/>
        <v>0.0014771048744460858</v>
      </c>
      <c r="W72" s="30"/>
      <c r="X72" s="30"/>
      <c r="Y72" s="31"/>
      <c r="AB72" s="5"/>
      <c r="AC72" s="5"/>
      <c r="AD72" s="32"/>
      <c r="AE72" s="8"/>
      <c r="AF72" s="8"/>
      <c r="AG72" s="8"/>
      <c r="AH72" s="8"/>
      <c r="AI72" s="8"/>
      <c r="AL72" s="10"/>
      <c r="AM72" s="13"/>
      <c r="AN72" s="14"/>
      <c r="AO72" s="6"/>
      <c r="AP72" s="6"/>
      <c r="AQ72" s="6"/>
      <c r="AR72" s="6"/>
      <c r="AS72" s="6"/>
      <c r="AT72" s="6"/>
      <c r="AU72" s="6"/>
      <c r="AV72" s="3"/>
      <c r="AW72" s="3"/>
      <c r="AX72" s="3"/>
      <c r="AY72" s="3"/>
      <c r="AZ72" s="3"/>
      <c r="BA72" s="3"/>
      <c r="BB72" s="3"/>
      <c r="BC72" s="3"/>
    </row>
    <row r="73" spans="2:38" ht="21.75" customHeight="1">
      <c r="B73" s="78"/>
      <c r="C73" s="74" t="s">
        <v>44</v>
      </c>
      <c r="D73" s="28">
        <v>1354</v>
      </c>
      <c r="E73" s="28">
        <v>17</v>
      </c>
      <c r="F73" s="28">
        <v>99</v>
      </c>
      <c r="G73" s="72">
        <f t="shared" si="17"/>
        <v>0.07311669128508123</v>
      </c>
      <c r="H73" s="28">
        <v>74</v>
      </c>
      <c r="I73" s="72">
        <f t="shared" si="18"/>
        <v>0.7474747474747475</v>
      </c>
      <c r="J73" s="28">
        <v>5</v>
      </c>
      <c r="K73" s="28">
        <v>31</v>
      </c>
      <c r="L73" s="28">
        <v>0</v>
      </c>
      <c r="M73" s="28">
        <v>0</v>
      </c>
      <c r="N73" s="28">
        <v>0</v>
      </c>
      <c r="O73" s="28">
        <v>7</v>
      </c>
      <c r="P73" s="28">
        <v>0</v>
      </c>
      <c r="Q73" s="28">
        <v>2</v>
      </c>
      <c r="R73" s="28">
        <v>29</v>
      </c>
      <c r="S73" s="28">
        <v>2</v>
      </c>
      <c r="T73" s="28">
        <v>2</v>
      </c>
      <c r="U73" s="28">
        <v>2</v>
      </c>
      <c r="V73" s="29">
        <f t="shared" si="19"/>
        <v>0.0014771048744460858</v>
      </c>
      <c r="W73" s="30"/>
      <c r="X73" s="30"/>
      <c r="Y73" s="31"/>
      <c r="AB73" s="5"/>
      <c r="AC73" s="5"/>
      <c r="AD73" s="32"/>
      <c r="AE73" s="8"/>
      <c r="AF73" s="8"/>
      <c r="AG73" s="8"/>
      <c r="AH73" s="8"/>
      <c r="AI73" s="8"/>
      <c r="AL73" s="10"/>
    </row>
    <row r="74" spans="1:55" s="9" customFormat="1" ht="21.75" customHeight="1">
      <c r="A74" s="3"/>
      <c r="B74" s="78"/>
      <c r="C74" s="75"/>
      <c r="D74" s="35">
        <v>3968</v>
      </c>
      <c r="E74" s="35">
        <v>31</v>
      </c>
      <c r="F74" s="35">
        <v>289</v>
      </c>
      <c r="G74" s="36">
        <f t="shared" si="17"/>
        <v>0.07283266129032258</v>
      </c>
      <c r="H74" s="35">
        <v>241</v>
      </c>
      <c r="I74" s="36">
        <f t="shared" si="18"/>
        <v>0.8339100346020761</v>
      </c>
      <c r="J74" s="35">
        <v>9</v>
      </c>
      <c r="K74" s="35">
        <v>114</v>
      </c>
      <c r="L74" s="35">
        <v>0</v>
      </c>
      <c r="M74" s="35">
        <v>0</v>
      </c>
      <c r="N74" s="35">
        <v>0</v>
      </c>
      <c r="O74" s="35">
        <v>29</v>
      </c>
      <c r="P74" s="35">
        <v>11</v>
      </c>
      <c r="Q74" s="35">
        <v>6</v>
      </c>
      <c r="R74" s="35">
        <v>72</v>
      </c>
      <c r="S74" s="35">
        <v>5</v>
      </c>
      <c r="T74" s="35">
        <v>3</v>
      </c>
      <c r="U74" s="35">
        <v>3</v>
      </c>
      <c r="V74" s="37">
        <f t="shared" si="19"/>
        <v>0.0012600806451612903</v>
      </c>
      <c r="W74" s="30"/>
      <c r="X74" s="30"/>
      <c r="Y74" s="31"/>
      <c r="AB74" s="5"/>
      <c r="AC74" s="5"/>
      <c r="AD74" s="32"/>
      <c r="AE74" s="8"/>
      <c r="AF74" s="8"/>
      <c r="AG74" s="8"/>
      <c r="AH74" s="8"/>
      <c r="AI74" s="8"/>
      <c r="AL74" s="10"/>
      <c r="AM74" s="13"/>
      <c r="AN74" s="14"/>
      <c r="AO74" s="6"/>
      <c r="AP74" s="6"/>
      <c r="AQ74" s="6"/>
      <c r="AR74" s="6"/>
      <c r="AS74" s="6"/>
      <c r="AT74" s="6"/>
      <c r="AU74" s="6"/>
      <c r="AV74" s="3"/>
      <c r="AW74" s="3"/>
      <c r="AX74" s="3"/>
      <c r="AY74" s="3"/>
      <c r="AZ74" s="3"/>
      <c r="BA74" s="3"/>
      <c r="BB74" s="3"/>
      <c r="BC74" s="3"/>
    </row>
    <row r="75" spans="2:38" ht="21.75" customHeight="1">
      <c r="B75" s="78"/>
      <c r="C75" s="41" t="s">
        <v>54</v>
      </c>
      <c r="D75" s="42">
        <f aca="true" t="shared" si="20" ref="D75:F76">D71+D73+D67+D63+D65+D69+D61</f>
        <v>7002</v>
      </c>
      <c r="E75" s="42">
        <f t="shared" si="20"/>
        <v>375</v>
      </c>
      <c r="F75" s="42">
        <f t="shared" si="20"/>
        <v>542</v>
      </c>
      <c r="G75" s="43">
        <f t="shared" si="17"/>
        <v>0.07740645529848615</v>
      </c>
      <c r="H75" s="42">
        <f aca="true" t="shared" si="21" ref="H75:T76">H71+H73+H67+H63+H65+H69+H61</f>
        <v>389</v>
      </c>
      <c r="I75" s="43">
        <f t="shared" si="18"/>
        <v>0.7177121771217713</v>
      </c>
      <c r="J75" s="42">
        <f t="shared" si="21"/>
        <v>40</v>
      </c>
      <c r="K75" s="42">
        <f t="shared" si="21"/>
        <v>171</v>
      </c>
      <c r="L75" s="42">
        <f t="shared" si="21"/>
        <v>0</v>
      </c>
      <c r="M75" s="42">
        <f t="shared" si="21"/>
        <v>0</v>
      </c>
      <c r="N75" s="42">
        <f t="shared" si="21"/>
        <v>4</v>
      </c>
      <c r="O75" s="42">
        <f t="shared" si="21"/>
        <v>23</v>
      </c>
      <c r="P75" s="42">
        <f t="shared" si="21"/>
        <v>43</v>
      </c>
      <c r="Q75" s="42">
        <f t="shared" si="21"/>
        <v>19</v>
      </c>
      <c r="R75" s="42">
        <f t="shared" si="21"/>
        <v>89</v>
      </c>
      <c r="S75" s="42">
        <f t="shared" si="21"/>
        <v>29</v>
      </c>
      <c r="T75" s="42">
        <f t="shared" si="21"/>
        <v>19</v>
      </c>
      <c r="U75" s="42">
        <f>U71+U73+U67+U63+U65+U69+U61</f>
        <v>17</v>
      </c>
      <c r="V75" s="44">
        <f t="shared" si="19"/>
        <v>0.004141673807483576</v>
      </c>
      <c r="W75" s="30"/>
      <c r="X75" s="30"/>
      <c r="Y75" s="31"/>
      <c r="AB75" s="5"/>
      <c r="AC75" s="5"/>
      <c r="AD75" s="32"/>
      <c r="AE75" s="8"/>
      <c r="AF75" s="8"/>
      <c r="AG75" s="8"/>
      <c r="AH75" s="8"/>
      <c r="AI75" s="8"/>
      <c r="AL75" s="10"/>
    </row>
    <row r="76" spans="1:55" s="9" customFormat="1" ht="21.75" customHeight="1">
      <c r="A76" s="3"/>
      <c r="B76" s="79"/>
      <c r="C76" s="46" t="s">
        <v>51</v>
      </c>
      <c r="D76" s="47">
        <f t="shared" si="20"/>
        <v>22894</v>
      </c>
      <c r="E76" s="47">
        <f t="shared" si="20"/>
        <v>1353</v>
      </c>
      <c r="F76" s="47">
        <f t="shared" si="20"/>
        <v>1597</v>
      </c>
      <c r="G76" s="52">
        <f t="shared" si="17"/>
        <v>0.06975626801782127</v>
      </c>
      <c r="H76" s="47">
        <f t="shared" si="21"/>
        <v>1285</v>
      </c>
      <c r="I76" s="52">
        <f t="shared" si="18"/>
        <v>0.80463368816531</v>
      </c>
      <c r="J76" s="47">
        <f t="shared" si="21"/>
        <v>67</v>
      </c>
      <c r="K76" s="47">
        <f t="shared" si="21"/>
        <v>608</v>
      </c>
      <c r="L76" s="47">
        <f t="shared" si="21"/>
        <v>0</v>
      </c>
      <c r="M76" s="47">
        <f t="shared" si="21"/>
        <v>0</v>
      </c>
      <c r="N76" s="47">
        <f t="shared" si="21"/>
        <v>7</v>
      </c>
      <c r="O76" s="47">
        <f t="shared" si="21"/>
        <v>134</v>
      </c>
      <c r="P76" s="47">
        <f t="shared" si="21"/>
        <v>149</v>
      </c>
      <c r="Q76" s="47">
        <f t="shared" si="21"/>
        <v>56</v>
      </c>
      <c r="R76" s="47">
        <f t="shared" si="21"/>
        <v>264</v>
      </c>
      <c r="S76" s="47">
        <f t="shared" si="21"/>
        <v>49</v>
      </c>
      <c r="T76" s="47">
        <f t="shared" si="21"/>
        <v>33</v>
      </c>
      <c r="U76" s="47">
        <f>U72+U74+U68+U64+U66+U70+U62</f>
        <v>28</v>
      </c>
      <c r="V76" s="49">
        <f t="shared" si="19"/>
        <v>0.002140298768236219</v>
      </c>
      <c r="W76" s="30"/>
      <c r="X76" s="30"/>
      <c r="Y76" s="31"/>
      <c r="AB76" s="5"/>
      <c r="AC76" s="5"/>
      <c r="AD76" s="32"/>
      <c r="AE76" s="8"/>
      <c r="AF76" s="8"/>
      <c r="AG76" s="8"/>
      <c r="AH76" s="8"/>
      <c r="AI76" s="8"/>
      <c r="AL76" s="10"/>
      <c r="AM76" s="13"/>
      <c r="AN76" s="14"/>
      <c r="AO76" s="6"/>
      <c r="AP76" s="6"/>
      <c r="AQ76" s="6"/>
      <c r="AR76" s="6"/>
      <c r="AS76" s="6"/>
      <c r="AT76" s="6"/>
      <c r="AU76" s="6"/>
      <c r="AV76" s="3"/>
      <c r="AW76" s="3"/>
      <c r="AX76" s="3"/>
      <c r="AY76" s="3"/>
      <c r="AZ76" s="3"/>
      <c r="BA76" s="3"/>
      <c r="BB76" s="3"/>
      <c r="BC76" s="3"/>
    </row>
    <row r="77" spans="2:38" ht="20.25" customHeight="1">
      <c r="B77" s="27"/>
      <c r="C77" s="74" t="s">
        <v>30</v>
      </c>
      <c r="D77" s="28">
        <v>1626</v>
      </c>
      <c r="E77" s="28">
        <v>127</v>
      </c>
      <c r="F77" s="28">
        <v>113</v>
      </c>
      <c r="G77" s="72">
        <f t="shared" si="17"/>
        <v>0.06949569495694957</v>
      </c>
      <c r="H77" s="28">
        <v>82</v>
      </c>
      <c r="I77" s="72">
        <f t="shared" si="18"/>
        <v>0.7256637168141593</v>
      </c>
      <c r="J77" s="28">
        <v>7</v>
      </c>
      <c r="K77" s="28">
        <v>30</v>
      </c>
      <c r="L77" s="28">
        <v>0</v>
      </c>
      <c r="M77" s="28">
        <v>0</v>
      </c>
      <c r="N77" s="28">
        <v>2</v>
      </c>
      <c r="O77" s="28">
        <v>6</v>
      </c>
      <c r="P77" s="28">
        <v>10</v>
      </c>
      <c r="Q77" s="28">
        <v>2</v>
      </c>
      <c r="R77" s="28">
        <v>25</v>
      </c>
      <c r="S77" s="28">
        <v>6</v>
      </c>
      <c r="T77" s="28">
        <v>5</v>
      </c>
      <c r="U77" s="28">
        <v>3</v>
      </c>
      <c r="V77" s="29">
        <f t="shared" si="19"/>
        <v>0.0036900369003690036</v>
      </c>
      <c r="W77" s="30"/>
      <c r="X77" s="30"/>
      <c r="Y77" s="31"/>
      <c r="AB77" s="5"/>
      <c r="AC77" s="5"/>
      <c r="AD77" s="32"/>
      <c r="AE77" s="8"/>
      <c r="AF77" s="8"/>
      <c r="AG77" s="8"/>
      <c r="AH77" s="8"/>
      <c r="AI77" s="8"/>
      <c r="AL77" s="10"/>
    </row>
    <row r="78" spans="1:55" s="9" customFormat="1" ht="20.25" customHeight="1">
      <c r="A78" s="3"/>
      <c r="B78" s="34"/>
      <c r="C78" s="75"/>
      <c r="D78" s="35">
        <v>6025</v>
      </c>
      <c r="E78" s="35">
        <v>422</v>
      </c>
      <c r="F78" s="35">
        <v>409</v>
      </c>
      <c r="G78" s="36">
        <f t="shared" si="17"/>
        <v>0.06788381742738589</v>
      </c>
      <c r="H78" s="35">
        <v>317</v>
      </c>
      <c r="I78" s="36">
        <f t="shared" si="18"/>
        <v>0.7750611246943765</v>
      </c>
      <c r="J78" s="35">
        <v>12</v>
      </c>
      <c r="K78" s="35">
        <v>145</v>
      </c>
      <c r="L78" s="35">
        <v>0</v>
      </c>
      <c r="M78" s="35">
        <v>0</v>
      </c>
      <c r="N78" s="35">
        <v>2</v>
      </c>
      <c r="O78" s="35">
        <v>38</v>
      </c>
      <c r="P78" s="35">
        <v>32</v>
      </c>
      <c r="Q78" s="35">
        <v>8</v>
      </c>
      <c r="R78" s="35">
        <v>80</v>
      </c>
      <c r="S78" s="35">
        <v>9</v>
      </c>
      <c r="T78" s="35">
        <v>7</v>
      </c>
      <c r="U78" s="35">
        <v>5</v>
      </c>
      <c r="V78" s="37">
        <f t="shared" si="19"/>
        <v>0.0014937759336099586</v>
      </c>
      <c r="W78" s="30"/>
      <c r="X78" s="30"/>
      <c r="Y78" s="31"/>
      <c r="AB78" s="5"/>
      <c r="AC78" s="5"/>
      <c r="AD78" s="32"/>
      <c r="AE78" s="8"/>
      <c r="AF78" s="8"/>
      <c r="AG78" s="8"/>
      <c r="AH78" s="8"/>
      <c r="AI78" s="8"/>
      <c r="AL78" s="10"/>
      <c r="AM78" s="13"/>
      <c r="AN78" s="14"/>
      <c r="AO78" s="6"/>
      <c r="AP78" s="6"/>
      <c r="AQ78" s="6"/>
      <c r="AR78" s="6"/>
      <c r="AS78" s="6"/>
      <c r="AT78" s="6"/>
      <c r="AU78" s="6"/>
      <c r="AV78" s="3"/>
      <c r="AW78" s="3"/>
      <c r="AX78" s="3"/>
      <c r="AY78" s="3"/>
      <c r="AZ78" s="3"/>
      <c r="BA78" s="3"/>
      <c r="BB78" s="3"/>
      <c r="BC78" s="3"/>
    </row>
    <row r="79" spans="2:38" ht="20.25" customHeight="1">
      <c r="B79" s="34"/>
      <c r="C79" s="84" t="s">
        <v>75</v>
      </c>
      <c r="D79" s="28">
        <v>1830</v>
      </c>
      <c r="E79" s="28">
        <v>66</v>
      </c>
      <c r="F79" s="28">
        <v>161</v>
      </c>
      <c r="G79" s="72">
        <f t="shared" si="17"/>
        <v>0.08797814207650273</v>
      </c>
      <c r="H79" s="28">
        <v>114</v>
      </c>
      <c r="I79" s="72">
        <f t="shared" si="18"/>
        <v>0.7080745341614907</v>
      </c>
      <c r="J79" s="28">
        <v>4</v>
      </c>
      <c r="K79" s="28">
        <v>56</v>
      </c>
      <c r="L79" s="28">
        <v>0</v>
      </c>
      <c r="M79" s="28">
        <v>0</v>
      </c>
      <c r="N79" s="28">
        <v>0</v>
      </c>
      <c r="O79" s="28">
        <v>12</v>
      </c>
      <c r="P79" s="28">
        <v>11</v>
      </c>
      <c r="Q79" s="28">
        <v>6</v>
      </c>
      <c r="R79" s="28">
        <v>25</v>
      </c>
      <c r="S79" s="28">
        <v>4</v>
      </c>
      <c r="T79" s="28">
        <v>4</v>
      </c>
      <c r="U79" s="28">
        <v>4</v>
      </c>
      <c r="V79" s="29">
        <f t="shared" si="19"/>
        <v>0.002185792349726776</v>
      </c>
      <c r="W79" s="30"/>
      <c r="X79" s="30"/>
      <c r="Y79" s="31"/>
      <c r="AB79" s="5"/>
      <c r="AC79" s="5"/>
      <c r="AD79" s="32"/>
      <c r="AE79" s="8"/>
      <c r="AF79" s="8"/>
      <c r="AG79" s="8"/>
      <c r="AH79" s="8"/>
      <c r="AI79" s="8"/>
      <c r="AL79" s="10"/>
    </row>
    <row r="80" spans="1:55" s="9" customFormat="1" ht="20.25" customHeight="1">
      <c r="A80" s="3"/>
      <c r="B80" s="34"/>
      <c r="C80" s="75"/>
      <c r="D80" s="35">
        <v>4737</v>
      </c>
      <c r="E80" s="35">
        <v>139</v>
      </c>
      <c r="F80" s="35">
        <v>354</v>
      </c>
      <c r="G80" s="36">
        <f t="shared" si="17"/>
        <v>0.07473084230525649</v>
      </c>
      <c r="H80" s="35">
        <v>266</v>
      </c>
      <c r="I80" s="36">
        <f t="shared" si="18"/>
        <v>0.751412429378531</v>
      </c>
      <c r="J80" s="35">
        <v>8</v>
      </c>
      <c r="K80" s="35">
        <v>131</v>
      </c>
      <c r="L80" s="35">
        <v>0</v>
      </c>
      <c r="M80" s="35">
        <v>0</v>
      </c>
      <c r="N80" s="35">
        <v>0</v>
      </c>
      <c r="O80" s="35">
        <v>28</v>
      </c>
      <c r="P80" s="35">
        <v>22</v>
      </c>
      <c r="Q80" s="35">
        <v>13</v>
      </c>
      <c r="R80" s="35">
        <v>64</v>
      </c>
      <c r="S80" s="35">
        <v>8</v>
      </c>
      <c r="T80" s="35">
        <v>8</v>
      </c>
      <c r="U80" s="35">
        <v>8</v>
      </c>
      <c r="V80" s="37">
        <f t="shared" si="19"/>
        <v>0.0016888325944690733</v>
      </c>
      <c r="W80" s="30"/>
      <c r="X80" s="30"/>
      <c r="Y80" s="31"/>
      <c r="AB80" s="5"/>
      <c r="AC80" s="5"/>
      <c r="AD80" s="32"/>
      <c r="AE80" s="8"/>
      <c r="AF80" s="8"/>
      <c r="AG80" s="8"/>
      <c r="AH80" s="8"/>
      <c r="AI80" s="8"/>
      <c r="AL80" s="10"/>
      <c r="AM80" s="13"/>
      <c r="AN80" s="14"/>
      <c r="AO80" s="6"/>
      <c r="AP80" s="6"/>
      <c r="AQ80" s="6"/>
      <c r="AR80" s="6"/>
      <c r="AS80" s="6"/>
      <c r="AT80" s="6"/>
      <c r="AU80" s="6"/>
      <c r="AV80" s="3"/>
      <c r="AW80" s="3"/>
      <c r="AX80" s="3"/>
      <c r="AY80" s="3"/>
      <c r="AZ80" s="3"/>
      <c r="BA80" s="3"/>
      <c r="BB80" s="3"/>
      <c r="BC80" s="3"/>
    </row>
    <row r="81" spans="2:38" ht="20.25" customHeight="1">
      <c r="B81" s="34" t="s">
        <v>63</v>
      </c>
      <c r="C81" s="74" t="s">
        <v>31</v>
      </c>
      <c r="D81" s="28">
        <v>276</v>
      </c>
      <c r="E81" s="28">
        <v>12</v>
      </c>
      <c r="F81" s="28">
        <v>24</v>
      </c>
      <c r="G81" s="72">
        <f t="shared" si="17"/>
        <v>0.08695652173913043</v>
      </c>
      <c r="H81" s="28">
        <v>16</v>
      </c>
      <c r="I81" s="72">
        <f t="shared" si="18"/>
        <v>0.6666666666666666</v>
      </c>
      <c r="J81" s="28">
        <v>0</v>
      </c>
      <c r="K81" s="28">
        <v>9</v>
      </c>
      <c r="L81" s="28">
        <v>0</v>
      </c>
      <c r="M81" s="28">
        <v>0</v>
      </c>
      <c r="N81" s="28">
        <v>0</v>
      </c>
      <c r="O81" s="28">
        <v>0</v>
      </c>
      <c r="P81" s="28">
        <v>2</v>
      </c>
      <c r="Q81" s="28">
        <v>0</v>
      </c>
      <c r="R81" s="28">
        <v>5</v>
      </c>
      <c r="S81" s="28">
        <v>0</v>
      </c>
      <c r="T81" s="28">
        <v>0</v>
      </c>
      <c r="U81" s="28">
        <v>0</v>
      </c>
      <c r="V81" s="29">
        <f t="shared" si="19"/>
        <v>0</v>
      </c>
      <c r="W81" s="30"/>
      <c r="X81" s="30"/>
      <c r="Y81" s="31"/>
      <c r="AB81" s="5"/>
      <c r="AC81" s="5"/>
      <c r="AD81" s="32"/>
      <c r="AE81" s="8"/>
      <c r="AF81" s="8"/>
      <c r="AG81" s="8"/>
      <c r="AH81" s="8"/>
      <c r="AI81" s="8"/>
      <c r="AL81" s="10"/>
    </row>
    <row r="82" spans="1:55" s="9" customFormat="1" ht="20.25" customHeight="1">
      <c r="A82" s="3"/>
      <c r="B82" s="34"/>
      <c r="C82" s="75"/>
      <c r="D82" s="35">
        <v>1485</v>
      </c>
      <c r="E82" s="35">
        <v>33</v>
      </c>
      <c r="F82" s="35">
        <v>100</v>
      </c>
      <c r="G82" s="36">
        <f t="shared" si="17"/>
        <v>0.06734006734006734</v>
      </c>
      <c r="H82" s="35">
        <v>73</v>
      </c>
      <c r="I82" s="36">
        <f t="shared" si="18"/>
        <v>0.73</v>
      </c>
      <c r="J82" s="35">
        <v>2</v>
      </c>
      <c r="K82" s="35">
        <v>36</v>
      </c>
      <c r="L82" s="35">
        <v>0</v>
      </c>
      <c r="M82" s="35">
        <v>0</v>
      </c>
      <c r="N82" s="35">
        <v>0</v>
      </c>
      <c r="O82" s="35">
        <v>7</v>
      </c>
      <c r="P82" s="35">
        <v>13</v>
      </c>
      <c r="Q82" s="35">
        <v>2</v>
      </c>
      <c r="R82" s="35">
        <v>13</v>
      </c>
      <c r="S82" s="35">
        <v>2</v>
      </c>
      <c r="T82" s="35">
        <v>2</v>
      </c>
      <c r="U82" s="35">
        <v>2</v>
      </c>
      <c r="V82" s="37">
        <f t="shared" si="19"/>
        <v>0.0013468013468013469</v>
      </c>
      <c r="W82" s="30"/>
      <c r="X82" s="30"/>
      <c r="Y82" s="31"/>
      <c r="AB82" s="5"/>
      <c r="AC82" s="5"/>
      <c r="AD82" s="32"/>
      <c r="AE82" s="8"/>
      <c r="AF82" s="8"/>
      <c r="AG82" s="8"/>
      <c r="AH82" s="8"/>
      <c r="AI82" s="8"/>
      <c r="AL82" s="10"/>
      <c r="AM82" s="13"/>
      <c r="AN82" s="14"/>
      <c r="AO82" s="6"/>
      <c r="AP82" s="6"/>
      <c r="AQ82" s="6"/>
      <c r="AR82" s="6"/>
      <c r="AS82" s="6"/>
      <c r="AT82" s="6"/>
      <c r="AU82" s="6"/>
      <c r="AV82" s="3"/>
      <c r="AW82" s="3"/>
      <c r="AX82" s="3"/>
      <c r="AY82" s="3"/>
      <c r="AZ82" s="3"/>
      <c r="BA82" s="3"/>
      <c r="BB82" s="3"/>
      <c r="BC82" s="3"/>
    </row>
    <row r="83" spans="2:38" ht="20.25" customHeight="1">
      <c r="B83" s="34"/>
      <c r="C83" s="74" t="s">
        <v>32</v>
      </c>
      <c r="D83" s="28">
        <v>485</v>
      </c>
      <c r="E83" s="28">
        <v>45</v>
      </c>
      <c r="F83" s="28">
        <v>40</v>
      </c>
      <c r="G83" s="72">
        <f t="shared" si="17"/>
        <v>0.08247422680412371</v>
      </c>
      <c r="H83" s="28">
        <v>25</v>
      </c>
      <c r="I83" s="72">
        <f t="shared" si="18"/>
        <v>0.625</v>
      </c>
      <c r="J83" s="28">
        <v>1</v>
      </c>
      <c r="K83" s="28">
        <v>14</v>
      </c>
      <c r="L83" s="28">
        <v>0</v>
      </c>
      <c r="M83" s="28">
        <v>0</v>
      </c>
      <c r="N83" s="28">
        <v>0</v>
      </c>
      <c r="O83" s="28">
        <v>1</v>
      </c>
      <c r="P83" s="28">
        <v>1</v>
      </c>
      <c r="Q83" s="28">
        <v>0</v>
      </c>
      <c r="R83" s="28">
        <v>8</v>
      </c>
      <c r="S83" s="28">
        <v>1</v>
      </c>
      <c r="T83" s="28">
        <v>1</v>
      </c>
      <c r="U83" s="28">
        <v>1</v>
      </c>
      <c r="V83" s="29">
        <f t="shared" si="19"/>
        <v>0.002061855670103093</v>
      </c>
      <c r="W83" s="30"/>
      <c r="X83" s="30"/>
      <c r="Y83" s="31"/>
      <c r="AB83" s="5"/>
      <c r="AC83" s="5"/>
      <c r="AD83" s="32"/>
      <c r="AE83" s="8"/>
      <c r="AF83" s="8"/>
      <c r="AG83" s="8"/>
      <c r="AH83" s="8"/>
      <c r="AI83" s="8"/>
      <c r="AL83" s="10"/>
    </row>
    <row r="84" spans="1:55" s="9" customFormat="1" ht="20.25" customHeight="1">
      <c r="A84" s="3"/>
      <c r="B84" s="34" t="s">
        <v>64</v>
      </c>
      <c r="C84" s="75"/>
      <c r="D84" s="35">
        <v>2613</v>
      </c>
      <c r="E84" s="35">
        <v>166</v>
      </c>
      <c r="F84" s="35">
        <v>171</v>
      </c>
      <c r="G84" s="36">
        <f t="shared" si="17"/>
        <v>0.06544202066590127</v>
      </c>
      <c r="H84" s="35">
        <v>118</v>
      </c>
      <c r="I84" s="36">
        <f t="shared" si="18"/>
        <v>0.6900584795321637</v>
      </c>
      <c r="J84" s="35">
        <v>7</v>
      </c>
      <c r="K84" s="35">
        <v>54</v>
      </c>
      <c r="L84" s="35">
        <v>0</v>
      </c>
      <c r="M84" s="35">
        <v>0</v>
      </c>
      <c r="N84" s="35">
        <v>1</v>
      </c>
      <c r="O84" s="35">
        <v>9</v>
      </c>
      <c r="P84" s="35">
        <v>13</v>
      </c>
      <c r="Q84" s="35">
        <v>2</v>
      </c>
      <c r="R84" s="35">
        <v>32</v>
      </c>
      <c r="S84" s="35">
        <v>6</v>
      </c>
      <c r="T84" s="35">
        <v>6</v>
      </c>
      <c r="U84" s="35">
        <v>6</v>
      </c>
      <c r="V84" s="37">
        <f t="shared" si="19"/>
        <v>0.002296211251435132</v>
      </c>
      <c r="W84" s="30"/>
      <c r="X84" s="30"/>
      <c r="Y84" s="31"/>
      <c r="AB84" s="5"/>
      <c r="AC84" s="5"/>
      <c r="AD84" s="32"/>
      <c r="AE84" s="8"/>
      <c r="AF84" s="8"/>
      <c r="AG84" s="8"/>
      <c r="AH84" s="8"/>
      <c r="AI84" s="8"/>
      <c r="AL84" s="10"/>
      <c r="AM84" s="13"/>
      <c r="AN84" s="14"/>
      <c r="AO84" s="6"/>
      <c r="AP84" s="6"/>
      <c r="AQ84" s="6"/>
      <c r="AR84" s="6"/>
      <c r="AS84" s="6"/>
      <c r="AT84" s="6"/>
      <c r="AU84" s="6"/>
      <c r="AV84" s="3"/>
      <c r="AW84" s="3"/>
      <c r="AX84" s="3"/>
      <c r="AY84" s="3"/>
      <c r="AZ84" s="3"/>
      <c r="BA84" s="3"/>
      <c r="BB84" s="3"/>
      <c r="BC84" s="3"/>
    </row>
    <row r="85" spans="2:38" ht="20.25" customHeight="1">
      <c r="B85" s="34"/>
      <c r="C85" s="76" t="s">
        <v>102</v>
      </c>
      <c r="D85" s="28">
        <v>159</v>
      </c>
      <c r="E85" s="28">
        <v>1</v>
      </c>
      <c r="F85" s="28">
        <v>10</v>
      </c>
      <c r="G85" s="72">
        <f t="shared" si="17"/>
        <v>0.06289308176100629</v>
      </c>
      <c r="H85" s="28">
        <v>3</v>
      </c>
      <c r="I85" s="72">
        <f>H85/F85</f>
        <v>0.3</v>
      </c>
      <c r="J85" s="28">
        <v>0</v>
      </c>
      <c r="K85" s="28">
        <v>1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2</v>
      </c>
      <c r="S85" s="28">
        <v>0</v>
      </c>
      <c r="T85" s="28">
        <v>0</v>
      </c>
      <c r="U85" s="28">
        <v>0</v>
      </c>
      <c r="V85" s="29">
        <f t="shared" si="19"/>
        <v>0</v>
      </c>
      <c r="W85" s="30"/>
      <c r="X85" s="30"/>
      <c r="Y85" s="31"/>
      <c r="AB85" s="5"/>
      <c r="AC85" s="5"/>
      <c r="AD85" s="32"/>
      <c r="AE85" s="8"/>
      <c r="AF85" s="8"/>
      <c r="AG85" s="8"/>
      <c r="AH85" s="8"/>
      <c r="AI85" s="8"/>
      <c r="AL85" s="10"/>
    </row>
    <row r="86" spans="1:55" s="9" customFormat="1" ht="20.25" customHeight="1">
      <c r="A86" s="3"/>
      <c r="B86" s="34"/>
      <c r="C86" s="77"/>
      <c r="D86" s="35">
        <v>209</v>
      </c>
      <c r="E86" s="35">
        <v>1</v>
      </c>
      <c r="F86" s="35">
        <v>12</v>
      </c>
      <c r="G86" s="36">
        <f t="shared" si="17"/>
        <v>0.05741626794258373</v>
      </c>
      <c r="H86" s="35">
        <v>3</v>
      </c>
      <c r="I86" s="36">
        <f>H86/F86</f>
        <v>0.25</v>
      </c>
      <c r="J86" s="35">
        <v>0</v>
      </c>
      <c r="K86" s="35">
        <v>1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2</v>
      </c>
      <c r="S86" s="35">
        <v>0</v>
      </c>
      <c r="T86" s="35">
        <v>0</v>
      </c>
      <c r="U86" s="35">
        <v>0</v>
      </c>
      <c r="V86" s="37">
        <f t="shared" si="19"/>
        <v>0</v>
      </c>
      <c r="W86" s="30"/>
      <c r="X86" s="30"/>
      <c r="Y86" s="31"/>
      <c r="AB86" s="5"/>
      <c r="AC86" s="5"/>
      <c r="AD86" s="32"/>
      <c r="AE86" s="8"/>
      <c r="AF86" s="8"/>
      <c r="AG86" s="8"/>
      <c r="AH86" s="8"/>
      <c r="AI86" s="8"/>
      <c r="AL86" s="10"/>
      <c r="AM86" s="13"/>
      <c r="AN86" s="14"/>
      <c r="AO86" s="6"/>
      <c r="AP86" s="6"/>
      <c r="AQ86" s="6"/>
      <c r="AR86" s="6"/>
      <c r="AS86" s="6"/>
      <c r="AT86" s="6"/>
      <c r="AU86" s="6"/>
      <c r="AV86" s="3"/>
      <c r="AW86" s="3"/>
      <c r="AX86" s="3"/>
      <c r="AY86" s="3"/>
      <c r="AZ86" s="3"/>
      <c r="BA86" s="3"/>
      <c r="BB86" s="3"/>
      <c r="BC86" s="3"/>
    </row>
    <row r="87" spans="2:35" ht="20.25" customHeight="1">
      <c r="B87" s="34"/>
      <c r="C87" s="74" t="s">
        <v>49</v>
      </c>
      <c r="D87" s="28">
        <v>601</v>
      </c>
      <c r="E87" s="28">
        <v>35</v>
      </c>
      <c r="F87" s="28">
        <v>52</v>
      </c>
      <c r="G87" s="72">
        <f t="shared" si="17"/>
        <v>0.08652246256239601</v>
      </c>
      <c r="H87" s="28">
        <v>30</v>
      </c>
      <c r="I87" s="72">
        <f t="shared" si="18"/>
        <v>0.5769230769230769</v>
      </c>
      <c r="J87" s="28">
        <v>2</v>
      </c>
      <c r="K87" s="28">
        <v>16</v>
      </c>
      <c r="L87" s="28">
        <v>0</v>
      </c>
      <c r="M87" s="28">
        <v>0</v>
      </c>
      <c r="N87" s="28">
        <v>0</v>
      </c>
      <c r="O87" s="28">
        <v>0</v>
      </c>
      <c r="P87" s="28">
        <v>4</v>
      </c>
      <c r="Q87" s="28">
        <v>1</v>
      </c>
      <c r="R87" s="28">
        <v>7</v>
      </c>
      <c r="S87" s="28">
        <v>1</v>
      </c>
      <c r="T87" s="28">
        <v>1</v>
      </c>
      <c r="U87" s="28">
        <v>0</v>
      </c>
      <c r="V87" s="29">
        <f t="shared" si="19"/>
        <v>0.0016638935108153079</v>
      </c>
      <c r="W87" s="30"/>
      <c r="X87" s="30"/>
      <c r="Y87" s="31"/>
      <c r="AB87" s="5"/>
      <c r="AC87" s="5"/>
      <c r="AD87" s="32"/>
      <c r="AE87" s="8"/>
      <c r="AF87" s="8"/>
      <c r="AG87" s="8"/>
      <c r="AH87" s="8"/>
      <c r="AI87" s="8"/>
    </row>
    <row r="88" spans="1:55" s="9" customFormat="1" ht="20.25" customHeight="1">
      <c r="A88" s="3"/>
      <c r="B88" s="34"/>
      <c r="C88" s="75"/>
      <c r="D88" s="35">
        <v>1742</v>
      </c>
      <c r="E88" s="35">
        <v>62</v>
      </c>
      <c r="F88" s="35">
        <v>177</v>
      </c>
      <c r="G88" s="36">
        <f t="shared" si="17"/>
        <v>0.10160734787600459</v>
      </c>
      <c r="H88" s="35">
        <v>123</v>
      </c>
      <c r="I88" s="36">
        <f t="shared" si="18"/>
        <v>0.6949152542372882</v>
      </c>
      <c r="J88" s="35">
        <v>5</v>
      </c>
      <c r="K88" s="35">
        <v>59</v>
      </c>
      <c r="L88" s="35">
        <v>0</v>
      </c>
      <c r="M88" s="35">
        <v>0</v>
      </c>
      <c r="N88" s="35">
        <v>0</v>
      </c>
      <c r="O88" s="35">
        <v>14</v>
      </c>
      <c r="P88" s="35">
        <v>6</v>
      </c>
      <c r="Q88" s="35">
        <v>4</v>
      </c>
      <c r="R88" s="35">
        <v>35</v>
      </c>
      <c r="S88" s="35">
        <v>2</v>
      </c>
      <c r="T88" s="35">
        <v>2</v>
      </c>
      <c r="U88" s="35">
        <v>1</v>
      </c>
      <c r="V88" s="37">
        <f t="shared" si="19"/>
        <v>0.001148105625717566</v>
      </c>
      <c r="W88" s="30"/>
      <c r="X88" s="30"/>
      <c r="Y88" s="31"/>
      <c r="AB88" s="5"/>
      <c r="AC88" s="5"/>
      <c r="AD88" s="32"/>
      <c r="AE88" s="8"/>
      <c r="AF88" s="8"/>
      <c r="AG88" s="8"/>
      <c r="AH88" s="8"/>
      <c r="AI88" s="8"/>
      <c r="AM88" s="13"/>
      <c r="AN88" s="14"/>
      <c r="AO88" s="6"/>
      <c r="AP88" s="6"/>
      <c r="AQ88" s="6"/>
      <c r="AR88" s="6"/>
      <c r="AS88" s="6"/>
      <c r="AT88" s="6"/>
      <c r="AU88" s="6"/>
      <c r="AV88" s="3"/>
      <c r="AW88" s="3"/>
      <c r="AX88" s="3"/>
      <c r="AY88" s="3"/>
      <c r="AZ88" s="3"/>
      <c r="BA88" s="3"/>
      <c r="BB88" s="3"/>
      <c r="BC88" s="3"/>
    </row>
    <row r="89" spans="2:35" ht="21.75" customHeight="1">
      <c r="B89" s="34"/>
      <c r="C89" s="41" t="s">
        <v>54</v>
      </c>
      <c r="D89" s="42">
        <f aca="true" t="shared" si="22" ref="D89:F90">D87+D83+D81+D79+D77+D85</f>
        <v>4977</v>
      </c>
      <c r="E89" s="42">
        <f t="shared" si="22"/>
        <v>286</v>
      </c>
      <c r="F89" s="42">
        <f t="shared" si="22"/>
        <v>400</v>
      </c>
      <c r="G89" s="43">
        <f t="shared" si="17"/>
        <v>0.08036970062286518</v>
      </c>
      <c r="H89" s="42">
        <f>H87+H83+H81+H79+H77+H85</f>
        <v>270</v>
      </c>
      <c r="I89" s="43">
        <f t="shared" si="18"/>
        <v>0.675</v>
      </c>
      <c r="J89" s="42">
        <f aca="true" t="shared" si="23" ref="J89:T89">J87+J83+J81+J79+J77+J85</f>
        <v>14</v>
      </c>
      <c r="K89" s="42">
        <f t="shared" si="23"/>
        <v>126</v>
      </c>
      <c r="L89" s="42">
        <f t="shared" si="23"/>
        <v>0</v>
      </c>
      <c r="M89" s="42">
        <f t="shared" si="23"/>
        <v>0</v>
      </c>
      <c r="N89" s="42">
        <f t="shared" si="23"/>
        <v>2</v>
      </c>
      <c r="O89" s="42">
        <f t="shared" si="23"/>
        <v>19</v>
      </c>
      <c r="P89" s="42">
        <f t="shared" si="23"/>
        <v>28</v>
      </c>
      <c r="Q89" s="42">
        <f t="shared" si="23"/>
        <v>9</v>
      </c>
      <c r="R89" s="42">
        <f t="shared" si="23"/>
        <v>72</v>
      </c>
      <c r="S89" s="42">
        <f t="shared" si="23"/>
        <v>12</v>
      </c>
      <c r="T89" s="42">
        <f t="shared" si="23"/>
        <v>11</v>
      </c>
      <c r="U89" s="42">
        <f>U87+U83+U81+U79+U77+U85</f>
        <v>8</v>
      </c>
      <c r="V89" s="44">
        <f t="shared" si="19"/>
        <v>0.0024110910186859553</v>
      </c>
      <c r="W89" s="30"/>
      <c r="X89" s="30"/>
      <c r="Y89" s="31"/>
      <c r="AB89" s="5"/>
      <c r="AC89" s="5"/>
      <c r="AD89" s="32"/>
      <c r="AE89" s="8"/>
      <c r="AF89" s="8"/>
      <c r="AG89" s="8"/>
      <c r="AH89" s="8"/>
      <c r="AI89" s="8"/>
    </row>
    <row r="90" spans="1:55" s="9" customFormat="1" ht="21.75" customHeight="1">
      <c r="A90" s="3"/>
      <c r="B90" s="45"/>
      <c r="C90" s="46" t="s">
        <v>51</v>
      </c>
      <c r="D90" s="47">
        <f t="shared" si="22"/>
        <v>16811</v>
      </c>
      <c r="E90" s="47">
        <f t="shared" si="22"/>
        <v>823</v>
      </c>
      <c r="F90" s="47">
        <f t="shared" si="22"/>
        <v>1223</v>
      </c>
      <c r="G90" s="52">
        <f t="shared" si="17"/>
        <v>0.07274998512878472</v>
      </c>
      <c r="H90" s="47">
        <f>H88+H84+H82+H80+H78+H86</f>
        <v>900</v>
      </c>
      <c r="I90" s="52">
        <f t="shared" si="18"/>
        <v>0.7358953393295176</v>
      </c>
      <c r="J90" s="47">
        <f aca="true" t="shared" si="24" ref="J90:T90">J88+J84+J82+J80+J78+J86</f>
        <v>34</v>
      </c>
      <c r="K90" s="47">
        <f t="shared" si="24"/>
        <v>426</v>
      </c>
      <c r="L90" s="47">
        <f t="shared" si="24"/>
        <v>0</v>
      </c>
      <c r="M90" s="47">
        <f t="shared" si="24"/>
        <v>0</v>
      </c>
      <c r="N90" s="47">
        <f t="shared" si="24"/>
        <v>3</v>
      </c>
      <c r="O90" s="47">
        <f t="shared" si="24"/>
        <v>96</v>
      </c>
      <c r="P90" s="47">
        <f t="shared" si="24"/>
        <v>86</v>
      </c>
      <c r="Q90" s="47">
        <f t="shared" si="24"/>
        <v>29</v>
      </c>
      <c r="R90" s="47">
        <f t="shared" si="24"/>
        <v>226</v>
      </c>
      <c r="S90" s="47">
        <f t="shared" si="24"/>
        <v>27</v>
      </c>
      <c r="T90" s="47">
        <f t="shared" si="24"/>
        <v>25</v>
      </c>
      <c r="U90" s="47">
        <f>U88+U84+U82+U80+U78+U86</f>
        <v>22</v>
      </c>
      <c r="V90" s="49">
        <f t="shared" si="19"/>
        <v>0.0016060912497769318</v>
      </c>
      <c r="W90" s="30"/>
      <c r="X90" s="30"/>
      <c r="Y90" s="31"/>
      <c r="AB90" s="5"/>
      <c r="AC90" s="5"/>
      <c r="AD90" s="32"/>
      <c r="AE90" s="8"/>
      <c r="AF90" s="8"/>
      <c r="AG90" s="8"/>
      <c r="AH90" s="8"/>
      <c r="AI90" s="8"/>
      <c r="AL90" s="10"/>
      <c r="AM90" s="13"/>
      <c r="AN90" s="14"/>
      <c r="AO90" s="6"/>
      <c r="AP90" s="6"/>
      <c r="AQ90" s="6"/>
      <c r="AR90" s="6"/>
      <c r="AS90" s="6"/>
      <c r="AT90" s="6"/>
      <c r="AU90" s="6"/>
      <c r="AV90" s="3"/>
      <c r="AW90" s="3"/>
      <c r="AX90" s="3"/>
      <c r="AY90" s="3"/>
      <c r="AZ90" s="3"/>
      <c r="BA90" s="3"/>
      <c r="BB90" s="3"/>
      <c r="BC90" s="3"/>
    </row>
    <row r="91" spans="2:38" ht="21.75" customHeight="1">
      <c r="B91" s="27"/>
      <c r="C91" s="74" t="s">
        <v>33</v>
      </c>
      <c r="D91" s="28">
        <v>1681</v>
      </c>
      <c r="E91" s="28">
        <v>70</v>
      </c>
      <c r="F91" s="28">
        <v>153</v>
      </c>
      <c r="G91" s="72">
        <f t="shared" si="17"/>
        <v>0.091017251635931</v>
      </c>
      <c r="H91" s="28">
        <v>118</v>
      </c>
      <c r="I91" s="72">
        <f t="shared" si="18"/>
        <v>0.7712418300653595</v>
      </c>
      <c r="J91" s="28">
        <v>8</v>
      </c>
      <c r="K91" s="28">
        <v>59</v>
      </c>
      <c r="L91" s="28">
        <v>0</v>
      </c>
      <c r="M91" s="28">
        <v>0</v>
      </c>
      <c r="N91" s="28">
        <v>1</v>
      </c>
      <c r="O91" s="28">
        <v>9</v>
      </c>
      <c r="P91" s="28">
        <v>7</v>
      </c>
      <c r="Q91" s="28">
        <v>4</v>
      </c>
      <c r="R91" s="28">
        <v>30</v>
      </c>
      <c r="S91" s="28">
        <v>5</v>
      </c>
      <c r="T91" s="28">
        <v>3</v>
      </c>
      <c r="U91" s="28">
        <v>2</v>
      </c>
      <c r="V91" s="29">
        <f t="shared" si="19"/>
        <v>0.00297441998810232</v>
      </c>
      <c r="W91" s="30"/>
      <c r="X91" s="30"/>
      <c r="Y91" s="31"/>
      <c r="AB91" s="5"/>
      <c r="AC91" s="5"/>
      <c r="AD91" s="32"/>
      <c r="AE91" s="8"/>
      <c r="AF91" s="8"/>
      <c r="AG91" s="8"/>
      <c r="AH91" s="8"/>
      <c r="AI91" s="8"/>
      <c r="AL91" s="10"/>
    </row>
    <row r="92" spans="1:55" s="9" customFormat="1" ht="21.75" customHeight="1">
      <c r="A92" s="3"/>
      <c r="B92" s="34" t="s">
        <v>108</v>
      </c>
      <c r="C92" s="75"/>
      <c r="D92" s="35">
        <v>7260</v>
      </c>
      <c r="E92" s="35">
        <v>197</v>
      </c>
      <c r="F92" s="35">
        <v>597</v>
      </c>
      <c r="G92" s="36">
        <f t="shared" si="17"/>
        <v>0.08223140495867769</v>
      </c>
      <c r="H92" s="35">
        <v>464</v>
      </c>
      <c r="I92" s="36">
        <f t="shared" si="18"/>
        <v>0.7772194304857621</v>
      </c>
      <c r="J92" s="35">
        <v>21</v>
      </c>
      <c r="K92" s="35">
        <v>238</v>
      </c>
      <c r="L92" s="35">
        <v>0</v>
      </c>
      <c r="M92" s="35">
        <v>0</v>
      </c>
      <c r="N92" s="35">
        <v>2</v>
      </c>
      <c r="O92" s="35">
        <v>42</v>
      </c>
      <c r="P92" s="35">
        <v>34</v>
      </c>
      <c r="Q92" s="35">
        <v>16</v>
      </c>
      <c r="R92" s="35">
        <v>111</v>
      </c>
      <c r="S92" s="35">
        <v>17</v>
      </c>
      <c r="T92" s="35">
        <v>9</v>
      </c>
      <c r="U92" s="35">
        <v>5</v>
      </c>
      <c r="V92" s="37">
        <f t="shared" si="19"/>
        <v>0.0023415977961432507</v>
      </c>
      <c r="W92" s="30"/>
      <c r="X92" s="30"/>
      <c r="Y92" s="31"/>
      <c r="AB92" s="5"/>
      <c r="AC92" s="5"/>
      <c r="AD92" s="32"/>
      <c r="AE92" s="8"/>
      <c r="AF92" s="8"/>
      <c r="AG92" s="8"/>
      <c r="AH92" s="8"/>
      <c r="AI92" s="8"/>
      <c r="AL92" s="10"/>
      <c r="AM92" s="13"/>
      <c r="AN92" s="14"/>
      <c r="AO92" s="6"/>
      <c r="AP92" s="6"/>
      <c r="AQ92" s="6"/>
      <c r="AR92" s="6"/>
      <c r="AS92" s="6"/>
      <c r="AT92" s="6"/>
      <c r="AU92" s="6"/>
      <c r="AV92" s="3"/>
      <c r="AW92" s="3"/>
      <c r="AX92" s="3"/>
      <c r="AY92" s="3"/>
      <c r="AZ92" s="3"/>
      <c r="BA92" s="3"/>
      <c r="BB92" s="3"/>
      <c r="BC92" s="3"/>
    </row>
    <row r="93" spans="1:55" s="9" customFormat="1" ht="21.75" customHeight="1">
      <c r="A93" s="3"/>
      <c r="B93" s="34"/>
      <c r="C93" s="76" t="s">
        <v>106</v>
      </c>
      <c r="D93" s="28">
        <v>1985</v>
      </c>
      <c r="E93" s="28">
        <v>0</v>
      </c>
      <c r="F93" s="28">
        <v>204</v>
      </c>
      <c r="G93" s="72">
        <f t="shared" si="17"/>
        <v>0.10277078085642317</v>
      </c>
      <c r="H93" s="28">
        <v>85</v>
      </c>
      <c r="I93" s="72">
        <f>H93/F93</f>
        <v>0.4166666666666667</v>
      </c>
      <c r="J93" s="28">
        <v>9</v>
      </c>
      <c r="K93" s="28">
        <v>34</v>
      </c>
      <c r="L93" s="28">
        <v>0</v>
      </c>
      <c r="M93" s="28">
        <v>0</v>
      </c>
      <c r="N93" s="28">
        <v>1</v>
      </c>
      <c r="O93" s="28">
        <v>5</v>
      </c>
      <c r="P93" s="28">
        <v>10</v>
      </c>
      <c r="Q93" s="28">
        <v>4</v>
      </c>
      <c r="R93" s="28">
        <v>22</v>
      </c>
      <c r="S93" s="28">
        <v>0</v>
      </c>
      <c r="T93" s="28">
        <v>0</v>
      </c>
      <c r="U93" s="28">
        <v>0</v>
      </c>
      <c r="V93" s="29">
        <f t="shared" si="19"/>
        <v>0</v>
      </c>
      <c r="W93" s="30"/>
      <c r="X93" s="30"/>
      <c r="Y93" s="31"/>
      <c r="AB93" s="5"/>
      <c r="AC93" s="5"/>
      <c r="AD93" s="32"/>
      <c r="AE93" s="8"/>
      <c r="AF93" s="8"/>
      <c r="AG93" s="8"/>
      <c r="AH93" s="8"/>
      <c r="AI93" s="8"/>
      <c r="AL93" s="10"/>
      <c r="AM93" s="13"/>
      <c r="AN93" s="14"/>
      <c r="AO93" s="6"/>
      <c r="AP93" s="6"/>
      <c r="AQ93" s="6"/>
      <c r="AR93" s="6"/>
      <c r="AS93" s="6"/>
      <c r="AT93" s="6"/>
      <c r="AU93" s="6"/>
      <c r="AV93" s="3"/>
      <c r="AW93" s="3"/>
      <c r="AX93" s="3"/>
      <c r="AY93" s="3"/>
      <c r="AZ93" s="3"/>
      <c r="BA93" s="3"/>
      <c r="BB93" s="3"/>
      <c r="BC93" s="3"/>
    </row>
    <row r="94" spans="1:55" s="9" customFormat="1" ht="21.75" customHeight="1">
      <c r="A94" s="3"/>
      <c r="B94" s="34" t="s">
        <v>107</v>
      </c>
      <c r="C94" s="77"/>
      <c r="D94" s="35">
        <v>3957</v>
      </c>
      <c r="E94" s="35">
        <v>38</v>
      </c>
      <c r="F94" s="35">
        <v>399</v>
      </c>
      <c r="G94" s="36">
        <f t="shared" si="17"/>
        <v>0.10083396512509477</v>
      </c>
      <c r="H94" s="35">
        <v>167</v>
      </c>
      <c r="I94" s="36">
        <f>H94/F94</f>
        <v>0.41854636591478694</v>
      </c>
      <c r="J94" s="35">
        <v>13</v>
      </c>
      <c r="K94" s="35">
        <v>68</v>
      </c>
      <c r="L94" s="35">
        <v>0</v>
      </c>
      <c r="M94" s="35">
        <v>1</v>
      </c>
      <c r="N94" s="35">
        <v>1</v>
      </c>
      <c r="O94" s="35">
        <v>10</v>
      </c>
      <c r="P94" s="35">
        <v>18</v>
      </c>
      <c r="Q94" s="35">
        <v>10</v>
      </c>
      <c r="R94" s="35">
        <v>46</v>
      </c>
      <c r="S94" s="35">
        <v>0</v>
      </c>
      <c r="T94" s="35">
        <v>0</v>
      </c>
      <c r="U94" s="35">
        <v>0</v>
      </c>
      <c r="V94" s="37">
        <f t="shared" si="19"/>
        <v>0</v>
      </c>
      <c r="W94" s="30"/>
      <c r="X94" s="30"/>
      <c r="Y94" s="31"/>
      <c r="AB94" s="5"/>
      <c r="AC94" s="5"/>
      <c r="AD94" s="32"/>
      <c r="AE94" s="8"/>
      <c r="AF94" s="8"/>
      <c r="AG94" s="8"/>
      <c r="AH94" s="8"/>
      <c r="AI94" s="8"/>
      <c r="AL94" s="10"/>
      <c r="AM94" s="13"/>
      <c r="AN94" s="14"/>
      <c r="AO94" s="6"/>
      <c r="AP94" s="6"/>
      <c r="AQ94" s="6"/>
      <c r="AR94" s="6"/>
      <c r="AS94" s="6"/>
      <c r="AT94" s="6"/>
      <c r="AU94" s="6"/>
      <c r="AV94" s="3"/>
      <c r="AW94" s="3"/>
      <c r="AX94" s="3"/>
      <c r="AY94" s="3"/>
      <c r="AZ94" s="3"/>
      <c r="BA94" s="3"/>
      <c r="BB94" s="3"/>
      <c r="BC94" s="3"/>
    </row>
    <row r="95" spans="2:38" ht="21.75" customHeight="1">
      <c r="B95" s="34" t="s">
        <v>99</v>
      </c>
      <c r="C95" s="74" t="s">
        <v>76</v>
      </c>
      <c r="D95" s="28">
        <v>714</v>
      </c>
      <c r="E95" s="28">
        <v>34</v>
      </c>
      <c r="F95" s="28">
        <v>63</v>
      </c>
      <c r="G95" s="72">
        <f t="shared" si="17"/>
        <v>0.08823529411764706</v>
      </c>
      <c r="H95" s="28">
        <v>45</v>
      </c>
      <c r="I95" s="72">
        <f t="shared" si="18"/>
        <v>0.7142857142857143</v>
      </c>
      <c r="J95" s="28">
        <v>3</v>
      </c>
      <c r="K95" s="28">
        <v>21</v>
      </c>
      <c r="L95" s="28">
        <v>0</v>
      </c>
      <c r="M95" s="28">
        <v>0</v>
      </c>
      <c r="N95" s="28">
        <v>1</v>
      </c>
      <c r="O95" s="28">
        <v>3</v>
      </c>
      <c r="P95" s="28">
        <v>8</v>
      </c>
      <c r="Q95" s="28">
        <v>0</v>
      </c>
      <c r="R95" s="28">
        <v>9</v>
      </c>
      <c r="S95" s="28">
        <v>3</v>
      </c>
      <c r="T95" s="28">
        <v>1</v>
      </c>
      <c r="U95" s="28">
        <v>1</v>
      </c>
      <c r="V95" s="29">
        <f t="shared" si="19"/>
        <v>0.004201680672268907</v>
      </c>
      <c r="W95" s="30"/>
      <c r="X95" s="30"/>
      <c r="Y95" s="31"/>
      <c r="AB95" s="5"/>
      <c r="AC95" s="5"/>
      <c r="AD95" s="32"/>
      <c r="AE95" s="8"/>
      <c r="AF95" s="8"/>
      <c r="AG95" s="8"/>
      <c r="AH95" s="8"/>
      <c r="AI95" s="8"/>
      <c r="AL95" s="10"/>
    </row>
    <row r="96" spans="1:55" s="9" customFormat="1" ht="21.75" customHeight="1">
      <c r="A96" s="3"/>
      <c r="B96" s="34" t="s">
        <v>100</v>
      </c>
      <c r="C96" s="75"/>
      <c r="D96" s="35">
        <v>2817</v>
      </c>
      <c r="E96" s="35">
        <v>115</v>
      </c>
      <c r="F96" s="35">
        <v>223</v>
      </c>
      <c r="G96" s="36">
        <f t="shared" si="17"/>
        <v>0.07916222932197373</v>
      </c>
      <c r="H96" s="35">
        <v>160</v>
      </c>
      <c r="I96" s="36">
        <f t="shared" si="18"/>
        <v>0.7174887892376681</v>
      </c>
      <c r="J96" s="35">
        <v>10</v>
      </c>
      <c r="K96" s="35">
        <v>78</v>
      </c>
      <c r="L96" s="35">
        <v>0</v>
      </c>
      <c r="M96" s="35">
        <v>0</v>
      </c>
      <c r="N96" s="35">
        <v>1</v>
      </c>
      <c r="O96" s="35">
        <v>11</v>
      </c>
      <c r="P96" s="35">
        <v>33</v>
      </c>
      <c r="Q96" s="35">
        <v>1</v>
      </c>
      <c r="R96" s="35">
        <v>26</v>
      </c>
      <c r="S96" s="35">
        <v>10</v>
      </c>
      <c r="T96" s="35">
        <v>7</v>
      </c>
      <c r="U96" s="35">
        <v>6</v>
      </c>
      <c r="V96" s="37">
        <f t="shared" si="19"/>
        <v>0.003549875754348598</v>
      </c>
      <c r="W96" s="30"/>
      <c r="X96" s="30"/>
      <c r="Y96" s="31"/>
      <c r="AB96" s="5"/>
      <c r="AC96" s="5"/>
      <c r="AD96" s="32"/>
      <c r="AE96" s="8"/>
      <c r="AF96" s="8"/>
      <c r="AG96" s="8"/>
      <c r="AH96" s="8"/>
      <c r="AI96" s="8"/>
      <c r="AL96" s="10"/>
      <c r="AM96" s="13"/>
      <c r="AN96" s="14"/>
      <c r="AO96" s="6"/>
      <c r="AP96" s="6"/>
      <c r="AQ96" s="6"/>
      <c r="AR96" s="6"/>
      <c r="AS96" s="6"/>
      <c r="AT96" s="6"/>
      <c r="AU96" s="6"/>
      <c r="AV96" s="3"/>
      <c r="AW96" s="3"/>
      <c r="AX96" s="3"/>
      <c r="AY96" s="3"/>
      <c r="AZ96" s="3"/>
      <c r="BA96" s="3"/>
      <c r="BB96" s="3"/>
      <c r="BC96" s="3"/>
    </row>
    <row r="97" spans="2:38" ht="21.75" customHeight="1">
      <c r="B97" s="34" t="s">
        <v>110</v>
      </c>
      <c r="C97" s="76" t="s">
        <v>101</v>
      </c>
      <c r="D97" s="28">
        <v>152</v>
      </c>
      <c r="E97" s="28">
        <v>3</v>
      </c>
      <c r="F97" s="28">
        <v>8</v>
      </c>
      <c r="G97" s="72">
        <f t="shared" si="17"/>
        <v>0.05263157894736842</v>
      </c>
      <c r="H97" s="28">
        <v>4</v>
      </c>
      <c r="I97" s="72">
        <f>H97/F97</f>
        <v>0.5</v>
      </c>
      <c r="J97" s="28">
        <v>0</v>
      </c>
      <c r="K97" s="28">
        <v>1</v>
      </c>
      <c r="L97" s="28">
        <v>0</v>
      </c>
      <c r="M97" s="28">
        <v>0</v>
      </c>
      <c r="N97" s="28">
        <v>1</v>
      </c>
      <c r="O97" s="28">
        <v>0</v>
      </c>
      <c r="P97" s="28">
        <v>0</v>
      </c>
      <c r="Q97" s="28">
        <v>0</v>
      </c>
      <c r="R97" s="28">
        <v>2</v>
      </c>
      <c r="S97" s="28">
        <v>0</v>
      </c>
      <c r="T97" s="28">
        <v>0</v>
      </c>
      <c r="U97" s="28">
        <v>0</v>
      </c>
      <c r="V97" s="29">
        <f t="shared" si="19"/>
        <v>0</v>
      </c>
      <c r="W97" s="30"/>
      <c r="X97" s="30"/>
      <c r="Y97" s="31"/>
      <c r="AB97" s="5"/>
      <c r="AC97" s="5"/>
      <c r="AD97" s="32"/>
      <c r="AE97" s="8"/>
      <c r="AF97" s="8"/>
      <c r="AG97" s="8"/>
      <c r="AH97" s="8"/>
      <c r="AI97" s="8"/>
      <c r="AL97" s="10"/>
    </row>
    <row r="98" spans="1:55" s="9" customFormat="1" ht="21.75" customHeight="1">
      <c r="A98" s="3"/>
      <c r="B98" s="34" t="s">
        <v>110</v>
      </c>
      <c r="C98" s="77"/>
      <c r="D98" s="35">
        <v>170</v>
      </c>
      <c r="E98" s="35">
        <v>3</v>
      </c>
      <c r="F98" s="35">
        <v>8</v>
      </c>
      <c r="G98" s="36">
        <f t="shared" si="17"/>
        <v>0.047058823529411764</v>
      </c>
      <c r="H98" s="35">
        <v>4</v>
      </c>
      <c r="I98" s="36">
        <f>H98/F98</f>
        <v>0.5</v>
      </c>
      <c r="J98" s="35">
        <v>0</v>
      </c>
      <c r="K98" s="35">
        <v>1</v>
      </c>
      <c r="L98" s="35">
        <v>0</v>
      </c>
      <c r="M98" s="35">
        <v>0</v>
      </c>
      <c r="N98" s="35">
        <v>1</v>
      </c>
      <c r="O98" s="35">
        <v>0</v>
      </c>
      <c r="P98" s="35">
        <v>0</v>
      </c>
      <c r="Q98" s="35">
        <v>0</v>
      </c>
      <c r="R98" s="35">
        <v>2</v>
      </c>
      <c r="S98" s="35">
        <v>0</v>
      </c>
      <c r="T98" s="35">
        <v>0</v>
      </c>
      <c r="U98" s="35">
        <v>0</v>
      </c>
      <c r="V98" s="37">
        <f t="shared" si="19"/>
        <v>0</v>
      </c>
      <c r="W98" s="30"/>
      <c r="X98" s="30"/>
      <c r="Y98" s="31"/>
      <c r="AB98" s="5"/>
      <c r="AC98" s="5"/>
      <c r="AD98" s="32"/>
      <c r="AE98" s="8"/>
      <c r="AF98" s="8"/>
      <c r="AG98" s="8"/>
      <c r="AH98" s="8"/>
      <c r="AI98" s="8"/>
      <c r="AL98" s="10"/>
      <c r="AM98" s="13"/>
      <c r="AN98" s="14"/>
      <c r="AO98" s="6"/>
      <c r="AP98" s="6"/>
      <c r="AQ98" s="6"/>
      <c r="AR98" s="6"/>
      <c r="AS98" s="6"/>
      <c r="AT98" s="6"/>
      <c r="AU98" s="6"/>
      <c r="AV98" s="3"/>
      <c r="AW98" s="3"/>
      <c r="AX98" s="3"/>
      <c r="AY98" s="3"/>
      <c r="AZ98" s="3"/>
      <c r="BA98" s="3"/>
      <c r="BB98" s="3"/>
      <c r="BC98" s="3"/>
    </row>
    <row r="99" spans="2:38" ht="21.75" customHeight="1">
      <c r="B99" s="34"/>
      <c r="C99" s="41" t="s">
        <v>54</v>
      </c>
      <c r="D99" s="42">
        <f aca="true" t="shared" si="25" ref="D99:F100">D95+D91+D97+D93</f>
        <v>4532</v>
      </c>
      <c r="E99" s="42">
        <f t="shared" si="25"/>
        <v>107</v>
      </c>
      <c r="F99" s="42">
        <f t="shared" si="25"/>
        <v>428</v>
      </c>
      <c r="G99" s="43">
        <f t="shared" si="17"/>
        <v>0.09443954104148279</v>
      </c>
      <c r="H99" s="42">
        <f>H95+H91+H97+H93</f>
        <v>252</v>
      </c>
      <c r="I99" s="43">
        <f t="shared" si="18"/>
        <v>0.5887850467289719</v>
      </c>
      <c r="J99" s="42">
        <f aca="true" t="shared" si="26" ref="J99:U99">J95+J91+J97+J93</f>
        <v>20</v>
      </c>
      <c r="K99" s="42">
        <f t="shared" si="26"/>
        <v>115</v>
      </c>
      <c r="L99" s="42">
        <f t="shared" si="26"/>
        <v>0</v>
      </c>
      <c r="M99" s="42">
        <f t="shared" si="26"/>
        <v>0</v>
      </c>
      <c r="N99" s="42">
        <f t="shared" si="26"/>
        <v>4</v>
      </c>
      <c r="O99" s="42">
        <f t="shared" si="26"/>
        <v>17</v>
      </c>
      <c r="P99" s="42">
        <f t="shared" si="26"/>
        <v>25</v>
      </c>
      <c r="Q99" s="42">
        <f t="shared" si="26"/>
        <v>8</v>
      </c>
      <c r="R99" s="42">
        <f t="shared" si="26"/>
        <v>63</v>
      </c>
      <c r="S99" s="42">
        <f t="shared" si="26"/>
        <v>8</v>
      </c>
      <c r="T99" s="42">
        <f t="shared" si="26"/>
        <v>4</v>
      </c>
      <c r="U99" s="42">
        <f t="shared" si="26"/>
        <v>3</v>
      </c>
      <c r="V99" s="44">
        <f t="shared" si="19"/>
        <v>0.00176522506619594</v>
      </c>
      <c r="W99" s="30"/>
      <c r="X99" s="30"/>
      <c r="Y99" s="31"/>
      <c r="AB99" s="5"/>
      <c r="AC99" s="5"/>
      <c r="AD99" s="32"/>
      <c r="AE99" s="8"/>
      <c r="AF99" s="8"/>
      <c r="AG99" s="8"/>
      <c r="AH99" s="8"/>
      <c r="AI99" s="8"/>
      <c r="AL99" s="10"/>
    </row>
    <row r="100" spans="1:55" s="9" customFormat="1" ht="21.75" customHeight="1">
      <c r="A100" s="3"/>
      <c r="B100" s="58"/>
      <c r="C100" s="46" t="s">
        <v>51</v>
      </c>
      <c r="D100" s="47">
        <f t="shared" si="25"/>
        <v>14204</v>
      </c>
      <c r="E100" s="47">
        <f t="shared" si="25"/>
        <v>353</v>
      </c>
      <c r="F100" s="47">
        <f t="shared" si="25"/>
        <v>1227</v>
      </c>
      <c r="G100" s="52">
        <f t="shared" si="17"/>
        <v>0.08638411715009857</v>
      </c>
      <c r="H100" s="47">
        <f>H96+H92+H98+H94</f>
        <v>795</v>
      </c>
      <c r="I100" s="52">
        <f t="shared" si="18"/>
        <v>0.6479217603911981</v>
      </c>
      <c r="J100" s="47">
        <f aca="true" t="shared" si="27" ref="J100:U100">J96+J92+J98+J94</f>
        <v>44</v>
      </c>
      <c r="K100" s="47">
        <f t="shared" si="27"/>
        <v>385</v>
      </c>
      <c r="L100" s="47">
        <f t="shared" si="27"/>
        <v>0</v>
      </c>
      <c r="M100" s="47">
        <f t="shared" si="27"/>
        <v>1</v>
      </c>
      <c r="N100" s="47">
        <f t="shared" si="27"/>
        <v>5</v>
      </c>
      <c r="O100" s="47">
        <f t="shared" si="27"/>
        <v>63</v>
      </c>
      <c r="P100" s="47">
        <f t="shared" si="27"/>
        <v>85</v>
      </c>
      <c r="Q100" s="47">
        <f t="shared" si="27"/>
        <v>27</v>
      </c>
      <c r="R100" s="47">
        <f t="shared" si="27"/>
        <v>185</v>
      </c>
      <c r="S100" s="47">
        <f t="shared" si="27"/>
        <v>27</v>
      </c>
      <c r="T100" s="47">
        <f t="shared" si="27"/>
        <v>16</v>
      </c>
      <c r="U100" s="47">
        <f t="shared" si="27"/>
        <v>11</v>
      </c>
      <c r="V100" s="49">
        <f t="shared" si="19"/>
        <v>0.0019008729935229513</v>
      </c>
      <c r="W100" s="30"/>
      <c r="X100" s="30"/>
      <c r="Y100" s="31"/>
      <c r="AB100" s="5"/>
      <c r="AC100" s="5"/>
      <c r="AD100" s="32"/>
      <c r="AE100" s="8"/>
      <c r="AF100" s="8"/>
      <c r="AG100" s="8"/>
      <c r="AH100" s="8"/>
      <c r="AI100" s="8"/>
      <c r="AL100" s="10"/>
      <c r="AM100" s="13"/>
      <c r="AN100" s="14"/>
      <c r="AO100" s="6"/>
      <c r="AP100" s="6"/>
      <c r="AQ100" s="6"/>
      <c r="AR100" s="6"/>
      <c r="AS100" s="6"/>
      <c r="AT100" s="6"/>
      <c r="AU100" s="6"/>
      <c r="AV100" s="3"/>
      <c r="AW100" s="3"/>
      <c r="AX100" s="3"/>
      <c r="AY100" s="3"/>
      <c r="AZ100" s="3"/>
      <c r="BA100" s="3"/>
      <c r="BB100" s="3"/>
      <c r="BC100" s="3"/>
    </row>
    <row r="101" spans="2:38" ht="21.75" customHeight="1">
      <c r="B101" s="27"/>
      <c r="C101" s="84" t="s">
        <v>77</v>
      </c>
      <c r="D101" s="28">
        <v>549</v>
      </c>
      <c r="E101" s="28">
        <v>35</v>
      </c>
      <c r="F101" s="28">
        <v>45</v>
      </c>
      <c r="G101" s="72">
        <f aca="true" t="shared" si="28" ref="G101:G130">F101/D101</f>
        <v>0.08196721311475409</v>
      </c>
      <c r="H101" s="28">
        <v>34</v>
      </c>
      <c r="I101" s="72">
        <f t="shared" si="18"/>
        <v>0.7555555555555555</v>
      </c>
      <c r="J101" s="28">
        <v>3</v>
      </c>
      <c r="K101" s="28">
        <v>17</v>
      </c>
      <c r="L101" s="28">
        <v>0</v>
      </c>
      <c r="M101" s="28">
        <v>0</v>
      </c>
      <c r="N101" s="28">
        <v>0</v>
      </c>
      <c r="O101" s="28">
        <v>0</v>
      </c>
      <c r="P101" s="28">
        <v>4</v>
      </c>
      <c r="Q101" s="28">
        <v>2</v>
      </c>
      <c r="R101" s="28">
        <v>8</v>
      </c>
      <c r="S101" s="28">
        <v>3</v>
      </c>
      <c r="T101" s="28">
        <v>3</v>
      </c>
      <c r="U101" s="28">
        <v>3</v>
      </c>
      <c r="V101" s="29">
        <f aca="true" t="shared" si="29" ref="V101:V112">S101/D101</f>
        <v>0.00546448087431694</v>
      </c>
      <c r="W101" s="30"/>
      <c r="X101" s="30"/>
      <c r="Y101" s="31"/>
      <c r="AB101" s="5"/>
      <c r="AC101" s="5"/>
      <c r="AD101" s="32"/>
      <c r="AE101" s="8"/>
      <c r="AF101" s="8"/>
      <c r="AG101" s="8"/>
      <c r="AH101" s="8"/>
      <c r="AI101" s="8"/>
      <c r="AL101" s="10"/>
    </row>
    <row r="102" spans="1:55" s="9" customFormat="1" ht="21.75" customHeight="1">
      <c r="A102" s="3"/>
      <c r="B102" s="34"/>
      <c r="C102" s="75"/>
      <c r="D102" s="35">
        <v>3809</v>
      </c>
      <c r="E102" s="35">
        <v>172</v>
      </c>
      <c r="F102" s="35">
        <v>284</v>
      </c>
      <c r="G102" s="36">
        <f t="shared" si="28"/>
        <v>0.07456025203465476</v>
      </c>
      <c r="H102" s="35">
        <v>214</v>
      </c>
      <c r="I102" s="36">
        <f t="shared" si="18"/>
        <v>0.7535211267605634</v>
      </c>
      <c r="J102" s="35">
        <v>11</v>
      </c>
      <c r="K102" s="35">
        <v>112</v>
      </c>
      <c r="L102" s="35">
        <v>0</v>
      </c>
      <c r="M102" s="35">
        <v>0</v>
      </c>
      <c r="N102" s="35">
        <v>0</v>
      </c>
      <c r="O102" s="35">
        <v>17</v>
      </c>
      <c r="P102" s="35">
        <v>23</v>
      </c>
      <c r="Q102" s="35">
        <v>8</v>
      </c>
      <c r="R102" s="35">
        <v>43</v>
      </c>
      <c r="S102" s="35">
        <v>8</v>
      </c>
      <c r="T102" s="35">
        <v>7</v>
      </c>
      <c r="U102" s="35">
        <v>6</v>
      </c>
      <c r="V102" s="37">
        <f t="shared" si="29"/>
        <v>0.002100288789708585</v>
      </c>
      <c r="W102" s="30"/>
      <c r="X102" s="30"/>
      <c r="Y102" s="31"/>
      <c r="AB102" s="5"/>
      <c r="AC102" s="5"/>
      <c r="AD102" s="32"/>
      <c r="AE102" s="8"/>
      <c r="AF102" s="8"/>
      <c r="AG102" s="8"/>
      <c r="AH102" s="8"/>
      <c r="AI102" s="8"/>
      <c r="AL102" s="10"/>
      <c r="AM102" s="13"/>
      <c r="AN102" s="14"/>
      <c r="AO102" s="6"/>
      <c r="AP102" s="6"/>
      <c r="AQ102" s="6"/>
      <c r="AR102" s="6"/>
      <c r="AS102" s="6"/>
      <c r="AT102" s="6"/>
      <c r="AU102" s="6"/>
      <c r="AV102" s="3"/>
      <c r="AW102" s="3"/>
      <c r="AX102" s="3"/>
      <c r="AY102" s="3"/>
      <c r="AZ102" s="3"/>
      <c r="BA102" s="3"/>
      <c r="BB102" s="3"/>
      <c r="BC102" s="3"/>
    </row>
    <row r="103" spans="2:38" ht="21.75" customHeight="1">
      <c r="B103" s="34" t="s">
        <v>65</v>
      </c>
      <c r="C103" s="84" t="s">
        <v>78</v>
      </c>
      <c r="D103" s="28">
        <v>1452</v>
      </c>
      <c r="E103" s="28">
        <v>74</v>
      </c>
      <c r="F103" s="28">
        <v>140</v>
      </c>
      <c r="G103" s="72">
        <f t="shared" si="28"/>
        <v>0.09641873278236915</v>
      </c>
      <c r="H103" s="28">
        <v>92</v>
      </c>
      <c r="I103" s="72">
        <f t="shared" si="18"/>
        <v>0.6571428571428571</v>
      </c>
      <c r="J103" s="28">
        <v>5</v>
      </c>
      <c r="K103" s="28">
        <v>52</v>
      </c>
      <c r="L103" s="28">
        <v>0</v>
      </c>
      <c r="M103" s="28">
        <v>0</v>
      </c>
      <c r="N103" s="28">
        <v>1</v>
      </c>
      <c r="O103" s="28">
        <v>9</v>
      </c>
      <c r="P103" s="28">
        <v>9</v>
      </c>
      <c r="Q103" s="28">
        <v>2</v>
      </c>
      <c r="R103" s="28">
        <v>14</v>
      </c>
      <c r="S103" s="28">
        <v>4</v>
      </c>
      <c r="T103" s="28">
        <v>3</v>
      </c>
      <c r="U103" s="28">
        <v>3</v>
      </c>
      <c r="V103" s="29">
        <f t="shared" si="29"/>
        <v>0.0027548209366391185</v>
      </c>
      <c r="W103" s="30"/>
      <c r="X103" s="30"/>
      <c r="Y103" s="31"/>
      <c r="AB103" s="5"/>
      <c r="AC103" s="5"/>
      <c r="AD103" s="32"/>
      <c r="AE103" s="8"/>
      <c r="AF103" s="8"/>
      <c r="AG103" s="8"/>
      <c r="AH103" s="8"/>
      <c r="AI103" s="8"/>
      <c r="AL103" s="10"/>
    </row>
    <row r="104" spans="1:55" s="9" customFormat="1" ht="21.75" customHeight="1">
      <c r="A104" s="3"/>
      <c r="B104" s="34"/>
      <c r="C104" s="75"/>
      <c r="D104" s="35">
        <v>8551</v>
      </c>
      <c r="E104" s="35">
        <v>277</v>
      </c>
      <c r="F104" s="35">
        <v>594</v>
      </c>
      <c r="G104" s="36">
        <f t="shared" si="28"/>
        <v>0.06946555958367442</v>
      </c>
      <c r="H104" s="35">
        <v>430</v>
      </c>
      <c r="I104" s="36">
        <f t="shared" si="18"/>
        <v>0.7239057239057239</v>
      </c>
      <c r="J104" s="35">
        <v>9</v>
      </c>
      <c r="K104" s="35">
        <v>230</v>
      </c>
      <c r="L104" s="35">
        <v>0</v>
      </c>
      <c r="M104" s="35">
        <v>0</v>
      </c>
      <c r="N104" s="35">
        <v>2</v>
      </c>
      <c r="O104" s="35">
        <v>48</v>
      </c>
      <c r="P104" s="35">
        <v>47</v>
      </c>
      <c r="Q104" s="35">
        <v>10</v>
      </c>
      <c r="R104" s="35">
        <v>84</v>
      </c>
      <c r="S104" s="35">
        <v>8</v>
      </c>
      <c r="T104" s="35">
        <v>7</v>
      </c>
      <c r="U104" s="35">
        <v>7</v>
      </c>
      <c r="V104" s="37">
        <f t="shared" si="29"/>
        <v>0.0009355630920360191</v>
      </c>
      <c r="W104" s="30"/>
      <c r="X104" s="30"/>
      <c r="Y104" s="31"/>
      <c r="AB104" s="5"/>
      <c r="AC104" s="5"/>
      <c r="AD104" s="32"/>
      <c r="AE104" s="8"/>
      <c r="AF104" s="8"/>
      <c r="AG104" s="8"/>
      <c r="AH104" s="8"/>
      <c r="AI104" s="8"/>
      <c r="AL104" s="10"/>
      <c r="AM104" s="13"/>
      <c r="AN104" s="14"/>
      <c r="AO104" s="6"/>
      <c r="AP104" s="6"/>
      <c r="AQ104" s="6"/>
      <c r="AR104" s="6"/>
      <c r="AS104" s="6"/>
      <c r="AT104" s="6"/>
      <c r="AU104" s="6"/>
      <c r="AV104" s="3"/>
      <c r="AW104" s="3"/>
      <c r="AX104" s="3"/>
      <c r="AY104" s="3"/>
      <c r="AZ104" s="3"/>
      <c r="BA104" s="3"/>
      <c r="BB104" s="3"/>
      <c r="BC104" s="3"/>
    </row>
    <row r="105" spans="2:38" ht="21.75" customHeight="1">
      <c r="B105" s="34"/>
      <c r="C105" s="74" t="s">
        <v>34</v>
      </c>
      <c r="D105" s="28">
        <v>880</v>
      </c>
      <c r="E105" s="28">
        <v>49</v>
      </c>
      <c r="F105" s="28">
        <v>86</v>
      </c>
      <c r="G105" s="72">
        <f t="shared" si="28"/>
        <v>0.09772727272727273</v>
      </c>
      <c r="H105" s="28">
        <v>58</v>
      </c>
      <c r="I105" s="72">
        <f t="shared" si="18"/>
        <v>0.6744186046511628</v>
      </c>
      <c r="J105" s="28">
        <v>4</v>
      </c>
      <c r="K105" s="28">
        <v>32</v>
      </c>
      <c r="L105" s="28">
        <v>0</v>
      </c>
      <c r="M105" s="28">
        <v>0</v>
      </c>
      <c r="N105" s="28">
        <v>0</v>
      </c>
      <c r="O105" s="28">
        <v>3</v>
      </c>
      <c r="P105" s="28">
        <v>7</v>
      </c>
      <c r="Q105" s="28">
        <v>3</v>
      </c>
      <c r="R105" s="28">
        <v>9</v>
      </c>
      <c r="S105" s="28">
        <v>4</v>
      </c>
      <c r="T105" s="28">
        <v>1</v>
      </c>
      <c r="U105" s="28">
        <v>1</v>
      </c>
      <c r="V105" s="29">
        <f t="shared" si="29"/>
        <v>0.004545454545454545</v>
      </c>
      <c r="W105" s="30"/>
      <c r="X105" s="30"/>
      <c r="Y105" s="31"/>
      <c r="AB105" s="5"/>
      <c r="AC105" s="5"/>
      <c r="AD105" s="32"/>
      <c r="AE105" s="8"/>
      <c r="AF105" s="8"/>
      <c r="AG105" s="8"/>
      <c r="AH105" s="8"/>
      <c r="AI105" s="8"/>
      <c r="AL105" s="10"/>
    </row>
    <row r="106" spans="1:55" s="9" customFormat="1" ht="21.75" customHeight="1">
      <c r="A106" s="3"/>
      <c r="B106" s="34" t="s">
        <v>66</v>
      </c>
      <c r="C106" s="75"/>
      <c r="D106" s="35">
        <v>3695</v>
      </c>
      <c r="E106" s="35">
        <v>141</v>
      </c>
      <c r="F106" s="35">
        <v>297</v>
      </c>
      <c r="G106" s="36">
        <f t="shared" si="28"/>
        <v>0.08037889039242219</v>
      </c>
      <c r="H106" s="35">
        <v>226</v>
      </c>
      <c r="I106" s="36">
        <f t="shared" si="18"/>
        <v>0.7609427609427609</v>
      </c>
      <c r="J106" s="35">
        <v>6</v>
      </c>
      <c r="K106" s="35">
        <v>113</v>
      </c>
      <c r="L106" s="35">
        <v>0</v>
      </c>
      <c r="M106" s="35">
        <v>0</v>
      </c>
      <c r="N106" s="35">
        <v>0</v>
      </c>
      <c r="O106" s="35">
        <v>24</v>
      </c>
      <c r="P106" s="35">
        <v>36</v>
      </c>
      <c r="Q106" s="35">
        <v>8</v>
      </c>
      <c r="R106" s="35">
        <v>39</v>
      </c>
      <c r="S106" s="35">
        <v>6</v>
      </c>
      <c r="T106" s="35">
        <v>3</v>
      </c>
      <c r="U106" s="35">
        <v>2</v>
      </c>
      <c r="V106" s="37">
        <f t="shared" si="29"/>
        <v>0.0016238159675236806</v>
      </c>
      <c r="W106" s="30"/>
      <c r="X106" s="30"/>
      <c r="Y106" s="31"/>
      <c r="AB106" s="5"/>
      <c r="AC106" s="5"/>
      <c r="AD106" s="32"/>
      <c r="AE106" s="8"/>
      <c r="AF106" s="8"/>
      <c r="AG106" s="8"/>
      <c r="AH106" s="8"/>
      <c r="AI106" s="8"/>
      <c r="AL106" s="10"/>
      <c r="AM106" s="13"/>
      <c r="AN106" s="14"/>
      <c r="AO106" s="6"/>
      <c r="AP106" s="6"/>
      <c r="AQ106" s="6"/>
      <c r="AR106" s="6"/>
      <c r="AS106" s="6"/>
      <c r="AT106" s="6"/>
      <c r="AU106" s="6"/>
      <c r="AV106" s="3"/>
      <c r="AW106" s="3"/>
      <c r="AX106" s="3"/>
      <c r="AY106" s="3"/>
      <c r="AZ106" s="3"/>
      <c r="BA106" s="3"/>
      <c r="BB106" s="3"/>
      <c r="BC106" s="3"/>
    </row>
    <row r="107" spans="2:38" ht="20.25" customHeight="1">
      <c r="B107" s="34"/>
      <c r="C107" s="41" t="s">
        <v>54</v>
      </c>
      <c r="D107" s="42">
        <f aca="true" t="shared" si="30" ref="D107:F108">D105+D103+D101</f>
        <v>2881</v>
      </c>
      <c r="E107" s="42">
        <f t="shared" si="30"/>
        <v>158</v>
      </c>
      <c r="F107" s="42">
        <f t="shared" si="30"/>
        <v>271</v>
      </c>
      <c r="G107" s="43">
        <f t="shared" si="28"/>
        <v>0.09406456091634849</v>
      </c>
      <c r="H107" s="42">
        <f aca="true" t="shared" si="31" ref="H107:T108">H105+H103+H101</f>
        <v>184</v>
      </c>
      <c r="I107" s="43">
        <f t="shared" si="18"/>
        <v>0.6789667896678967</v>
      </c>
      <c r="J107" s="42">
        <f t="shared" si="31"/>
        <v>12</v>
      </c>
      <c r="K107" s="42">
        <f t="shared" si="31"/>
        <v>101</v>
      </c>
      <c r="L107" s="42">
        <f t="shared" si="31"/>
        <v>0</v>
      </c>
      <c r="M107" s="42">
        <f t="shared" si="31"/>
        <v>0</v>
      </c>
      <c r="N107" s="42">
        <f t="shared" si="31"/>
        <v>1</v>
      </c>
      <c r="O107" s="42">
        <f t="shared" si="31"/>
        <v>12</v>
      </c>
      <c r="P107" s="42">
        <f t="shared" si="31"/>
        <v>20</v>
      </c>
      <c r="Q107" s="42">
        <f t="shared" si="31"/>
        <v>7</v>
      </c>
      <c r="R107" s="42">
        <f t="shared" si="31"/>
        <v>31</v>
      </c>
      <c r="S107" s="42">
        <f t="shared" si="31"/>
        <v>11</v>
      </c>
      <c r="T107" s="42">
        <f t="shared" si="31"/>
        <v>7</v>
      </c>
      <c r="U107" s="42">
        <f>U105+U103+U101</f>
        <v>7</v>
      </c>
      <c r="V107" s="44">
        <f t="shared" si="29"/>
        <v>0.0038181187087816732</v>
      </c>
      <c r="W107" s="30"/>
      <c r="X107" s="30"/>
      <c r="Y107" s="31"/>
      <c r="AB107" s="5"/>
      <c r="AC107" s="5"/>
      <c r="AD107" s="32"/>
      <c r="AE107" s="8"/>
      <c r="AF107" s="8"/>
      <c r="AG107" s="8"/>
      <c r="AH107" s="8"/>
      <c r="AI107" s="8"/>
      <c r="AL107" s="10"/>
    </row>
    <row r="108" spans="1:55" s="9" customFormat="1" ht="20.25" customHeight="1">
      <c r="A108" s="3"/>
      <c r="B108" s="45"/>
      <c r="C108" s="46" t="s">
        <v>51</v>
      </c>
      <c r="D108" s="47">
        <f t="shared" si="30"/>
        <v>16055</v>
      </c>
      <c r="E108" s="47">
        <f t="shared" si="30"/>
        <v>590</v>
      </c>
      <c r="F108" s="47">
        <f t="shared" si="30"/>
        <v>1175</v>
      </c>
      <c r="G108" s="52">
        <f t="shared" si="28"/>
        <v>0.07318592338835254</v>
      </c>
      <c r="H108" s="47">
        <f t="shared" si="31"/>
        <v>870</v>
      </c>
      <c r="I108" s="52">
        <f t="shared" si="18"/>
        <v>0.7404255319148936</v>
      </c>
      <c r="J108" s="47">
        <f t="shared" si="31"/>
        <v>26</v>
      </c>
      <c r="K108" s="47">
        <f t="shared" si="31"/>
        <v>455</v>
      </c>
      <c r="L108" s="47">
        <f t="shared" si="31"/>
        <v>0</v>
      </c>
      <c r="M108" s="47">
        <f t="shared" si="31"/>
        <v>0</v>
      </c>
      <c r="N108" s="47">
        <f t="shared" si="31"/>
        <v>2</v>
      </c>
      <c r="O108" s="47">
        <f t="shared" si="31"/>
        <v>89</v>
      </c>
      <c r="P108" s="47">
        <f t="shared" si="31"/>
        <v>106</v>
      </c>
      <c r="Q108" s="47">
        <f t="shared" si="31"/>
        <v>26</v>
      </c>
      <c r="R108" s="47">
        <f t="shared" si="31"/>
        <v>166</v>
      </c>
      <c r="S108" s="47">
        <f t="shared" si="31"/>
        <v>22</v>
      </c>
      <c r="T108" s="47">
        <f t="shared" si="31"/>
        <v>17</v>
      </c>
      <c r="U108" s="47">
        <f>U106+U104+U102</f>
        <v>15</v>
      </c>
      <c r="V108" s="49">
        <f t="shared" si="29"/>
        <v>0.0013702896293989412</v>
      </c>
      <c r="W108" s="30"/>
      <c r="X108" s="30"/>
      <c r="Y108" s="31"/>
      <c r="AB108" s="5"/>
      <c r="AC108" s="5"/>
      <c r="AD108" s="32"/>
      <c r="AE108" s="8"/>
      <c r="AF108" s="8"/>
      <c r="AG108" s="8"/>
      <c r="AH108" s="8"/>
      <c r="AI108" s="8"/>
      <c r="AL108" s="10"/>
      <c r="AM108" s="13"/>
      <c r="AN108" s="14"/>
      <c r="AO108" s="6"/>
      <c r="AP108" s="6"/>
      <c r="AQ108" s="6"/>
      <c r="AR108" s="6"/>
      <c r="AS108" s="6"/>
      <c r="AT108" s="6"/>
      <c r="AU108" s="6"/>
      <c r="AV108" s="3"/>
      <c r="AW108" s="3"/>
      <c r="AX108" s="3"/>
      <c r="AY108" s="3"/>
      <c r="AZ108" s="3"/>
      <c r="BA108" s="3"/>
      <c r="BB108" s="3"/>
      <c r="BC108" s="3"/>
    </row>
    <row r="109" spans="2:38" ht="21.75" customHeight="1">
      <c r="B109" s="53"/>
      <c r="C109" s="74" t="s">
        <v>35</v>
      </c>
      <c r="D109" s="28">
        <v>637</v>
      </c>
      <c r="E109" s="28">
        <v>21</v>
      </c>
      <c r="F109" s="28">
        <v>60</v>
      </c>
      <c r="G109" s="72">
        <f t="shared" si="28"/>
        <v>0.09419152276295134</v>
      </c>
      <c r="H109" s="28">
        <v>44</v>
      </c>
      <c r="I109" s="72">
        <f t="shared" si="18"/>
        <v>0.7333333333333333</v>
      </c>
      <c r="J109" s="28">
        <v>3</v>
      </c>
      <c r="K109" s="28">
        <v>30</v>
      </c>
      <c r="L109" s="28">
        <v>0</v>
      </c>
      <c r="M109" s="28">
        <v>0</v>
      </c>
      <c r="N109" s="28">
        <v>0</v>
      </c>
      <c r="O109" s="28">
        <v>4</v>
      </c>
      <c r="P109" s="28">
        <v>0</v>
      </c>
      <c r="Q109" s="28">
        <v>2</v>
      </c>
      <c r="R109" s="28">
        <v>5</v>
      </c>
      <c r="S109" s="28">
        <v>3</v>
      </c>
      <c r="T109" s="28">
        <v>1</v>
      </c>
      <c r="U109" s="28">
        <v>1</v>
      </c>
      <c r="V109" s="29">
        <f t="shared" si="29"/>
        <v>0.004709576138147566</v>
      </c>
      <c r="W109" s="30"/>
      <c r="X109" s="30"/>
      <c r="Y109" s="31"/>
      <c r="AB109" s="5"/>
      <c r="AC109" s="5"/>
      <c r="AD109" s="32"/>
      <c r="AE109" s="8"/>
      <c r="AF109" s="8"/>
      <c r="AG109" s="8"/>
      <c r="AH109" s="8"/>
      <c r="AI109" s="8"/>
      <c r="AL109" s="10"/>
    </row>
    <row r="110" spans="1:55" s="9" customFormat="1" ht="21.75" customHeight="1">
      <c r="A110" s="3"/>
      <c r="B110" s="54"/>
      <c r="C110" s="75"/>
      <c r="D110" s="35">
        <v>2959</v>
      </c>
      <c r="E110" s="35">
        <v>75</v>
      </c>
      <c r="F110" s="35">
        <v>217</v>
      </c>
      <c r="G110" s="36">
        <f t="shared" si="28"/>
        <v>0.07333558634673876</v>
      </c>
      <c r="H110" s="35">
        <v>169</v>
      </c>
      <c r="I110" s="36">
        <f t="shared" si="18"/>
        <v>0.7788018433179723</v>
      </c>
      <c r="J110" s="35">
        <v>6</v>
      </c>
      <c r="K110" s="35">
        <v>115</v>
      </c>
      <c r="L110" s="35">
        <v>0</v>
      </c>
      <c r="M110" s="35">
        <v>0</v>
      </c>
      <c r="N110" s="35">
        <v>0</v>
      </c>
      <c r="O110" s="35">
        <v>14</v>
      </c>
      <c r="P110" s="35">
        <v>4</v>
      </c>
      <c r="Q110" s="35">
        <v>5</v>
      </c>
      <c r="R110" s="35">
        <v>25</v>
      </c>
      <c r="S110" s="35">
        <v>6</v>
      </c>
      <c r="T110" s="35">
        <v>2</v>
      </c>
      <c r="U110" s="35">
        <v>2</v>
      </c>
      <c r="V110" s="37">
        <f t="shared" si="29"/>
        <v>0.002027712064886786</v>
      </c>
      <c r="W110" s="30"/>
      <c r="X110" s="30"/>
      <c r="Y110" s="31"/>
      <c r="AB110" s="5"/>
      <c r="AC110" s="5"/>
      <c r="AD110" s="32"/>
      <c r="AE110" s="8"/>
      <c r="AF110" s="8"/>
      <c r="AG110" s="8"/>
      <c r="AH110" s="8"/>
      <c r="AI110" s="8"/>
      <c r="AL110" s="10"/>
      <c r="AM110" s="13"/>
      <c r="AN110" s="14"/>
      <c r="AO110" s="6"/>
      <c r="AP110" s="6"/>
      <c r="AQ110" s="6"/>
      <c r="AR110" s="6"/>
      <c r="AS110" s="6"/>
      <c r="AT110" s="6"/>
      <c r="AU110" s="6"/>
      <c r="AV110" s="3"/>
      <c r="AW110" s="3"/>
      <c r="AX110" s="3"/>
      <c r="AY110" s="3"/>
      <c r="AZ110" s="3"/>
      <c r="BA110" s="3"/>
      <c r="BB110" s="3"/>
      <c r="BC110" s="3"/>
    </row>
    <row r="111" spans="2:38" ht="21.75" customHeight="1">
      <c r="B111" s="54"/>
      <c r="C111" s="74" t="s">
        <v>79</v>
      </c>
      <c r="D111" s="28">
        <v>788</v>
      </c>
      <c r="E111" s="28">
        <v>31</v>
      </c>
      <c r="F111" s="28">
        <v>80</v>
      </c>
      <c r="G111" s="72">
        <f t="shared" si="28"/>
        <v>0.10152284263959391</v>
      </c>
      <c r="H111" s="28">
        <v>64</v>
      </c>
      <c r="I111" s="72">
        <f t="shared" si="18"/>
        <v>0.8</v>
      </c>
      <c r="J111" s="28">
        <v>4</v>
      </c>
      <c r="K111" s="28">
        <v>31</v>
      </c>
      <c r="L111" s="28">
        <v>0</v>
      </c>
      <c r="M111" s="28">
        <v>0</v>
      </c>
      <c r="N111" s="28">
        <v>0</v>
      </c>
      <c r="O111" s="28">
        <v>8</v>
      </c>
      <c r="P111" s="28">
        <v>4</v>
      </c>
      <c r="Q111" s="28">
        <v>2</v>
      </c>
      <c r="R111" s="28">
        <v>15</v>
      </c>
      <c r="S111" s="28">
        <v>3</v>
      </c>
      <c r="T111" s="28">
        <v>3</v>
      </c>
      <c r="U111" s="28">
        <v>2</v>
      </c>
      <c r="V111" s="29">
        <f t="shared" si="29"/>
        <v>0.0038071065989847717</v>
      </c>
      <c r="W111" s="30"/>
      <c r="X111" s="30"/>
      <c r="Y111" s="31"/>
      <c r="AB111" s="5"/>
      <c r="AC111" s="5"/>
      <c r="AD111" s="32"/>
      <c r="AE111" s="8"/>
      <c r="AF111" s="8"/>
      <c r="AG111" s="8"/>
      <c r="AH111" s="8"/>
      <c r="AI111" s="8"/>
      <c r="AL111" s="10"/>
    </row>
    <row r="112" spans="1:55" s="9" customFormat="1" ht="21.75" customHeight="1">
      <c r="A112" s="3"/>
      <c r="B112" s="54" t="s">
        <v>67</v>
      </c>
      <c r="C112" s="75"/>
      <c r="D112" s="35">
        <v>3122</v>
      </c>
      <c r="E112" s="35">
        <v>81</v>
      </c>
      <c r="F112" s="35">
        <v>232</v>
      </c>
      <c r="G112" s="36">
        <f t="shared" si="28"/>
        <v>0.07431133888532991</v>
      </c>
      <c r="H112" s="35">
        <v>187</v>
      </c>
      <c r="I112" s="36">
        <f t="shared" si="18"/>
        <v>0.8060344827586207</v>
      </c>
      <c r="J112" s="35">
        <v>7</v>
      </c>
      <c r="K112" s="35">
        <v>85</v>
      </c>
      <c r="L112" s="35">
        <v>0</v>
      </c>
      <c r="M112" s="35">
        <v>0</v>
      </c>
      <c r="N112" s="35">
        <v>0</v>
      </c>
      <c r="O112" s="35">
        <v>20</v>
      </c>
      <c r="P112" s="35">
        <v>10</v>
      </c>
      <c r="Q112" s="35">
        <v>4</v>
      </c>
      <c r="R112" s="35">
        <v>61</v>
      </c>
      <c r="S112" s="35">
        <v>5</v>
      </c>
      <c r="T112" s="35">
        <v>5</v>
      </c>
      <c r="U112" s="35">
        <v>4</v>
      </c>
      <c r="V112" s="37">
        <f t="shared" si="29"/>
        <v>0.0016015374759769379</v>
      </c>
      <c r="W112" s="30"/>
      <c r="X112" s="30"/>
      <c r="Y112" s="31"/>
      <c r="AB112" s="5"/>
      <c r="AC112" s="5"/>
      <c r="AD112" s="32"/>
      <c r="AE112" s="8"/>
      <c r="AF112" s="8"/>
      <c r="AG112" s="8"/>
      <c r="AH112" s="8"/>
      <c r="AI112" s="8"/>
      <c r="AL112" s="10"/>
      <c r="AM112" s="13"/>
      <c r="AN112" s="14"/>
      <c r="AO112" s="6"/>
      <c r="AP112" s="6"/>
      <c r="AQ112" s="6"/>
      <c r="AR112" s="6"/>
      <c r="AS112" s="6"/>
      <c r="AT112" s="6"/>
      <c r="AU112" s="6"/>
      <c r="AV112" s="3"/>
      <c r="AW112" s="3"/>
      <c r="AX112" s="3"/>
      <c r="AY112" s="3"/>
      <c r="AZ112" s="3"/>
      <c r="BA112" s="3"/>
      <c r="BB112" s="3"/>
      <c r="BC112" s="3"/>
    </row>
    <row r="113" spans="1:55" s="9" customFormat="1" ht="21.75" customHeight="1">
      <c r="A113" s="3"/>
      <c r="B113" s="54"/>
      <c r="C113" s="76" t="s">
        <v>89</v>
      </c>
      <c r="D113" s="28">
        <v>123</v>
      </c>
      <c r="E113" s="28">
        <v>1</v>
      </c>
      <c r="F113" s="28">
        <v>10</v>
      </c>
      <c r="G113" s="72">
        <f t="shared" si="28"/>
        <v>0.08130081300813008</v>
      </c>
      <c r="H113" s="28">
        <v>4</v>
      </c>
      <c r="I113" s="72">
        <f t="shared" si="18"/>
        <v>0.4</v>
      </c>
      <c r="J113" s="28">
        <v>0</v>
      </c>
      <c r="K113" s="28">
        <v>1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1</v>
      </c>
      <c r="R113" s="28">
        <v>2</v>
      </c>
      <c r="S113" s="28">
        <v>0</v>
      </c>
      <c r="T113" s="28">
        <v>0</v>
      </c>
      <c r="U113" s="28">
        <v>0</v>
      </c>
      <c r="V113" s="29">
        <v>0</v>
      </c>
      <c r="W113" s="30"/>
      <c r="X113" s="30"/>
      <c r="Y113" s="31"/>
      <c r="AB113" s="5"/>
      <c r="AC113" s="5"/>
      <c r="AD113" s="32"/>
      <c r="AE113" s="8"/>
      <c r="AF113" s="8"/>
      <c r="AG113" s="8"/>
      <c r="AH113" s="8"/>
      <c r="AI113" s="8"/>
      <c r="AL113" s="10"/>
      <c r="AM113" s="13"/>
      <c r="AN113" s="14"/>
      <c r="AO113" s="6"/>
      <c r="AP113" s="6"/>
      <c r="AQ113" s="6"/>
      <c r="AR113" s="6"/>
      <c r="AS113" s="6"/>
      <c r="AT113" s="6"/>
      <c r="AU113" s="6"/>
      <c r="AV113" s="3"/>
      <c r="AW113" s="3"/>
      <c r="AX113" s="3"/>
      <c r="AY113" s="3"/>
      <c r="AZ113" s="3"/>
      <c r="BA113" s="3"/>
      <c r="BB113" s="3"/>
      <c r="BC113" s="3"/>
    </row>
    <row r="114" spans="1:55" s="9" customFormat="1" ht="21.75" customHeight="1">
      <c r="A114" s="3"/>
      <c r="B114" s="54"/>
      <c r="C114" s="77"/>
      <c r="D114" s="35">
        <v>156</v>
      </c>
      <c r="E114" s="35">
        <v>1</v>
      </c>
      <c r="F114" s="35">
        <v>13</v>
      </c>
      <c r="G114" s="36">
        <f t="shared" si="28"/>
        <v>0.08333333333333333</v>
      </c>
      <c r="H114" s="35">
        <v>5</v>
      </c>
      <c r="I114" s="36">
        <f t="shared" si="18"/>
        <v>0.38461538461538464</v>
      </c>
      <c r="J114" s="35">
        <v>0</v>
      </c>
      <c r="K114" s="35">
        <v>2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1</v>
      </c>
      <c r="R114" s="35">
        <v>2</v>
      </c>
      <c r="S114" s="35">
        <v>0</v>
      </c>
      <c r="T114" s="35">
        <v>0</v>
      </c>
      <c r="U114" s="35">
        <v>0</v>
      </c>
      <c r="V114" s="37">
        <f aca="true" t="shared" si="32" ref="V114:V130">S114/D114</f>
        <v>0</v>
      </c>
      <c r="W114" s="30"/>
      <c r="X114" s="30"/>
      <c r="Y114" s="31"/>
      <c r="AB114" s="5"/>
      <c r="AC114" s="5"/>
      <c r="AD114" s="32"/>
      <c r="AE114" s="8"/>
      <c r="AF114" s="8"/>
      <c r="AG114" s="8"/>
      <c r="AH114" s="8"/>
      <c r="AI114" s="8"/>
      <c r="AL114" s="10"/>
      <c r="AM114" s="13"/>
      <c r="AN114" s="14"/>
      <c r="AO114" s="6"/>
      <c r="AP114" s="6"/>
      <c r="AQ114" s="6"/>
      <c r="AR114" s="6"/>
      <c r="AS114" s="6"/>
      <c r="AT114" s="6"/>
      <c r="AU114" s="6"/>
      <c r="AV114" s="3"/>
      <c r="AW114" s="3"/>
      <c r="AX114" s="3"/>
      <c r="AY114" s="3"/>
      <c r="AZ114" s="3"/>
      <c r="BA114" s="3"/>
      <c r="BB114" s="3"/>
      <c r="BC114" s="3"/>
    </row>
    <row r="115" spans="2:38" ht="21.75" customHeight="1">
      <c r="B115" s="54"/>
      <c r="C115" s="74" t="s">
        <v>50</v>
      </c>
      <c r="D115" s="28">
        <v>951</v>
      </c>
      <c r="E115" s="28">
        <v>47</v>
      </c>
      <c r="F115" s="28">
        <v>91</v>
      </c>
      <c r="G115" s="72">
        <f t="shared" si="28"/>
        <v>0.09568874868559411</v>
      </c>
      <c r="H115" s="28">
        <v>59</v>
      </c>
      <c r="I115" s="72">
        <f aca="true" t="shared" si="33" ref="I115:I130">H115/F115</f>
        <v>0.6483516483516484</v>
      </c>
      <c r="J115" s="28">
        <v>5</v>
      </c>
      <c r="K115" s="28">
        <v>31</v>
      </c>
      <c r="L115" s="28">
        <v>0</v>
      </c>
      <c r="M115" s="28">
        <v>0</v>
      </c>
      <c r="N115" s="28">
        <v>0</v>
      </c>
      <c r="O115" s="28">
        <v>7</v>
      </c>
      <c r="P115" s="28">
        <v>1</v>
      </c>
      <c r="Q115" s="28">
        <v>2</v>
      </c>
      <c r="R115" s="28">
        <v>13</v>
      </c>
      <c r="S115" s="28">
        <v>3</v>
      </c>
      <c r="T115" s="28">
        <v>2</v>
      </c>
      <c r="U115" s="28">
        <v>2</v>
      </c>
      <c r="V115" s="51">
        <f t="shared" si="32"/>
        <v>0.0031545741324921135</v>
      </c>
      <c r="W115" s="30"/>
      <c r="X115" s="30"/>
      <c r="Y115" s="31"/>
      <c r="AB115" s="5"/>
      <c r="AC115" s="5"/>
      <c r="AD115" s="32"/>
      <c r="AE115" s="8"/>
      <c r="AF115" s="8"/>
      <c r="AG115" s="8"/>
      <c r="AH115" s="8"/>
      <c r="AI115" s="8"/>
      <c r="AL115" s="10"/>
    </row>
    <row r="116" spans="1:55" s="9" customFormat="1" ht="21.75" customHeight="1">
      <c r="A116" s="3"/>
      <c r="B116" s="54"/>
      <c r="C116" s="75"/>
      <c r="D116" s="35">
        <v>5276</v>
      </c>
      <c r="E116" s="35">
        <v>182</v>
      </c>
      <c r="F116" s="35">
        <v>377</v>
      </c>
      <c r="G116" s="36">
        <f t="shared" si="28"/>
        <v>0.07145564821834724</v>
      </c>
      <c r="H116" s="35">
        <v>272</v>
      </c>
      <c r="I116" s="36">
        <f t="shared" si="33"/>
        <v>0.7214854111405835</v>
      </c>
      <c r="J116" s="35">
        <v>8</v>
      </c>
      <c r="K116" s="35">
        <v>146</v>
      </c>
      <c r="L116" s="35">
        <v>0</v>
      </c>
      <c r="M116" s="35">
        <v>1</v>
      </c>
      <c r="N116" s="35">
        <v>1</v>
      </c>
      <c r="O116" s="35">
        <v>28</v>
      </c>
      <c r="P116" s="35">
        <v>21</v>
      </c>
      <c r="Q116" s="35">
        <v>5</v>
      </c>
      <c r="R116" s="35">
        <v>62</v>
      </c>
      <c r="S116" s="35">
        <v>6</v>
      </c>
      <c r="T116" s="35">
        <v>4</v>
      </c>
      <c r="U116" s="35">
        <v>4</v>
      </c>
      <c r="V116" s="37">
        <f t="shared" si="32"/>
        <v>0.0011372251705837756</v>
      </c>
      <c r="W116" s="30"/>
      <c r="X116" s="30"/>
      <c r="Y116" s="31"/>
      <c r="AB116" s="5"/>
      <c r="AC116" s="5"/>
      <c r="AD116" s="32"/>
      <c r="AE116" s="8"/>
      <c r="AF116" s="8"/>
      <c r="AG116" s="8"/>
      <c r="AH116" s="8"/>
      <c r="AI116" s="8"/>
      <c r="AL116" s="10"/>
      <c r="AM116" s="13"/>
      <c r="AN116" s="14"/>
      <c r="AO116" s="6"/>
      <c r="AP116" s="6"/>
      <c r="AQ116" s="6"/>
      <c r="AR116" s="6"/>
      <c r="AS116" s="6"/>
      <c r="AT116" s="6"/>
      <c r="AU116" s="6"/>
      <c r="AV116" s="3"/>
      <c r="AW116" s="3"/>
      <c r="AX116" s="3"/>
      <c r="AY116" s="3"/>
      <c r="AZ116" s="3"/>
      <c r="BA116" s="3"/>
      <c r="BB116" s="3"/>
      <c r="BC116" s="3"/>
    </row>
    <row r="117" spans="2:38" ht="21.75" customHeight="1">
      <c r="B117" s="54" t="s">
        <v>68</v>
      </c>
      <c r="C117" s="74" t="s">
        <v>36</v>
      </c>
      <c r="D117" s="28">
        <v>354</v>
      </c>
      <c r="E117" s="28">
        <v>17</v>
      </c>
      <c r="F117" s="28">
        <v>28</v>
      </c>
      <c r="G117" s="72">
        <f t="shared" si="28"/>
        <v>0.07909604519774012</v>
      </c>
      <c r="H117" s="28">
        <v>26</v>
      </c>
      <c r="I117" s="72">
        <f t="shared" si="33"/>
        <v>0.9285714285714286</v>
      </c>
      <c r="J117" s="28">
        <v>0</v>
      </c>
      <c r="K117" s="28">
        <v>16</v>
      </c>
      <c r="L117" s="28">
        <v>0</v>
      </c>
      <c r="M117" s="28">
        <v>0</v>
      </c>
      <c r="N117" s="28">
        <v>0</v>
      </c>
      <c r="O117" s="28">
        <v>5</v>
      </c>
      <c r="P117" s="28">
        <v>1</v>
      </c>
      <c r="Q117" s="28">
        <v>0</v>
      </c>
      <c r="R117" s="28">
        <v>4</v>
      </c>
      <c r="S117" s="28">
        <v>0</v>
      </c>
      <c r="T117" s="28">
        <v>0</v>
      </c>
      <c r="U117" s="28">
        <v>0</v>
      </c>
      <c r="V117" s="51">
        <f t="shared" si="32"/>
        <v>0</v>
      </c>
      <c r="W117" s="30"/>
      <c r="X117" s="30"/>
      <c r="Y117" s="31"/>
      <c r="AB117" s="5"/>
      <c r="AC117" s="5"/>
      <c r="AD117" s="32"/>
      <c r="AE117" s="8"/>
      <c r="AF117" s="8"/>
      <c r="AG117" s="8"/>
      <c r="AH117" s="8"/>
      <c r="AI117" s="8"/>
      <c r="AL117" s="10"/>
    </row>
    <row r="118" spans="1:55" s="9" customFormat="1" ht="21.75" customHeight="1">
      <c r="A118" s="3"/>
      <c r="B118" s="54"/>
      <c r="C118" s="75"/>
      <c r="D118" s="35">
        <v>1804</v>
      </c>
      <c r="E118" s="35">
        <v>50</v>
      </c>
      <c r="F118" s="35">
        <v>123</v>
      </c>
      <c r="G118" s="36">
        <f t="shared" si="28"/>
        <v>0.06818181818181818</v>
      </c>
      <c r="H118" s="35">
        <v>103</v>
      </c>
      <c r="I118" s="36">
        <f t="shared" si="33"/>
        <v>0.8373983739837398</v>
      </c>
      <c r="J118" s="35">
        <v>2</v>
      </c>
      <c r="K118" s="35">
        <v>63</v>
      </c>
      <c r="L118" s="35">
        <v>0</v>
      </c>
      <c r="M118" s="35">
        <v>0</v>
      </c>
      <c r="N118" s="35">
        <v>1</v>
      </c>
      <c r="O118" s="35">
        <v>11</v>
      </c>
      <c r="P118" s="35">
        <v>8</v>
      </c>
      <c r="Q118" s="35">
        <v>0</v>
      </c>
      <c r="R118" s="35">
        <v>18</v>
      </c>
      <c r="S118" s="35">
        <v>2</v>
      </c>
      <c r="T118" s="35">
        <v>1</v>
      </c>
      <c r="U118" s="35">
        <v>1</v>
      </c>
      <c r="V118" s="37">
        <f t="shared" si="32"/>
        <v>0.0011086474501108647</v>
      </c>
      <c r="W118" s="30"/>
      <c r="X118" s="30"/>
      <c r="Y118" s="31"/>
      <c r="AB118" s="5"/>
      <c r="AC118" s="5"/>
      <c r="AD118" s="32"/>
      <c r="AE118" s="8"/>
      <c r="AF118" s="8"/>
      <c r="AG118" s="8"/>
      <c r="AH118" s="8"/>
      <c r="AI118" s="8"/>
      <c r="AL118" s="10"/>
      <c r="AM118" s="13"/>
      <c r="AN118" s="14"/>
      <c r="AO118" s="6"/>
      <c r="AP118" s="6"/>
      <c r="AQ118" s="6"/>
      <c r="AR118" s="6"/>
      <c r="AS118" s="6"/>
      <c r="AT118" s="6"/>
      <c r="AU118" s="6"/>
      <c r="AV118" s="3"/>
      <c r="AW118" s="3"/>
      <c r="AX118" s="3"/>
      <c r="AY118" s="3"/>
      <c r="AZ118" s="3"/>
      <c r="BA118" s="3"/>
      <c r="BB118" s="3"/>
      <c r="BC118" s="3"/>
    </row>
    <row r="119" spans="2:38" ht="21.75" customHeight="1">
      <c r="B119" s="54"/>
      <c r="C119" s="41" t="s">
        <v>54</v>
      </c>
      <c r="D119" s="42">
        <f aca="true" t="shared" si="34" ref="D119:F120">D115+D111+D109+D117+D113</f>
        <v>2853</v>
      </c>
      <c r="E119" s="42">
        <f t="shared" si="34"/>
        <v>117</v>
      </c>
      <c r="F119" s="42">
        <f t="shared" si="34"/>
        <v>269</v>
      </c>
      <c r="G119" s="43">
        <f t="shared" si="28"/>
        <v>0.09428671573781984</v>
      </c>
      <c r="H119" s="42">
        <f aca="true" t="shared" si="35" ref="H119:T120">H115+H111+H109+H117+H113</f>
        <v>197</v>
      </c>
      <c r="I119" s="43">
        <f t="shared" si="33"/>
        <v>0.7323420074349443</v>
      </c>
      <c r="J119" s="42">
        <f t="shared" si="35"/>
        <v>12</v>
      </c>
      <c r="K119" s="42">
        <f t="shared" si="35"/>
        <v>109</v>
      </c>
      <c r="L119" s="42">
        <f t="shared" si="35"/>
        <v>0</v>
      </c>
      <c r="M119" s="42">
        <f t="shared" si="35"/>
        <v>0</v>
      </c>
      <c r="N119" s="42">
        <f t="shared" si="35"/>
        <v>0</v>
      </c>
      <c r="O119" s="42">
        <f t="shared" si="35"/>
        <v>24</v>
      </c>
      <c r="P119" s="42">
        <f t="shared" si="35"/>
        <v>6</v>
      </c>
      <c r="Q119" s="42">
        <f t="shared" si="35"/>
        <v>7</v>
      </c>
      <c r="R119" s="42">
        <f t="shared" si="35"/>
        <v>39</v>
      </c>
      <c r="S119" s="42">
        <f t="shared" si="35"/>
        <v>9</v>
      </c>
      <c r="T119" s="42">
        <f t="shared" si="35"/>
        <v>6</v>
      </c>
      <c r="U119" s="42">
        <f>U115+U111+U109+U117+U113</f>
        <v>5</v>
      </c>
      <c r="V119" s="44">
        <f t="shared" si="32"/>
        <v>0.0031545741324921135</v>
      </c>
      <c r="W119" s="30"/>
      <c r="X119" s="30"/>
      <c r="Y119" s="31"/>
      <c r="AB119" s="5"/>
      <c r="AC119" s="5"/>
      <c r="AD119" s="32"/>
      <c r="AE119" s="8"/>
      <c r="AF119" s="8"/>
      <c r="AG119" s="8"/>
      <c r="AH119" s="8"/>
      <c r="AI119" s="8"/>
      <c r="AL119" s="10"/>
    </row>
    <row r="120" spans="1:55" s="9" customFormat="1" ht="21.75" customHeight="1">
      <c r="A120" s="3"/>
      <c r="B120" s="55"/>
      <c r="C120" s="46" t="s">
        <v>51</v>
      </c>
      <c r="D120" s="47">
        <f t="shared" si="34"/>
        <v>13317</v>
      </c>
      <c r="E120" s="47">
        <f t="shared" si="34"/>
        <v>389</v>
      </c>
      <c r="F120" s="47">
        <f t="shared" si="34"/>
        <v>962</v>
      </c>
      <c r="G120" s="52">
        <f t="shared" si="28"/>
        <v>0.07223849215288729</v>
      </c>
      <c r="H120" s="47">
        <f t="shared" si="35"/>
        <v>736</v>
      </c>
      <c r="I120" s="52">
        <f t="shared" si="33"/>
        <v>0.7650727650727651</v>
      </c>
      <c r="J120" s="47">
        <f t="shared" si="35"/>
        <v>23</v>
      </c>
      <c r="K120" s="47">
        <f t="shared" si="35"/>
        <v>411</v>
      </c>
      <c r="L120" s="47">
        <f t="shared" si="35"/>
        <v>0</v>
      </c>
      <c r="M120" s="47">
        <f t="shared" si="35"/>
        <v>1</v>
      </c>
      <c r="N120" s="47">
        <f t="shared" si="35"/>
        <v>2</v>
      </c>
      <c r="O120" s="47">
        <f t="shared" si="35"/>
        <v>73</v>
      </c>
      <c r="P120" s="47">
        <f t="shared" si="35"/>
        <v>43</v>
      </c>
      <c r="Q120" s="47">
        <f t="shared" si="35"/>
        <v>15</v>
      </c>
      <c r="R120" s="47">
        <f t="shared" si="35"/>
        <v>168</v>
      </c>
      <c r="S120" s="47">
        <f t="shared" si="35"/>
        <v>19</v>
      </c>
      <c r="T120" s="47">
        <f t="shared" si="35"/>
        <v>12</v>
      </c>
      <c r="U120" s="47">
        <f>U116+U112+U110+U118+U114</f>
        <v>11</v>
      </c>
      <c r="V120" s="49">
        <f t="shared" si="32"/>
        <v>0.0014267477660133664</v>
      </c>
      <c r="W120" s="30"/>
      <c r="X120" s="30"/>
      <c r="Y120" s="31"/>
      <c r="AB120" s="5"/>
      <c r="AC120" s="5"/>
      <c r="AD120" s="32"/>
      <c r="AE120" s="8"/>
      <c r="AF120" s="8"/>
      <c r="AG120" s="8"/>
      <c r="AH120" s="8"/>
      <c r="AI120" s="8"/>
      <c r="AL120" s="10"/>
      <c r="AM120" s="13"/>
      <c r="AN120" s="14"/>
      <c r="AO120" s="6"/>
      <c r="AP120" s="6"/>
      <c r="AQ120" s="6"/>
      <c r="AR120" s="6"/>
      <c r="AS120" s="6"/>
      <c r="AT120" s="6"/>
      <c r="AU120" s="6"/>
      <c r="AV120" s="3"/>
      <c r="AW120" s="3"/>
      <c r="AX120" s="3"/>
      <c r="AY120" s="3"/>
      <c r="AZ120" s="3"/>
      <c r="BA120" s="3"/>
      <c r="BB120" s="3"/>
      <c r="BC120" s="3"/>
    </row>
    <row r="121" spans="2:38" ht="21.75" customHeight="1">
      <c r="B121" s="27"/>
      <c r="C121" s="84" t="s">
        <v>82</v>
      </c>
      <c r="D121" s="28">
        <v>1777</v>
      </c>
      <c r="E121" s="28">
        <v>82</v>
      </c>
      <c r="F121" s="28">
        <v>150</v>
      </c>
      <c r="G121" s="72">
        <f t="shared" si="28"/>
        <v>0.08441193021947102</v>
      </c>
      <c r="H121" s="28">
        <v>104</v>
      </c>
      <c r="I121" s="72">
        <f t="shared" si="33"/>
        <v>0.6933333333333334</v>
      </c>
      <c r="J121" s="28">
        <v>5</v>
      </c>
      <c r="K121" s="28">
        <v>55</v>
      </c>
      <c r="L121" s="28">
        <v>0</v>
      </c>
      <c r="M121" s="28">
        <v>0</v>
      </c>
      <c r="N121" s="28">
        <v>0</v>
      </c>
      <c r="O121" s="28">
        <v>6</v>
      </c>
      <c r="P121" s="28">
        <v>14</v>
      </c>
      <c r="Q121" s="28">
        <v>5</v>
      </c>
      <c r="R121" s="28">
        <v>19</v>
      </c>
      <c r="S121" s="28">
        <v>4</v>
      </c>
      <c r="T121" s="28">
        <v>3</v>
      </c>
      <c r="U121" s="28">
        <v>1</v>
      </c>
      <c r="V121" s="29">
        <f t="shared" si="32"/>
        <v>0.0022509848058525606</v>
      </c>
      <c r="W121" s="30"/>
      <c r="X121" s="30"/>
      <c r="Y121" s="31"/>
      <c r="AB121" s="5"/>
      <c r="AC121" s="5"/>
      <c r="AD121" s="32"/>
      <c r="AE121" s="8"/>
      <c r="AF121" s="8"/>
      <c r="AG121" s="8"/>
      <c r="AK121" s="10"/>
      <c r="AL121" s="10"/>
    </row>
    <row r="122" spans="1:55" s="9" customFormat="1" ht="21.75" customHeight="1">
      <c r="A122" s="3"/>
      <c r="B122" s="34"/>
      <c r="C122" s="75"/>
      <c r="D122" s="35">
        <v>11368</v>
      </c>
      <c r="E122" s="35">
        <v>357</v>
      </c>
      <c r="F122" s="35">
        <v>807</v>
      </c>
      <c r="G122" s="36">
        <f t="shared" si="28"/>
        <v>0.07098874032371569</v>
      </c>
      <c r="H122" s="35">
        <v>616</v>
      </c>
      <c r="I122" s="36">
        <f t="shared" si="33"/>
        <v>0.7633209417596035</v>
      </c>
      <c r="J122" s="35">
        <v>23</v>
      </c>
      <c r="K122" s="35">
        <v>296</v>
      </c>
      <c r="L122" s="35">
        <v>0</v>
      </c>
      <c r="M122" s="35">
        <v>1</v>
      </c>
      <c r="N122" s="35">
        <v>3</v>
      </c>
      <c r="O122" s="35">
        <v>81</v>
      </c>
      <c r="P122" s="35">
        <v>95</v>
      </c>
      <c r="Q122" s="35">
        <v>17</v>
      </c>
      <c r="R122" s="35">
        <v>100</v>
      </c>
      <c r="S122" s="35">
        <v>18</v>
      </c>
      <c r="T122" s="35">
        <v>9</v>
      </c>
      <c r="U122" s="35">
        <v>6</v>
      </c>
      <c r="V122" s="37">
        <f t="shared" si="32"/>
        <v>0.0015833919774806474</v>
      </c>
      <c r="W122" s="30"/>
      <c r="X122" s="30"/>
      <c r="Y122" s="31"/>
      <c r="AB122" s="5"/>
      <c r="AC122" s="5"/>
      <c r="AD122" s="32"/>
      <c r="AE122" s="8"/>
      <c r="AF122" s="8"/>
      <c r="AG122" s="8"/>
      <c r="AH122" s="8"/>
      <c r="AI122" s="8"/>
      <c r="AL122" s="10"/>
      <c r="AM122" s="13"/>
      <c r="AN122" s="14"/>
      <c r="AO122" s="6"/>
      <c r="AP122" s="6"/>
      <c r="AQ122" s="6"/>
      <c r="AR122" s="6"/>
      <c r="AS122" s="6"/>
      <c r="AT122" s="6"/>
      <c r="AU122" s="6"/>
      <c r="AV122" s="3"/>
      <c r="AW122" s="3"/>
      <c r="AX122" s="3"/>
      <c r="AY122" s="3"/>
      <c r="AZ122" s="3"/>
      <c r="BA122" s="3"/>
      <c r="BB122" s="3"/>
      <c r="BC122" s="3"/>
    </row>
    <row r="123" spans="2:38" ht="21.75" customHeight="1">
      <c r="B123" s="34" t="s">
        <v>80</v>
      </c>
      <c r="C123" s="74" t="s">
        <v>37</v>
      </c>
      <c r="D123" s="28">
        <v>194</v>
      </c>
      <c r="E123" s="28">
        <v>7</v>
      </c>
      <c r="F123" s="28">
        <v>9</v>
      </c>
      <c r="G123" s="72">
        <f t="shared" si="28"/>
        <v>0.04639175257731959</v>
      </c>
      <c r="H123" s="28">
        <v>6</v>
      </c>
      <c r="I123" s="72">
        <f t="shared" si="33"/>
        <v>0.6666666666666666</v>
      </c>
      <c r="J123" s="28">
        <v>1</v>
      </c>
      <c r="K123" s="28">
        <v>4</v>
      </c>
      <c r="L123" s="28">
        <v>0</v>
      </c>
      <c r="M123" s="28">
        <v>0</v>
      </c>
      <c r="N123" s="28">
        <v>0</v>
      </c>
      <c r="O123" s="28">
        <v>0</v>
      </c>
      <c r="P123" s="28">
        <v>1</v>
      </c>
      <c r="Q123" s="28">
        <v>0</v>
      </c>
      <c r="R123" s="28">
        <v>0</v>
      </c>
      <c r="S123" s="28">
        <v>1</v>
      </c>
      <c r="T123" s="28">
        <v>0</v>
      </c>
      <c r="U123" s="28">
        <v>0</v>
      </c>
      <c r="V123" s="29">
        <f t="shared" si="32"/>
        <v>0.005154639175257732</v>
      </c>
      <c r="W123" s="30"/>
      <c r="X123" s="30"/>
      <c r="Y123" s="31"/>
      <c r="AB123" s="5"/>
      <c r="AC123" s="5"/>
      <c r="AD123" s="32"/>
      <c r="AE123" s="8"/>
      <c r="AF123" s="8"/>
      <c r="AG123" s="8"/>
      <c r="AH123" s="8"/>
      <c r="AI123" s="8"/>
      <c r="AL123" s="10"/>
    </row>
    <row r="124" spans="1:55" s="9" customFormat="1" ht="21.75" customHeight="1">
      <c r="A124" s="3"/>
      <c r="B124" s="34"/>
      <c r="C124" s="75"/>
      <c r="D124" s="35">
        <v>1083</v>
      </c>
      <c r="E124" s="35">
        <v>27</v>
      </c>
      <c r="F124" s="35">
        <v>77</v>
      </c>
      <c r="G124" s="36">
        <f t="shared" si="28"/>
        <v>0.07109879963065559</v>
      </c>
      <c r="H124" s="35">
        <v>56</v>
      </c>
      <c r="I124" s="36">
        <f t="shared" si="33"/>
        <v>0.7272727272727273</v>
      </c>
      <c r="J124" s="35">
        <v>1</v>
      </c>
      <c r="K124" s="35">
        <v>37</v>
      </c>
      <c r="L124" s="35">
        <v>0</v>
      </c>
      <c r="M124" s="35">
        <v>0</v>
      </c>
      <c r="N124" s="35">
        <v>0</v>
      </c>
      <c r="O124" s="35">
        <v>6</v>
      </c>
      <c r="P124" s="35">
        <v>5</v>
      </c>
      <c r="Q124" s="35">
        <v>3</v>
      </c>
      <c r="R124" s="35">
        <v>4</v>
      </c>
      <c r="S124" s="35">
        <v>1</v>
      </c>
      <c r="T124" s="35">
        <v>0</v>
      </c>
      <c r="U124" s="35">
        <v>0</v>
      </c>
      <c r="V124" s="37">
        <f t="shared" si="32"/>
        <v>0.0009233610341643582</v>
      </c>
      <c r="W124" s="30"/>
      <c r="X124" s="30"/>
      <c r="Y124" s="31"/>
      <c r="AB124" s="5"/>
      <c r="AC124" s="5"/>
      <c r="AD124" s="32"/>
      <c r="AE124" s="8"/>
      <c r="AF124" s="8"/>
      <c r="AG124" s="8"/>
      <c r="AH124" s="8"/>
      <c r="AI124" s="8"/>
      <c r="AL124" s="10"/>
      <c r="AM124" s="13"/>
      <c r="AN124" s="14"/>
      <c r="AO124" s="6"/>
      <c r="AP124" s="6"/>
      <c r="AQ124" s="6"/>
      <c r="AR124" s="6"/>
      <c r="AS124" s="6"/>
      <c r="AT124" s="6"/>
      <c r="AU124" s="6"/>
      <c r="AV124" s="3"/>
      <c r="AW124" s="3"/>
      <c r="AX124" s="3"/>
      <c r="AY124" s="3"/>
      <c r="AZ124" s="3"/>
      <c r="BA124" s="3"/>
      <c r="BB124" s="3"/>
      <c r="BC124" s="3"/>
    </row>
    <row r="125" spans="2:38" ht="21.75" customHeight="1">
      <c r="B125" s="34"/>
      <c r="C125" s="74" t="s">
        <v>38</v>
      </c>
      <c r="D125" s="28">
        <v>475</v>
      </c>
      <c r="E125" s="28">
        <v>21</v>
      </c>
      <c r="F125" s="28">
        <v>40</v>
      </c>
      <c r="G125" s="72">
        <f t="shared" si="28"/>
        <v>0.08421052631578947</v>
      </c>
      <c r="H125" s="28">
        <v>35</v>
      </c>
      <c r="I125" s="72">
        <f t="shared" si="33"/>
        <v>0.875</v>
      </c>
      <c r="J125" s="28">
        <v>5</v>
      </c>
      <c r="K125" s="28">
        <v>18</v>
      </c>
      <c r="L125" s="28">
        <v>0</v>
      </c>
      <c r="M125" s="28">
        <v>0</v>
      </c>
      <c r="N125" s="28">
        <v>0</v>
      </c>
      <c r="O125" s="28">
        <v>2</v>
      </c>
      <c r="P125" s="28">
        <v>6</v>
      </c>
      <c r="Q125" s="28">
        <v>2</v>
      </c>
      <c r="R125" s="28">
        <v>2</v>
      </c>
      <c r="S125" s="28">
        <v>4</v>
      </c>
      <c r="T125" s="28">
        <v>4</v>
      </c>
      <c r="U125" s="28">
        <v>3</v>
      </c>
      <c r="V125" s="29">
        <f t="shared" si="32"/>
        <v>0.008421052631578947</v>
      </c>
      <c r="W125" s="30"/>
      <c r="X125" s="30"/>
      <c r="Y125" s="31"/>
      <c r="AB125" s="5"/>
      <c r="AC125" s="5"/>
      <c r="AD125" s="32"/>
      <c r="AE125" s="8"/>
      <c r="AF125" s="8"/>
      <c r="AG125" s="8"/>
      <c r="AH125" s="8"/>
      <c r="AI125" s="8"/>
      <c r="AL125" s="10"/>
    </row>
    <row r="126" spans="1:55" s="9" customFormat="1" ht="21.75" customHeight="1">
      <c r="A126" s="3"/>
      <c r="B126" s="34" t="s">
        <v>81</v>
      </c>
      <c r="C126" s="75"/>
      <c r="D126" s="39">
        <v>3228</v>
      </c>
      <c r="E126" s="39">
        <v>85</v>
      </c>
      <c r="F126" s="39">
        <v>218</v>
      </c>
      <c r="G126" s="56">
        <f t="shared" si="28"/>
        <v>0.06753407682775713</v>
      </c>
      <c r="H126" s="39">
        <v>184</v>
      </c>
      <c r="I126" s="56">
        <f t="shared" si="33"/>
        <v>0.8440366972477065</v>
      </c>
      <c r="J126" s="39">
        <v>5</v>
      </c>
      <c r="K126" s="39">
        <v>87</v>
      </c>
      <c r="L126" s="39">
        <v>0</v>
      </c>
      <c r="M126" s="39">
        <v>0</v>
      </c>
      <c r="N126" s="39">
        <v>1</v>
      </c>
      <c r="O126" s="39">
        <v>32</v>
      </c>
      <c r="P126" s="39">
        <v>39</v>
      </c>
      <c r="Q126" s="39">
        <v>3</v>
      </c>
      <c r="R126" s="39">
        <v>17</v>
      </c>
      <c r="S126" s="35">
        <v>4</v>
      </c>
      <c r="T126" s="35">
        <v>4</v>
      </c>
      <c r="U126" s="35">
        <v>3</v>
      </c>
      <c r="V126" s="59">
        <f t="shared" si="32"/>
        <v>0.0012391573729863693</v>
      </c>
      <c r="W126" s="30"/>
      <c r="X126" s="30"/>
      <c r="Y126" s="31"/>
      <c r="AB126" s="5"/>
      <c r="AC126" s="5"/>
      <c r="AD126" s="32"/>
      <c r="AE126" s="8"/>
      <c r="AF126" s="8"/>
      <c r="AG126" s="8"/>
      <c r="AH126" s="8"/>
      <c r="AI126" s="8"/>
      <c r="AL126" s="10"/>
      <c r="AM126" s="13"/>
      <c r="AN126" s="5"/>
      <c r="AO126" s="6"/>
      <c r="AP126" s="6"/>
      <c r="AQ126" s="6"/>
      <c r="AR126" s="6"/>
      <c r="AS126" s="6"/>
      <c r="AT126" s="6"/>
      <c r="AU126" s="6"/>
      <c r="AV126" s="3"/>
      <c r="AW126" s="3"/>
      <c r="AX126" s="3"/>
      <c r="AY126" s="3"/>
      <c r="AZ126" s="3"/>
      <c r="BA126" s="3"/>
      <c r="BB126" s="3"/>
      <c r="BC126" s="3"/>
    </row>
    <row r="127" spans="2:39" ht="21.75" customHeight="1">
      <c r="B127" s="34"/>
      <c r="C127" s="41" t="s">
        <v>54</v>
      </c>
      <c r="D127" s="42">
        <f aca="true" t="shared" si="36" ref="D127:F128">D125+D123+D121</f>
        <v>2446</v>
      </c>
      <c r="E127" s="42">
        <f t="shared" si="36"/>
        <v>110</v>
      </c>
      <c r="F127" s="42">
        <f t="shared" si="36"/>
        <v>199</v>
      </c>
      <c r="G127" s="43">
        <f t="shared" si="28"/>
        <v>0.08135731807031889</v>
      </c>
      <c r="H127" s="42">
        <f aca="true" t="shared" si="37" ref="H127:T128">H125+H123+H121</f>
        <v>145</v>
      </c>
      <c r="I127" s="43">
        <f t="shared" si="33"/>
        <v>0.7286432160804021</v>
      </c>
      <c r="J127" s="42">
        <f t="shared" si="37"/>
        <v>11</v>
      </c>
      <c r="K127" s="42">
        <f t="shared" si="37"/>
        <v>77</v>
      </c>
      <c r="L127" s="42">
        <f t="shared" si="37"/>
        <v>0</v>
      </c>
      <c r="M127" s="42">
        <f t="shared" si="37"/>
        <v>0</v>
      </c>
      <c r="N127" s="42">
        <f t="shared" si="37"/>
        <v>0</v>
      </c>
      <c r="O127" s="42">
        <f t="shared" si="37"/>
        <v>8</v>
      </c>
      <c r="P127" s="42">
        <f t="shared" si="37"/>
        <v>21</v>
      </c>
      <c r="Q127" s="42">
        <f t="shared" si="37"/>
        <v>7</v>
      </c>
      <c r="R127" s="42">
        <f>R125+R123+R121</f>
        <v>21</v>
      </c>
      <c r="S127" s="42">
        <f>S125+S123+S121</f>
        <v>9</v>
      </c>
      <c r="T127" s="42">
        <f t="shared" si="37"/>
        <v>7</v>
      </c>
      <c r="U127" s="42">
        <f>U125+U123+U121</f>
        <v>4</v>
      </c>
      <c r="V127" s="44">
        <f t="shared" si="32"/>
        <v>0.003679476696647588</v>
      </c>
      <c r="W127" s="30"/>
      <c r="X127" s="30"/>
      <c r="Y127" s="31"/>
      <c r="AB127" s="5"/>
      <c r="AC127" s="5"/>
      <c r="AD127" s="32"/>
      <c r="AE127" s="8"/>
      <c r="AF127" s="8"/>
      <c r="AG127" s="8"/>
      <c r="AH127" s="8"/>
      <c r="AI127" s="8"/>
      <c r="AJ127" s="8"/>
      <c r="AK127" s="10"/>
      <c r="AL127" s="10"/>
      <c r="AM127" s="8"/>
    </row>
    <row r="128" spans="1:55" s="9" customFormat="1" ht="21.75" customHeight="1" thickBot="1">
      <c r="A128" s="3"/>
      <c r="B128" s="60"/>
      <c r="C128" s="61" t="s">
        <v>51</v>
      </c>
      <c r="D128" s="47">
        <f t="shared" si="36"/>
        <v>15679</v>
      </c>
      <c r="E128" s="47">
        <f t="shared" si="36"/>
        <v>469</v>
      </c>
      <c r="F128" s="47">
        <f t="shared" si="36"/>
        <v>1102</v>
      </c>
      <c r="G128" s="52">
        <f t="shared" si="28"/>
        <v>0.070285094712673</v>
      </c>
      <c r="H128" s="47">
        <f t="shared" si="37"/>
        <v>856</v>
      </c>
      <c r="I128" s="52">
        <f t="shared" si="33"/>
        <v>0.7767695099818511</v>
      </c>
      <c r="J128" s="47">
        <f t="shared" si="37"/>
        <v>29</v>
      </c>
      <c r="K128" s="47">
        <f t="shared" si="37"/>
        <v>420</v>
      </c>
      <c r="L128" s="47">
        <f t="shared" si="37"/>
        <v>0</v>
      </c>
      <c r="M128" s="47">
        <f t="shared" si="37"/>
        <v>1</v>
      </c>
      <c r="N128" s="47">
        <f t="shared" si="37"/>
        <v>4</v>
      </c>
      <c r="O128" s="47">
        <f t="shared" si="37"/>
        <v>119</v>
      </c>
      <c r="P128" s="47">
        <f t="shared" si="37"/>
        <v>139</v>
      </c>
      <c r="Q128" s="47">
        <f t="shared" si="37"/>
        <v>23</v>
      </c>
      <c r="R128" s="47">
        <f t="shared" si="37"/>
        <v>121</v>
      </c>
      <c r="S128" s="47">
        <f t="shared" si="37"/>
        <v>23</v>
      </c>
      <c r="T128" s="47">
        <f t="shared" si="37"/>
        <v>13</v>
      </c>
      <c r="U128" s="47">
        <f>U126+U124+U122</f>
        <v>9</v>
      </c>
      <c r="V128" s="49">
        <f t="shared" si="32"/>
        <v>0.0014669302889214874</v>
      </c>
      <c r="W128" s="30"/>
      <c r="X128" s="30"/>
      <c r="Y128" s="31"/>
      <c r="AB128" s="5"/>
      <c r="AC128" s="5"/>
      <c r="AD128" s="32"/>
      <c r="AE128" s="8"/>
      <c r="AF128" s="8"/>
      <c r="AG128" s="8"/>
      <c r="AH128" s="8"/>
      <c r="AI128" s="8"/>
      <c r="AM128" s="13"/>
      <c r="AN128" s="14"/>
      <c r="AO128" s="6"/>
      <c r="AP128" s="6"/>
      <c r="AQ128" s="6"/>
      <c r="AR128" s="6"/>
      <c r="AS128" s="6"/>
      <c r="AT128" s="6"/>
      <c r="AU128" s="6"/>
      <c r="AV128" s="3"/>
      <c r="AW128" s="3"/>
      <c r="AX128" s="3"/>
      <c r="AY128" s="3"/>
      <c r="AZ128" s="3"/>
      <c r="BA128" s="3"/>
      <c r="BB128" s="3"/>
      <c r="BC128" s="3"/>
    </row>
    <row r="129" spans="2:35" ht="21.75" customHeight="1" thickTop="1">
      <c r="B129" s="80" t="s">
        <v>40</v>
      </c>
      <c r="C129" s="81"/>
      <c r="D129" s="62">
        <f aca="true" t="shared" si="38" ref="D129:F130">D127+D119+D107+D99+D89+D75+D59+D51+D45+D37+D27+D19</f>
        <v>46580</v>
      </c>
      <c r="E129" s="62">
        <f t="shared" si="38"/>
        <v>1947</v>
      </c>
      <c r="F129" s="62">
        <f t="shared" si="38"/>
        <v>3876</v>
      </c>
      <c r="G129" s="63">
        <f t="shared" si="28"/>
        <v>0.08321167883211679</v>
      </c>
      <c r="H129" s="62">
        <f>H127+H119+H107+H99+H89+H75+H59+H51+H45+H37+H27+H19</f>
        <v>2583</v>
      </c>
      <c r="I129" s="63">
        <f t="shared" si="33"/>
        <v>0.6664086687306502</v>
      </c>
      <c r="J129" s="62">
        <f aca="true" t="shared" si="39" ref="J129:U129">J127+J119+J107+J99+J89+J75+J59+J51+J45+J37+J27+J19</f>
        <v>194</v>
      </c>
      <c r="K129" s="62">
        <f t="shared" si="39"/>
        <v>1263</v>
      </c>
      <c r="L129" s="62">
        <f t="shared" si="39"/>
        <v>0</v>
      </c>
      <c r="M129" s="62">
        <f t="shared" si="39"/>
        <v>0</v>
      </c>
      <c r="N129" s="62">
        <f t="shared" si="39"/>
        <v>11</v>
      </c>
      <c r="O129" s="62">
        <f t="shared" si="39"/>
        <v>204</v>
      </c>
      <c r="P129" s="62">
        <f t="shared" si="39"/>
        <v>272</v>
      </c>
      <c r="Q129" s="62">
        <f t="shared" si="39"/>
        <v>96</v>
      </c>
      <c r="R129" s="62">
        <f t="shared" si="39"/>
        <v>543</v>
      </c>
      <c r="S129" s="62">
        <f t="shared" si="39"/>
        <v>145</v>
      </c>
      <c r="T129" s="62">
        <f t="shared" si="39"/>
        <v>82</v>
      </c>
      <c r="U129" s="62">
        <f t="shared" si="39"/>
        <v>65</v>
      </c>
      <c r="V129" s="64">
        <f t="shared" si="32"/>
        <v>0.003112924001717475</v>
      </c>
      <c r="W129" s="30"/>
      <c r="X129" s="30"/>
      <c r="Y129" s="31"/>
      <c r="AB129" s="5"/>
      <c r="AC129" s="5"/>
      <c r="AD129" s="32"/>
      <c r="AE129" s="8"/>
      <c r="AF129" s="8"/>
      <c r="AG129" s="8"/>
      <c r="AH129" s="8"/>
      <c r="AI129" s="8"/>
    </row>
    <row r="130" spans="1:55" s="9" customFormat="1" ht="21.75" customHeight="1">
      <c r="A130" s="3"/>
      <c r="B130" s="82"/>
      <c r="C130" s="83"/>
      <c r="D130" s="35">
        <f t="shared" si="38"/>
        <v>188794</v>
      </c>
      <c r="E130" s="35">
        <f t="shared" si="38"/>
        <v>6950</v>
      </c>
      <c r="F130" s="35">
        <f t="shared" si="38"/>
        <v>13715</v>
      </c>
      <c r="G130" s="65">
        <f t="shared" si="28"/>
        <v>0.07264531711812876</v>
      </c>
      <c r="H130" s="35">
        <f>H128+H120+H108+H100+H90+H76+H60+H52+H46+H38+H28+H20</f>
        <v>9959</v>
      </c>
      <c r="I130" s="65">
        <f t="shared" si="33"/>
        <v>0.7261392635800219</v>
      </c>
      <c r="J130" s="35">
        <f aca="true" t="shared" si="40" ref="J130:U130">J128+J120+J108+J100+J90+J76+J60+J52+J46+J38+J28+J20</f>
        <v>406</v>
      </c>
      <c r="K130" s="35">
        <f t="shared" si="40"/>
        <v>4894</v>
      </c>
      <c r="L130" s="35">
        <f t="shared" si="40"/>
        <v>0</v>
      </c>
      <c r="M130" s="35">
        <f t="shared" si="40"/>
        <v>3</v>
      </c>
      <c r="N130" s="35">
        <f t="shared" si="40"/>
        <v>28</v>
      </c>
      <c r="O130" s="35">
        <f t="shared" si="40"/>
        <v>1066</v>
      </c>
      <c r="P130" s="35">
        <f t="shared" si="40"/>
        <v>1172</v>
      </c>
      <c r="Q130" s="35">
        <f t="shared" si="40"/>
        <v>311</v>
      </c>
      <c r="R130" s="35">
        <f t="shared" si="40"/>
        <v>2079</v>
      </c>
      <c r="S130" s="35">
        <f t="shared" si="40"/>
        <v>317</v>
      </c>
      <c r="T130" s="35">
        <f t="shared" si="40"/>
        <v>187</v>
      </c>
      <c r="U130" s="35">
        <f t="shared" si="40"/>
        <v>149</v>
      </c>
      <c r="V130" s="66">
        <f t="shared" si="32"/>
        <v>0.001679078784283399</v>
      </c>
      <c r="W130" s="30"/>
      <c r="X130" s="30"/>
      <c r="Y130" s="31"/>
      <c r="AB130" s="5"/>
      <c r="AC130" s="5"/>
      <c r="AD130" s="32"/>
      <c r="AE130" s="8"/>
      <c r="AF130" s="8"/>
      <c r="AG130" s="8"/>
      <c r="AH130" s="8"/>
      <c r="AI130" s="8"/>
      <c r="AM130" s="13"/>
      <c r="AN130" s="14"/>
      <c r="AO130" s="6"/>
      <c r="AP130" s="6"/>
      <c r="AQ130" s="6"/>
      <c r="AR130" s="6"/>
      <c r="AS130" s="6"/>
      <c r="AT130" s="6"/>
      <c r="AU130" s="6"/>
      <c r="AV130" s="3"/>
      <c r="AW130" s="3"/>
      <c r="AX130" s="3"/>
      <c r="AY130" s="3"/>
      <c r="AZ130" s="3"/>
      <c r="BA130" s="3"/>
      <c r="BB130" s="3"/>
      <c r="BC130" s="3"/>
    </row>
    <row r="131" spans="1:55" s="69" customFormat="1" ht="13.5">
      <c r="A131" s="67"/>
      <c r="B131" s="68"/>
      <c r="C131" s="67"/>
      <c r="W131" s="67"/>
      <c r="X131" s="70"/>
      <c r="Y131" s="68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15"/>
      <c r="AO131" s="4"/>
      <c r="AP131" s="4"/>
      <c r="AQ131" s="4"/>
      <c r="AR131" s="4"/>
      <c r="AS131" s="4"/>
      <c r="AT131" s="4"/>
      <c r="AU131" s="4"/>
      <c r="AV131" s="67"/>
      <c r="AW131" s="67"/>
      <c r="AX131" s="67"/>
      <c r="AY131" s="67"/>
      <c r="AZ131" s="67"/>
      <c r="BA131" s="67"/>
      <c r="BB131" s="67"/>
      <c r="BC131" s="67"/>
    </row>
    <row r="132" spans="1:55" s="69" customFormat="1" ht="13.5">
      <c r="A132" s="67"/>
      <c r="B132" s="68"/>
      <c r="C132" s="67"/>
      <c r="W132" s="67"/>
      <c r="X132" s="67"/>
      <c r="Y132" s="68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15"/>
      <c r="AO132" s="4"/>
      <c r="AP132" s="4"/>
      <c r="AQ132" s="4"/>
      <c r="AR132" s="4"/>
      <c r="AS132" s="4"/>
      <c r="AT132" s="4"/>
      <c r="AU132" s="4"/>
      <c r="AV132" s="67"/>
      <c r="AW132" s="67"/>
      <c r="AX132" s="67"/>
      <c r="AY132" s="67"/>
      <c r="AZ132" s="67"/>
      <c r="BA132" s="67"/>
      <c r="BB132" s="67"/>
      <c r="BC132" s="67"/>
    </row>
    <row r="133" spans="1:55" s="69" customFormat="1" ht="13.5">
      <c r="A133" s="67"/>
      <c r="B133" s="68"/>
      <c r="C133" s="67"/>
      <c r="W133" s="67"/>
      <c r="X133" s="67"/>
      <c r="Y133" s="68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15"/>
      <c r="AO133" s="4"/>
      <c r="AP133" s="4"/>
      <c r="AQ133" s="4"/>
      <c r="AR133" s="4"/>
      <c r="AS133" s="4"/>
      <c r="AT133" s="4"/>
      <c r="AU133" s="4"/>
      <c r="AV133" s="67"/>
      <c r="AW133" s="67"/>
      <c r="AX133" s="67"/>
      <c r="AY133" s="67"/>
      <c r="AZ133" s="67"/>
      <c r="BA133" s="67"/>
      <c r="BB133" s="67"/>
      <c r="BC133" s="67"/>
    </row>
    <row r="134" spans="1:55" s="69" customFormat="1" ht="13.5">
      <c r="A134" s="67"/>
      <c r="B134" s="68"/>
      <c r="C134" s="67"/>
      <c r="W134" s="67"/>
      <c r="X134" s="67"/>
      <c r="Y134" s="68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15"/>
      <c r="AO134" s="4"/>
      <c r="AP134" s="4"/>
      <c r="AQ134" s="4"/>
      <c r="AR134" s="4"/>
      <c r="AS134" s="4"/>
      <c r="AT134" s="4"/>
      <c r="AU134" s="4"/>
      <c r="AV134" s="67"/>
      <c r="AW134" s="67"/>
      <c r="AX134" s="67"/>
      <c r="AY134" s="67"/>
      <c r="AZ134" s="67"/>
      <c r="BA134" s="67"/>
      <c r="BB134" s="67"/>
      <c r="BC134" s="67"/>
    </row>
    <row r="135" spans="1:55" s="69" customFormat="1" ht="13.5">
      <c r="A135" s="67"/>
      <c r="B135" s="68"/>
      <c r="C135" s="67"/>
      <c r="W135" s="67"/>
      <c r="X135" s="67"/>
      <c r="Y135" s="68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15"/>
      <c r="AO135" s="4"/>
      <c r="AP135" s="4"/>
      <c r="AQ135" s="4"/>
      <c r="AR135" s="4"/>
      <c r="AS135" s="4"/>
      <c r="AT135" s="4"/>
      <c r="AU135" s="4"/>
      <c r="AV135" s="67"/>
      <c r="AW135" s="67"/>
      <c r="AX135" s="67"/>
      <c r="AY135" s="67"/>
      <c r="AZ135" s="67"/>
      <c r="BA135" s="67"/>
      <c r="BB135" s="67"/>
      <c r="BC135" s="67"/>
    </row>
    <row r="136" spans="1:55" s="69" customFormat="1" ht="13.5">
      <c r="A136" s="67"/>
      <c r="B136" s="68"/>
      <c r="C136" s="67"/>
      <c r="W136" s="67"/>
      <c r="X136" s="67"/>
      <c r="Y136" s="68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15"/>
      <c r="AO136" s="4"/>
      <c r="AP136" s="4"/>
      <c r="AQ136" s="4"/>
      <c r="AR136" s="4"/>
      <c r="AS136" s="4"/>
      <c r="AT136" s="4"/>
      <c r="AU136" s="4"/>
      <c r="AV136" s="67"/>
      <c r="AW136" s="67"/>
      <c r="AX136" s="67"/>
      <c r="AY136" s="67"/>
      <c r="AZ136" s="67"/>
      <c r="BA136" s="67"/>
      <c r="BB136" s="67"/>
      <c r="BC136" s="67"/>
    </row>
    <row r="137" spans="1:55" s="69" customFormat="1" ht="13.5">
      <c r="A137" s="67"/>
      <c r="B137" s="68"/>
      <c r="C137" s="67"/>
      <c r="W137" s="67"/>
      <c r="X137" s="67"/>
      <c r="Y137" s="68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15"/>
      <c r="AO137" s="4"/>
      <c r="AP137" s="4"/>
      <c r="AQ137" s="4"/>
      <c r="AR137" s="4"/>
      <c r="AS137" s="4"/>
      <c r="AT137" s="4"/>
      <c r="AU137" s="4"/>
      <c r="AV137" s="67"/>
      <c r="AW137" s="67"/>
      <c r="AX137" s="67"/>
      <c r="AY137" s="67"/>
      <c r="AZ137" s="67"/>
      <c r="BA137" s="67"/>
      <c r="BB137" s="67"/>
      <c r="BC137" s="67"/>
    </row>
    <row r="138" spans="1:55" s="69" customFormat="1" ht="13.5">
      <c r="A138" s="67"/>
      <c r="B138" s="68"/>
      <c r="C138" s="67"/>
      <c r="W138" s="67"/>
      <c r="X138" s="67"/>
      <c r="Y138" s="68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15"/>
      <c r="AO138" s="4"/>
      <c r="AP138" s="4"/>
      <c r="AQ138" s="4"/>
      <c r="AR138" s="4"/>
      <c r="AS138" s="4"/>
      <c r="AT138" s="4"/>
      <c r="AU138" s="4"/>
      <c r="AV138" s="67"/>
      <c r="AW138" s="67"/>
      <c r="AX138" s="67"/>
      <c r="AY138" s="67"/>
      <c r="AZ138" s="67"/>
      <c r="BA138" s="67"/>
      <c r="BB138" s="67"/>
      <c r="BC138" s="67"/>
    </row>
    <row r="139" spans="1:55" s="69" customFormat="1" ht="13.5">
      <c r="A139" s="67"/>
      <c r="B139" s="68"/>
      <c r="C139" s="67"/>
      <c r="W139" s="67"/>
      <c r="X139" s="67"/>
      <c r="Y139" s="68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15"/>
      <c r="AO139" s="4"/>
      <c r="AP139" s="4"/>
      <c r="AQ139" s="4"/>
      <c r="AR139" s="4"/>
      <c r="AS139" s="4"/>
      <c r="AT139" s="4"/>
      <c r="AU139" s="4"/>
      <c r="AV139" s="67"/>
      <c r="AW139" s="67"/>
      <c r="AX139" s="67"/>
      <c r="AY139" s="67"/>
      <c r="AZ139" s="67"/>
      <c r="BA139" s="67"/>
      <c r="BB139" s="67"/>
      <c r="BC139" s="67"/>
    </row>
    <row r="140" ht="13.5">
      <c r="C140" s="67"/>
    </row>
    <row r="141" ht="13.5">
      <c r="C141" s="67"/>
    </row>
    <row r="142" ht="13.5">
      <c r="C142" s="67"/>
    </row>
    <row r="143" ht="13.5">
      <c r="C143" s="67"/>
    </row>
    <row r="144" ht="13.5">
      <c r="C144" s="67"/>
    </row>
    <row r="145" ht="13.5">
      <c r="C145" s="67"/>
    </row>
    <row r="146" ht="13.5">
      <c r="C146" s="67"/>
    </row>
    <row r="147" ht="13.5">
      <c r="C147" s="67"/>
    </row>
    <row r="148" ht="13.5">
      <c r="C148" s="67"/>
    </row>
    <row r="149" ht="13.5">
      <c r="C149" s="67"/>
    </row>
    <row r="150" ht="13.5">
      <c r="C150" s="67"/>
    </row>
    <row r="151" ht="13.5">
      <c r="C151" s="67"/>
    </row>
    <row r="152" ht="13.5">
      <c r="C152" s="67"/>
    </row>
    <row r="153" ht="13.5">
      <c r="C153" s="67"/>
    </row>
    <row r="154" ht="13.5">
      <c r="C154" s="67"/>
    </row>
    <row r="155" ht="13.5">
      <c r="C155" s="67"/>
    </row>
    <row r="156" ht="13.5">
      <c r="C156" s="67"/>
    </row>
    <row r="157" ht="13.5">
      <c r="C157" s="67"/>
    </row>
    <row r="158" ht="13.5">
      <c r="C158" s="67"/>
    </row>
    <row r="159" ht="13.5">
      <c r="C159" s="67"/>
    </row>
    <row r="160" ht="13.5">
      <c r="C160" s="67"/>
    </row>
    <row r="161" ht="13.5">
      <c r="C161" s="67"/>
    </row>
    <row r="162" ht="13.5">
      <c r="C162" s="67"/>
    </row>
    <row r="163" ht="13.5">
      <c r="C163" s="67"/>
    </row>
    <row r="164" ht="13.5">
      <c r="C164" s="67"/>
    </row>
    <row r="165" ht="13.5">
      <c r="C165" s="67"/>
    </row>
    <row r="166" ht="13.5">
      <c r="C166" s="67"/>
    </row>
    <row r="167" ht="13.5">
      <c r="C167" s="67"/>
    </row>
    <row r="168" ht="13.5">
      <c r="C168" s="67"/>
    </row>
    <row r="169" ht="13.5">
      <c r="C169" s="67"/>
    </row>
    <row r="170" ht="13.5">
      <c r="C170" s="67"/>
    </row>
    <row r="171" ht="13.5">
      <c r="C171" s="67"/>
    </row>
    <row r="172" ht="13.5">
      <c r="C172" s="67"/>
    </row>
    <row r="173" ht="13.5">
      <c r="C173" s="67"/>
    </row>
    <row r="174" ht="13.5">
      <c r="C174" s="67"/>
    </row>
    <row r="175" ht="13.5">
      <c r="C175" s="67"/>
    </row>
    <row r="176" ht="13.5">
      <c r="C176" s="67"/>
    </row>
    <row r="177" ht="13.5">
      <c r="C177" s="67"/>
    </row>
    <row r="178" ht="13.5">
      <c r="C178" s="67"/>
    </row>
    <row r="179" ht="13.5">
      <c r="C179" s="67"/>
    </row>
    <row r="180" ht="13.5">
      <c r="C180" s="67"/>
    </row>
    <row r="181" ht="13.5">
      <c r="C181" s="67"/>
    </row>
    <row r="182" ht="13.5">
      <c r="C182" s="67"/>
    </row>
    <row r="183" ht="13.5">
      <c r="C183" s="67"/>
    </row>
    <row r="184" ht="13.5">
      <c r="C184" s="67"/>
    </row>
    <row r="185" ht="13.5">
      <c r="C185" s="67"/>
    </row>
    <row r="186" ht="13.5">
      <c r="C186" s="67"/>
    </row>
    <row r="187" ht="13.5">
      <c r="C187" s="67"/>
    </row>
    <row r="188" ht="13.5">
      <c r="C188" s="67"/>
    </row>
    <row r="189" ht="13.5">
      <c r="C189" s="67"/>
    </row>
    <row r="190" ht="13.5">
      <c r="C190" s="67"/>
    </row>
    <row r="191" ht="13.5">
      <c r="C191" s="67"/>
    </row>
    <row r="192" ht="13.5">
      <c r="C192" s="67"/>
    </row>
    <row r="193" ht="13.5">
      <c r="C193" s="67"/>
    </row>
    <row r="194" ht="13.5">
      <c r="C194" s="67"/>
    </row>
    <row r="195" ht="13.5">
      <c r="C195" s="67"/>
    </row>
    <row r="196" ht="13.5">
      <c r="C196" s="67"/>
    </row>
    <row r="197" ht="13.5">
      <c r="C197" s="67"/>
    </row>
    <row r="198" ht="13.5">
      <c r="C198" s="67"/>
    </row>
    <row r="199" ht="13.5">
      <c r="C199" s="67"/>
    </row>
    <row r="200" ht="13.5">
      <c r="C200" s="67"/>
    </row>
    <row r="201" ht="13.5">
      <c r="C201" s="67"/>
    </row>
    <row r="202" ht="13.5">
      <c r="C202" s="67"/>
    </row>
    <row r="203" ht="13.5">
      <c r="C203" s="67"/>
    </row>
    <row r="204" ht="13.5">
      <c r="C204" s="67"/>
    </row>
    <row r="205" ht="13.5">
      <c r="C205" s="67"/>
    </row>
    <row r="206" ht="13.5">
      <c r="C206" s="67"/>
    </row>
    <row r="207" ht="13.5">
      <c r="C207" s="67"/>
    </row>
    <row r="208" ht="13.5">
      <c r="C208" s="67"/>
    </row>
    <row r="209" ht="13.5">
      <c r="C209" s="67"/>
    </row>
    <row r="210" ht="13.5">
      <c r="C210" s="67"/>
    </row>
    <row r="211" ht="13.5">
      <c r="C211" s="67"/>
    </row>
    <row r="212" ht="13.5">
      <c r="C212" s="67"/>
    </row>
    <row r="213" ht="13.5">
      <c r="C213" s="67"/>
    </row>
    <row r="214" ht="13.5">
      <c r="C214" s="67"/>
    </row>
    <row r="215" ht="13.5">
      <c r="C215" s="67"/>
    </row>
    <row r="216" ht="13.5">
      <c r="C216" s="67"/>
    </row>
    <row r="217" ht="13.5">
      <c r="C217" s="67"/>
    </row>
    <row r="218" ht="13.5">
      <c r="C218" s="67"/>
    </row>
    <row r="219" ht="13.5">
      <c r="C219" s="67"/>
    </row>
    <row r="220" ht="13.5">
      <c r="C220" s="67"/>
    </row>
    <row r="221" ht="13.5">
      <c r="C221" s="67"/>
    </row>
    <row r="222" ht="13.5">
      <c r="C222" s="67"/>
    </row>
    <row r="223" ht="13.5">
      <c r="C223" s="67"/>
    </row>
    <row r="224" ht="13.5">
      <c r="C224" s="67"/>
    </row>
    <row r="225" ht="13.5">
      <c r="C225" s="67"/>
    </row>
    <row r="226" ht="13.5">
      <c r="C226" s="67"/>
    </row>
    <row r="227" ht="13.5">
      <c r="C227" s="67"/>
    </row>
    <row r="228" ht="13.5">
      <c r="C228" s="67"/>
    </row>
    <row r="229" ht="13.5">
      <c r="C229" s="67"/>
    </row>
    <row r="230" ht="13.5">
      <c r="C230" s="67"/>
    </row>
    <row r="231" ht="13.5">
      <c r="C231" s="67"/>
    </row>
    <row r="232" ht="13.5">
      <c r="C232" s="67"/>
    </row>
    <row r="233" ht="13.5">
      <c r="C233" s="67"/>
    </row>
    <row r="234" ht="13.5">
      <c r="C234" s="67"/>
    </row>
    <row r="235" ht="13.5">
      <c r="C235" s="67"/>
    </row>
    <row r="236" ht="13.5">
      <c r="C236" s="67"/>
    </row>
    <row r="237" ht="13.5">
      <c r="C237" s="67"/>
    </row>
    <row r="238" ht="13.5">
      <c r="C238" s="67"/>
    </row>
    <row r="239" ht="13.5">
      <c r="C239" s="67"/>
    </row>
    <row r="240" ht="13.5">
      <c r="C240" s="67"/>
    </row>
    <row r="241" ht="13.5">
      <c r="C241" s="67"/>
    </row>
    <row r="242" ht="13.5">
      <c r="C242" s="67"/>
    </row>
    <row r="243" ht="13.5">
      <c r="C243" s="67"/>
    </row>
    <row r="244" ht="13.5">
      <c r="C244" s="67"/>
    </row>
    <row r="245" ht="13.5">
      <c r="C245" s="67"/>
    </row>
    <row r="246" ht="13.5">
      <c r="C246" s="67"/>
    </row>
    <row r="247" ht="13.5">
      <c r="C247" s="67"/>
    </row>
    <row r="248" ht="13.5">
      <c r="C248" s="67"/>
    </row>
    <row r="249" ht="13.5">
      <c r="C249" s="67"/>
    </row>
    <row r="250" ht="13.5">
      <c r="C250" s="67"/>
    </row>
    <row r="251" ht="13.5">
      <c r="C251" s="67"/>
    </row>
    <row r="252" ht="13.5">
      <c r="C252" s="67"/>
    </row>
    <row r="253" ht="13.5">
      <c r="C253" s="67"/>
    </row>
    <row r="254" ht="13.5">
      <c r="C254" s="67"/>
    </row>
    <row r="255" ht="13.5">
      <c r="C255" s="67"/>
    </row>
    <row r="256" ht="13.5">
      <c r="C256" s="67"/>
    </row>
    <row r="257" ht="13.5">
      <c r="C257" s="67"/>
    </row>
    <row r="258" ht="13.5">
      <c r="C258" s="67"/>
    </row>
    <row r="259" ht="13.5">
      <c r="C259" s="67"/>
    </row>
    <row r="260" ht="13.5">
      <c r="C260" s="67"/>
    </row>
    <row r="261" ht="13.5">
      <c r="C261" s="67"/>
    </row>
    <row r="262" ht="13.5">
      <c r="C262" s="67"/>
    </row>
    <row r="263" ht="13.5">
      <c r="C263" s="67"/>
    </row>
    <row r="264" ht="13.5">
      <c r="C264" s="67"/>
    </row>
    <row r="265" ht="13.5">
      <c r="C265" s="67"/>
    </row>
    <row r="266" ht="13.5">
      <c r="C266" s="67"/>
    </row>
    <row r="267" ht="13.5">
      <c r="C267" s="67"/>
    </row>
    <row r="268" ht="13.5">
      <c r="C268" s="67"/>
    </row>
    <row r="269" ht="13.5">
      <c r="C269" s="67"/>
    </row>
    <row r="270" ht="13.5">
      <c r="C270" s="67"/>
    </row>
    <row r="271" ht="13.5">
      <c r="C271" s="67"/>
    </row>
    <row r="272" ht="13.5">
      <c r="C272" s="67"/>
    </row>
    <row r="273" ht="13.5">
      <c r="C273" s="67"/>
    </row>
    <row r="274" ht="13.5">
      <c r="C274" s="67"/>
    </row>
    <row r="275" ht="13.5">
      <c r="C275" s="67"/>
    </row>
    <row r="276" ht="13.5">
      <c r="C276" s="67"/>
    </row>
    <row r="277" ht="13.5">
      <c r="C277" s="67"/>
    </row>
    <row r="278" ht="13.5">
      <c r="C278" s="67"/>
    </row>
    <row r="279" ht="13.5">
      <c r="C279" s="67"/>
    </row>
    <row r="280" ht="13.5">
      <c r="C280" s="67"/>
    </row>
    <row r="281" ht="13.5">
      <c r="C281" s="67"/>
    </row>
    <row r="282" ht="13.5">
      <c r="C282" s="67"/>
    </row>
    <row r="283" ht="13.5">
      <c r="C283" s="67"/>
    </row>
    <row r="284" ht="13.5">
      <c r="C284" s="67"/>
    </row>
    <row r="285" ht="13.5">
      <c r="C285" s="67"/>
    </row>
    <row r="286" ht="13.5">
      <c r="C286" s="67"/>
    </row>
    <row r="287" ht="13.5">
      <c r="C287" s="67"/>
    </row>
    <row r="288" ht="13.5">
      <c r="C288" s="67"/>
    </row>
    <row r="289" ht="13.5">
      <c r="C289" s="67"/>
    </row>
    <row r="290" ht="13.5">
      <c r="C290" s="67"/>
    </row>
    <row r="291" ht="13.5">
      <c r="C291" s="67"/>
    </row>
    <row r="292" ht="13.5">
      <c r="C292" s="67"/>
    </row>
    <row r="293" ht="13.5">
      <c r="C293" s="67"/>
    </row>
    <row r="294" ht="13.5">
      <c r="C294" s="67"/>
    </row>
    <row r="295" ht="13.5">
      <c r="C295" s="67"/>
    </row>
    <row r="296" ht="13.5">
      <c r="C296" s="67"/>
    </row>
    <row r="297" ht="13.5">
      <c r="C297" s="67"/>
    </row>
    <row r="298" ht="13.5">
      <c r="C298" s="67"/>
    </row>
    <row r="299" ht="13.5">
      <c r="C299" s="67"/>
    </row>
    <row r="300" ht="13.5">
      <c r="C300" s="67"/>
    </row>
    <row r="301" ht="13.5">
      <c r="C301" s="67"/>
    </row>
    <row r="302" ht="13.5">
      <c r="C302" s="67"/>
    </row>
    <row r="303" ht="13.5">
      <c r="C303" s="67"/>
    </row>
    <row r="304" ht="13.5">
      <c r="C304" s="67"/>
    </row>
    <row r="305" ht="13.5">
      <c r="C305" s="67"/>
    </row>
    <row r="306" ht="13.5">
      <c r="C306" s="67"/>
    </row>
    <row r="307" ht="13.5">
      <c r="C307" s="67"/>
    </row>
    <row r="308" ht="13.5">
      <c r="C308" s="67"/>
    </row>
    <row r="309" ht="13.5">
      <c r="C309" s="67"/>
    </row>
    <row r="310" ht="13.5">
      <c r="C310" s="67"/>
    </row>
    <row r="311" ht="13.5">
      <c r="C311" s="67"/>
    </row>
    <row r="312" ht="13.5">
      <c r="C312" s="67"/>
    </row>
    <row r="313" ht="13.5">
      <c r="C313" s="67"/>
    </row>
    <row r="314" ht="13.5">
      <c r="C314" s="67"/>
    </row>
    <row r="315" ht="13.5">
      <c r="C315" s="67"/>
    </row>
    <row r="316" ht="13.5">
      <c r="C316" s="67"/>
    </row>
    <row r="317" ht="13.5">
      <c r="C317" s="67"/>
    </row>
    <row r="318" ht="13.5">
      <c r="C318" s="67"/>
    </row>
    <row r="319" ht="13.5">
      <c r="C319" s="67"/>
    </row>
    <row r="320" ht="13.5">
      <c r="C320" s="67"/>
    </row>
    <row r="321" ht="13.5">
      <c r="C321" s="67"/>
    </row>
    <row r="322" ht="13.5">
      <c r="C322" s="67"/>
    </row>
    <row r="323" ht="13.5">
      <c r="C323" s="67"/>
    </row>
    <row r="324" ht="13.5">
      <c r="C324" s="67"/>
    </row>
    <row r="325" ht="13.5">
      <c r="C325" s="67"/>
    </row>
    <row r="326" ht="13.5">
      <c r="C326" s="67"/>
    </row>
    <row r="327" ht="13.5">
      <c r="C327" s="67"/>
    </row>
    <row r="328" ht="13.5">
      <c r="C328" s="67"/>
    </row>
    <row r="329" ht="13.5">
      <c r="C329" s="67"/>
    </row>
    <row r="330" ht="13.5">
      <c r="C330" s="67"/>
    </row>
    <row r="331" ht="13.5">
      <c r="C331" s="67"/>
    </row>
    <row r="332" ht="13.5">
      <c r="C332" s="67"/>
    </row>
    <row r="333" ht="13.5">
      <c r="C333" s="67"/>
    </row>
    <row r="334" ht="13.5">
      <c r="C334" s="67"/>
    </row>
    <row r="335" ht="13.5">
      <c r="C335" s="67"/>
    </row>
    <row r="336" ht="13.5">
      <c r="C336" s="67"/>
    </row>
    <row r="337" ht="13.5">
      <c r="C337" s="67"/>
    </row>
    <row r="338" ht="13.5">
      <c r="C338" s="67"/>
    </row>
    <row r="339" ht="13.5">
      <c r="C339" s="67"/>
    </row>
    <row r="340" ht="13.5">
      <c r="C340" s="67"/>
    </row>
    <row r="341" ht="13.5">
      <c r="C341" s="67"/>
    </row>
    <row r="342" ht="13.5">
      <c r="C342" s="67"/>
    </row>
    <row r="343" ht="13.5">
      <c r="C343" s="67"/>
    </row>
    <row r="344" ht="13.5">
      <c r="C344" s="67"/>
    </row>
    <row r="345" ht="13.5">
      <c r="C345" s="67"/>
    </row>
    <row r="346" ht="13.5">
      <c r="C346" s="67"/>
    </row>
    <row r="347" ht="13.5">
      <c r="C347" s="67"/>
    </row>
    <row r="348" ht="13.5">
      <c r="C348" s="67"/>
    </row>
    <row r="349" ht="13.5">
      <c r="C349" s="67"/>
    </row>
    <row r="350" ht="13.5">
      <c r="C350" s="67"/>
    </row>
    <row r="351" ht="13.5">
      <c r="C351" s="67"/>
    </row>
    <row r="352" ht="13.5">
      <c r="C352" s="67"/>
    </row>
    <row r="353" ht="13.5">
      <c r="C353" s="67"/>
    </row>
    <row r="354" ht="13.5">
      <c r="C354" s="67"/>
    </row>
    <row r="355" ht="13.5">
      <c r="C355" s="67"/>
    </row>
    <row r="356" ht="13.5">
      <c r="C356" s="67"/>
    </row>
    <row r="357" ht="13.5">
      <c r="C357" s="67"/>
    </row>
    <row r="358" ht="13.5">
      <c r="C358" s="67"/>
    </row>
    <row r="359" ht="13.5">
      <c r="C359" s="67"/>
    </row>
    <row r="360" ht="13.5">
      <c r="C360" s="67"/>
    </row>
    <row r="361" ht="13.5">
      <c r="C361" s="67"/>
    </row>
    <row r="362" ht="13.5">
      <c r="C362" s="67"/>
    </row>
    <row r="363" ht="13.5">
      <c r="C363" s="67"/>
    </row>
    <row r="364" ht="13.5">
      <c r="C364" s="67"/>
    </row>
    <row r="365" ht="13.5">
      <c r="C365" s="67"/>
    </row>
    <row r="366" ht="13.5">
      <c r="C366" s="67"/>
    </row>
    <row r="367" ht="13.5">
      <c r="C367" s="67"/>
    </row>
    <row r="368" ht="13.5">
      <c r="C368" s="67"/>
    </row>
    <row r="369" ht="13.5">
      <c r="C369" s="67"/>
    </row>
    <row r="370" ht="13.5">
      <c r="C370" s="67"/>
    </row>
    <row r="371" ht="13.5">
      <c r="C371" s="67"/>
    </row>
    <row r="372" ht="13.5">
      <c r="C372" s="67"/>
    </row>
    <row r="373" ht="13.5">
      <c r="C373" s="67"/>
    </row>
    <row r="374" ht="13.5">
      <c r="C374" s="67"/>
    </row>
    <row r="375" ht="13.5">
      <c r="C375" s="67"/>
    </row>
    <row r="376" ht="13.5">
      <c r="C376" s="67"/>
    </row>
    <row r="377" ht="13.5">
      <c r="C377" s="67"/>
    </row>
    <row r="378" ht="13.5">
      <c r="C378" s="67"/>
    </row>
    <row r="379" ht="13.5">
      <c r="C379" s="67"/>
    </row>
    <row r="380" ht="13.5">
      <c r="C380" s="67"/>
    </row>
    <row r="381" ht="13.5">
      <c r="C381" s="67"/>
    </row>
    <row r="382" ht="13.5">
      <c r="C382" s="67"/>
    </row>
    <row r="383" ht="13.5">
      <c r="C383" s="67"/>
    </row>
    <row r="384" ht="13.5">
      <c r="C384" s="67"/>
    </row>
    <row r="385" ht="13.5">
      <c r="C385" s="67"/>
    </row>
    <row r="386" ht="13.5">
      <c r="C386" s="67"/>
    </row>
    <row r="387" ht="13.5">
      <c r="C387" s="67"/>
    </row>
    <row r="388" ht="13.5">
      <c r="C388" s="67"/>
    </row>
    <row r="389" ht="13.5">
      <c r="C389" s="67"/>
    </row>
    <row r="390" ht="13.5">
      <c r="C390" s="67"/>
    </row>
    <row r="391" ht="13.5">
      <c r="C391" s="67"/>
    </row>
    <row r="392" ht="13.5">
      <c r="C392" s="67"/>
    </row>
    <row r="393" ht="13.5">
      <c r="C393" s="67"/>
    </row>
    <row r="394" ht="13.5">
      <c r="C394" s="67"/>
    </row>
    <row r="395" ht="13.5">
      <c r="C395" s="67"/>
    </row>
    <row r="396" ht="13.5">
      <c r="C396" s="67"/>
    </row>
    <row r="397" ht="13.5">
      <c r="C397" s="67"/>
    </row>
    <row r="398" ht="13.5">
      <c r="C398" s="67"/>
    </row>
    <row r="399" ht="13.5">
      <c r="C399" s="67"/>
    </row>
    <row r="400" ht="13.5">
      <c r="C400" s="67"/>
    </row>
    <row r="401" ht="13.5">
      <c r="C401" s="67"/>
    </row>
    <row r="402" ht="13.5">
      <c r="C402" s="67"/>
    </row>
    <row r="403" ht="13.5">
      <c r="C403" s="67"/>
    </row>
    <row r="404" ht="13.5">
      <c r="C404" s="67"/>
    </row>
    <row r="405" ht="13.5">
      <c r="C405" s="67"/>
    </row>
    <row r="406" ht="13.5">
      <c r="C406" s="67"/>
    </row>
    <row r="407" ht="13.5">
      <c r="C407" s="67"/>
    </row>
    <row r="408" ht="13.5">
      <c r="C408" s="67"/>
    </row>
    <row r="409" ht="13.5">
      <c r="C409" s="67"/>
    </row>
    <row r="410" ht="13.5">
      <c r="C410" s="67"/>
    </row>
    <row r="411" ht="13.5">
      <c r="C411" s="67"/>
    </row>
    <row r="412" ht="13.5">
      <c r="C412" s="67"/>
    </row>
    <row r="413" ht="13.5">
      <c r="C413" s="67"/>
    </row>
    <row r="414" ht="13.5">
      <c r="C414" s="67"/>
    </row>
    <row r="415" ht="13.5">
      <c r="C415" s="67"/>
    </row>
    <row r="416" ht="13.5">
      <c r="C416" s="67"/>
    </row>
    <row r="417" ht="13.5">
      <c r="C417" s="67"/>
    </row>
    <row r="418" ht="13.5">
      <c r="C418" s="67"/>
    </row>
    <row r="419" ht="13.5">
      <c r="C419" s="67"/>
    </row>
    <row r="420" ht="13.5">
      <c r="C420" s="67"/>
    </row>
    <row r="421" ht="13.5">
      <c r="C421" s="67"/>
    </row>
    <row r="422" ht="13.5">
      <c r="C422" s="67"/>
    </row>
    <row r="423" ht="13.5">
      <c r="C423" s="67"/>
    </row>
    <row r="424" ht="13.5">
      <c r="C424" s="67"/>
    </row>
    <row r="425" ht="13.5">
      <c r="C425" s="67"/>
    </row>
    <row r="426" ht="13.5">
      <c r="C426" s="67"/>
    </row>
    <row r="427" ht="13.5">
      <c r="C427" s="67"/>
    </row>
    <row r="428" ht="13.5">
      <c r="C428" s="67"/>
    </row>
    <row r="429" ht="13.5">
      <c r="C429" s="67"/>
    </row>
    <row r="430" ht="13.5">
      <c r="C430" s="67"/>
    </row>
    <row r="431" ht="13.5">
      <c r="C431" s="67"/>
    </row>
    <row r="432" ht="13.5">
      <c r="C432" s="67"/>
    </row>
    <row r="433" ht="13.5">
      <c r="C433" s="67"/>
    </row>
    <row r="434" ht="13.5">
      <c r="C434" s="67"/>
    </row>
    <row r="435" ht="13.5">
      <c r="C435" s="67"/>
    </row>
    <row r="436" ht="13.5">
      <c r="C436" s="67"/>
    </row>
    <row r="437" ht="13.5">
      <c r="C437" s="67"/>
    </row>
    <row r="438" ht="13.5">
      <c r="C438" s="67"/>
    </row>
    <row r="439" ht="13.5">
      <c r="C439" s="67"/>
    </row>
    <row r="440" ht="13.5">
      <c r="C440" s="67"/>
    </row>
    <row r="441" ht="13.5">
      <c r="C441" s="67"/>
    </row>
    <row r="442" ht="13.5">
      <c r="C442" s="67"/>
    </row>
    <row r="443" ht="13.5">
      <c r="C443" s="67"/>
    </row>
    <row r="444" ht="13.5">
      <c r="C444" s="67"/>
    </row>
    <row r="445" ht="13.5">
      <c r="C445" s="67"/>
    </row>
    <row r="446" ht="13.5">
      <c r="C446" s="67"/>
    </row>
    <row r="447" ht="13.5">
      <c r="C447" s="67"/>
    </row>
    <row r="448" ht="13.5">
      <c r="C448" s="67"/>
    </row>
    <row r="449" ht="13.5">
      <c r="C449" s="67"/>
    </row>
    <row r="450" ht="13.5">
      <c r="C450" s="67"/>
    </row>
    <row r="451" ht="13.5">
      <c r="C451" s="67"/>
    </row>
    <row r="452" ht="13.5">
      <c r="C452" s="67"/>
    </row>
    <row r="453" ht="13.5">
      <c r="C453" s="67"/>
    </row>
    <row r="454" ht="13.5">
      <c r="C454" s="67"/>
    </row>
    <row r="455" ht="13.5">
      <c r="C455" s="67"/>
    </row>
    <row r="456" ht="13.5">
      <c r="C456" s="67"/>
    </row>
    <row r="457" ht="13.5">
      <c r="C457" s="67"/>
    </row>
    <row r="458" ht="13.5">
      <c r="C458" s="67"/>
    </row>
    <row r="459" ht="13.5">
      <c r="C459" s="67"/>
    </row>
    <row r="460" ht="13.5">
      <c r="C460" s="67"/>
    </row>
    <row r="461" ht="13.5">
      <c r="C461" s="67"/>
    </row>
    <row r="462" ht="13.5">
      <c r="C462" s="67"/>
    </row>
    <row r="463" ht="13.5">
      <c r="C463" s="67"/>
    </row>
    <row r="464" ht="13.5">
      <c r="C464" s="67"/>
    </row>
    <row r="465" ht="13.5">
      <c r="C465" s="67"/>
    </row>
    <row r="466" ht="13.5">
      <c r="C466" s="67"/>
    </row>
    <row r="467" ht="13.5">
      <c r="C467" s="67"/>
    </row>
    <row r="468" ht="13.5">
      <c r="C468" s="67"/>
    </row>
    <row r="469" ht="13.5">
      <c r="C469" s="67"/>
    </row>
    <row r="470" ht="13.5">
      <c r="C470" s="67"/>
    </row>
    <row r="471" ht="13.5">
      <c r="C471" s="67"/>
    </row>
    <row r="472" ht="13.5">
      <c r="C472" s="67"/>
    </row>
    <row r="473" ht="13.5">
      <c r="C473" s="67"/>
    </row>
    <row r="474" ht="13.5">
      <c r="C474" s="67"/>
    </row>
    <row r="475" ht="13.5">
      <c r="C475" s="67"/>
    </row>
    <row r="476" ht="13.5">
      <c r="C476" s="67"/>
    </row>
    <row r="477" ht="13.5">
      <c r="C477" s="67"/>
    </row>
    <row r="478" ht="13.5">
      <c r="C478" s="67"/>
    </row>
    <row r="479" ht="13.5">
      <c r="C479" s="67"/>
    </row>
    <row r="480" ht="13.5">
      <c r="C480" s="67"/>
    </row>
    <row r="481" ht="13.5">
      <c r="C481" s="67"/>
    </row>
    <row r="482" ht="13.5">
      <c r="C482" s="67"/>
    </row>
    <row r="483" ht="13.5">
      <c r="C483" s="67"/>
    </row>
    <row r="484" ht="13.5">
      <c r="C484" s="67"/>
    </row>
    <row r="485" ht="13.5">
      <c r="C485" s="67"/>
    </row>
    <row r="486" ht="13.5">
      <c r="C486" s="67"/>
    </row>
    <row r="487" ht="13.5">
      <c r="C487" s="67"/>
    </row>
    <row r="488" ht="13.5">
      <c r="C488" s="67"/>
    </row>
    <row r="489" ht="13.5">
      <c r="C489" s="67"/>
    </row>
    <row r="490" ht="13.5">
      <c r="C490" s="67"/>
    </row>
    <row r="491" ht="13.5">
      <c r="C491" s="67"/>
    </row>
    <row r="492" ht="13.5">
      <c r="C492" s="67"/>
    </row>
    <row r="493" ht="13.5">
      <c r="C493" s="67"/>
    </row>
    <row r="494" ht="13.5">
      <c r="C494" s="67"/>
    </row>
    <row r="495" ht="13.5">
      <c r="C495" s="67"/>
    </row>
    <row r="496" ht="13.5">
      <c r="C496" s="67"/>
    </row>
    <row r="497" ht="13.5">
      <c r="C497" s="67"/>
    </row>
    <row r="498" ht="13.5">
      <c r="C498" s="67"/>
    </row>
    <row r="499" ht="13.5">
      <c r="C499" s="67"/>
    </row>
    <row r="500" ht="13.5">
      <c r="C500" s="67"/>
    </row>
    <row r="501" ht="13.5">
      <c r="C501" s="67"/>
    </row>
    <row r="502" ht="13.5">
      <c r="C502" s="67"/>
    </row>
    <row r="503" ht="13.5">
      <c r="C503" s="67"/>
    </row>
    <row r="504" ht="13.5">
      <c r="C504" s="67"/>
    </row>
    <row r="505" ht="13.5">
      <c r="C505" s="67"/>
    </row>
    <row r="506" ht="13.5">
      <c r="C506" s="67"/>
    </row>
    <row r="507" ht="13.5">
      <c r="C507" s="67"/>
    </row>
    <row r="508" ht="13.5">
      <c r="C508" s="67"/>
    </row>
    <row r="509" ht="13.5">
      <c r="C509" s="67"/>
    </row>
    <row r="510" ht="13.5">
      <c r="C510" s="67"/>
    </row>
    <row r="511" ht="13.5">
      <c r="C511" s="67"/>
    </row>
    <row r="512" ht="13.5">
      <c r="C512" s="67"/>
    </row>
    <row r="513" ht="13.5">
      <c r="C513" s="67"/>
    </row>
    <row r="514" ht="13.5">
      <c r="C514" s="67"/>
    </row>
    <row r="515" ht="13.5">
      <c r="C515" s="67"/>
    </row>
    <row r="516" ht="13.5">
      <c r="C516" s="67"/>
    </row>
    <row r="517" ht="13.5">
      <c r="C517" s="67"/>
    </row>
    <row r="518" ht="13.5">
      <c r="C518" s="67"/>
    </row>
    <row r="519" ht="13.5">
      <c r="C519" s="67"/>
    </row>
    <row r="520" ht="13.5">
      <c r="C520" s="67"/>
    </row>
    <row r="521" ht="13.5">
      <c r="C521" s="67"/>
    </row>
    <row r="522" ht="13.5">
      <c r="C522" s="67"/>
    </row>
    <row r="523" ht="13.5">
      <c r="C523" s="67"/>
    </row>
    <row r="524" ht="13.5">
      <c r="C524" s="67"/>
    </row>
    <row r="525" ht="13.5">
      <c r="C525" s="67"/>
    </row>
    <row r="526" ht="13.5">
      <c r="C526" s="67"/>
    </row>
    <row r="527" ht="13.5">
      <c r="C527" s="67"/>
    </row>
    <row r="528" ht="13.5">
      <c r="C528" s="67"/>
    </row>
    <row r="529" ht="13.5">
      <c r="C529" s="67"/>
    </row>
    <row r="530" ht="13.5">
      <c r="C530" s="67"/>
    </row>
    <row r="531" ht="13.5">
      <c r="C531" s="67"/>
    </row>
    <row r="532" ht="13.5">
      <c r="C532" s="67"/>
    </row>
    <row r="533" ht="13.5">
      <c r="C533" s="67"/>
    </row>
    <row r="534" ht="13.5">
      <c r="C534" s="67"/>
    </row>
    <row r="535" ht="13.5">
      <c r="C535" s="67"/>
    </row>
    <row r="536" ht="13.5">
      <c r="C536" s="67"/>
    </row>
    <row r="537" ht="13.5">
      <c r="C537" s="67"/>
    </row>
    <row r="538" ht="13.5">
      <c r="C538" s="67"/>
    </row>
    <row r="539" ht="13.5">
      <c r="C539" s="67"/>
    </row>
    <row r="540" ht="13.5">
      <c r="C540" s="67"/>
    </row>
    <row r="541" ht="13.5">
      <c r="C541" s="67"/>
    </row>
    <row r="542" ht="13.5">
      <c r="C542" s="67"/>
    </row>
    <row r="543" ht="13.5">
      <c r="C543" s="67"/>
    </row>
    <row r="544" ht="13.5">
      <c r="C544" s="67"/>
    </row>
    <row r="545" ht="13.5">
      <c r="C545" s="67"/>
    </row>
    <row r="546" ht="13.5">
      <c r="C546" s="67"/>
    </row>
    <row r="547" ht="13.5">
      <c r="C547" s="67"/>
    </row>
    <row r="548" ht="13.5">
      <c r="C548" s="67"/>
    </row>
    <row r="549" ht="13.5">
      <c r="C549" s="67"/>
    </row>
    <row r="550" ht="13.5">
      <c r="C550" s="67"/>
    </row>
    <row r="551" ht="13.5">
      <c r="C551" s="67"/>
    </row>
    <row r="552" ht="13.5">
      <c r="C552" s="67"/>
    </row>
    <row r="553" ht="13.5">
      <c r="C553" s="67"/>
    </row>
    <row r="554" ht="13.5">
      <c r="C554" s="67"/>
    </row>
    <row r="555" ht="13.5">
      <c r="C555" s="67"/>
    </row>
    <row r="556" ht="13.5">
      <c r="C556" s="67"/>
    </row>
    <row r="557" ht="13.5">
      <c r="C557" s="67"/>
    </row>
    <row r="558" ht="13.5">
      <c r="C558" s="67"/>
    </row>
    <row r="559" ht="13.5">
      <c r="C559" s="67"/>
    </row>
    <row r="560" ht="13.5">
      <c r="C560" s="67"/>
    </row>
    <row r="561" ht="13.5">
      <c r="C561" s="67"/>
    </row>
    <row r="562" ht="13.5">
      <c r="C562" s="67"/>
    </row>
    <row r="563" ht="13.5">
      <c r="C563" s="67"/>
    </row>
    <row r="564" ht="13.5">
      <c r="C564" s="67"/>
    </row>
    <row r="565" ht="13.5">
      <c r="C565" s="67"/>
    </row>
    <row r="566" ht="13.5">
      <c r="C566" s="67"/>
    </row>
    <row r="567" ht="13.5">
      <c r="C567" s="67"/>
    </row>
    <row r="568" ht="13.5">
      <c r="C568" s="67"/>
    </row>
    <row r="569" ht="13.5">
      <c r="C569" s="67"/>
    </row>
    <row r="570" ht="13.5">
      <c r="C570" s="67"/>
    </row>
    <row r="571" ht="13.5">
      <c r="C571" s="67"/>
    </row>
    <row r="572" ht="13.5">
      <c r="C572" s="67"/>
    </row>
    <row r="573" ht="13.5">
      <c r="C573" s="67"/>
    </row>
    <row r="574" ht="13.5">
      <c r="C574" s="67"/>
    </row>
    <row r="575" ht="13.5">
      <c r="C575" s="67"/>
    </row>
    <row r="576" ht="13.5">
      <c r="C576" s="67"/>
    </row>
    <row r="577" ht="13.5">
      <c r="C577" s="67"/>
    </row>
    <row r="578" ht="13.5">
      <c r="C578" s="67"/>
    </row>
    <row r="579" ht="13.5">
      <c r="C579" s="67"/>
    </row>
    <row r="580" ht="13.5">
      <c r="C580" s="67"/>
    </row>
    <row r="581" ht="13.5">
      <c r="C581" s="67"/>
    </row>
    <row r="582" ht="13.5">
      <c r="C582" s="67"/>
    </row>
    <row r="583" ht="13.5">
      <c r="C583" s="67"/>
    </row>
    <row r="584" ht="13.5">
      <c r="C584" s="67"/>
    </row>
    <row r="585" ht="13.5">
      <c r="C585" s="67"/>
    </row>
    <row r="586" ht="13.5">
      <c r="C586" s="67"/>
    </row>
    <row r="587" ht="13.5">
      <c r="C587" s="67"/>
    </row>
    <row r="588" ht="13.5">
      <c r="C588" s="67"/>
    </row>
    <row r="589" ht="13.5">
      <c r="C589" s="67"/>
    </row>
    <row r="590" ht="13.5">
      <c r="C590" s="67"/>
    </row>
    <row r="591" ht="13.5">
      <c r="C591" s="67"/>
    </row>
    <row r="592" ht="13.5">
      <c r="C592" s="67"/>
    </row>
    <row r="593" ht="13.5">
      <c r="C593" s="67"/>
    </row>
    <row r="594" ht="13.5">
      <c r="C594" s="67"/>
    </row>
    <row r="595" ht="13.5">
      <c r="C595" s="67"/>
    </row>
    <row r="596" ht="13.5">
      <c r="C596" s="67"/>
    </row>
    <row r="597" ht="13.5">
      <c r="C597" s="67"/>
    </row>
    <row r="598" ht="13.5">
      <c r="C598" s="67"/>
    </row>
    <row r="599" ht="13.5">
      <c r="C599" s="67"/>
    </row>
    <row r="600" ht="13.5">
      <c r="C600" s="67"/>
    </row>
    <row r="601" ht="13.5">
      <c r="C601" s="67"/>
    </row>
    <row r="602" ht="13.5">
      <c r="C602" s="67"/>
    </row>
    <row r="603" ht="13.5">
      <c r="C603" s="67"/>
    </row>
    <row r="604" ht="13.5">
      <c r="C604" s="67"/>
    </row>
    <row r="605" ht="13.5">
      <c r="C605" s="67"/>
    </row>
    <row r="606" ht="13.5">
      <c r="C606" s="67"/>
    </row>
    <row r="607" ht="13.5">
      <c r="C607" s="67"/>
    </row>
    <row r="608" ht="13.5">
      <c r="C608" s="67"/>
    </row>
    <row r="609" ht="13.5">
      <c r="C609" s="67"/>
    </row>
    <row r="610" ht="13.5">
      <c r="C610" s="67"/>
    </row>
    <row r="611" ht="13.5">
      <c r="C611" s="67"/>
    </row>
    <row r="612" ht="13.5">
      <c r="C612" s="67"/>
    </row>
    <row r="613" ht="13.5">
      <c r="C613" s="67"/>
    </row>
    <row r="614" ht="13.5">
      <c r="C614" s="67"/>
    </row>
    <row r="615" ht="13.5">
      <c r="C615" s="67"/>
    </row>
    <row r="616" ht="13.5">
      <c r="C616" s="67"/>
    </row>
    <row r="617" ht="13.5">
      <c r="C617" s="67"/>
    </row>
    <row r="618" ht="13.5">
      <c r="C618" s="67"/>
    </row>
    <row r="619" ht="13.5">
      <c r="C619" s="67"/>
    </row>
    <row r="620" ht="13.5">
      <c r="C620" s="67"/>
    </row>
    <row r="621" ht="13.5">
      <c r="C621" s="67"/>
    </row>
    <row r="622" ht="13.5">
      <c r="C622" s="67"/>
    </row>
    <row r="623" ht="13.5">
      <c r="C623" s="67"/>
    </row>
    <row r="624" ht="13.5">
      <c r="C624" s="67"/>
    </row>
    <row r="625" ht="13.5">
      <c r="C625" s="67"/>
    </row>
    <row r="626" ht="13.5">
      <c r="C626" s="67"/>
    </row>
    <row r="627" ht="13.5">
      <c r="C627" s="67"/>
    </row>
    <row r="628" ht="13.5">
      <c r="C628" s="67"/>
    </row>
    <row r="629" ht="13.5">
      <c r="C629" s="67"/>
    </row>
    <row r="630" ht="13.5">
      <c r="C630" s="67"/>
    </row>
    <row r="631" ht="13.5">
      <c r="C631" s="67"/>
    </row>
    <row r="632" ht="13.5">
      <c r="C632" s="67"/>
    </row>
    <row r="633" ht="13.5">
      <c r="C633" s="67"/>
    </row>
    <row r="634" ht="13.5">
      <c r="C634" s="67"/>
    </row>
    <row r="635" ht="13.5">
      <c r="C635" s="67"/>
    </row>
    <row r="636" ht="13.5">
      <c r="C636" s="67"/>
    </row>
    <row r="637" ht="13.5">
      <c r="C637" s="67"/>
    </row>
    <row r="638" ht="13.5">
      <c r="C638" s="67"/>
    </row>
    <row r="639" ht="13.5">
      <c r="C639" s="67"/>
    </row>
    <row r="640" ht="13.5">
      <c r="C640" s="67"/>
    </row>
    <row r="641" ht="13.5">
      <c r="C641" s="67"/>
    </row>
    <row r="642" ht="13.5">
      <c r="C642" s="67"/>
    </row>
    <row r="643" ht="13.5">
      <c r="C643" s="67"/>
    </row>
    <row r="644" ht="13.5">
      <c r="C644" s="67"/>
    </row>
    <row r="645" ht="13.5">
      <c r="C645" s="67"/>
    </row>
    <row r="646" ht="13.5">
      <c r="C646" s="67"/>
    </row>
    <row r="647" ht="13.5">
      <c r="C647" s="67"/>
    </row>
    <row r="648" ht="13.5">
      <c r="C648" s="67"/>
    </row>
    <row r="649" ht="13.5">
      <c r="C649" s="67"/>
    </row>
    <row r="650" ht="13.5">
      <c r="C650" s="67"/>
    </row>
    <row r="651" ht="13.5">
      <c r="C651" s="67"/>
    </row>
    <row r="652" ht="13.5">
      <c r="C652" s="67"/>
    </row>
    <row r="653" ht="13.5">
      <c r="C653" s="67"/>
    </row>
    <row r="654" ht="13.5">
      <c r="C654" s="67"/>
    </row>
    <row r="655" ht="13.5">
      <c r="C655" s="67"/>
    </row>
    <row r="656" ht="13.5">
      <c r="C656" s="67"/>
    </row>
    <row r="657" ht="13.5">
      <c r="C657" s="67"/>
    </row>
    <row r="658" ht="13.5">
      <c r="C658" s="67"/>
    </row>
    <row r="659" ht="13.5">
      <c r="C659" s="67"/>
    </row>
    <row r="660" ht="13.5">
      <c r="C660" s="67"/>
    </row>
    <row r="661" ht="13.5">
      <c r="C661" s="67"/>
    </row>
    <row r="662" ht="13.5">
      <c r="C662" s="67"/>
    </row>
    <row r="663" ht="13.5">
      <c r="C663" s="67"/>
    </row>
    <row r="664" ht="13.5">
      <c r="C664" s="67"/>
    </row>
    <row r="665" ht="13.5">
      <c r="C665" s="67"/>
    </row>
    <row r="666" ht="13.5">
      <c r="C666" s="67"/>
    </row>
    <row r="667" ht="13.5">
      <c r="C667" s="67"/>
    </row>
    <row r="668" ht="13.5">
      <c r="C668" s="67"/>
    </row>
    <row r="669" ht="13.5">
      <c r="C669" s="67"/>
    </row>
    <row r="670" ht="13.5">
      <c r="C670" s="67"/>
    </row>
    <row r="671" ht="13.5">
      <c r="C671" s="67"/>
    </row>
    <row r="672" ht="13.5">
      <c r="C672" s="67"/>
    </row>
    <row r="673" ht="13.5">
      <c r="C673" s="67"/>
    </row>
    <row r="674" ht="13.5">
      <c r="C674" s="67"/>
    </row>
    <row r="675" ht="13.5">
      <c r="C675" s="67"/>
    </row>
    <row r="676" ht="13.5">
      <c r="C676" s="67"/>
    </row>
    <row r="677" ht="13.5">
      <c r="C677" s="67"/>
    </row>
    <row r="678" ht="13.5">
      <c r="C678" s="67"/>
    </row>
    <row r="679" ht="13.5">
      <c r="C679" s="67"/>
    </row>
    <row r="680" ht="13.5">
      <c r="C680" s="67"/>
    </row>
    <row r="681" ht="13.5">
      <c r="C681" s="67"/>
    </row>
    <row r="682" ht="13.5">
      <c r="C682" s="67"/>
    </row>
    <row r="683" ht="13.5">
      <c r="C683" s="67"/>
    </row>
    <row r="684" ht="13.5">
      <c r="C684" s="67"/>
    </row>
    <row r="685" ht="13.5">
      <c r="C685" s="67"/>
    </row>
    <row r="686" ht="13.5">
      <c r="C686" s="67"/>
    </row>
    <row r="687" ht="13.5">
      <c r="C687" s="67"/>
    </row>
    <row r="688" ht="13.5">
      <c r="C688" s="67"/>
    </row>
    <row r="689" ht="13.5">
      <c r="C689" s="67"/>
    </row>
    <row r="690" ht="13.5">
      <c r="C690" s="67"/>
    </row>
    <row r="691" ht="13.5">
      <c r="C691" s="67"/>
    </row>
    <row r="692" ht="13.5">
      <c r="C692" s="67"/>
    </row>
    <row r="693" ht="13.5">
      <c r="C693" s="67"/>
    </row>
    <row r="694" ht="13.5">
      <c r="C694" s="67"/>
    </row>
    <row r="695" ht="13.5">
      <c r="C695" s="67"/>
    </row>
    <row r="696" ht="13.5">
      <c r="C696" s="67"/>
    </row>
    <row r="697" ht="13.5">
      <c r="C697" s="67"/>
    </row>
    <row r="698" ht="13.5">
      <c r="C698" s="67"/>
    </row>
    <row r="699" ht="13.5">
      <c r="C699" s="67"/>
    </row>
    <row r="700" ht="13.5">
      <c r="C700" s="67"/>
    </row>
    <row r="701" ht="13.5">
      <c r="C701" s="67"/>
    </row>
    <row r="702" ht="13.5">
      <c r="C702" s="67"/>
    </row>
    <row r="703" ht="13.5">
      <c r="C703" s="67"/>
    </row>
    <row r="704" ht="13.5">
      <c r="C704" s="67"/>
    </row>
    <row r="705" ht="13.5">
      <c r="C705" s="67"/>
    </row>
    <row r="706" ht="13.5">
      <c r="C706" s="67"/>
    </row>
    <row r="707" ht="13.5">
      <c r="C707" s="67"/>
    </row>
    <row r="708" ht="13.5">
      <c r="C708" s="67"/>
    </row>
    <row r="709" ht="13.5">
      <c r="C709" s="67"/>
    </row>
    <row r="710" ht="13.5">
      <c r="C710" s="67"/>
    </row>
    <row r="711" ht="13.5">
      <c r="C711" s="67"/>
    </row>
    <row r="712" ht="13.5">
      <c r="C712" s="67"/>
    </row>
    <row r="713" ht="13.5">
      <c r="C713" s="67"/>
    </row>
    <row r="714" ht="13.5">
      <c r="C714" s="67"/>
    </row>
    <row r="715" ht="13.5">
      <c r="C715" s="67"/>
    </row>
    <row r="716" ht="13.5">
      <c r="C716" s="67"/>
    </row>
    <row r="717" ht="13.5">
      <c r="C717" s="67"/>
    </row>
    <row r="718" ht="13.5">
      <c r="C718" s="67"/>
    </row>
    <row r="719" ht="13.5">
      <c r="C719" s="67"/>
    </row>
    <row r="720" ht="13.5">
      <c r="C720" s="67"/>
    </row>
    <row r="721" ht="13.5">
      <c r="C721" s="67"/>
    </row>
    <row r="722" ht="13.5">
      <c r="C722" s="67"/>
    </row>
    <row r="723" ht="13.5">
      <c r="C723" s="67"/>
    </row>
    <row r="724" ht="13.5">
      <c r="C724" s="67"/>
    </row>
    <row r="725" ht="13.5">
      <c r="C725" s="67"/>
    </row>
    <row r="726" ht="13.5">
      <c r="C726" s="67"/>
    </row>
    <row r="727" ht="13.5">
      <c r="C727" s="67"/>
    </row>
    <row r="728" ht="13.5">
      <c r="C728" s="67"/>
    </row>
    <row r="729" ht="13.5">
      <c r="C729" s="67"/>
    </row>
    <row r="730" ht="13.5">
      <c r="C730" s="67"/>
    </row>
    <row r="731" ht="13.5">
      <c r="C731" s="67"/>
    </row>
    <row r="732" ht="13.5">
      <c r="C732" s="67"/>
    </row>
    <row r="733" ht="13.5">
      <c r="C733" s="67"/>
    </row>
    <row r="734" ht="13.5">
      <c r="C734" s="67"/>
    </row>
    <row r="735" ht="13.5">
      <c r="C735" s="67"/>
    </row>
    <row r="736" ht="13.5">
      <c r="C736" s="67"/>
    </row>
    <row r="737" ht="13.5">
      <c r="C737" s="67"/>
    </row>
    <row r="738" ht="13.5">
      <c r="C738" s="67"/>
    </row>
    <row r="739" ht="13.5">
      <c r="C739" s="67"/>
    </row>
    <row r="740" ht="13.5">
      <c r="C740" s="67"/>
    </row>
    <row r="741" ht="13.5">
      <c r="C741" s="67"/>
    </row>
    <row r="742" ht="13.5">
      <c r="C742" s="67"/>
    </row>
    <row r="743" ht="13.5">
      <c r="C743" s="67"/>
    </row>
    <row r="744" ht="13.5">
      <c r="C744" s="67"/>
    </row>
    <row r="745" ht="13.5">
      <c r="C745" s="67"/>
    </row>
    <row r="746" ht="13.5">
      <c r="C746" s="67"/>
    </row>
    <row r="747" ht="13.5">
      <c r="C747" s="67"/>
    </row>
    <row r="748" ht="13.5">
      <c r="C748" s="67"/>
    </row>
    <row r="749" ht="13.5">
      <c r="C749" s="67"/>
    </row>
    <row r="750" ht="13.5">
      <c r="C750" s="67"/>
    </row>
    <row r="751" ht="13.5">
      <c r="C751" s="67"/>
    </row>
    <row r="752" ht="13.5">
      <c r="C752" s="67"/>
    </row>
    <row r="753" ht="13.5">
      <c r="C753" s="67"/>
    </row>
    <row r="754" ht="13.5">
      <c r="C754" s="67"/>
    </row>
    <row r="755" ht="13.5">
      <c r="C755" s="67"/>
    </row>
    <row r="756" ht="13.5">
      <c r="C756" s="67"/>
    </row>
    <row r="757" ht="13.5">
      <c r="C757" s="67"/>
    </row>
    <row r="758" ht="13.5">
      <c r="C758" s="67"/>
    </row>
    <row r="759" ht="13.5">
      <c r="C759" s="67"/>
    </row>
    <row r="760" ht="13.5">
      <c r="C760" s="67"/>
    </row>
    <row r="761" ht="13.5">
      <c r="C761" s="67"/>
    </row>
    <row r="762" ht="13.5">
      <c r="C762" s="67"/>
    </row>
    <row r="763" ht="13.5">
      <c r="C763" s="67"/>
    </row>
    <row r="764" ht="13.5">
      <c r="C764" s="67"/>
    </row>
    <row r="765" ht="13.5">
      <c r="C765" s="67"/>
    </row>
    <row r="766" ht="13.5">
      <c r="C766" s="67"/>
    </row>
    <row r="767" ht="13.5">
      <c r="C767" s="67"/>
    </row>
    <row r="768" ht="13.5">
      <c r="C768" s="67"/>
    </row>
    <row r="769" ht="13.5">
      <c r="C769" s="67"/>
    </row>
    <row r="770" ht="13.5">
      <c r="C770" s="67"/>
    </row>
    <row r="771" ht="13.5">
      <c r="C771" s="67"/>
    </row>
    <row r="772" ht="13.5">
      <c r="C772" s="67"/>
    </row>
    <row r="773" ht="13.5">
      <c r="C773" s="67"/>
    </row>
    <row r="774" ht="13.5">
      <c r="C774" s="67"/>
    </row>
    <row r="775" ht="13.5">
      <c r="C775" s="67"/>
    </row>
    <row r="776" ht="13.5">
      <c r="C776" s="67"/>
    </row>
    <row r="777" ht="13.5">
      <c r="C777" s="67"/>
    </row>
  </sheetData>
  <sheetProtection/>
  <mergeCells count="73">
    <mergeCell ref="C93:C94"/>
    <mergeCell ref="V3:V4"/>
    <mergeCell ref="N3:N4"/>
    <mergeCell ref="O3:O4"/>
    <mergeCell ref="U2:U3"/>
    <mergeCell ref="S1:V1"/>
    <mergeCell ref="C2:C4"/>
    <mergeCell ref="J2:R2"/>
    <mergeCell ref="T2:T3"/>
    <mergeCell ref="D3:D4"/>
    <mergeCell ref="P3:P4"/>
    <mergeCell ref="Q3:Q4"/>
    <mergeCell ref="R3:R4"/>
    <mergeCell ref="C7:C8"/>
    <mergeCell ref="J3:J4"/>
    <mergeCell ref="K3:K4"/>
    <mergeCell ref="L3:L4"/>
    <mergeCell ref="M3:M4"/>
    <mergeCell ref="F3:F4"/>
    <mergeCell ref="G3:G4"/>
    <mergeCell ref="H3:H4"/>
    <mergeCell ref="I3:I4"/>
    <mergeCell ref="C5:C6"/>
    <mergeCell ref="C9:C10"/>
    <mergeCell ref="C11:C12"/>
    <mergeCell ref="E3:E4"/>
    <mergeCell ref="C49:C50"/>
    <mergeCell ref="C13:C14"/>
    <mergeCell ref="C15:C16"/>
    <mergeCell ref="C17:C18"/>
    <mergeCell ref="C21:C22"/>
    <mergeCell ref="C23:C24"/>
    <mergeCell ref="C25:C26"/>
    <mergeCell ref="C63:C64"/>
    <mergeCell ref="C29:C30"/>
    <mergeCell ref="C31:C32"/>
    <mergeCell ref="C33:C34"/>
    <mergeCell ref="C35:C36"/>
    <mergeCell ref="C67:C68"/>
    <mergeCell ref="C39:C40"/>
    <mergeCell ref="C41:C42"/>
    <mergeCell ref="C43:C44"/>
    <mergeCell ref="C47:C48"/>
    <mergeCell ref="C97:C98"/>
    <mergeCell ref="C53:C54"/>
    <mergeCell ref="C69:C70"/>
    <mergeCell ref="C71:C72"/>
    <mergeCell ref="C73:C74"/>
    <mergeCell ref="C77:C78"/>
    <mergeCell ref="C79:C80"/>
    <mergeCell ref="C55:C56"/>
    <mergeCell ref="C57:C58"/>
    <mergeCell ref="C61:C62"/>
    <mergeCell ref="C113:C114"/>
    <mergeCell ref="C65:C66"/>
    <mergeCell ref="C117:C118"/>
    <mergeCell ref="C121:C122"/>
    <mergeCell ref="C81:C82"/>
    <mergeCell ref="C83:C84"/>
    <mergeCell ref="C87:C88"/>
    <mergeCell ref="C91:C92"/>
    <mergeCell ref="C95:C96"/>
    <mergeCell ref="C101:C102"/>
    <mergeCell ref="C115:C116"/>
    <mergeCell ref="C85:C86"/>
    <mergeCell ref="B71:B76"/>
    <mergeCell ref="C123:C124"/>
    <mergeCell ref="C125:C126"/>
    <mergeCell ref="B129:C130"/>
    <mergeCell ref="C103:C104"/>
    <mergeCell ref="C105:C106"/>
    <mergeCell ref="C109:C110"/>
    <mergeCell ref="C111:C112"/>
  </mergeCells>
  <printOptions horizontalCentered="1"/>
  <pageMargins left="0.7086614173228347" right="0.7086614173228347" top="0.5511811023622047" bottom="0.5511811023622047" header="0.31496062992125984" footer="0.31496062992125984"/>
  <pageSetup fitToHeight="0" horizontalDpi="600" verticalDpi="600" orientation="landscape" paperSize="9" scale="63" r:id="rId2"/>
  <rowBreaks count="3" manualBreakCount="3">
    <brk id="38" max="21" man="1"/>
    <brk id="70" max="21" man="1"/>
    <brk id="108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保健予防課</dc:creator>
  <cp:keywords/>
  <dc:description/>
  <cp:lastModifiedBy>yobo02</cp:lastModifiedBy>
  <cp:lastPrinted>2017-04-06T23:56:50Z</cp:lastPrinted>
  <dcterms:created xsi:type="dcterms:W3CDTF">2000-11-21T05:17:02Z</dcterms:created>
  <dcterms:modified xsi:type="dcterms:W3CDTF">2017-04-06T23:56:57Z</dcterms:modified>
  <cp:category/>
  <cp:version/>
  <cp:contentType/>
  <cp:contentStatus/>
</cp:coreProperties>
</file>