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10" activeTab="0"/>
  </bookViews>
  <sheets>
    <sheet name="H２８市町村別（医療機関別）" sheetId="1" r:id="rId1"/>
  </sheets>
  <definedNames>
    <definedName name="_xlnm.Print_Area" localSheetId="0">'H２８市町村別（医療機関別）'!$A$1:$V$130</definedName>
    <definedName name="_xlnm.Print_Titles" localSheetId="0">'H２８市町村別（医療機関別）'!$1:$4</definedName>
  </definedNames>
  <calcPr fullCalcOnLoad="1"/>
</workbook>
</file>

<file path=xl/sharedStrings.xml><?xml version="1.0" encoding="utf-8"?>
<sst xmlns="http://schemas.openxmlformats.org/spreadsheetml/2006/main" count="135" uniqueCount="111">
  <si>
    <t>　　　　　区分　　　　　　　　　　市町村名</t>
  </si>
  <si>
    <t>要精検率　　B/A</t>
  </si>
  <si>
    <t>大腸がん</t>
  </si>
  <si>
    <t>早期がん（再掲）</t>
  </si>
  <si>
    <t>ポリープ</t>
  </si>
  <si>
    <t>ポリポ　　ーシス</t>
  </si>
  <si>
    <t>クローン病</t>
  </si>
  <si>
    <t>潰瘍性　　大腸炎</t>
  </si>
  <si>
    <t>憩　室</t>
  </si>
  <si>
    <t>痔　疾</t>
  </si>
  <si>
    <t>その他</t>
  </si>
  <si>
    <t>異　 常　　　認めず</t>
  </si>
  <si>
    <t>精　 検　　受診率　C/B</t>
  </si>
  <si>
    <t>確定がん</t>
  </si>
  <si>
    <t>精　　密　　検　　査　　結　　果　　内　　訳</t>
  </si>
  <si>
    <t>茨城町</t>
  </si>
  <si>
    <t>大洗町</t>
  </si>
  <si>
    <t>笠間市</t>
  </si>
  <si>
    <t>東海村</t>
  </si>
  <si>
    <t>大子町</t>
  </si>
  <si>
    <t>常陸太田市</t>
  </si>
  <si>
    <t>日立市</t>
  </si>
  <si>
    <t>高萩市</t>
  </si>
  <si>
    <t>北茨城市</t>
  </si>
  <si>
    <t>鹿嶋市</t>
  </si>
  <si>
    <t>龍ヶ崎市</t>
  </si>
  <si>
    <t>取手市</t>
  </si>
  <si>
    <t>牛久市</t>
  </si>
  <si>
    <t>河内町</t>
  </si>
  <si>
    <t>利根町</t>
  </si>
  <si>
    <t>土浦市</t>
  </si>
  <si>
    <t>美浦村</t>
  </si>
  <si>
    <t>阿見町</t>
  </si>
  <si>
    <t>つくば市</t>
  </si>
  <si>
    <t>結城市</t>
  </si>
  <si>
    <t>下妻市</t>
  </si>
  <si>
    <t>八千代町</t>
  </si>
  <si>
    <t>五霞町</t>
  </si>
  <si>
    <t>境町</t>
  </si>
  <si>
    <t>※上段は，新規受診者の内数。</t>
  </si>
  <si>
    <t>総　計</t>
  </si>
  <si>
    <t>D</t>
  </si>
  <si>
    <t>が　 ん　　　発見率　　D/A</t>
  </si>
  <si>
    <t>潮来市</t>
  </si>
  <si>
    <t>守谷市</t>
  </si>
  <si>
    <t>城里町</t>
  </si>
  <si>
    <t>那珂市</t>
  </si>
  <si>
    <t>常陸大宮市</t>
  </si>
  <si>
    <t>稲敷市</t>
  </si>
  <si>
    <t>かすみがうら市</t>
  </si>
  <si>
    <t>坂東市</t>
  </si>
  <si>
    <t>合計</t>
  </si>
  <si>
    <t>水</t>
  </si>
  <si>
    <t>戸</t>
  </si>
  <si>
    <t>保健所</t>
  </si>
  <si>
    <t>陸</t>
  </si>
  <si>
    <t>宮</t>
  </si>
  <si>
    <t>立</t>
  </si>
  <si>
    <t>鉾</t>
  </si>
  <si>
    <t>田</t>
  </si>
  <si>
    <t>潮</t>
  </si>
  <si>
    <t>竜</t>
  </si>
  <si>
    <t>崎</t>
  </si>
  <si>
    <t>土</t>
  </si>
  <si>
    <t>浦</t>
  </si>
  <si>
    <t>筑</t>
  </si>
  <si>
    <t>西</t>
  </si>
  <si>
    <t>常</t>
  </si>
  <si>
    <t>総</t>
  </si>
  <si>
    <t>小美玉市</t>
  </si>
  <si>
    <t>日</t>
  </si>
  <si>
    <t>鉾田市</t>
  </si>
  <si>
    <t>行方市</t>
  </si>
  <si>
    <t>来</t>
  </si>
  <si>
    <t>神栖市</t>
  </si>
  <si>
    <t>石岡市</t>
  </si>
  <si>
    <t>つくばみらい市</t>
  </si>
  <si>
    <t>桜川市</t>
  </si>
  <si>
    <t>筑西市</t>
  </si>
  <si>
    <t>常総市</t>
  </si>
  <si>
    <t>古</t>
  </si>
  <si>
    <t>河</t>
  </si>
  <si>
    <t>古河市</t>
  </si>
  <si>
    <t>水戸市
（集団）</t>
  </si>
  <si>
    <t>ひたちなか市
（集団）</t>
  </si>
  <si>
    <t>ひたちなか市
（医療機関）</t>
  </si>
  <si>
    <t>水戸市
（医療機関）</t>
  </si>
  <si>
    <t>検診人員
A</t>
  </si>
  <si>
    <t>HC</t>
  </si>
  <si>
    <t>常総市
（医療機関）</t>
  </si>
  <si>
    <t>１日だけの
提出者
（再掲）</t>
  </si>
  <si>
    <t>大</t>
  </si>
  <si>
    <t>竜ヶ崎</t>
  </si>
  <si>
    <t>ひ</t>
  </si>
  <si>
    <t>た</t>
  </si>
  <si>
    <t>ち</t>
  </si>
  <si>
    <t>な</t>
  </si>
  <si>
    <t>か</t>
  </si>
  <si>
    <t>ケ</t>
  </si>
  <si>
    <t>つ</t>
  </si>
  <si>
    <t>く</t>
  </si>
  <si>
    <t>ば</t>
  </si>
  <si>
    <t>つくばみらい市
(医療機関)</t>
  </si>
  <si>
    <t>阿見町
（医療機関）</t>
  </si>
  <si>
    <t>粘膜内がん（再掲）</t>
  </si>
  <si>
    <t>要精密
検査 B</t>
  </si>
  <si>
    <t>精密検査
受 診 者　　C</t>
  </si>
  <si>
    <t>つくば市
(医療機関)</t>
  </si>
  <si>
    <t>　</t>
  </si>
  <si>
    <t xml:space="preserve"> </t>
  </si>
  <si>
    <t>平成29年度大腸がん検診実績【市町村別】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</si>
</sst>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_ "/>
    <numFmt numFmtId="179" formatCode="0.00_ "/>
    <numFmt numFmtId="180" formatCode="#,##0_);[Red]\(#,##0\)"/>
    <numFmt numFmtId="181" formatCode="0.0_);[Red]\(0.0\)"/>
    <numFmt numFmtId="182" formatCode="#,##0.0_);[Red]\(#,##0.0\)"/>
    <numFmt numFmtId="183" formatCode="#,##0.00_ "/>
    <numFmt numFmtId="184" formatCode="#,##0.00_);[Red]\(#,##0.00\)"/>
    <numFmt numFmtId="185" formatCode="#,##0.0_ "/>
    <numFmt numFmtId="186" formatCode="0_);[Red]\(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0%"/>
    <numFmt numFmtId="194" formatCode="0;&quot;▲ &quot;0"/>
    <numFmt numFmtId="195" formatCode="0.0;&quot;▲ &quot;0.0"/>
    <numFmt numFmtId="196" formatCode="0.00;&quot;▲ &quot;0.00"/>
    <numFmt numFmtId="197" formatCode="0.0"/>
    <numFmt numFmtId="198" formatCode="0.000_);[Red]\(0.000\)"/>
    <numFmt numFmtId="199" formatCode="0_ "/>
    <numFmt numFmtId="200" formatCode="0.0;&quot;△ &quot;0.0"/>
    <numFmt numFmtId="201" formatCode="0.0;&quot;▲ &quot;0.0%"/>
    <numFmt numFmtId="202" formatCode="&quot;▲ &quot;0.0%"/>
    <numFmt numFmtId="203" formatCode="0.0%;&quot;▲&quot;0.0%"/>
    <numFmt numFmtId="204" formatCode="0.0%;&quot;△&quot;0.0%"/>
    <numFmt numFmtId="205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7" fontId="0" fillId="0" borderId="16" xfId="0" applyNumberFormat="1" applyFont="1" applyBorder="1" applyAlignment="1">
      <alignment vertical="center"/>
    </xf>
    <xf numFmtId="10" fontId="0" fillId="0" borderId="16" xfId="0" applyNumberFormat="1" applyFont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177" fontId="0" fillId="33" borderId="18" xfId="0" applyNumberFormat="1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vertical="center"/>
    </xf>
    <xf numFmtId="10" fontId="0" fillId="33" borderId="19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0" fontId="0" fillId="35" borderId="20" xfId="0" applyFont="1" applyFill="1" applyBorder="1" applyAlignment="1">
      <alignment horizontal="distributed" vertical="center"/>
    </xf>
    <xf numFmtId="177" fontId="0" fillId="35" borderId="16" xfId="0" applyNumberFormat="1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10" fontId="0" fillId="35" borderId="1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distributed" vertical="center"/>
    </xf>
    <xf numFmtId="177" fontId="0" fillId="35" borderId="18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0" fontId="0" fillId="35" borderId="19" xfId="0" applyNumberFormat="1" applyFont="1" applyFill="1" applyBorder="1" applyAlignment="1">
      <alignment vertical="center"/>
    </xf>
    <xf numFmtId="10" fontId="0" fillId="0" borderId="22" xfId="0" applyNumberFormat="1" applyFont="1" applyBorder="1" applyAlignment="1">
      <alignment vertical="center"/>
    </xf>
    <xf numFmtId="176" fontId="0" fillId="35" borderId="19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textRotation="255"/>
    </xf>
    <xf numFmtId="0" fontId="0" fillId="0" borderId="17" xfId="0" applyFont="1" applyFill="1" applyBorder="1" applyAlignment="1">
      <alignment vertical="center" textRotation="255"/>
    </xf>
    <xf numFmtId="0" fontId="0" fillId="0" borderId="18" xfId="0" applyFont="1" applyFill="1" applyBorder="1" applyAlignment="1">
      <alignment vertical="center" textRotation="255"/>
    </xf>
    <xf numFmtId="176" fontId="0" fillId="33" borderId="23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0" fontId="0" fillId="33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distributed" vertical="center"/>
    </xf>
    <xf numFmtId="177" fontId="0" fillId="0" borderId="26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0" fontId="0" fillId="0" borderId="26" xfId="0" applyNumberFormat="1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vertical="center"/>
    </xf>
    <xf numFmtId="10" fontId="0" fillId="33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34" borderId="18" xfId="0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vertical="center"/>
    </xf>
    <xf numFmtId="177" fontId="0" fillId="36" borderId="16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distributed" wrapText="1"/>
    </xf>
    <xf numFmtId="0" fontId="0" fillId="34" borderId="18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34" borderId="27" xfId="0" applyFont="1" applyFill="1" applyBorder="1" applyAlignment="1">
      <alignment vertical="distributed" wrapText="1"/>
    </xf>
    <xf numFmtId="0" fontId="0" fillId="34" borderId="20" xfId="0" applyFont="1" applyFill="1" applyBorder="1" applyAlignment="1">
      <alignment vertical="distributed"/>
    </xf>
    <xf numFmtId="0" fontId="0" fillId="34" borderId="21" xfId="0" applyFont="1" applyFill="1" applyBorder="1" applyAlignment="1">
      <alignment vertical="distributed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distributed" wrapText="1"/>
    </xf>
    <xf numFmtId="0" fontId="0" fillId="34" borderId="21" xfId="0" applyFont="1" applyFill="1" applyBorder="1" applyAlignment="1">
      <alignment horizontal="center" vertical="distributed" wrapText="1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34" borderId="18" xfId="0" applyFont="1" applyFill="1" applyBorder="1" applyAlignment="1">
      <alignment horizontal="center" vertical="distributed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distributed" vertical="center"/>
    </xf>
    <xf numFmtId="0" fontId="0" fillId="37" borderId="27" xfId="0" applyFont="1" applyFill="1" applyBorder="1" applyAlignment="1">
      <alignment horizontal="distributed" vertical="center" wrapText="1"/>
    </xf>
    <xf numFmtId="0" fontId="0" fillId="37" borderId="2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7625" y="342900"/>
          <a:ext cx="1428750" cy="733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713"/>
  <sheetViews>
    <sheetView tabSelected="1" zoomScaleSheetLayoutView="70" zoomScalePageLayoutView="0" workbookViewId="0" topLeftCell="A1">
      <pane xSplit="3" ySplit="4" topLeftCell="D12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36" sqref="J136"/>
    </sheetView>
  </sheetViews>
  <sheetFormatPr defaultColWidth="9.00390625" defaultRowHeight="13.5"/>
  <cols>
    <col min="1" max="1" width="0.6171875" style="3" customWidth="1"/>
    <col min="2" max="2" width="5.375" style="6" customWidth="1"/>
    <col min="3" max="3" width="13.375" style="3" customWidth="1"/>
    <col min="4" max="4" width="10.125" style="5" customWidth="1"/>
    <col min="5" max="5" width="9.00390625" style="5" customWidth="1"/>
    <col min="6" max="7" width="9.375" style="5" customWidth="1"/>
    <col min="8" max="8" width="9.875" style="5" customWidth="1"/>
    <col min="9" max="21" width="8.875" style="5" customWidth="1"/>
    <col min="22" max="22" width="8.75390625" style="5" customWidth="1"/>
    <col min="23" max="25" width="9.00390625" style="3" customWidth="1"/>
    <col min="26" max="16384" width="9.00390625" style="5" customWidth="1"/>
  </cols>
  <sheetData>
    <row r="1" spans="2:22" ht="27" customHeight="1">
      <c r="B1" s="2" t="s">
        <v>110</v>
      </c>
      <c r="D1" s="1"/>
      <c r="E1" s="1"/>
      <c r="F1" s="1"/>
      <c r="G1" s="1"/>
      <c r="H1" s="1"/>
      <c r="S1" s="61" t="s">
        <v>39</v>
      </c>
      <c r="T1" s="62"/>
      <c r="U1" s="62"/>
      <c r="V1" s="62"/>
    </row>
    <row r="2" spans="2:22" ht="16.5" customHeight="1">
      <c r="B2" s="7"/>
      <c r="C2" s="63" t="s">
        <v>0</v>
      </c>
      <c r="D2" s="8"/>
      <c r="E2" s="8"/>
      <c r="F2" s="9"/>
      <c r="G2" s="9"/>
      <c r="H2" s="9"/>
      <c r="I2" s="9"/>
      <c r="J2" s="66" t="s">
        <v>14</v>
      </c>
      <c r="K2" s="67"/>
      <c r="L2" s="67"/>
      <c r="M2" s="67"/>
      <c r="N2" s="67"/>
      <c r="O2" s="67"/>
      <c r="P2" s="67"/>
      <c r="Q2" s="67"/>
      <c r="R2" s="68"/>
      <c r="S2" s="53"/>
      <c r="T2" s="69"/>
      <c r="U2" s="71"/>
      <c r="V2" s="10"/>
    </row>
    <row r="3" spans="2:22" ht="13.5" customHeight="1">
      <c r="B3" s="11"/>
      <c r="C3" s="64"/>
      <c r="D3" s="73" t="s">
        <v>87</v>
      </c>
      <c r="E3" s="80" t="s">
        <v>90</v>
      </c>
      <c r="F3" s="54" t="s">
        <v>105</v>
      </c>
      <c r="G3" s="54" t="s">
        <v>1</v>
      </c>
      <c r="H3" s="56" t="s">
        <v>106</v>
      </c>
      <c r="I3" s="54" t="s">
        <v>12</v>
      </c>
      <c r="J3" s="78" t="s">
        <v>2</v>
      </c>
      <c r="K3" s="59" t="s">
        <v>4</v>
      </c>
      <c r="L3" s="58" t="s">
        <v>5</v>
      </c>
      <c r="M3" s="58" t="s">
        <v>6</v>
      </c>
      <c r="N3" s="58" t="s">
        <v>7</v>
      </c>
      <c r="O3" s="58" t="s">
        <v>8</v>
      </c>
      <c r="P3" s="59" t="s">
        <v>9</v>
      </c>
      <c r="Q3" s="59" t="s">
        <v>10</v>
      </c>
      <c r="R3" s="58" t="s">
        <v>11</v>
      </c>
      <c r="S3" s="12" t="s">
        <v>13</v>
      </c>
      <c r="T3" s="70"/>
      <c r="U3" s="72"/>
      <c r="V3" s="56" t="s">
        <v>42</v>
      </c>
    </row>
    <row r="4" spans="2:22" ht="27.75" customHeight="1">
      <c r="B4" s="13" t="s">
        <v>88</v>
      </c>
      <c r="C4" s="65"/>
      <c r="D4" s="74"/>
      <c r="E4" s="81"/>
      <c r="F4" s="77"/>
      <c r="G4" s="55"/>
      <c r="H4" s="57"/>
      <c r="I4" s="77"/>
      <c r="J4" s="79"/>
      <c r="K4" s="60"/>
      <c r="L4" s="55"/>
      <c r="M4" s="57"/>
      <c r="N4" s="57"/>
      <c r="O4" s="57"/>
      <c r="P4" s="60"/>
      <c r="Q4" s="60"/>
      <c r="R4" s="57"/>
      <c r="S4" s="13" t="s">
        <v>41</v>
      </c>
      <c r="T4" s="52" t="s">
        <v>3</v>
      </c>
      <c r="U4" s="49" t="s">
        <v>104</v>
      </c>
      <c r="V4" s="57"/>
    </row>
    <row r="5" spans="2:22" ht="20.25" customHeight="1">
      <c r="B5" s="14"/>
      <c r="C5" s="75" t="s">
        <v>83</v>
      </c>
      <c r="D5" s="15">
        <v>1697</v>
      </c>
      <c r="E5" s="15">
        <v>94</v>
      </c>
      <c r="F5" s="15">
        <v>129</v>
      </c>
      <c r="G5" s="50">
        <f aca="true" t="shared" si="0" ref="G5:G64">F5/D5</f>
        <v>0.07601649970536241</v>
      </c>
      <c r="H5" s="15">
        <v>87</v>
      </c>
      <c r="I5" s="50">
        <f aca="true" t="shared" si="1" ref="I5:I64">H5/F5</f>
        <v>0.6744186046511628</v>
      </c>
      <c r="J5" s="15">
        <v>5</v>
      </c>
      <c r="K5" s="15">
        <v>43</v>
      </c>
      <c r="L5" s="15">
        <v>0</v>
      </c>
      <c r="M5" s="15">
        <v>0</v>
      </c>
      <c r="N5" s="51">
        <v>0</v>
      </c>
      <c r="O5" s="15">
        <v>9</v>
      </c>
      <c r="P5" s="15">
        <v>4</v>
      </c>
      <c r="Q5" s="15">
        <v>5</v>
      </c>
      <c r="R5" s="15">
        <v>21</v>
      </c>
      <c r="S5" s="15">
        <v>5</v>
      </c>
      <c r="T5" s="15">
        <v>3</v>
      </c>
      <c r="U5" s="15">
        <v>3</v>
      </c>
      <c r="V5" s="16">
        <f aca="true" t="shared" si="2" ref="V5:V64">S5/D5</f>
        <v>0.0029463759575721863</v>
      </c>
    </row>
    <row r="6" spans="1:25" s="4" customFormat="1" ht="20.25" customHeight="1">
      <c r="A6" s="3"/>
      <c r="B6" s="17"/>
      <c r="C6" s="76"/>
      <c r="D6" s="18">
        <v>8185</v>
      </c>
      <c r="E6" s="18">
        <v>305</v>
      </c>
      <c r="F6" s="18">
        <v>598</v>
      </c>
      <c r="G6" s="19">
        <f t="shared" si="0"/>
        <v>0.07306047648136836</v>
      </c>
      <c r="H6" s="18">
        <v>433</v>
      </c>
      <c r="I6" s="19">
        <f t="shared" si="1"/>
        <v>0.7240802675585284</v>
      </c>
      <c r="J6" s="18">
        <v>19</v>
      </c>
      <c r="K6" s="18">
        <v>219</v>
      </c>
      <c r="L6" s="18">
        <v>0</v>
      </c>
      <c r="M6" s="18">
        <v>0</v>
      </c>
      <c r="N6" s="18">
        <v>1</v>
      </c>
      <c r="O6" s="18">
        <v>50</v>
      </c>
      <c r="P6" s="18">
        <v>49</v>
      </c>
      <c r="Q6" s="18">
        <v>12</v>
      </c>
      <c r="R6" s="18">
        <v>83</v>
      </c>
      <c r="S6" s="18">
        <v>18</v>
      </c>
      <c r="T6" s="18">
        <v>14</v>
      </c>
      <c r="U6" s="18">
        <v>11</v>
      </c>
      <c r="V6" s="20">
        <f t="shared" si="2"/>
        <v>0.0021991447770311544</v>
      </c>
      <c r="W6" s="3"/>
      <c r="X6" s="3"/>
      <c r="Y6" s="3"/>
    </row>
    <row r="7" spans="1:25" s="4" customFormat="1" ht="20.25" customHeight="1">
      <c r="A7" s="3"/>
      <c r="B7" s="17"/>
      <c r="C7" s="83" t="s">
        <v>86</v>
      </c>
      <c r="D7" s="21">
        <v>1960</v>
      </c>
      <c r="E7" s="21"/>
      <c r="F7" s="21">
        <v>192</v>
      </c>
      <c r="G7" s="50">
        <f t="shared" si="0"/>
        <v>0.09795918367346938</v>
      </c>
      <c r="H7" s="21">
        <v>108</v>
      </c>
      <c r="I7" s="50">
        <f t="shared" si="1"/>
        <v>0.5625</v>
      </c>
      <c r="J7" s="21">
        <v>11</v>
      </c>
      <c r="K7" s="21">
        <v>55</v>
      </c>
      <c r="L7" s="21">
        <v>0</v>
      </c>
      <c r="M7" s="21">
        <v>0</v>
      </c>
      <c r="N7" s="21">
        <v>0</v>
      </c>
      <c r="O7" s="21">
        <v>13</v>
      </c>
      <c r="P7" s="21">
        <v>9</v>
      </c>
      <c r="Q7" s="21">
        <v>2</v>
      </c>
      <c r="R7" s="21">
        <v>18</v>
      </c>
      <c r="S7" s="21">
        <v>5</v>
      </c>
      <c r="T7" s="21">
        <v>2</v>
      </c>
      <c r="U7" s="21">
        <v>2</v>
      </c>
      <c r="V7" s="16">
        <f t="shared" si="2"/>
        <v>0.002551020408163265</v>
      </c>
      <c r="W7" s="3"/>
      <c r="X7" s="3"/>
      <c r="Y7" s="3"/>
    </row>
    <row r="8" spans="1:25" s="4" customFormat="1" ht="20.25" customHeight="1">
      <c r="A8" s="3"/>
      <c r="B8" s="17"/>
      <c r="C8" s="84"/>
      <c r="D8" s="22">
        <v>5033</v>
      </c>
      <c r="E8" s="22">
        <v>141</v>
      </c>
      <c r="F8" s="22">
        <v>441</v>
      </c>
      <c r="G8" s="19">
        <f t="shared" si="0"/>
        <v>0.08762169680111266</v>
      </c>
      <c r="H8" s="22">
        <v>229</v>
      </c>
      <c r="I8" s="19">
        <f t="shared" si="1"/>
        <v>0.5192743764172335</v>
      </c>
      <c r="J8" s="22">
        <v>20</v>
      </c>
      <c r="K8" s="22">
        <v>118</v>
      </c>
      <c r="L8" s="22">
        <v>0</v>
      </c>
      <c r="M8" s="22">
        <v>0</v>
      </c>
      <c r="N8" s="22">
        <v>0</v>
      </c>
      <c r="O8" s="22">
        <v>30</v>
      </c>
      <c r="P8" s="22">
        <v>19</v>
      </c>
      <c r="Q8" s="22">
        <v>4</v>
      </c>
      <c r="R8" s="22">
        <v>38</v>
      </c>
      <c r="S8" s="22">
        <v>16</v>
      </c>
      <c r="T8" s="22">
        <v>6</v>
      </c>
      <c r="U8" s="22">
        <v>4</v>
      </c>
      <c r="V8" s="20">
        <f t="shared" si="2"/>
        <v>0.0031790184780449036</v>
      </c>
      <c r="W8" s="3"/>
      <c r="X8" s="3"/>
      <c r="Y8" s="3"/>
    </row>
    <row r="9" spans="2:22" ht="20.25" customHeight="1">
      <c r="B9" s="17"/>
      <c r="C9" s="82" t="s">
        <v>17</v>
      </c>
      <c r="D9" s="21">
        <v>830</v>
      </c>
      <c r="E9" s="15">
        <v>21</v>
      </c>
      <c r="F9" s="15">
        <v>70</v>
      </c>
      <c r="G9" s="50">
        <f t="shared" si="0"/>
        <v>0.08433734939759036</v>
      </c>
      <c r="H9" s="15">
        <v>57</v>
      </c>
      <c r="I9" s="50">
        <f t="shared" si="1"/>
        <v>0.8142857142857143</v>
      </c>
      <c r="J9" s="15">
        <v>1</v>
      </c>
      <c r="K9" s="15">
        <v>33</v>
      </c>
      <c r="L9" s="15">
        <v>0</v>
      </c>
      <c r="M9" s="15">
        <v>0</v>
      </c>
      <c r="N9" s="15">
        <v>0</v>
      </c>
      <c r="O9" s="15">
        <v>8</v>
      </c>
      <c r="P9" s="15">
        <v>4</v>
      </c>
      <c r="Q9" s="15">
        <v>2</v>
      </c>
      <c r="R9" s="15">
        <v>9</v>
      </c>
      <c r="S9" s="15">
        <v>1</v>
      </c>
      <c r="T9" s="15">
        <v>0</v>
      </c>
      <c r="U9" s="15">
        <v>0</v>
      </c>
      <c r="V9" s="16">
        <f t="shared" si="2"/>
        <v>0.0012048192771084338</v>
      </c>
    </row>
    <row r="10" spans="1:25" s="4" customFormat="1" ht="20.25" customHeight="1">
      <c r="A10" s="3"/>
      <c r="B10" s="17" t="s">
        <v>52</v>
      </c>
      <c r="C10" s="76"/>
      <c r="D10" s="22">
        <v>4209</v>
      </c>
      <c r="E10" s="18">
        <v>84</v>
      </c>
      <c r="F10" s="18">
        <v>291</v>
      </c>
      <c r="G10" s="19">
        <f t="shared" si="0"/>
        <v>0.0691375623663578</v>
      </c>
      <c r="H10" s="18">
        <v>233</v>
      </c>
      <c r="I10" s="19">
        <f t="shared" si="1"/>
        <v>0.8006872852233677</v>
      </c>
      <c r="J10" s="18">
        <v>3</v>
      </c>
      <c r="K10" s="18">
        <v>122</v>
      </c>
      <c r="L10" s="18">
        <v>0</v>
      </c>
      <c r="M10" s="18">
        <v>0</v>
      </c>
      <c r="N10" s="18">
        <v>0</v>
      </c>
      <c r="O10" s="18">
        <v>31</v>
      </c>
      <c r="P10" s="18">
        <v>29</v>
      </c>
      <c r="Q10" s="18">
        <v>6</v>
      </c>
      <c r="R10" s="18">
        <v>42</v>
      </c>
      <c r="S10" s="18">
        <v>3</v>
      </c>
      <c r="T10" s="18">
        <v>1</v>
      </c>
      <c r="U10" s="18">
        <v>1</v>
      </c>
      <c r="V10" s="20">
        <f t="shared" si="2"/>
        <v>0.0007127583749109052</v>
      </c>
      <c r="W10" s="3"/>
      <c r="X10" s="3"/>
      <c r="Y10" s="3"/>
    </row>
    <row r="11" spans="2:22" ht="20.25" customHeight="1">
      <c r="B11" s="17"/>
      <c r="C11" s="82" t="s">
        <v>15</v>
      </c>
      <c r="D11" s="15">
        <v>473</v>
      </c>
      <c r="E11" s="15">
        <v>25</v>
      </c>
      <c r="F11" s="15">
        <v>34</v>
      </c>
      <c r="G11" s="50">
        <f t="shared" si="0"/>
        <v>0.07188160676532769</v>
      </c>
      <c r="H11" s="15">
        <v>27</v>
      </c>
      <c r="I11" s="50">
        <f t="shared" si="1"/>
        <v>0.7941176470588235</v>
      </c>
      <c r="J11" s="15">
        <v>3</v>
      </c>
      <c r="K11" s="15">
        <v>11</v>
      </c>
      <c r="L11" s="15">
        <v>0</v>
      </c>
      <c r="M11" s="15">
        <v>0</v>
      </c>
      <c r="N11" s="15">
        <v>0</v>
      </c>
      <c r="O11" s="15">
        <v>4</v>
      </c>
      <c r="P11" s="15">
        <v>5</v>
      </c>
      <c r="Q11" s="15">
        <v>2</v>
      </c>
      <c r="R11" s="15">
        <v>2</v>
      </c>
      <c r="S11" s="15">
        <v>3</v>
      </c>
      <c r="T11" s="15">
        <v>3</v>
      </c>
      <c r="U11" s="15">
        <v>2</v>
      </c>
      <c r="V11" s="16">
        <f t="shared" si="2"/>
        <v>0.006342494714587738</v>
      </c>
    </row>
    <row r="12" spans="1:25" s="4" customFormat="1" ht="20.25" customHeight="1">
      <c r="A12" s="3"/>
      <c r="B12" s="17"/>
      <c r="C12" s="76"/>
      <c r="D12" s="18">
        <v>2435</v>
      </c>
      <c r="E12" s="18">
        <v>76</v>
      </c>
      <c r="F12" s="18">
        <v>165</v>
      </c>
      <c r="G12" s="19">
        <f t="shared" si="0"/>
        <v>0.06776180698151951</v>
      </c>
      <c r="H12" s="18">
        <v>129</v>
      </c>
      <c r="I12" s="19">
        <f t="shared" si="1"/>
        <v>0.7818181818181819</v>
      </c>
      <c r="J12" s="18">
        <v>5</v>
      </c>
      <c r="K12" s="18">
        <v>61</v>
      </c>
      <c r="L12" s="18">
        <v>0</v>
      </c>
      <c r="M12" s="18">
        <v>0</v>
      </c>
      <c r="N12" s="18">
        <v>0</v>
      </c>
      <c r="O12" s="18">
        <v>19</v>
      </c>
      <c r="P12" s="18">
        <v>18</v>
      </c>
      <c r="Q12" s="18">
        <v>4</v>
      </c>
      <c r="R12" s="18">
        <v>22</v>
      </c>
      <c r="S12" s="18">
        <v>5</v>
      </c>
      <c r="T12" s="18">
        <v>5</v>
      </c>
      <c r="U12" s="18">
        <v>4</v>
      </c>
      <c r="V12" s="20">
        <f t="shared" si="2"/>
        <v>0.002053388090349076</v>
      </c>
      <c r="W12" s="3"/>
      <c r="X12" s="3"/>
      <c r="Y12" s="3"/>
    </row>
    <row r="13" spans="2:22" ht="20.25" customHeight="1">
      <c r="B13" s="17"/>
      <c r="C13" s="82" t="s">
        <v>69</v>
      </c>
      <c r="D13" s="15">
        <v>327</v>
      </c>
      <c r="E13" s="15">
        <v>19</v>
      </c>
      <c r="F13" s="15">
        <v>23</v>
      </c>
      <c r="G13" s="50">
        <f t="shared" si="0"/>
        <v>0.07033639143730887</v>
      </c>
      <c r="H13" s="15">
        <v>15</v>
      </c>
      <c r="I13" s="50">
        <f t="shared" si="1"/>
        <v>0.6521739130434783</v>
      </c>
      <c r="J13" s="15">
        <v>0</v>
      </c>
      <c r="K13" s="15">
        <v>5</v>
      </c>
      <c r="L13" s="15">
        <v>0</v>
      </c>
      <c r="M13" s="15">
        <v>0</v>
      </c>
      <c r="N13" s="15">
        <v>0</v>
      </c>
      <c r="O13" s="15">
        <v>3</v>
      </c>
      <c r="P13" s="15">
        <v>0</v>
      </c>
      <c r="Q13" s="15">
        <v>0</v>
      </c>
      <c r="R13" s="15">
        <v>7</v>
      </c>
      <c r="S13" s="15">
        <v>0</v>
      </c>
      <c r="T13" s="15">
        <v>0</v>
      </c>
      <c r="U13" s="15">
        <v>0</v>
      </c>
      <c r="V13" s="16">
        <f t="shared" si="2"/>
        <v>0</v>
      </c>
    </row>
    <row r="14" spans="1:25" s="4" customFormat="1" ht="20.25" customHeight="1">
      <c r="A14" s="3"/>
      <c r="B14" s="17"/>
      <c r="C14" s="76"/>
      <c r="D14" s="18">
        <v>4218</v>
      </c>
      <c r="E14" s="18">
        <v>130</v>
      </c>
      <c r="F14" s="18">
        <v>295</v>
      </c>
      <c r="G14" s="19">
        <f t="shared" si="0"/>
        <v>0.06993835941204363</v>
      </c>
      <c r="H14" s="18">
        <v>195</v>
      </c>
      <c r="I14" s="19">
        <f t="shared" si="1"/>
        <v>0.6610169491525424</v>
      </c>
      <c r="J14" s="18">
        <v>2</v>
      </c>
      <c r="K14" s="18">
        <v>97</v>
      </c>
      <c r="L14" s="18">
        <v>0</v>
      </c>
      <c r="M14" s="18">
        <v>0</v>
      </c>
      <c r="N14" s="18">
        <v>1</v>
      </c>
      <c r="O14" s="18">
        <v>22</v>
      </c>
      <c r="P14" s="18">
        <v>22</v>
      </c>
      <c r="Q14" s="18">
        <v>9</v>
      </c>
      <c r="R14" s="18">
        <v>42</v>
      </c>
      <c r="S14" s="18">
        <v>2</v>
      </c>
      <c r="T14" s="18">
        <v>1</v>
      </c>
      <c r="U14" s="18">
        <v>0</v>
      </c>
      <c r="V14" s="20">
        <f t="shared" si="2"/>
        <v>0.000474158368895211</v>
      </c>
      <c r="W14" s="3"/>
      <c r="X14" s="3"/>
      <c r="Y14" s="3"/>
    </row>
    <row r="15" spans="2:22" ht="20.25" customHeight="1">
      <c r="B15" s="17" t="s">
        <v>53</v>
      </c>
      <c r="C15" s="82" t="s">
        <v>45</v>
      </c>
      <c r="D15" s="15">
        <v>248</v>
      </c>
      <c r="E15" s="15">
        <v>16</v>
      </c>
      <c r="F15" s="15">
        <v>23</v>
      </c>
      <c r="G15" s="50">
        <f t="shared" si="0"/>
        <v>0.09274193548387097</v>
      </c>
      <c r="H15" s="15">
        <v>13</v>
      </c>
      <c r="I15" s="50">
        <f t="shared" si="1"/>
        <v>0.5652173913043478</v>
      </c>
      <c r="J15" s="15">
        <v>2</v>
      </c>
      <c r="K15" s="15">
        <v>7</v>
      </c>
      <c r="L15" s="15">
        <v>0</v>
      </c>
      <c r="M15" s="15">
        <v>0</v>
      </c>
      <c r="N15" s="15">
        <v>0</v>
      </c>
      <c r="O15" s="15">
        <v>0</v>
      </c>
      <c r="P15" s="15">
        <v>2</v>
      </c>
      <c r="Q15" s="15">
        <v>0</v>
      </c>
      <c r="R15" s="15">
        <v>2</v>
      </c>
      <c r="S15" s="15">
        <v>2</v>
      </c>
      <c r="T15" s="15">
        <v>1</v>
      </c>
      <c r="U15" s="15">
        <v>0</v>
      </c>
      <c r="V15" s="16">
        <f t="shared" si="2"/>
        <v>0.008064516129032258</v>
      </c>
    </row>
    <row r="16" spans="1:25" s="4" customFormat="1" ht="20.25" customHeight="1">
      <c r="A16" s="3"/>
      <c r="B16" s="17"/>
      <c r="C16" s="76"/>
      <c r="D16" s="18">
        <v>1803</v>
      </c>
      <c r="E16" s="18">
        <v>51</v>
      </c>
      <c r="F16" s="18">
        <v>130</v>
      </c>
      <c r="G16" s="19">
        <f t="shared" si="0"/>
        <v>0.07210205213533001</v>
      </c>
      <c r="H16" s="18">
        <v>92</v>
      </c>
      <c r="I16" s="19">
        <f t="shared" si="1"/>
        <v>0.7076923076923077</v>
      </c>
      <c r="J16" s="18">
        <v>5</v>
      </c>
      <c r="K16" s="18">
        <v>59</v>
      </c>
      <c r="L16" s="18">
        <v>0</v>
      </c>
      <c r="M16" s="18">
        <v>0</v>
      </c>
      <c r="N16" s="18">
        <v>0</v>
      </c>
      <c r="O16" s="18">
        <v>6</v>
      </c>
      <c r="P16" s="18">
        <v>5</v>
      </c>
      <c r="Q16" s="18">
        <v>2</v>
      </c>
      <c r="R16" s="18">
        <v>15</v>
      </c>
      <c r="S16" s="18">
        <v>5</v>
      </c>
      <c r="T16" s="18">
        <v>3</v>
      </c>
      <c r="U16" s="18">
        <v>1</v>
      </c>
      <c r="V16" s="20">
        <f t="shared" si="2"/>
        <v>0.0027731558513588465</v>
      </c>
      <c r="W16" s="3"/>
      <c r="X16" s="3"/>
      <c r="Y16" s="3"/>
    </row>
    <row r="17" spans="2:22" ht="20.25" customHeight="1">
      <c r="B17" s="17"/>
      <c r="C17" s="82" t="s">
        <v>16</v>
      </c>
      <c r="D17" s="15">
        <v>206</v>
      </c>
      <c r="E17" s="15">
        <v>5</v>
      </c>
      <c r="F17" s="15">
        <v>23</v>
      </c>
      <c r="G17" s="50">
        <f t="shared" si="0"/>
        <v>0.11165048543689321</v>
      </c>
      <c r="H17" s="15">
        <v>11</v>
      </c>
      <c r="I17" s="50">
        <f t="shared" si="1"/>
        <v>0.4782608695652174</v>
      </c>
      <c r="J17" s="15">
        <v>3</v>
      </c>
      <c r="K17" s="15">
        <v>6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2</v>
      </c>
      <c r="S17" s="15">
        <v>3</v>
      </c>
      <c r="T17" s="15">
        <v>2</v>
      </c>
      <c r="U17" s="15">
        <v>1</v>
      </c>
      <c r="V17" s="16">
        <f t="shared" si="2"/>
        <v>0.014563106796116505</v>
      </c>
    </row>
    <row r="18" spans="1:25" s="4" customFormat="1" ht="20.25" customHeight="1">
      <c r="A18" s="3"/>
      <c r="B18" s="17"/>
      <c r="C18" s="76"/>
      <c r="D18" s="18">
        <v>1207</v>
      </c>
      <c r="E18" s="18">
        <v>11</v>
      </c>
      <c r="F18" s="18">
        <v>87</v>
      </c>
      <c r="G18" s="19">
        <f t="shared" si="0"/>
        <v>0.07207953603976802</v>
      </c>
      <c r="H18" s="18">
        <v>62</v>
      </c>
      <c r="I18" s="19">
        <f t="shared" si="1"/>
        <v>0.7126436781609196</v>
      </c>
      <c r="J18" s="18">
        <v>5</v>
      </c>
      <c r="K18" s="18">
        <v>29</v>
      </c>
      <c r="L18" s="18">
        <v>0</v>
      </c>
      <c r="M18" s="18">
        <v>0</v>
      </c>
      <c r="N18" s="18">
        <v>0</v>
      </c>
      <c r="O18" s="18">
        <v>7</v>
      </c>
      <c r="P18" s="18">
        <v>9</v>
      </c>
      <c r="Q18" s="18">
        <v>2</v>
      </c>
      <c r="R18" s="18">
        <v>10</v>
      </c>
      <c r="S18" s="18">
        <v>5</v>
      </c>
      <c r="T18" s="18">
        <v>4</v>
      </c>
      <c r="U18" s="18">
        <v>3</v>
      </c>
      <c r="V18" s="20">
        <f t="shared" si="2"/>
        <v>0.004142502071251036</v>
      </c>
      <c r="W18" s="3"/>
      <c r="X18" s="3"/>
      <c r="Y18" s="3"/>
    </row>
    <row r="19" spans="2:22" ht="20.25" customHeight="1">
      <c r="B19" s="17"/>
      <c r="C19" s="23" t="s">
        <v>54</v>
      </c>
      <c r="D19" s="24">
        <f aca="true" t="shared" si="3" ref="D19:F20">D17+D15+D13+D11+D9+D5+D7</f>
        <v>5741</v>
      </c>
      <c r="E19" s="24">
        <f t="shared" si="3"/>
        <v>180</v>
      </c>
      <c r="F19" s="24">
        <f t="shared" si="3"/>
        <v>494</v>
      </c>
      <c r="G19" s="25">
        <f t="shared" si="0"/>
        <v>0.08604772687685072</v>
      </c>
      <c r="H19" s="24">
        <f>H17+H15+H13+H11+H9+H5+H7</f>
        <v>318</v>
      </c>
      <c r="I19" s="25">
        <f t="shared" si="1"/>
        <v>0.6437246963562753</v>
      </c>
      <c r="J19" s="24">
        <f aca="true" t="shared" si="4" ref="J19:U19">J17+J15+J13+J11+J9+J5+J7</f>
        <v>25</v>
      </c>
      <c r="K19" s="24">
        <f t="shared" si="4"/>
        <v>160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37</v>
      </c>
      <c r="P19" s="24">
        <f t="shared" si="4"/>
        <v>24</v>
      </c>
      <c r="Q19" s="24">
        <f t="shared" si="4"/>
        <v>11</v>
      </c>
      <c r="R19" s="24">
        <f t="shared" si="4"/>
        <v>61</v>
      </c>
      <c r="S19" s="24">
        <f t="shared" si="4"/>
        <v>19</v>
      </c>
      <c r="T19" s="24">
        <f t="shared" si="4"/>
        <v>11</v>
      </c>
      <c r="U19" s="24">
        <f t="shared" si="4"/>
        <v>8</v>
      </c>
      <c r="V19" s="26">
        <f t="shared" si="2"/>
        <v>0.003309527956801951</v>
      </c>
    </row>
    <row r="20" spans="1:25" s="4" customFormat="1" ht="20.25" customHeight="1">
      <c r="A20" s="3"/>
      <c r="B20" s="27"/>
      <c r="C20" s="28" t="s">
        <v>51</v>
      </c>
      <c r="D20" s="29">
        <f t="shared" si="3"/>
        <v>27090</v>
      </c>
      <c r="E20" s="29">
        <f t="shared" si="3"/>
        <v>798</v>
      </c>
      <c r="F20" s="29">
        <f t="shared" si="3"/>
        <v>2007</v>
      </c>
      <c r="G20" s="30">
        <f t="shared" si="0"/>
        <v>0.07408637873754152</v>
      </c>
      <c r="H20" s="29">
        <f>H18+H16+H14+H12+H10+H6+H8</f>
        <v>1373</v>
      </c>
      <c r="I20" s="30">
        <f t="shared" si="1"/>
        <v>0.6841056302939711</v>
      </c>
      <c r="J20" s="29">
        <f aca="true" t="shared" si="5" ref="J20:U20">J18+J16+J14+J12+J10+J6+J8</f>
        <v>59</v>
      </c>
      <c r="K20" s="29">
        <f t="shared" si="5"/>
        <v>705</v>
      </c>
      <c r="L20" s="29">
        <f t="shared" si="5"/>
        <v>0</v>
      </c>
      <c r="M20" s="29">
        <f t="shared" si="5"/>
        <v>0</v>
      </c>
      <c r="N20" s="29">
        <f t="shared" si="5"/>
        <v>2</v>
      </c>
      <c r="O20" s="29">
        <f t="shared" si="5"/>
        <v>165</v>
      </c>
      <c r="P20" s="29">
        <f t="shared" si="5"/>
        <v>151</v>
      </c>
      <c r="Q20" s="29">
        <f t="shared" si="5"/>
        <v>39</v>
      </c>
      <c r="R20" s="29">
        <f t="shared" si="5"/>
        <v>252</v>
      </c>
      <c r="S20" s="29">
        <f t="shared" si="5"/>
        <v>54</v>
      </c>
      <c r="T20" s="29">
        <f t="shared" si="5"/>
        <v>34</v>
      </c>
      <c r="U20" s="29">
        <f t="shared" si="5"/>
        <v>24</v>
      </c>
      <c r="V20" s="31">
        <f t="shared" si="2"/>
        <v>0.0019933554817275745</v>
      </c>
      <c r="W20" s="3"/>
      <c r="X20" s="3"/>
      <c r="Y20" s="3"/>
    </row>
    <row r="21" spans="2:22" ht="20.25" customHeight="1">
      <c r="B21" s="14"/>
      <c r="C21" s="75" t="s">
        <v>84</v>
      </c>
      <c r="D21" s="15">
        <v>1511</v>
      </c>
      <c r="E21" s="15">
        <v>11</v>
      </c>
      <c r="F21" s="15">
        <v>145</v>
      </c>
      <c r="G21" s="50">
        <f t="shared" si="0"/>
        <v>0.09596293845135671</v>
      </c>
      <c r="H21" s="15">
        <v>111</v>
      </c>
      <c r="I21" s="50">
        <f t="shared" si="1"/>
        <v>0.7655172413793103</v>
      </c>
      <c r="J21" s="15">
        <v>7</v>
      </c>
      <c r="K21" s="15">
        <v>51</v>
      </c>
      <c r="L21" s="15">
        <v>0</v>
      </c>
      <c r="M21" s="15">
        <v>0</v>
      </c>
      <c r="N21" s="15">
        <v>0</v>
      </c>
      <c r="O21" s="15">
        <v>9</v>
      </c>
      <c r="P21" s="15">
        <v>15</v>
      </c>
      <c r="Q21" s="15">
        <v>2</v>
      </c>
      <c r="R21" s="15">
        <v>27</v>
      </c>
      <c r="S21" s="15">
        <v>7</v>
      </c>
      <c r="T21" s="15">
        <v>4</v>
      </c>
      <c r="U21" s="15">
        <v>1</v>
      </c>
      <c r="V21" s="16">
        <f t="shared" si="2"/>
        <v>0.004632693580410324</v>
      </c>
    </row>
    <row r="22" spans="1:25" s="4" customFormat="1" ht="20.25" customHeight="1">
      <c r="A22" s="3"/>
      <c r="B22" s="17" t="s">
        <v>93</v>
      </c>
      <c r="C22" s="76"/>
      <c r="D22" s="18">
        <v>7012</v>
      </c>
      <c r="E22" s="18">
        <v>33</v>
      </c>
      <c r="F22" s="18">
        <v>546</v>
      </c>
      <c r="G22" s="19">
        <f t="shared" si="0"/>
        <v>0.07786651454649172</v>
      </c>
      <c r="H22" s="18">
        <v>424</v>
      </c>
      <c r="I22" s="19">
        <f t="shared" si="1"/>
        <v>0.7765567765567766</v>
      </c>
      <c r="J22" s="18">
        <v>13</v>
      </c>
      <c r="K22" s="18">
        <v>191</v>
      </c>
      <c r="L22" s="18">
        <v>0</v>
      </c>
      <c r="M22" s="18">
        <v>0</v>
      </c>
      <c r="N22" s="18">
        <v>2</v>
      </c>
      <c r="O22" s="18">
        <v>39</v>
      </c>
      <c r="P22" s="18">
        <v>60</v>
      </c>
      <c r="Q22" s="18">
        <v>13</v>
      </c>
      <c r="R22" s="18">
        <v>106</v>
      </c>
      <c r="S22" s="18">
        <v>13</v>
      </c>
      <c r="T22" s="18">
        <v>8</v>
      </c>
      <c r="U22" s="18">
        <v>4</v>
      </c>
      <c r="V22" s="20">
        <f t="shared" si="2"/>
        <v>0.0018539646320593268</v>
      </c>
      <c r="W22" s="3"/>
      <c r="X22" s="3"/>
      <c r="Y22" s="3"/>
    </row>
    <row r="23" spans="1:25" s="4" customFormat="1" ht="20.25" customHeight="1">
      <c r="A23" s="3"/>
      <c r="B23" s="17" t="s">
        <v>94</v>
      </c>
      <c r="C23" s="83" t="s">
        <v>85</v>
      </c>
      <c r="D23" s="21">
        <v>419</v>
      </c>
      <c r="E23" s="21">
        <v>2</v>
      </c>
      <c r="F23" s="21">
        <v>33</v>
      </c>
      <c r="G23" s="50">
        <f t="shared" si="0"/>
        <v>0.07875894988066826</v>
      </c>
      <c r="H23" s="21">
        <v>17</v>
      </c>
      <c r="I23" s="50">
        <f t="shared" si="1"/>
        <v>0.5151515151515151</v>
      </c>
      <c r="J23" s="21">
        <v>0</v>
      </c>
      <c r="K23" s="21">
        <v>9</v>
      </c>
      <c r="L23" s="21">
        <v>0</v>
      </c>
      <c r="M23" s="21">
        <v>0</v>
      </c>
      <c r="N23" s="21">
        <v>0</v>
      </c>
      <c r="O23" s="21">
        <v>1</v>
      </c>
      <c r="P23" s="21">
        <v>1</v>
      </c>
      <c r="Q23" s="21">
        <v>1</v>
      </c>
      <c r="R23" s="21">
        <v>5</v>
      </c>
      <c r="S23" s="15">
        <v>0</v>
      </c>
      <c r="T23" s="15">
        <v>0</v>
      </c>
      <c r="U23" s="15">
        <v>0</v>
      </c>
      <c r="V23" s="16">
        <f t="shared" si="2"/>
        <v>0</v>
      </c>
      <c r="W23" s="3"/>
      <c r="X23" s="3"/>
      <c r="Y23" s="3"/>
    </row>
    <row r="24" spans="1:25" s="4" customFormat="1" ht="20.25" customHeight="1">
      <c r="A24" s="3"/>
      <c r="B24" s="17" t="s">
        <v>95</v>
      </c>
      <c r="C24" s="84"/>
      <c r="D24" s="22">
        <v>2000</v>
      </c>
      <c r="E24" s="22">
        <v>3</v>
      </c>
      <c r="F24" s="22">
        <v>180</v>
      </c>
      <c r="G24" s="19">
        <f t="shared" si="0"/>
        <v>0.09</v>
      </c>
      <c r="H24" s="22">
        <v>127</v>
      </c>
      <c r="I24" s="19">
        <f t="shared" si="1"/>
        <v>0.7055555555555556</v>
      </c>
      <c r="J24" s="22">
        <v>2</v>
      </c>
      <c r="K24" s="22">
        <v>57</v>
      </c>
      <c r="L24" s="22">
        <v>0</v>
      </c>
      <c r="M24" s="22">
        <v>0</v>
      </c>
      <c r="N24" s="22">
        <v>0</v>
      </c>
      <c r="O24" s="22">
        <v>13</v>
      </c>
      <c r="P24" s="22">
        <v>12</v>
      </c>
      <c r="Q24" s="22">
        <v>3</v>
      </c>
      <c r="R24" s="22">
        <v>40</v>
      </c>
      <c r="S24" s="18">
        <v>2</v>
      </c>
      <c r="T24" s="18">
        <v>2</v>
      </c>
      <c r="U24" s="18">
        <v>2</v>
      </c>
      <c r="V24" s="20">
        <f t="shared" si="2"/>
        <v>0.001</v>
      </c>
      <c r="W24" s="3"/>
      <c r="X24" s="3"/>
      <c r="Y24" s="3"/>
    </row>
    <row r="25" spans="2:22" ht="20.25" customHeight="1">
      <c r="B25" s="17" t="s">
        <v>96</v>
      </c>
      <c r="C25" s="82" t="s">
        <v>18</v>
      </c>
      <c r="D25" s="15">
        <v>543</v>
      </c>
      <c r="E25" s="15">
        <v>21</v>
      </c>
      <c r="F25" s="15">
        <v>31</v>
      </c>
      <c r="G25" s="50">
        <f>F25/D25</f>
        <v>0.0570902394106814</v>
      </c>
      <c r="H25" s="15">
        <v>20</v>
      </c>
      <c r="I25" s="50">
        <f>H25/F25</f>
        <v>0.6451612903225806</v>
      </c>
      <c r="J25" s="15">
        <v>0</v>
      </c>
      <c r="K25" s="15">
        <v>7</v>
      </c>
      <c r="L25" s="15">
        <v>0</v>
      </c>
      <c r="M25" s="15">
        <v>0</v>
      </c>
      <c r="N25" s="15">
        <v>0</v>
      </c>
      <c r="O25" s="15">
        <v>4</v>
      </c>
      <c r="P25" s="15">
        <v>4</v>
      </c>
      <c r="Q25" s="15">
        <v>1</v>
      </c>
      <c r="R25" s="15">
        <v>4</v>
      </c>
      <c r="S25" s="15">
        <v>0</v>
      </c>
      <c r="T25" s="15">
        <v>0</v>
      </c>
      <c r="U25" s="15">
        <v>0</v>
      </c>
      <c r="V25" s="32">
        <f>S25/D25</f>
        <v>0</v>
      </c>
    </row>
    <row r="26" spans="1:25" s="4" customFormat="1" ht="20.25" customHeight="1">
      <c r="A26" s="3"/>
      <c r="B26" s="17" t="s">
        <v>97</v>
      </c>
      <c r="C26" s="76"/>
      <c r="D26" s="18">
        <v>4571</v>
      </c>
      <c r="E26" s="18">
        <v>117</v>
      </c>
      <c r="F26" s="18">
        <v>309</v>
      </c>
      <c r="G26" s="19">
        <f>F26/D26</f>
        <v>0.0676000875082039</v>
      </c>
      <c r="H26" s="18">
        <v>231</v>
      </c>
      <c r="I26" s="19">
        <f>H26/F26</f>
        <v>0.7475728155339806</v>
      </c>
      <c r="J26" s="18">
        <v>5</v>
      </c>
      <c r="K26" s="18">
        <v>112</v>
      </c>
      <c r="L26" s="18">
        <v>0</v>
      </c>
      <c r="M26" s="18">
        <v>0</v>
      </c>
      <c r="N26" s="18">
        <v>1</v>
      </c>
      <c r="O26" s="18">
        <v>28</v>
      </c>
      <c r="P26" s="18">
        <v>24</v>
      </c>
      <c r="Q26" s="18">
        <v>9</v>
      </c>
      <c r="R26" s="18">
        <v>52</v>
      </c>
      <c r="S26" s="18">
        <v>5</v>
      </c>
      <c r="T26" s="18">
        <v>3</v>
      </c>
      <c r="U26" s="18">
        <v>2</v>
      </c>
      <c r="V26" s="20">
        <f>S26/D26</f>
        <v>0.0010938525486764385</v>
      </c>
      <c r="W26" s="3"/>
      <c r="X26" s="3"/>
      <c r="Y26" s="3"/>
    </row>
    <row r="27" spans="2:22" ht="20.25" customHeight="1">
      <c r="B27" s="17"/>
      <c r="C27" s="23" t="s">
        <v>54</v>
      </c>
      <c r="D27" s="24">
        <f aca="true" t="shared" si="6" ref="D27:F28">D21+D25+D23</f>
        <v>2473</v>
      </c>
      <c r="E27" s="24">
        <f t="shared" si="6"/>
        <v>34</v>
      </c>
      <c r="F27" s="24">
        <f t="shared" si="6"/>
        <v>209</v>
      </c>
      <c r="G27" s="25">
        <f t="shared" si="0"/>
        <v>0.08451273756570966</v>
      </c>
      <c r="H27" s="24">
        <f>H21+H25+H23</f>
        <v>148</v>
      </c>
      <c r="I27" s="25">
        <f t="shared" si="1"/>
        <v>0.7081339712918661</v>
      </c>
      <c r="J27" s="24">
        <f aca="true" t="shared" si="7" ref="J27:U27">J21+J25+J23</f>
        <v>7</v>
      </c>
      <c r="K27" s="24">
        <f t="shared" si="7"/>
        <v>67</v>
      </c>
      <c r="L27" s="24">
        <f t="shared" si="7"/>
        <v>0</v>
      </c>
      <c r="M27" s="24">
        <f t="shared" si="7"/>
        <v>0</v>
      </c>
      <c r="N27" s="24">
        <f t="shared" si="7"/>
        <v>0</v>
      </c>
      <c r="O27" s="24">
        <f t="shared" si="7"/>
        <v>14</v>
      </c>
      <c r="P27" s="24">
        <f t="shared" si="7"/>
        <v>20</v>
      </c>
      <c r="Q27" s="24">
        <f t="shared" si="7"/>
        <v>4</v>
      </c>
      <c r="R27" s="24">
        <f t="shared" si="7"/>
        <v>36</v>
      </c>
      <c r="S27" s="24">
        <f t="shared" si="7"/>
        <v>7</v>
      </c>
      <c r="T27" s="24">
        <f t="shared" si="7"/>
        <v>4</v>
      </c>
      <c r="U27" s="24">
        <f t="shared" si="7"/>
        <v>1</v>
      </c>
      <c r="V27" s="26">
        <f t="shared" si="2"/>
        <v>0.0028305701577031944</v>
      </c>
    </row>
    <row r="28" spans="1:25" s="4" customFormat="1" ht="20.25" customHeight="1">
      <c r="A28" s="3"/>
      <c r="B28" s="27"/>
      <c r="C28" s="28" t="s">
        <v>51</v>
      </c>
      <c r="D28" s="29">
        <f t="shared" si="6"/>
        <v>13583</v>
      </c>
      <c r="E28" s="29">
        <f t="shared" si="6"/>
        <v>153</v>
      </c>
      <c r="F28" s="29">
        <f t="shared" si="6"/>
        <v>1035</v>
      </c>
      <c r="G28" s="33">
        <f t="shared" si="0"/>
        <v>0.07619818891261135</v>
      </c>
      <c r="H28" s="29">
        <f>H22+H26+H24</f>
        <v>782</v>
      </c>
      <c r="I28" s="33">
        <f t="shared" si="1"/>
        <v>0.7555555555555555</v>
      </c>
      <c r="J28" s="29">
        <f aca="true" t="shared" si="8" ref="J28:U28">J22+J26+J24</f>
        <v>20</v>
      </c>
      <c r="K28" s="29">
        <f t="shared" si="8"/>
        <v>360</v>
      </c>
      <c r="L28" s="29">
        <f t="shared" si="8"/>
        <v>0</v>
      </c>
      <c r="M28" s="29">
        <f t="shared" si="8"/>
        <v>0</v>
      </c>
      <c r="N28" s="29">
        <f t="shared" si="8"/>
        <v>3</v>
      </c>
      <c r="O28" s="29">
        <f t="shared" si="8"/>
        <v>80</v>
      </c>
      <c r="P28" s="29">
        <f t="shared" si="8"/>
        <v>96</v>
      </c>
      <c r="Q28" s="29">
        <f t="shared" si="8"/>
        <v>25</v>
      </c>
      <c r="R28" s="29">
        <f t="shared" si="8"/>
        <v>198</v>
      </c>
      <c r="S28" s="29">
        <f t="shared" si="8"/>
        <v>20</v>
      </c>
      <c r="T28" s="29">
        <f t="shared" si="8"/>
        <v>13</v>
      </c>
      <c r="U28" s="29">
        <f t="shared" si="8"/>
        <v>8</v>
      </c>
      <c r="V28" s="31">
        <f t="shared" si="2"/>
        <v>0.0014724287712581904</v>
      </c>
      <c r="W28" s="3"/>
      <c r="X28" s="3"/>
      <c r="Y28" s="3"/>
    </row>
    <row r="29" spans="2:22" ht="20.25" customHeight="1">
      <c r="B29" s="34"/>
      <c r="C29" s="82" t="s">
        <v>46</v>
      </c>
      <c r="D29" s="15">
        <v>452</v>
      </c>
      <c r="E29" s="15">
        <v>9</v>
      </c>
      <c r="F29" s="15">
        <v>29</v>
      </c>
      <c r="G29" s="50">
        <f t="shared" si="0"/>
        <v>0.06415929203539823</v>
      </c>
      <c r="H29" s="15">
        <v>24</v>
      </c>
      <c r="I29" s="50">
        <f t="shared" si="1"/>
        <v>0.8275862068965517</v>
      </c>
      <c r="J29" s="15">
        <v>2</v>
      </c>
      <c r="K29" s="15">
        <v>12</v>
      </c>
      <c r="L29" s="15">
        <v>0</v>
      </c>
      <c r="M29" s="15">
        <v>0</v>
      </c>
      <c r="N29" s="15">
        <v>0</v>
      </c>
      <c r="O29" s="15">
        <v>2</v>
      </c>
      <c r="P29" s="15">
        <v>3</v>
      </c>
      <c r="Q29" s="15">
        <v>1</v>
      </c>
      <c r="R29" s="15">
        <v>4</v>
      </c>
      <c r="S29" s="15">
        <v>2</v>
      </c>
      <c r="T29" s="15">
        <v>0</v>
      </c>
      <c r="U29" s="15">
        <v>0</v>
      </c>
      <c r="V29" s="16">
        <f t="shared" si="2"/>
        <v>0.004424778761061947</v>
      </c>
    </row>
    <row r="30" spans="1:25" s="4" customFormat="1" ht="20.25" customHeight="1">
      <c r="A30" s="3"/>
      <c r="B30" s="35" t="s">
        <v>67</v>
      </c>
      <c r="C30" s="76"/>
      <c r="D30" s="18">
        <v>5098</v>
      </c>
      <c r="E30" s="18">
        <v>114</v>
      </c>
      <c r="F30" s="18">
        <v>350</v>
      </c>
      <c r="G30" s="19">
        <f t="shared" si="0"/>
        <v>0.06865437426441742</v>
      </c>
      <c r="H30" s="18">
        <v>272</v>
      </c>
      <c r="I30" s="19">
        <f t="shared" si="1"/>
        <v>0.7771428571428571</v>
      </c>
      <c r="J30" s="18">
        <v>7</v>
      </c>
      <c r="K30" s="18">
        <v>129</v>
      </c>
      <c r="L30" s="18">
        <v>0</v>
      </c>
      <c r="M30" s="18">
        <v>0</v>
      </c>
      <c r="N30" s="18">
        <v>0</v>
      </c>
      <c r="O30" s="18">
        <v>29</v>
      </c>
      <c r="P30" s="18">
        <v>50</v>
      </c>
      <c r="Q30" s="18">
        <v>6</v>
      </c>
      <c r="R30" s="18">
        <v>51</v>
      </c>
      <c r="S30" s="18">
        <v>5</v>
      </c>
      <c r="T30" s="18">
        <v>0</v>
      </c>
      <c r="U30" s="18">
        <v>0</v>
      </c>
      <c r="V30" s="20">
        <f t="shared" si="2"/>
        <v>0.000980776775205963</v>
      </c>
      <c r="W30" s="3"/>
      <c r="X30" s="3"/>
      <c r="Y30" s="3"/>
    </row>
    <row r="31" spans="2:22" ht="20.25" customHeight="1">
      <c r="B31" s="35"/>
      <c r="C31" s="82" t="s">
        <v>47</v>
      </c>
      <c r="D31" s="15">
        <v>404</v>
      </c>
      <c r="E31" s="15">
        <v>17</v>
      </c>
      <c r="F31" s="15">
        <v>35</v>
      </c>
      <c r="G31" s="50">
        <f t="shared" si="0"/>
        <v>0.08663366336633663</v>
      </c>
      <c r="H31" s="15">
        <v>20</v>
      </c>
      <c r="I31" s="50">
        <f t="shared" si="1"/>
        <v>0.5714285714285714</v>
      </c>
      <c r="J31" s="15">
        <v>3</v>
      </c>
      <c r="K31" s="15">
        <v>12</v>
      </c>
      <c r="L31" s="15">
        <v>0</v>
      </c>
      <c r="M31" s="15">
        <v>0</v>
      </c>
      <c r="N31" s="15">
        <v>0</v>
      </c>
      <c r="O31" s="15">
        <v>2</v>
      </c>
      <c r="P31" s="15">
        <v>0</v>
      </c>
      <c r="Q31" s="15">
        <v>0</v>
      </c>
      <c r="R31" s="15">
        <v>3</v>
      </c>
      <c r="S31" s="15">
        <v>2</v>
      </c>
      <c r="T31" s="15">
        <v>2</v>
      </c>
      <c r="U31" s="15">
        <v>1</v>
      </c>
      <c r="V31" s="16">
        <f t="shared" si="2"/>
        <v>0.0049504950495049506</v>
      </c>
    </row>
    <row r="32" spans="1:25" s="4" customFormat="1" ht="20.25" customHeight="1">
      <c r="A32" s="3"/>
      <c r="B32" s="35" t="s">
        <v>55</v>
      </c>
      <c r="C32" s="76"/>
      <c r="D32" s="18">
        <v>4788</v>
      </c>
      <c r="E32" s="18">
        <v>131</v>
      </c>
      <c r="F32" s="18">
        <v>332</v>
      </c>
      <c r="G32" s="19">
        <f t="shared" si="0"/>
        <v>0.06934001670843776</v>
      </c>
      <c r="H32" s="18">
        <v>239</v>
      </c>
      <c r="I32" s="19">
        <f t="shared" si="1"/>
        <v>0.7198795180722891</v>
      </c>
      <c r="J32" s="18">
        <v>8</v>
      </c>
      <c r="K32" s="18">
        <v>132</v>
      </c>
      <c r="L32" s="18">
        <v>0</v>
      </c>
      <c r="M32" s="18">
        <v>0</v>
      </c>
      <c r="N32" s="18">
        <v>2</v>
      </c>
      <c r="O32" s="18">
        <v>32</v>
      </c>
      <c r="P32" s="18">
        <v>28</v>
      </c>
      <c r="Q32" s="18">
        <v>8</v>
      </c>
      <c r="R32" s="18">
        <v>29</v>
      </c>
      <c r="S32" s="18">
        <v>7</v>
      </c>
      <c r="T32" s="18">
        <v>6</v>
      </c>
      <c r="U32" s="18">
        <v>4</v>
      </c>
      <c r="V32" s="20">
        <f t="shared" si="2"/>
        <v>0.0014619883040935672</v>
      </c>
      <c r="W32" s="3"/>
      <c r="X32" s="3"/>
      <c r="Y32" s="3"/>
    </row>
    <row r="33" spans="2:22" ht="20.25" customHeight="1">
      <c r="B33" s="17"/>
      <c r="C33" s="82" t="s">
        <v>19</v>
      </c>
      <c r="D33" s="15">
        <v>253</v>
      </c>
      <c r="E33" s="15">
        <v>6</v>
      </c>
      <c r="F33" s="15">
        <v>16</v>
      </c>
      <c r="G33" s="50">
        <f t="shared" si="0"/>
        <v>0.06324110671936758</v>
      </c>
      <c r="H33" s="15">
        <v>13</v>
      </c>
      <c r="I33" s="50">
        <f t="shared" si="1"/>
        <v>0.8125</v>
      </c>
      <c r="J33" s="15">
        <v>0</v>
      </c>
      <c r="K33" s="15">
        <v>10</v>
      </c>
      <c r="L33" s="15">
        <v>0</v>
      </c>
      <c r="M33" s="15">
        <v>0</v>
      </c>
      <c r="N33" s="15">
        <v>0</v>
      </c>
      <c r="O33" s="15">
        <v>0</v>
      </c>
      <c r="P33" s="15">
        <v>1</v>
      </c>
      <c r="Q33" s="15">
        <v>0</v>
      </c>
      <c r="R33" s="15">
        <v>2</v>
      </c>
      <c r="S33" s="15">
        <v>0</v>
      </c>
      <c r="T33" s="15">
        <v>0</v>
      </c>
      <c r="U33" s="15">
        <v>0</v>
      </c>
      <c r="V33" s="16">
        <f t="shared" si="2"/>
        <v>0</v>
      </c>
    </row>
    <row r="34" spans="1:25" s="4" customFormat="1" ht="20.25" customHeight="1">
      <c r="A34" s="3"/>
      <c r="B34" s="35"/>
      <c r="C34" s="76"/>
      <c r="D34" s="18">
        <v>1042</v>
      </c>
      <c r="E34" s="18">
        <v>8</v>
      </c>
      <c r="F34" s="18">
        <v>66</v>
      </c>
      <c r="G34" s="19">
        <f t="shared" si="0"/>
        <v>0.06333973128598848</v>
      </c>
      <c r="H34" s="18">
        <v>57</v>
      </c>
      <c r="I34" s="19">
        <f t="shared" si="1"/>
        <v>0.8636363636363636</v>
      </c>
      <c r="J34" s="18">
        <v>2</v>
      </c>
      <c r="K34" s="18">
        <v>35</v>
      </c>
      <c r="L34" s="18">
        <v>0</v>
      </c>
      <c r="M34" s="18">
        <v>0</v>
      </c>
      <c r="N34" s="18">
        <v>0</v>
      </c>
      <c r="O34" s="18">
        <v>5</v>
      </c>
      <c r="P34" s="18">
        <v>6</v>
      </c>
      <c r="Q34" s="18">
        <v>3</v>
      </c>
      <c r="R34" s="18">
        <v>6</v>
      </c>
      <c r="S34" s="18">
        <v>2</v>
      </c>
      <c r="T34" s="18">
        <v>1</v>
      </c>
      <c r="U34" s="18">
        <v>0</v>
      </c>
      <c r="V34" s="20">
        <f t="shared" si="2"/>
        <v>0.0019193857965451055</v>
      </c>
      <c r="W34" s="3"/>
      <c r="X34" s="3"/>
      <c r="Y34" s="3"/>
    </row>
    <row r="35" spans="2:22" ht="20.25" customHeight="1">
      <c r="B35" s="35" t="s">
        <v>91</v>
      </c>
      <c r="C35" s="82" t="s">
        <v>20</v>
      </c>
      <c r="D35" s="15">
        <v>441</v>
      </c>
      <c r="E35" s="15">
        <v>0</v>
      </c>
      <c r="F35" s="15">
        <v>23</v>
      </c>
      <c r="G35" s="50">
        <f t="shared" si="0"/>
        <v>0.05215419501133787</v>
      </c>
      <c r="H35" s="15">
        <v>12</v>
      </c>
      <c r="I35" s="50">
        <f t="shared" si="1"/>
        <v>0.5217391304347826</v>
      </c>
      <c r="J35" s="15">
        <v>1</v>
      </c>
      <c r="K35" s="15">
        <v>3</v>
      </c>
      <c r="L35" s="15">
        <v>0</v>
      </c>
      <c r="M35" s="15">
        <v>0</v>
      </c>
      <c r="N35" s="15">
        <v>0</v>
      </c>
      <c r="O35" s="15">
        <v>3</v>
      </c>
      <c r="P35" s="15">
        <v>1</v>
      </c>
      <c r="Q35" s="15">
        <v>0</v>
      </c>
      <c r="R35" s="15">
        <v>4</v>
      </c>
      <c r="S35" s="15">
        <v>1</v>
      </c>
      <c r="T35" s="15">
        <v>0</v>
      </c>
      <c r="U35" s="15">
        <v>0</v>
      </c>
      <c r="V35" s="16">
        <f t="shared" si="2"/>
        <v>0.0022675736961451248</v>
      </c>
    </row>
    <row r="36" spans="1:25" s="4" customFormat="1" ht="20.25" customHeight="1">
      <c r="A36" s="3"/>
      <c r="B36" s="35"/>
      <c r="C36" s="76"/>
      <c r="D36" s="18">
        <v>3419</v>
      </c>
      <c r="E36" s="18">
        <v>105</v>
      </c>
      <c r="F36" s="18">
        <v>177</v>
      </c>
      <c r="G36" s="19">
        <f t="shared" si="0"/>
        <v>0.051769523252412984</v>
      </c>
      <c r="H36" s="18">
        <v>117</v>
      </c>
      <c r="I36" s="19">
        <f t="shared" si="1"/>
        <v>0.6610169491525424</v>
      </c>
      <c r="J36" s="18">
        <v>5</v>
      </c>
      <c r="K36" s="18">
        <v>56</v>
      </c>
      <c r="L36" s="18">
        <v>0</v>
      </c>
      <c r="M36" s="18">
        <v>0</v>
      </c>
      <c r="N36" s="18">
        <v>1</v>
      </c>
      <c r="O36" s="18">
        <v>14</v>
      </c>
      <c r="P36" s="18">
        <v>14</v>
      </c>
      <c r="Q36" s="18">
        <v>3</v>
      </c>
      <c r="R36" s="18">
        <v>24</v>
      </c>
      <c r="S36" s="18">
        <v>4</v>
      </c>
      <c r="T36" s="18">
        <v>2</v>
      </c>
      <c r="U36" s="18">
        <v>1</v>
      </c>
      <c r="V36" s="20">
        <f t="shared" si="2"/>
        <v>0.00116993272886809</v>
      </c>
      <c r="W36" s="3"/>
      <c r="X36" s="3"/>
      <c r="Y36" s="3"/>
    </row>
    <row r="37" spans="2:22" ht="20.25" customHeight="1">
      <c r="B37" s="35" t="s">
        <v>56</v>
      </c>
      <c r="C37" s="23" t="s">
        <v>54</v>
      </c>
      <c r="D37" s="24">
        <f aca="true" t="shared" si="9" ref="D37:F38">D35+D33+D31+D29</f>
        <v>1550</v>
      </c>
      <c r="E37" s="24">
        <f t="shared" si="9"/>
        <v>32</v>
      </c>
      <c r="F37" s="24">
        <f t="shared" si="9"/>
        <v>103</v>
      </c>
      <c r="G37" s="25">
        <f t="shared" si="0"/>
        <v>0.0664516129032258</v>
      </c>
      <c r="H37" s="24">
        <f aca="true" t="shared" si="10" ref="H37:T38">H35+H33+H31+H29</f>
        <v>69</v>
      </c>
      <c r="I37" s="25">
        <f t="shared" si="1"/>
        <v>0.6699029126213593</v>
      </c>
      <c r="J37" s="24">
        <f t="shared" si="10"/>
        <v>6</v>
      </c>
      <c r="K37" s="24">
        <f t="shared" si="10"/>
        <v>37</v>
      </c>
      <c r="L37" s="24">
        <f t="shared" si="10"/>
        <v>0</v>
      </c>
      <c r="M37" s="24">
        <f t="shared" si="10"/>
        <v>0</v>
      </c>
      <c r="N37" s="24">
        <f t="shared" si="10"/>
        <v>0</v>
      </c>
      <c r="O37" s="24">
        <f t="shared" si="10"/>
        <v>7</v>
      </c>
      <c r="P37" s="24">
        <f t="shared" si="10"/>
        <v>5</v>
      </c>
      <c r="Q37" s="24">
        <f t="shared" si="10"/>
        <v>1</v>
      </c>
      <c r="R37" s="24">
        <f t="shared" si="10"/>
        <v>13</v>
      </c>
      <c r="S37" s="24">
        <f t="shared" si="10"/>
        <v>5</v>
      </c>
      <c r="T37" s="24">
        <f t="shared" si="10"/>
        <v>2</v>
      </c>
      <c r="U37" s="24">
        <f>U35+U33+U31+U29</f>
        <v>1</v>
      </c>
      <c r="V37" s="26">
        <f t="shared" si="2"/>
        <v>0.0032258064516129032</v>
      </c>
    </row>
    <row r="38" spans="1:25" s="4" customFormat="1" ht="20.25" customHeight="1">
      <c r="A38" s="3"/>
      <c r="B38" s="36"/>
      <c r="C38" s="28" t="s">
        <v>51</v>
      </c>
      <c r="D38" s="29">
        <f t="shared" si="9"/>
        <v>14347</v>
      </c>
      <c r="E38" s="29">
        <f t="shared" si="9"/>
        <v>358</v>
      </c>
      <c r="F38" s="29">
        <f t="shared" si="9"/>
        <v>925</v>
      </c>
      <c r="G38" s="33">
        <f t="shared" si="0"/>
        <v>0.06447340907506796</v>
      </c>
      <c r="H38" s="29">
        <f t="shared" si="10"/>
        <v>685</v>
      </c>
      <c r="I38" s="33">
        <f t="shared" si="1"/>
        <v>0.7405405405405405</v>
      </c>
      <c r="J38" s="29">
        <f t="shared" si="10"/>
        <v>22</v>
      </c>
      <c r="K38" s="29">
        <f t="shared" si="10"/>
        <v>352</v>
      </c>
      <c r="L38" s="29">
        <f t="shared" si="10"/>
        <v>0</v>
      </c>
      <c r="M38" s="29">
        <f t="shared" si="10"/>
        <v>0</v>
      </c>
      <c r="N38" s="29">
        <f t="shared" si="10"/>
        <v>3</v>
      </c>
      <c r="O38" s="29">
        <f t="shared" si="10"/>
        <v>80</v>
      </c>
      <c r="P38" s="29">
        <f t="shared" si="10"/>
        <v>98</v>
      </c>
      <c r="Q38" s="29">
        <f t="shared" si="10"/>
        <v>20</v>
      </c>
      <c r="R38" s="29">
        <f t="shared" si="10"/>
        <v>110</v>
      </c>
      <c r="S38" s="29">
        <f t="shared" si="10"/>
        <v>18</v>
      </c>
      <c r="T38" s="29">
        <f t="shared" si="10"/>
        <v>9</v>
      </c>
      <c r="U38" s="29">
        <f>U36+U34+U32+U30</f>
        <v>5</v>
      </c>
      <c r="V38" s="31">
        <f t="shared" si="2"/>
        <v>0.0012546176901094305</v>
      </c>
      <c r="W38" s="3"/>
      <c r="X38" s="3"/>
      <c r="Y38" s="3"/>
    </row>
    <row r="39" spans="2:22" ht="21.75" customHeight="1">
      <c r="B39" s="17"/>
      <c r="C39" s="82" t="s">
        <v>23</v>
      </c>
      <c r="D39" s="15">
        <v>612</v>
      </c>
      <c r="E39" s="15">
        <v>0</v>
      </c>
      <c r="F39" s="15">
        <v>44</v>
      </c>
      <c r="G39" s="50">
        <f t="shared" si="0"/>
        <v>0.0718954248366013</v>
      </c>
      <c r="H39" s="15">
        <v>34</v>
      </c>
      <c r="I39" s="50">
        <f t="shared" si="1"/>
        <v>0.7727272727272727</v>
      </c>
      <c r="J39" s="15">
        <v>3</v>
      </c>
      <c r="K39" s="15">
        <v>13</v>
      </c>
      <c r="L39" s="15">
        <v>0</v>
      </c>
      <c r="M39" s="15">
        <v>0</v>
      </c>
      <c r="N39" s="15">
        <v>0</v>
      </c>
      <c r="O39" s="15">
        <v>3</v>
      </c>
      <c r="P39" s="15">
        <v>7</v>
      </c>
      <c r="Q39" s="15">
        <v>1</v>
      </c>
      <c r="R39" s="15">
        <v>7</v>
      </c>
      <c r="S39" s="15">
        <v>1</v>
      </c>
      <c r="T39" s="15">
        <v>1</v>
      </c>
      <c r="U39" s="15">
        <v>0</v>
      </c>
      <c r="V39" s="16">
        <f t="shared" si="2"/>
        <v>0.0016339869281045752</v>
      </c>
    </row>
    <row r="40" spans="1:25" s="4" customFormat="1" ht="21.75" customHeight="1">
      <c r="A40" s="3"/>
      <c r="B40" s="17"/>
      <c r="C40" s="76"/>
      <c r="D40" s="22">
        <v>1673</v>
      </c>
      <c r="E40" s="22">
        <v>25</v>
      </c>
      <c r="F40" s="22">
        <v>108</v>
      </c>
      <c r="G40" s="37">
        <f t="shared" si="0"/>
        <v>0.06455469216975493</v>
      </c>
      <c r="H40" s="22">
        <v>87</v>
      </c>
      <c r="I40" s="37">
        <f t="shared" si="1"/>
        <v>0.8055555555555556</v>
      </c>
      <c r="J40" s="22">
        <v>4</v>
      </c>
      <c r="K40" s="22">
        <v>46</v>
      </c>
      <c r="L40" s="22">
        <v>0</v>
      </c>
      <c r="M40" s="22">
        <v>0</v>
      </c>
      <c r="N40" s="22">
        <v>0</v>
      </c>
      <c r="O40" s="22">
        <v>11</v>
      </c>
      <c r="P40" s="22">
        <v>10</v>
      </c>
      <c r="Q40" s="22">
        <v>3</v>
      </c>
      <c r="R40" s="22">
        <v>13</v>
      </c>
      <c r="S40" s="18">
        <v>2</v>
      </c>
      <c r="T40" s="18">
        <v>2</v>
      </c>
      <c r="U40" s="18">
        <v>0</v>
      </c>
      <c r="V40" s="20">
        <f t="shared" si="2"/>
        <v>0.001195457262402869</v>
      </c>
      <c r="W40" s="3"/>
      <c r="X40" s="3"/>
      <c r="Y40" s="3"/>
    </row>
    <row r="41" spans="2:22" ht="21.75" customHeight="1">
      <c r="B41" s="17" t="s">
        <v>70</v>
      </c>
      <c r="C41" s="82" t="s">
        <v>22</v>
      </c>
      <c r="D41" s="15">
        <v>155</v>
      </c>
      <c r="E41" s="15">
        <v>0</v>
      </c>
      <c r="F41" s="15">
        <v>10</v>
      </c>
      <c r="G41" s="50">
        <f t="shared" si="0"/>
        <v>0.06451612903225806</v>
      </c>
      <c r="H41" s="15">
        <v>8</v>
      </c>
      <c r="I41" s="50">
        <f t="shared" si="1"/>
        <v>0.8</v>
      </c>
      <c r="J41" s="15">
        <v>1</v>
      </c>
      <c r="K41" s="15">
        <v>4</v>
      </c>
      <c r="L41" s="15">
        <v>0</v>
      </c>
      <c r="M41" s="15">
        <v>0</v>
      </c>
      <c r="N41" s="15">
        <v>0</v>
      </c>
      <c r="O41" s="15">
        <v>1</v>
      </c>
      <c r="P41" s="15">
        <v>0</v>
      </c>
      <c r="Q41" s="15">
        <v>0</v>
      </c>
      <c r="R41" s="15">
        <v>2</v>
      </c>
      <c r="S41" s="15">
        <v>0</v>
      </c>
      <c r="T41" s="15">
        <v>0</v>
      </c>
      <c r="U41" s="15">
        <v>0</v>
      </c>
      <c r="V41" s="16">
        <f t="shared" si="2"/>
        <v>0</v>
      </c>
    </row>
    <row r="42" spans="1:25" s="4" customFormat="1" ht="21.75" customHeight="1">
      <c r="A42" s="3"/>
      <c r="B42" s="17"/>
      <c r="C42" s="76"/>
      <c r="D42" s="18">
        <v>1610</v>
      </c>
      <c r="E42" s="18">
        <v>12</v>
      </c>
      <c r="F42" s="18">
        <v>83</v>
      </c>
      <c r="G42" s="19">
        <f t="shared" si="0"/>
        <v>0.0515527950310559</v>
      </c>
      <c r="H42" s="18">
        <v>68</v>
      </c>
      <c r="I42" s="19">
        <f t="shared" si="1"/>
        <v>0.8192771084337349</v>
      </c>
      <c r="J42" s="18">
        <v>5</v>
      </c>
      <c r="K42" s="18">
        <v>34</v>
      </c>
      <c r="L42" s="18">
        <v>0</v>
      </c>
      <c r="M42" s="18">
        <v>0</v>
      </c>
      <c r="N42" s="18">
        <v>0</v>
      </c>
      <c r="O42" s="18">
        <v>5</v>
      </c>
      <c r="P42" s="18">
        <v>5</v>
      </c>
      <c r="Q42" s="18">
        <v>2</v>
      </c>
      <c r="R42" s="18">
        <v>17</v>
      </c>
      <c r="S42" s="18">
        <v>3</v>
      </c>
      <c r="T42" s="18">
        <v>3</v>
      </c>
      <c r="U42" s="18">
        <v>3</v>
      </c>
      <c r="V42" s="20">
        <f t="shared" si="2"/>
        <v>0.0018633540372670807</v>
      </c>
      <c r="W42" s="3"/>
      <c r="X42" s="3"/>
      <c r="Y42" s="3"/>
    </row>
    <row r="43" spans="2:22" ht="21.75" customHeight="1">
      <c r="B43" s="17"/>
      <c r="C43" s="82" t="s">
        <v>21</v>
      </c>
      <c r="D43" s="15">
        <v>1305</v>
      </c>
      <c r="E43" s="15">
        <v>0</v>
      </c>
      <c r="F43" s="15">
        <v>74</v>
      </c>
      <c r="G43" s="50">
        <f t="shared" si="0"/>
        <v>0.056704980842911874</v>
      </c>
      <c r="H43" s="15">
        <v>51</v>
      </c>
      <c r="I43" s="50">
        <f t="shared" si="1"/>
        <v>0.6891891891891891</v>
      </c>
      <c r="J43" s="15">
        <v>4</v>
      </c>
      <c r="K43" s="15">
        <v>25</v>
      </c>
      <c r="L43" s="15">
        <v>0</v>
      </c>
      <c r="M43" s="15">
        <v>0</v>
      </c>
      <c r="N43" s="15">
        <v>0</v>
      </c>
      <c r="O43" s="15">
        <v>2</v>
      </c>
      <c r="P43" s="15">
        <v>9</v>
      </c>
      <c r="Q43" s="15">
        <v>1</v>
      </c>
      <c r="R43" s="15">
        <v>10</v>
      </c>
      <c r="S43" s="15">
        <v>3</v>
      </c>
      <c r="T43" s="15">
        <v>2</v>
      </c>
      <c r="U43" s="15">
        <v>0</v>
      </c>
      <c r="V43" s="16">
        <f t="shared" si="2"/>
        <v>0.0022988505747126436</v>
      </c>
    </row>
    <row r="44" spans="1:25" s="4" customFormat="1" ht="21.75" customHeight="1">
      <c r="A44" s="3"/>
      <c r="B44" s="17" t="s">
        <v>57</v>
      </c>
      <c r="C44" s="76"/>
      <c r="D44" s="18">
        <v>6250</v>
      </c>
      <c r="E44" s="18">
        <v>89</v>
      </c>
      <c r="F44" s="18">
        <v>339</v>
      </c>
      <c r="G44" s="19">
        <f t="shared" si="0"/>
        <v>0.05424</v>
      </c>
      <c r="H44" s="18">
        <v>238</v>
      </c>
      <c r="I44" s="19">
        <f t="shared" si="1"/>
        <v>0.7020648967551623</v>
      </c>
      <c r="J44" s="18">
        <v>9</v>
      </c>
      <c r="K44" s="18">
        <v>113</v>
      </c>
      <c r="L44" s="18">
        <v>0</v>
      </c>
      <c r="M44" s="18">
        <v>0</v>
      </c>
      <c r="N44" s="18">
        <v>1</v>
      </c>
      <c r="O44" s="18">
        <v>22</v>
      </c>
      <c r="P44" s="18">
        <v>26</v>
      </c>
      <c r="Q44" s="18">
        <v>5</v>
      </c>
      <c r="R44" s="18">
        <v>62</v>
      </c>
      <c r="S44" s="18">
        <v>7</v>
      </c>
      <c r="T44" s="18">
        <v>5</v>
      </c>
      <c r="U44" s="18">
        <v>1</v>
      </c>
      <c r="V44" s="20">
        <f t="shared" si="2"/>
        <v>0.00112</v>
      </c>
      <c r="W44" s="3"/>
      <c r="X44" s="3"/>
      <c r="Y44" s="3"/>
    </row>
    <row r="45" spans="2:22" ht="20.25" customHeight="1">
      <c r="B45" s="17"/>
      <c r="C45" s="23" t="s">
        <v>54</v>
      </c>
      <c r="D45" s="24">
        <f aca="true" t="shared" si="11" ref="D45:F46">D39+D41+D43</f>
        <v>2072</v>
      </c>
      <c r="E45" s="24">
        <f t="shared" si="11"/>
        <v>0</v>
      </c>
      <c r="F45" s="24">
        <f t="shared" si="11"/>
        <v>128</v>
      </c>
      <c r="G45" s="25">
        <f t="shared" si="0"/>
        <v>0.06177606177606178</v>
      </c>
      <c r="H45" s="24">
        <f aca="true" t="shared" si="12" ref="H45:T46">H39+H41+H43</f>
        <v>93</v>
      </c>
      <c r="I45" s="25">
        <f t="shared" si="1"/>
        <v>0.7265625</v>
      </c>
      <c r="J45" s="24">
        <f t="shared" si="12"/>
        <v>8</v>
      </c>
      <c r="K45" s="24">
        <f t="shared" si="12"/>
        <v>42</v>
      </c>
      <c r="L45" s="24">
        <f t="shared" si="12"/>
        <v>0</v>
      </c>
      <c r="M45" s="24">
        <f t="shared" si="12"/>
        <v>0</v>
      </c>
      <c r="N45" s="24">
        <f t="shared" si="12"/>
        <v>0</v>
      </c>
      <c r="O45" s="24">
        <f t="shared" si="12"/>
        <v>6</v>
      </c>
      <c r="P45" s="24">
        <f t="shared" si="12"/>
        <v>16</v>
      </c>
      <c r="Q45" s="24">
        <f t="shared" si="12"/>
        <v>2</v>
      </c>
      <c r="R45" s="24">
        <f t="shared" si="12"/>
        <v>19</v>
      </c>
      <c r="S45" s="24">
        <f t="shared" si="12"/>
        <v>4</v>
      </c>
      <c r="T45" s="24">
        <f t="shared" si="12"/>
        <v>3</v>
      </c>
      <c r="U45" s="24">
        <f>U39+U41+U43</f>
        <v>0</v>
      </c>
      <c r="V45" s="26">
        <f t="shared" si="2"/>
        <v>0.0019305019305019305</v>
      </c>
    </row>
    <row r="46" spans="1:25" s="4" customFormat="1" ht="20.25" customHeight="1">
      <c r="A46" s="3"/>
      <c r="B46" s="27"/>
      <c r="C46" s="28" t="s">
        <v>51</v>
      </c>
      <c r="D46" s="29">
        <f t="shared" si="11"/>
        <v>9533</v>
      </c>
      <c r="E46" s="29">
        <f t="shared" si="11"/>
        <v>126</v>
      </c>
      <c r="F46" s="29">
        <f t="shared" si="11"/>
        <v>530</v>
      </c>
      <c r="G46" s="33">
        <f t="shared" si="0"/>
        <v>0.055596349522710586</v>
      </c>
      <c r="H46" s="29">
        <f t="shared" si="12"/>
        <v>393</v>
      </c>
      <c r="I46" s="33">
        <f t="shared" si="1"/>
        <v>0.7415094339622641</v>
      </c>
      <c r="J46" s="29">
        <f t="shared" si="12"/>
        <v>18</v>
      </c>
      <c r="K46" s="29">
        <f t="shared" si="12"/>
        <v>193</v>
      </c>
      <c r="L46" s="29">
        <f t="shared" si="12"/>
        <v>0</v>
      </c>
      <c r="M46" s="29">
        <f t="shared" si="12"/>
        <v>0</v>
      </c>
      <c r="N46" s="29">
        <f t="shared" si="12"/>
        <v>1</v>
      </c>
      <c r="O46" s="29">
        <f t="shared" si="12"/>
        <v>38</v>
      </c>
      <c r="P46" s="29">
        <f t="shared" si="12"/>
        <v>41</v>
      </c>
      <c r="Q46" s="29">
        <f t="shared" si="12"/>
        <v>10</v>
      </c>
      <c r="R46" s="29">
        <f t="shared" si="12"/>
        <v>92</v>
      </c>
      <c r="S46" s="29">
        <f t="shared" si="12"/>
        <v>12</v>
      </c>
      <c r="T46" s="29">
        <f t="shared" si="12"/>
        <v>10</v>
      </c>
      <c r="U46" s="29">
        <f>U40+U42+U44</f>
        <v>4</v>
      </c>
      <c r="V46" s="31">
        <f t="shared" si="2"/>
        <v>0.001258785272212315</v>
      </c>
      <c r="W46" s="3"/>
      <c r="X46" s="3"/>
      <c r="Y46" s="3"/>
    </row>
    <row r="47" spans="2:22" ht="21.75" customHeight="1">
      <c r="B47" s="14"/>
      <c r="C47" s="75" t="s">
        <v>71</v>
      </c>
      <c r="D47" s="15">
        <v>598</v>
      </c>
      <c r="E47" s="15">
        <v>30</v>
      </c>
      <c r="F47" s="15">
        <v>63</v>
      </c>
      <c r="G47" s="50">
        <f t="shared" si="0"/>
        <v>0.10535117056856187</v>
      </c>
      <c r="H47" s="15">
        <v>32</v>
      </c>
      <c r="I47" s="50">
        <f t="shared" si="1"/>
        <v>0.5079365079365079</v>
      </c>
      <c r="J47" s="15">
        <v>7</v>
      </c>
      <c r="K47" s="15">
        <v>13</v>
      </c>
      <c r="L47" s="15">
        <v>0</v>
      </c>
      <c r="M47" s="15">
        <v>0</v>
      </c>
      <c r="N47" s="15">
        <v>0</v>
      </c>
      <c r="O47" s="15">
        <v>0</v>
      </c>
      <c r="P47" s="15">
        <v>3</v>
      </c>
      <c r="Q47" s="15">
        <v>0</v>
      </c>
      <c r="R47" s="15">
        <v>9</v>
      </c>
      <c r="S47" s="15">
        <v>6</v>
      </c>
      <c r="T47" s="15">
        <v>5</v>
      </c>
      <c r="U47" s="15">
        <v>2</v>
      </c>
      <c r="V47" s="16">
        <f t="shared" si="2"/>
        <v>0.010033444816053512</v>
      </c>
    </row>
    <row r="48" spans="1:25" s="4" customFormat="1" ht="21.75" customHeight="1">
      <c r="A48" s="3"/>
      <c r="B48" s="17" t="s">
        <v>58</v>
      </c>
      <c r="C48" s="76"/>
      <c r="D48" s="18">
        <v>6536</v>
      </c>
      <c r="E48" s="18">
        <v>246</v>
      </c>
      <c r="F48" s="18">
        <v>481</v>
      </c>
      <c r="G48" s="19">
        <f t="shared" si="0"/>
        <v>0.07359241126070991</v>
      </c>
      <c r="H48" s="18">
        <v>312</v>
      </c>
      <c r="I48" s="19">
        <f t="shared" si="1"/>
        <v>0.6486486486486487</v>
      </c>
      <c r="J48" s="18">
        <v>14</v>
      </c>
      <c r="K48" s="18">
        <v>154</v>
      </c>
      <c r="L48" s="18">
        <v>0</v>
      </c>
      <c r="M48" s="18">
        <v>0</v>
      </c>
      <c r="N48" s="18">
        <v>1</v>
      </c>
      <c r="O48" s="18">
        <v>35</v>
      </c>
      <c r="P48" s="18">
        <v>45</v>
      </c>
      <c r="Q48" s="18">
        <v>2</v>
      </c>
      <c r="R48" s="18">
        <v>61</v>
      </c>
      <c r="S48" s="18">
        <v>13</v>
      </c>
      <c r="T48" s="18">
        <v>8</v>
      </c>
      <c r="U48" s="18">
        <v>4</v>
      </c>
      <c r="V48" s="20">
        <f t="shared" si="2"/>
        <v>0.001988984088127295</v>
      </c>
      <c r="W48" s="3"/>
      <c r="X48" s="3"/>
      <c r="Y48" s="3"/>
    </row>
    <row r="49" spans="2:22" ht="21.75" customHeight="1">
      <c r="B49" s="17"/>
      <c r="C49" s="75" t="s">
        <v>72</v>
      </c>
      <c r="D49" s="15">
        <v>315</v>
      </c>
      <c r="E49" s="15">
        <v>32</v>
      </c>
      <c r="F49" s="15">
        <v>22</v>
      </c>
      <c r="G49" s="50">
        <f t="shared" si="0"/>
        <v>0.06984126984126984</v>
      </c>
      <c r="H49" s="15">
        <v>13</v>
      </c>
      <c r="I49" s="50">
        <f t="shared" si="1"/>
        <v>0.5909090909090909</v>
      </c>
      <c r="J49" s="15">
        <v>1</v>
      </c>
      <c r="K49" s="15">
        <v>7</v>
      </c>
      <c r="L49" s="15">
        <v>0</v>
      </c>
      <c r="M49" s="15">
        <v>0</v>
      </c>
      <c r="N49" s="15">
        <v>0</v>
      </c>
      <c r="O49" s="15">
        <v>1</v>
      </c>
      <c r="P49" s="15">
        <v>2</v>
      </c>
      <c r="Q49" s="15">
        <v>0</v>
      </c>
      <c r="R49" s="15">
        <v>2</v>
      </c>
      <c r="S49" s="15">
        <v>1</v>
      </c>
      <c r="T49" s="15">
        <v>0</v>
      </c>
      <c r="U49" s="15">
        <v>0</v>
      </c>
      <c r="V49" s="16">
        <f t="shared" si="2"/>
        <v>0.0031746031746031746</v>
      </c>
    </row>
    <row r="50" spans="1:25" s="4" customFormat="1" ht="21.75" customHeight="1">
      <c r="A50" s="3"/>
      <c r="B50" s="17"/>
      <c r="C50" s="76"/>
      <c r="D50" s="18">
        <v>3283</v>
      </c>
      <c r="E50" s="18">
        <v>228</v>
      </c>
      <c r="F50" s="18">
        <v>224</v>
      </c>
      <c r="G50" s="19">
        <f t="shared" si="0"/>
        <v>0.06823027718550106</v>
      </c>
      <c r="H50" s="18">
        <v>154</v>
      </c>
      <c r="I50" s="19">
        <f t="shared" si="1"/>
        <v>0.6875</v>
      </c>
      <c r="J50" s="18">
        <v>4</v>
      </c>
      <c r="K50" s="18">
        <v>69</v>
      </c>
      <c r="L50" s="18">
        <v>0</v>
      </c>
      <c r="M50" s="18">
        <v>0</v>
      </c>
      <c r="N50" s="18">
        <v>1</v>
      </c>
      <c r="O50" s="18">
        <v>24</v>
      </c>
      <c r="P50" s="18">
        <v>12</v>
      </c>
      <c r="Q50" s="18">
        <v>6</v>
      </c>
      <c r="R50" s="18">
        <v>38</v>
      </c>
      <c r="S50" s="18">
        <v>3</v>
      </c>
      <c r="T50" s="18">
        <v>1</v>
      </c>
      <c r="U50" s="18">
        <v>0</v>
      </c>
      <c r="V50" s="20">
        <f t="shared" si="2"/>
        <v>0.0009137983551629607</v>
      </c>
      <c r="W50" s="3"/>
      <c r="X50" s="3"/>
      <c r="Y50" s="3"/>
    </row>
    <row r="51" spans="2:22" ht="20.25" customHeight="1">
      <c r="B51" s="17" t="s">
        <v>59</v>
      </c>
      <c r="C51" s="23" t="s">
        <v>54</v>
      </c>
      <c r="D51" s="24">
        <f aca="true" t="shared" si="13" ref="D51:F52">D49+D47</f>
        <v>913</v>
      </c>
      <c r="E51" s="24">
        <f t="shared" si="13"/>
        <v>62</v>
      </c>
      <c r="F51" s="24">
        <f t="shared" si="13"/>
        <v>85</v>
      </c>
      <c r="G51" s="25">
        <f t="shared" si="0"/>
        <v>0.09309967141292443</v>
      </c>
      <c r="H51" s="24">
        <f aca="true" t="shared" si="14" ref="H51:T52">H49+H47</f>
        <v>45</v>
      </c>
      <c r="I51" s="25">
        <f t="shared" si="1"/>
        <v>0.5294117647058824</v>
      </c>
      <c r="J51" s="24">
        <f t="shared" si="14"/>
        <v>8</v>
      </c>
      <c r="K51" s="24">
        <f t="shared" si="14"/>
        <v>20</v>
      </c>
      <c r="L51" s="24">
        <f t="shared" si="14"/>
        <v>0</v>
      </c>
      <c r="M51" s="24">
        <f t="shared" si="14"/>
        <v>0</v>
      </c>
      <c r="N51" s="24">
        <f t="shared" si="14"/>
        <v>0</v>
      </c>
      <c r="O51" s="24">
        <f t="shared" si="14"/>
        <v>1</v>
      </c>
      <c r="P51" s="24">
        <f t="shared" si="14"/>
        <v>5</v>
      </c>
      <c r="Q51" s="24">
        <f t="shared" si="14"/>
        <v>0</v>
      </c>
      <c r="R51" s="24">
        <f t="shared" si="14"/>
        <v>11</v>
      </c>
      <c r="S51" s="24">
        <f t="shared" si="14"/>
        <v>7</v>
      </c>
      <c r="T51" s="24">
        <f t="shared" si="14"/>
        <v>5</v>
      </c>
      <c r="U51" s="24">
        <f>U49+U47</f>
        <v>2</v>
      </c>
      <c r="V51" s="26">
        <f t="shared" si="2"/>
        <v>0.007667031763417305</v>
      </c>
    </row>
    <row r="52" spans="1:25" s="4" customFormat="1" ht="20.25" customHeight="1">
      <c r="A52" s="3"/>
      <c r="B52" s="27"/>
      <c r="C52" s="28" t="s">
        <v>51</v>
      </c>
      <c r="D52" s="29">
        <f t="shared" si="13"/>
        <v>9819</v>
      </c>
      <c r="E52" s="29">
        <f t="shared" si="13"/>
        <v>474</v>
      </c>
      <c r="F52" s="29">
        <f t="shared" si="13"/>
        <v>705</v>
      </c>
      <c r="G52" s="33">
        <f t="shared" si="0"/>
        <v>0.0717995722578674</v>
      </c>
      <c r="H52" s="29">
        <f t="shared" si="14"/>
        <v>466</v>
      </c>
      <c r="I52" s="33">
        <f t="shared" si="1"/>
        <v>0.6609929078014184</v>
      </c>
      <c r="J52" s="29">
        <f t="shared" si="14"/>
        <v>18</v>
      </c>
      <c r="K52" s="29">
        <f t="shared" si="14"/>
        <v>223</v>
      </c>
      <c r="L52" s="29">
        <f t="shared" si="14"/>
        <v>0</v>
      </c>
      <c r="M52" s="29">
        <f t="shared" si="14"/>
        <v>0</v>
      </c>
      <c r="N52" s="29">
        <f t="shared" si="14"/>
        <v>2</v>
      </c>
      <c r="O52" s="29">
        <f t="shared" si="14"/>
        <v>59</v>
      </c>
      <c r="P52" s="29">
        <f t="shared" si="14"/>
        <v>57</v>
      </c>
      <c r="Q52" s="29">
        <f t="shared" si="14"/>
        <v>8</v>
      </c>
      <c r="R52" s="29">
        <f t="shared" si="14"/>
        <v>99</v>
      </c>
      <c r="S52" s="29">
        <f t="shared" si="14"/>
        <v>16</v>
      </c>
      <c r="T52" s="29">
        <f t="shared" si="14"/>
        <v>9</v>
      </c>
      <c r="U52" s="29">
        <f>U50+U48</f>
        <v>4</v>
      </c>
      <c r="V52" s="31">
        <f t="shared" si="2"/>
        <v>0.0016294938384764234</v>
      </c>
      <c r="W52" s="3"/>
      <c r="X52" s="3"/>
      <c r="Y52" s="3"/>
    </row>
    <row r="53" spans="2:22" ht="21.75" customHeight="1">
      <c r="B53" s="14"/>
      <c r="C53" s="82" t="s">
        <v>24</v>
      </c>
      <c r="D53" s="15">
        <v>684</v>
      </c>
      <c r="E53" s="15">
        <v>26</v>
      </c>
      <c r="F53" s="15">
        <v>63</v>
      </c>
      <c r="G53" s="50">
        <f t="shared" si="0"/>
        <v>0.09210526315789473</v>
      </c>
      <c r="H53" s="15">
        <v>50</v>
      </c>
      <c r="I53" s="50">
        <f t="shared" si="1"/>
        <v>0.7936507936507936</v>
      </c>
      <c r="J53" s="15">
        <v>7</v>
      </c>
      <c r="K53" s="15">
        <v>28</v>
      </c>
      <c r="L53" s="15">
        <v>0</v>
      </c>
      <c r="M53" s="15">
        <v>0</v>
      </c>
      <c r="N53" s="15">
        <v>0</v>
      </c>
      <c r="O53" s="15">
        <v>1</v>
      </c>
      <c r="P53" s="15">
        <v>4</v>
      </c>
      <c r="Q53" s="15">
        <v>0</v>
      </c>
      <c r="R53" s="15">
        <v>10</v>
      </c>
      <c r="S53" s="15">
        <v>6</v>
      </c>
      <c r="T53" s="15">
        <v>1</v>
      </c>
      <c r="U53" s="15">
        <v>1</v>
      </c>
      <c r="V53" s="16">
        <f t="shared" si="2"/>
        <v>0.008771929824561403</v>
      </c>
    </row>
    <row r="54" spans="1:25" s="4" customFormat="1" ht="21.75" customHeight="1">
      <c r="A54" s="3"/>
      <c r="B54" s="17"/>
      <c r="C54" s="76"/>
      <c r="D54" s="18">
        <v>3389</v>
      </c>
      <c r="E54" s="18">
        <v>114</v>
      </c>
      <c r="F54" s="18">
        <v>280</v>
      </c>
      <c r="G54" s="19">
        <f t="shared" si="0"/>
        <v>0.08262024195928003</v>
      </c>
      <c r="H54" s="18">
        <v>229</v>
      </c>
      <c r="I54" s="19">
        <f t="shared" si="1"/>
        <v>0.8178571428571428</v>
      </c>
      <c r="J54" s="18">
        <v>13</v>
      </c>
      <c r="K54" s="18">
        <v>130</v>
      </c>
      <c r="L54" s="18">
        <v>0</v>
      </c>
      <c r="M54" s="18">
        <v>0</v>
      </c>
      <c r="N54" s="18">
        <v>1</v>
      </c>
      <c r="O54" s="18">
        <v>18</v>
      </c>
      <c r="P54" s="18">
        <v>22</v>
      </c>
      <c r="Q54" s="18">
        <v>5</v>
      </c>
      <c r="R54" s="18">
        <v>40</v>
      </c>
      <c r="S54" s="18">
        <v>12</v>
      </c>
      <c r="T54" s="18">
        <v>5</v>
      </c>
      <c r="U54" s="18">
        <v>5</v>
      </c>
      <c r="V54" s="20">
        <f t="shared" si="2"/>
        <v>0.0035408675125405725</v>
      </c>
      <c r="W54" s="3"/>
      <c r="X54" s="3"/>
      <c r="Y54" s="3"/>
    </row>
    <row r="55" spans="2:22" ht="21.75" customHeight="1">
      <c r="B55" s="17" t="s">
        <v>60</v>
      </c>
      <c r="C55" s="75" t="s">
        <v>74</v>
      </c>
      <c r="D55" s="15">
        <v>916</v>
      </c>
      <c r="E55" s="15">
        <v>29</v>
      </c>
      <c r="F55" s="15">
        <v>91</v>
      </c>
      <c r="G55" s="50">
        <f t="shared" si="0"/>
        <v>0.09934497816593886</v>
      </c>
      <c r="H55" s="15">
        <v>55</v>
      </c>
      <c r="I55" s="50">
        <f t="shared" si="1"/>
        <v>0.6043956043956044</v>
      </c>
      <c r="J55" s="15">
        <v>7</v>
      </c>
      <c r="K55" s="15">
        <v>28</v>
      </c>
      <c r="L55" s="15">
        <v>0</v>
      </c>
      <c r="M55" s="15">
        <v>0</v>
      </c>
      <c r="N55" s="15">
        <v>0</v>
      </c>
      <c r="O55" s="15">
        <v>4</v>
      </c>
      <c r="P55" s="15">
        <v>7</v>
      </c>
      <c r="Q55" s="15">
        <v>2</v>
      </c>
      <c r="R55" s="15">
        <v>7</v>
      </c>
      <c r="S55" s="15">
        <v>6</v>
      </c>
      <c r="T55" s="15">
        <v>2</v>
      </c>
      <c r="U55" s="15">
        <v>1</v>
      </c>
      <c r="V55" s="16">
        <f t="shared" si="2"/>
        <v>0.006550218340611353</v>
      </c>
    </row>
    <row r="56" spans="1:25" s="4" customFormat="1" ht="21.75" customHeight="1">
      <c r="A56" s="3"/>
      <c r="B56" s="17"/>
      <c r="C56" s="76"/>
      <c r="D56" s="18">
        <v>4483</v>
      </c>
      <c r="E56" s="18">
        <v>87</v>
      </c>
      <c r="F56" s="18">
        <v>277</v>
      </c>
      <c r="G56" s="19">
        <f t="shared" si="0"/>
        <v>0.061788980593352666</v>
      </c>
      <c r="H56" s="18">
        <v>188</v>
      </c>
      <c r="I56" s="19">
        <f t="shared" si="1"/>
        <v>0.6787003610108303</v>
      </c>
      <c r="J56" s="18">
        <v>10</v>
      </c>
      <c r="K56" s="18">
        <v>97</v>
      </c>
      <c r="L56" s="18">
        <v>0</v>
      </c>
      <c r="M56" s="18">
        <v>0</v>
      </c>
      <c r="N56" s="18">
        <v>1</v>
      </c>
      <c r="O56" s="18">
        <v>18</v>
      </c>
      <c r="P56" s="18">
        <v>32</v>
      </c>
      <c r="Q56" s="18">
        <v>4</v>
      </c>
      <c r="R56" s="18">
        <v>26</v>
      </c>
      <c r="S56" s="18">
        <v>8</v>
      </c>
      <c r="T56" s="18">
        <v>3</v>
      </c>
      <c r="U56" s="18">
        <v>2</v>
      </c>
      <c r="V56" s="20">
        <f t="shared" si="2"/>
        <v>0.0017845192951148785</v>
      </c>
      <c r="W56" s="3"/>
      <c r="X56" s="3"/>
      <c r="Y56" s="3"/>
    </row>
    <row r="57" spans="2:22" ht="21.75" customHeight="1">
      <c r="B57" s="38"/>
      <c r="C57" s="82" t="s">
        <v>43</v>
      </c>
      <c r="D57" s="15">
        <v>443</v>
      </c>
      <c r="E57" s="15">
        <v>33</v>
      </c>
      <c r="F57" s="15">
        <v>34</v>
      </c>
      <c r="G57" s="50">
        <f t="shared" si="0"/>
        <v>0.07674943566591422</v>
      </c>
      <c r="H57" s="15">
        <v>18</v>
      </c>
      <c r="I57" s="50">
        <f t="shared" si="1"/>
        <v>0.5294117647058824</v>
      </c>
      <c r="J57" s="15">
        <v>2</v>
      </c>
      <c r="K57" s="15">
        <v>11</v>
      </c>
      <c r="L57" s="15">
        <v>0</v>
      </c>
      <c r="M57" s="15">
        <v>0</v>
      </c>
      <c r="N57" s="15">
        <v>0</v>
      </c>
      <c r="O57" s="15">
        <v>2</v>
      </c>
      <c r="P57" s="15">
        <v>2</v>
      </c>
      <c r="Q57" s="15">
        <v>1</v>
      </c>
      <c r="R57" s="15">
        <v>0</v>
      </c>
      <c r="S57" s="15">
        <v>2</v>
      </c>
      <c r="T57" s="15">
        <v>2</v>
      </c>
      <c r="U57" s="15">
        <v>2</v>
      </c>
      <c r="V57" s="16">
        <f t="shared" si="2"/>
        <v>0.004514672686230248</v>
      </c>
    </row>
    <row r="58" spans="1:25" s="4" customFormat="1" ht="21.75" customHeight="1">
      <c r="A58" s="3"/>
      <c r="B58" s="17" t="s">
        <v>73</v>
      </c>
      <c r="C58" s="76"/>
      <c r="D58" s="18">
        <v>3203</v>
      </c>
      <c r="E58" s="18">
        <v>146</v>
      </c>
      <c r="F58" s="18">
        <v>260</v>
      </c>
      <c r="G58" s="19">
        <f t="shared" si="0"/>
        <v>0.08117389946924758</v>
      </c>
      <c r="H58" s="18">
        <v>181</v>
      </c>
      <c r="I58" s="19">
        <f t="shared" si="1"/>
        <v>0.6961538461538461</v>
      </c>
      <c r="J58" s="18">
        <v>6</v>
      </c>
      <c r="K58" s="18">
        <v>99</v>
      </c>
      <c r="L58" s="18">
        <v>0</v>
      </c>
      <c r="M58" s="18">
        <v>0</v>
      </c>
      <c r="N58" s="18">
        <v>2</v>
      </c>
      <c r="O58" s="18">
        <v>19</v>
      </c>
      <c r="P58" s="18">
        <v>19</v>
      </c>
      <c r="Q58" s="18">
        <v>6</v>
      </c>
      <c r="R58" s="18">
        <v>30</v>
      </c>
      <c r="S58" s="18">
        <v>5</v>
      </c>
      <c r="T58" s="18">
        <v>3</v>
      </c>
      <c r="U58" s="18">
        <v>3</v>
      </c>
      <c r="V58" s="20">
        <f t="shared" si="2"/>
        <v>0.0015610365282547611</v>
      </c>
      <c r="W58" s="3"/>
      <c r="X58" s="3"/>
      <c r="Y58" s="3"/>
    </row>
    <row r="59" spans="2:22" ht="21.75" customHeight="1">
      <c r="B59" s="17"/>
      <c r="C59" s="23" t="s">
        <v>54</v>
      </c>
      <c r="D59" s="24">
        <f aca="true" t="shared" si="15" ref="D59:F60">D57+D55+D53</f>
        <v>2043</v>
      </c>
      <c r="E59" s="24">
        <f t="shared" si="15"/>
        <v>88</v>
      </c>
      <c r="F59" s="24">
        <f t="shared" si="15"/>
        <v>188</v>
      </c>
      <c r="G59" s="25">
        <f t="shared" si="0"/>
        <v>0.09202153695545766</v>
      </c>
      <c r="H59" s="24">
        <f aca="true" t="shared" si="16" ref="H59:T60">H57+H55+H53</f>
        <v>123</v>
      </c>
      <c r="I59" s="25">
        <f t="shared" si="1"/>
        <v>0.6542553191489362</v>
      </c>
      <c r="J59" s="24">
        <f t="shared" si="16"/>
        <v>16</v>
      </c>
      <c r="K59" s="24">
        <f t="shared" si="16"/>
        <v>67</v>
      </c>
      <c r="L59" s="24">
        <f t="shared" si="16"/>
        <v>0</v>
      </c>
      <c r="M59" s="24">
        <f t="shared" si="16"/>
        <v>0</v>
      </c>
      <c r="N59" s="24">
        <f t="shared" si="16"/>
        <v>0</v>
      </c>
      <c r="O59" s="24">
        <f t="shared" si="16"/>
        <v>7</v>
      </c>
      <c r="P59" s="24">
        <f t="shared" si="16"/>
        <v>13</v>
      </c>
      <c r="Q59" s="24">
        <f t="shared" si="16"/>
        <v>3</v>
      </c>
      <c r="R59" s="24">
        <f t="shared" si="16"/>
        <v>17</v>
      </c>
      <c r="S59" s="24">
        <f t="shared" si="16"/>
        <v>14</v>
      </c>
      <c r="T59" s="24">
        <f t="shared" si="16"/>
        <v>5</v>
      </c>
      <c r="U59" s="24">
        <f>U57+U55+U53</f>
        <v>4</v>
      </c>
      <c r="V59" s="26">
        <f t="shared" si="2"/>
        <v>0.006852667645619187</v>
      </c>
    </row>
    <row r="60" spans="1:25" s="4" customFormat="1" ht="21.75" customHeight="1">
      <c r="A60" s="3"/>
      <c r="B60" s="27"/>
      <c r="C60" s="28" t="s">
        <v>51</v>
      </c>
      <c r="D60" s="29">
        <f t="shared" si="15"/>
        <v>11075</v>
      </c>
      <c r="E60" s="29">
        <f t="shared" si="15"/>
        <v>347</v>
      </c>
      <c r="F60" s="29">
        <f t="shared" si="15"/>
        <v>817</v>
      </c>
      <c r="G60" s="33">
        <f t="shared" si="0"/>
        <v>0.07376975169300226</v>
      </c>
      <c r="H60" s="29">
        <f t="shared" si="16"/>
        <v>598</v>
      </c>
      <c r="I60" s="33">
        <f t="shared" si="1"/>
        <v>0.7319461444308446</v>
      </c>
      <c r="J60" s="29">
        <f t="shared" si="16"/>
        <v>29</v>
      </c>
      <c r="K60" s="29">
        <f t="shared" si="16"/>
        <v>326</v>
      </c>
      <c r="L60" s="29">
        <f t="shared" si="16"/>
        <v>0</v>
      </c>
      <c r="M60" s="29">
        <f t="shared" si="16"/>
        <v>0</v>
      </c>
      <c r="N60" s="29">
        <f t="shared" si="16"/>
        <v>4</v>
      </c>
      <c r="O60" s="29">
        <f t="shared" si="16"/>
        <v>55</v>
      </c>
      <c r="P60" s="29">
        <f t="shared" si="16"/>
        <v>73</v>
      </c>
      <c r="Q60" s="29">
        <f t="shared" si="16"/>
        <v>15</v>
      </c>
      <c r="R60" s="29">
        <f t="shared" si="16"/>
        <v>96</v>
      </c>
      <c r="S60" s="29">
        <f t="shared" si="16"/>
        <v>25</v>
      </c>
      <c r="T60" s="29">
        <f t="shared" si="16"/>
        <v>11</v>
      </c>
      <c r="U60" s="29">
        <f>U58+U56+U54</f>
        <v>10</v>
      </c>
      <c r="V60" s="31">
        <f t="shared" si="2"/>
        <v>0.002257336343115124</v>
      </c>
      <c r="W60" s="3"/>
      <c r="X60" s="3"/>
      <c r="Y60" s="3"/>
    </row>
    <row r="61" spans="2:22" ht="20.25" customHeight="1">
      <c r="B61" s="34"/>
      <c r="C61" s="82" t="s">
        <v>25</v>
      </c>
      <c r="D61" s="15">
        <v>1018</v>
      </c>
      <c r="E61" s="15">
        <v>58</v>
      </c>
      <c r="F61" s="15">
        <v>78</v>
      </c>
      <c r="G61" s="50">
        <f t="shared" si="0"/>
        <v>0.07662082514734773</v>
      </c>
      <c r="H61" s="15">
        <v>55</v>
      </c>
      <c r="I61" s="50">
        <f t="shared" si="1"/>
        <v>0.7051282051282052</v>
      </c>
      <c r="J61" s="15">
        <v>6</v>
      </c>
      <c r="K61" s="15">
        <v>29</v>
      </c>
      <c r="L61" s="15">
        <v>0</v>
      </c>
      <c r="M61" s="15">
        <v>0</v>
      </c>
      <c r="N61" s="15">
        <v>0</v>
      </c>
      <c r="O61" s="15">
        <v>5</v>
      </c>
      <c r="P61" s="15">
        <v>6</v>
      </c>
      <c r="Q61" s="15">
        <v>0</v>
      </c>
      <c r="R61" s="15">
        <v>9</v>
      </c>
      <c r="S61" s="15">
        <v>6</v>
      </c>
      <c r="T61" s="15">
        <v>4</v>
      </c>
      <c r="U61" s="15">
        <v>2</v>
      </c>
      <c r="V61" s="16">
        <f t="shared" si="2"/>
        <v>0.005893909626719057</v>
      </c>
    </row>
    <row r="62" spans="1:25" s="4" customFormat="1" ht="20.25" customHeight="1">
      <c r="A62" s="3"/>
      <c r="B62" s="35"/>
      <c r="C62" s="76"/>
      <c r="D62" s="18">
        <v>3854</v>
      </c>
      <c r="E62" s="18">
        <v>226</v>
      </c>
      <c r="F62" s="18">
        <v>232</v>
      </c>
      <c r="G62" s="19">
        <f t="shared" si="0"/>
        <v>0.06019719771665802</v>
      </c>
      <c r="H62" s="18">
        <v>180</v>
      </c>
      <c r="I62" s="19">
        <f t="shared" si="1"/>
        <v>0.7758620689655172</v>
      </c>
      <c r="J62" s="18">
        <v>12</v>
      </c>
      <c r="K62" s="18">
        <v>95</v>
      </c>
      <c r="L62" s="18">
        <v>0</v>
      </c>
      <c r="M62" s="18">
        <v>0</v>
      </c>
      <c r="N62" s="18">
        <v>0</v>
      </c>
      <c r="O62" s="18">
        <v>16</v>
      </c>
      <c r="P62" s="18">
        <v>22</v>
      </c>
      <c r="Q62" s="18">
        <v>5</v>
      </c>
      <c r="R62" s="18">
        <v>30</v>
      </c>
      <c r="S62" s="18">
        <v>12</v>
      </c>
      <c r="T62" s="18">
        <v>9</v>
      </c>
      <c r="U62" s="18">
        <v>5</v>
      </c>
      <c r="V62" s="20">
        <f t="shared" si="2"/>
        <v>0.0031136481577581734</v>
      </c>
      <c r="W62" s="3"/>
      <c r="X62" s="3"/>
      <c r="Y62" s="3"/>
    </row>
    <row r="63" spans="2:22" ht="20.25" customHeight="1">
      <c r="B63" s="35" t="s">
        <v>61</v>
      </c>
      <c r="C63" s="82" t="s">
        <v>48</v>
      </c>
      <c r="D63" s="15">
        <v>314</v>
      </c>
      <c r="E63" s="15">
        <v>6</v>
      </c>
      <c r="F63" s="15">
        <v>25</v>
      </c>
      <c r="G63" s="50">
        <f t="shared" si="0"/>
        <v>0.07961783439490445</v>
      </c>
      <c r="H63" s="15">
        <v>19</v>
      </c>
      <c r="I63" s="50">
        <f t="shared" si="1"/>
        <v>0.76</v>
      </c>
      <c r="J63" s="15">
        <v>0</v>
      </c>
      <c r="K63" s="15">
        <v>10</v>
      </c>
      <c r="L63" s="15">
        <v>0</v>
      </c>
      <c r="M63" s="15">
        <v>0</v>
      </c>
      <c r="N63" s="15">
        <v>0</v>
      </c>
      <c r="O63" s="15">
        <v>3</v>
      </c>
      <c r="P63" s="15">
        <v>3</v>
      </c>
      <c r="Q63" s="15">
        <v>2</v>
      </c>
      <c r="R63" s="15">
        <v>1</v>
      </c>
      <c r="S63" s="15">
        <v>0</v>
      </c>
      <c r="T63" s="15">
        <v>0</v>
      </c>
      <c r="U63" s="15">
        <v>0</v>
      </c>
      <c r="V63" s="16">
        <f t="shared" si="2"/>
        <v>0</v>
      </c>
    </row>
    <row r="64" spans="1:25" s="4" customFormat="1" ht="20.25" customHeight="1">
      <c r="A64" s="3"/>
      <c r="B64" s="35"/>
      <c r="C64" s="76"/>
      <c r="D64" s="18">
        <v>2396</v>
      </c>
      <c r="E64" s="18">
        <v>57</v>
      </c>
      <c r="F64" s="18">
        <v>184</v>
      </c>
      <c r="G64" s="19">
        <f t="shared" si="0"/>
        <v>0.07679465776293823</v>
      </c>
      <c r="H64" s="18">
        <v>142</v>
      </c>
      <c r="I64" s="19">
        <f t="shared" si="1"/>
        <v>0.7717391304347826</v>
      </c>
      <c r="J64" s="18">
        <v>3</v>
      </c>
      <c r="K64" s="18">
        <v>83</v>
      </c>
      <c r="L64" s="18">
        <v>0</v>
      </c>
      <c r="M64" s="18">
        <v>0</v>
      </c>
      <c r="N64" s="18">
        <v>0</v>
      </c>
      <c r="O64" s="18">
        <v>15</v>
      </c>
      <c r="P64" s="18">
        <v>12</v>
      </c>
      <c r="Q64" s="18">
        <v>7</v>
      </c>
      <c r="R64" s="18">
        <v>22</v>
      </c>
      <c r="S64" s="18">
        <v>3</v>
      </c>
      <c r="T64" s="18">
        <v>1</v>
      </c>
      <c r="U64" s="18">
        <v>1</v>
      </c>
      <c r="V64" s="20">
        <f t="shared" si="2"/>
        <v>0.0012520868113522537</v>
      </c>
      <c r="W64" s="3"/>
      <c r="X64" s="3"/>
      <c r="Y64" s="3"/>
    </row>
    <row r="65" spans="2:22" ht="20.25" customHeight="1">
      <c r="B65" s="35" t="s">
        <v>98</v>
      </c>
      <c r="C65" s="82" t="s">
        <v>27</v>
      </c>
      <c r="D65" s="15">
        <v>567</v>
      </c>
      <c r="E65" s="15">
        <v>61</v>
      </c>
      <c r="F65" s="15">
        <v>41</v>
      </c>
      <c r="G65" s="50">
        <f aca="true" t="shared" si="17" ref="G65:G120">F65/D65</f>
        <v>0.07231040564373897</v>
      </c>
      <c r="H65" s="15">
        <v>29</v>
      </c>
      <c r="I65" s="50">
        <f aca="true" t="shared" si="18" ref="I65:I120">H65/F65</f>
        <v>0.7073170731707317</v>
      </c>
      <c r="J65" s="15">
        <v>2</v>
      </c>
      <c r="K65" s="15">
        <v>14</v>
      </c>
      <c r="L65" s="15">
        <v>0</v>
      </c>
      <c r="M65" s="15">
        <v>0</v>
      </c>
      <c r="N65" s="15">
        <v>0</v>
      </c>
      <c r="O65" s="15">
        <v>2</v>
      </c>
      <c r="P65" s="15">
        <v>3</v>
      </c>
      <c r="Q65" s="15">
        <v>1</v>
      </c>
      <c r="R65" s="15">
        <v>7</v>
      </c>
      <c r="S65" s="15">
        <v>1</v>
      </c>
      <c r="T65" s="15">
        <v>0</v>
      </c>
      <c r="U65" s="15">
        <v>0</v>
      </c>
      <c r="V65" s="16">
        <f aca="true" t="shared" si="19" ref="V65:V74">S65/D65</f>
        <v>0.001763668430335097</v>
      </c>
    </row>
    <row r="66" spans="1:25" s="4" customFormat="1" ht="20.25" customHeight="1">
      <c r="A66" s="3"/>
      <c r="B66" s="35"/>
      <c r="C66" s="87"/>
      <c r="D66" s="22">
        <v>5431</v>
      </c>
      <c r="E66" s="22">
        <v>474</v>
      </c>
      <c r="F66" s="22">
        <v>342</v>
      </c>
      <c r="G66" s="37">
        <f t="shared" si="17"/>
        <v>0.06297182839256123</v>
      </c>
      <c r="H66" s="22">
        <v>280</v>
      </c>
      <c r="I66" s="37">
        <f t="shared" si="18"/>
        <v>0.8187134502923976</v>
      </c>
      <c r="J66" s="22">
        <v>10</v>
      </c>
      <c r="K66" s="22">
        <v>136</v>
      </c>
      <c r="L66" s="22">
        <v>0</v>
      </c>
      <c r="M66" s="22">
        <v>0</v>
      </c>
      <c r="N66" s="22">
        <v>0</v>
      </c>
      <c r="O66" s="22">
        <v>40</v>
      </c>
      <c r="P66" s="22">
        <v>42</v>
      </c>
      <c r="Q66" s="22">
        <v>5</v>
      </c>
      <c r="R66" s="22">
        <v>47</v>
      </c>
      <c r="S66" s="18">
        <v>9</v>
      </c>
      <c r="T66" s="18">
        <v>5</v>
      </c>
      <c r="U66" s="18">
        <v>4</v>
      </c>
      <c r="V66" s="20">
        <f t="shared" si="19"/>
        <v>0.0016571533787516112</v>
      </c>
      <c r="W66" s="3"/>
      <c r="X66" s="3"/>
      <c r="Y66" s="3"/>
    </row>
    <row r="67" spans="2:22" ht="20.25" customHeight="1">
      <c r="B67" s="35" t="s">
        <v>62</v>
      </c>
      <c r="C67" s="82" t="s">
        <v>28</v>
      </c>
      <c r="D67" s="15">
        <v>72</v>
      </c>
      <c r="E67" s="15">
        <v>3</v>
      </c>
      <c r="F67" s="15">
        <v>6</v>
      </c>
      <c r="G67" s="50">
        <f t="shared" si="17"/>
        <v>0.08333333333333333</v>
      </c>
      <c r="H67" s="15">
        <v>3</v>
      </c>
      <c r="I67" s="50">
        <f t="shared" si="18"/>
        <v>0.5</v>
      </c>
      <c r="J67" s="15">
        <v>1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2</v>
      </c>
      <c r="Q67" s="15">
        <v>0</v>
      </c>
      <c r="R67" s="15">
        <v>0</v>
      </c>
      <c r="S67" s="15">
        <v>1</v>
      </c>
      <c r="T67" s="15">
        <v>1</v>
      </c>
      <c r="U67" s="15">
        <v>1</v>
      </c>
      <c r="V67" s="32">
        <f t="shared" si="19"/>
        <v>0.013888888888888888</v>
      </c>
    </row>
    <row r="68" spans="1:25" s="4" customFormat="1" ht="20.25" customHeight="1">
      <c r="A68" s="3"/>
      <c r="B68" s="38"/>
      <c r="C68" s="76"/>
      <c r="D68" s="18">
        <v>482</v>
      </c>
      <c r="E68" s="18">
        <v>12</v>
      </c>
      <c r="F68" s="18">
        <v>34</v>
      </c>
      <c r="G68" s="19">
        <f t="shared" si="17"/>
        <v>0.07053941908713693</v>
      </c>
      <c r="H68" s="18">
        <v>22</v>
      </c>
      <c r="I68" s="19">
        <f t="shared" si="18"/>
        <v>0.6470588235294118</v>
      </c>
      <c r="J68" s="18">
        <v>2</v>
      </c>
      <c r="K68" s="18">
        <v>9</v>
      </c>
      <c r="L68" s="18">
        <v>0</v>
      </c>
      <c r="M68" s="18">
        <v>0</v>
      </c>
      <c r="N68" s="18">
        <v>0</v>
      </c>
      <c r="O68" s="18">
        <v>1</v>
      </c>
      <c r="P68" s="18">
        <v>9</v>
      </c>
      <c r="Q68" s="18">
        <v>1</v>
      </c>
      <c r="R68" s="18">
        <v>0</v>
      </c>
      <c r="S68" s="18">
        <v>2</v>
      </c>
      <c r="T68" s="18">
        <v>2</v>
      </c>
      <c r="U68" s="18">
        <v>2</v>
      </c>
      <c r="V68" s="20">
        <f t="shared" si="19"/>
        <v>0.004149377593360996</v>
      </c>
      <c r="W68" s="3"/>
      <c r="X68" s="3"/>
      <c r="Y68" s="3"/>
    </row>
    <row r="69" spans="2:22" ht="20.25" customHeight="1">
      <c r="B69" s="35"/>
      <c r="C69" s="82" t="s">
        <v>26</v>
      </c>
      <c r="D69" s="15">
        <v>1038</v>
      </c>
      <c r="E69" s="15">
        <v>14</v>
      </c>
      <c r="F69" s="15">
        <v>90</v>
      </c>
      <c r="G69" s="50">
        <f t="shared" si="17"/>
        <v>0.08670520231213873</v>
      </c>
      <c r="H69" s="15">
        <v>70</v>
      </c>
      <c r="I69" s="50">
        <f t="shared" si="18"/>
        <v>0.7777777777777778</v>
      </c>
      <c r="J69" s="15">
        <v>8</v>
      </c>
      <c r="K69" s="15">
        <v>36</v>
      </c>
      <c r="L69" s="15">
        <v>1</v>
      </c>
      <c r="M69" s="15">
        <v>1</v>
      </c>
      <c r="N69" s="15">
        <v>0</v>
      </c>
      <c r="O69" s="15">
        <v>3</v>
      </c>
      <c r="P69" s="15">
        <v>3</v>
      </c>
      <c r="Q69" s="15">
        <v>1</v>
      </c>
      <c r="R69" s="15">
        <v>17</v>
      </c>
      <c r="S69" s="15">
        <v>8</v>
      </c>
      <c r="T69" s="15">
        <v>1</v>
      </c>
      <c r="U69" s="15">
        <v>1</v>
      </c>
      <c r="V69" s="16">
        <f t="shared" si="19"/>
        <v>0.007707129094412331</v>
      </c>
    </row>
    <row r="70" spans="1:25" s="4" customFormat="1" ht="20.25" customHeight="1">
      <c r="A70" s="3"/>
      <c r="B70" s="36"/>
      <c r="C70" s="76"/>
      <c r="D70" s="18">
        <v>3516</v>
      </c>
      <c r="E70" s="18">
        <v>42</v>
      </c>
      <c r="F70" s="18">
        <v>258</v>
      </c>
      <c r="G70" s="19">
        <f t="shared" si="17"/>
        <v>0.07337883959044368</v>
      </c>
      <c r="H70" s="18">
        <v>200</v>
      </c>
      <c r="I70" s="19">
        <f>H70/F70</f>
        <v>0.7751937984496124</v>
      </c>
      <c r="J70" s="18">
        <v>17</v>
      </c>
      <c r="K70" s="18">
        <v>99</v>
      </c>
      <c r="L70" s="18">
        <v>2</v>
      </c>
      <c r="M70" s="18">
        <v>1</v>
      </c>
      <c r="N70" s="18">
        <v>0</v>
      </c>
      <c r="O70" s="18">
        <v>20</v>
      </c>
      <c r="P70" s="18">
        <v>16</v>
      </c>
      <c r="Q70" s="18">
        <v>5</v>
      </c>
      <c r="R70" s="18">
        <v>40</v>
      </c>
      <c r="S70" s="18">
        <v>17</v>
      </c>
      <c r="T70" s="18">
        <v>1</v>
      </c>
      <c r="U70" s="18">
        <v>1</v>
      </c>
      <c r="V70" s="20">
        <f t="shared" si="19"/>
        <v>0.004835039817974972</v>
      </c>
      <c r="W70" s="3"/>
      <c r="X70" s="3"/>
      <c r="Y70" s="3"/>
    </row>
    <row r="71" spans="2:22" ht="20.25" customHeight="1">
      <c r="B71" s="85" t="s">
        <v>92</v>
      </c>
      <c r="C71" s="82" t="s">
        <v>29</v>
      </c>
      <c r="D71" s="15">
        <v>234</v>
      </c>
      <c r="E71" s="15">
        <v>3</v>
      </c>
      <c r="F71" s="15">
        <v>18</v>
      </c>
      <c r="G71" s="50">
        <f t="shared" si="17"/>
        <v>0.07692307692307693</v>
      </c>
      <c r="H71" s="15">
        <v>16</v>
      </c>
      <c r="I71" s="50">
        <f t="shared" si="18"/>
        <v>0.8888888888888888</v>
      </c>
      <c r="J71" s="15">
        <v>0</v>
      </c>
      <c r="K71" s="15">
        <v>8</v>
      </c>
      <c r="L71" s="15">
        <v>0</v>
      </c>
      <c r="M71" s="15">
        <v>0</v>
      </c>
      <c r="N71" s="15">
        <v>0</v>
      </c>
      <c r="O71" s="15">
        <v>0</v>
      </c>
      <c r="P71" s="15">
        <v>2</v>
      </c>
      <c r="Q71" s="15">
        <v>1</v>
      </c>
      <c r="R71" s="15">
        <v>5</v>
      </c>
      <c r="S71" s="15">
        <v>0</v>
      </c>
      <c r="T71" s="15">
        <v>0</v>
      </c>
      <c r="U71" s="15">
        <v>0</v>
      </c>
      <c r="V71" s="16">
        <f t="shared" si="19"/>
        <v>0</v>
      </c>
    </row>
    <row r="72" spans="1:25" s="4" customFormat="1" ht="20.25" customHeight="1">
      <c r="A72" s="3"/>
      <c r="B72" s="85"/>
      <c r="C72" s="76"/>
      <c r="D72" s="18">
        <v>788</v>
      </c>
      <c r="E72" s="18">
        <v>6</v>
      </c>
      <c r="F72" s="18">
        <v>64</v>
      </c>
      <c r="G72" s="19">
        <f t="shared" si="17"/>
        <v>0.08121827411167512</v>
      </c>
      <c r="H72" s="18">
        <v>56</v>
      </c>
      <c r="I72" s="19">
        <f t="shared" si="18"/>
        <v>0.875</v>
      </c>
      <c r="J72" s="18">
        <v>2</v>
      </c>
      <c r="K72" s="18">
        <v>34</v>
      </c>
      <c r="L72" s="18">
        <v>0</v>
      </c>
      <c r="M72" s="18">
        <v>0</v>
      </c>
      <c r="N72" s="18">
        <v>0</v>
      </c>
      <c r="O72" s="18">
        <v>2</v>
      </c>
      <c r="P72" s="18">
        <v>6</v>
      </c>
      <c r="Q72" s="18">
        <v>1</v>
      </c>
      <c r="R72" s="18">
        <v>11</v>
      </c>
      <c r="S72" s="18">
        <v>2</v>
      </c>
      <c r="T72" s="18">
        <v>0</v>
      </c>
      <c r="U72" s="18">
        <v>0</v>
      </c>
      <c r="V72" s="20">
        <f t="shared" si="19"/>
        <v>0.0025380710659898475</v>
      </c>
      <c r="W72" s="3"/>
      <c r="X72" s="3"/>
      <c r="Y72" s="3"/>
    </row>
    <row r="73" spans="2:22" ht="21.75" customHeight="1">
      <c r="B73" s="85"/>
      <c r="C73" s="82" t="s">
        <v>44</v>
      </c>
      <c r="D73" s="15">
        <v>681</v>
      </c>
      <c r="E73" s="15">
        <v>11</v>
      </c>
      <c r="F73" s="15">
        <v>55</v>
      </c>
      <c r="G73" s="50">
        <f t="shared" si="17"/>
        <v>0.08076358296622614</v>
      </c>
      <c r="H73" s="15">
        <v>29</v>
      </c>
      <c r="I73" s="50">
        <f t="shared" si="18"/>
        <v>0.5272727272727272</v>
      </c>
      <c r="J73" s="15">
        <v>1</v>
      </c>
      <c r="K73" s="15">
        <v>13</v>
      </c>
      <c r="L73" s="15">
        <v>0</v>
      </c>
      <c r="M73" s="15">
        <v>0</v>
      </c>
      <c r="N73" s="15">
        <v>0</v>
      </c>
      <c r="O73" s="15">
        <v>5</v>
      </c>
      <c r="P73" s="15">
        <v>5</v>
      </c>
      <c r="Q73" s="15">
        <v>0</v>
      </c>
      <c r="R73" s="15">
        <v>5</v>
      </c>
      <c r="S73" s="15">
        <v>1</v>
      </c>
      <c r="T73" s="15">
        <v>0</v>
      </c>
      <c r="U73" s="15">
        <v>0</v>
      </c>
      <c r="V73" s="16">
        <f t="shared" si="19"/>
        <v>0.0014684287812041115</v>
      </c>
    </row>
    <row r="74" spans="1:25" s="4" customFormat="1" ht="21.75" customHeight="1">
      <c r="A74" s="3"/>
      <c r="B74" s="85"/>
      <c r="C74" s="76"/>
      <c r="D74" s="18">
        <v>3418</v>
      </c>
      <c r="E74" s="18">
        <v>26</v>
      </c>
      <c r="F74" s="18">
        <v>241</v>
      </c>
      <c r="G74" s="19">
        <f t="shared" si="17"/>
        <v>0.07050906963136337</v>
      </c>
      <c r="H74" s="18">
        <v>154</v>
      </c>
      <c r="I74" s="19">
        <f t="shared" si="18"/>
        <v>0.6390041493775933</v>
      </c>
      <c r="J74" s="18">
        <v>4</v>
      </c>
      <c r="K74" s="18">
        <v>64</v>
      </c>
      <c r="L74" s="18">
        <v>0</v>
      </c>
      <c r="M74" s="18">
        <v>0</v>
      </c>
      <c r="N74" s="18">
        <v>0</v>
      </c>
      <c r="O74" s="18">
        <v>23</v>
      </c>
      <c r="P74" s="18">
        <v>25</v>
      </c>
      <c r="Q74" s="18">
        <v>5</v>
      </c>
      <c r="R74" s="18">
        <v>33</v>
      </c>
      <c r="S74" s="18">
        <v>4</v>
      </c>
      <c r="T74" s="18">
        <v>1</v>
      </c>
      <c r="U74" s="18">
        <v>1</v>
      </c>
      <c r="V74" s="16">
        <f t="shared" si="19"/>
        <v>0.0011702750146284377</v>
      </c>
      <c r="W74" s="3"/>
      <c r="X74" s="3"/>
      <c r="Y74" s="3"/>
    </row>
    <row r="75" spans="2:22" ht="21.75" customHeight="1">
      <c r="B75" s="85"/>
      <c r="C75" s="23" t="s">
        <v>54</v>
      </c>
      <c r="D75" s="24">
        <f aca="true" t="shared" si="20" ref="D75:F76">D71+D73+D67+D63+D65+D69+D61</f>
        <v>3924</v>
      </c>
      <c r="E75" s="24">
        <f t="shared" si="20"/>
        <v>156</v>
      </c>
      <c r="F75" s="24">
        <f t="shared" si="20"/>
        <v>313</v>
      </c>
      <c r="G75" s="25">
        <f t="shared" si="17"/>
        <v>0.07976554536187563</v>
      </c>
      <c r="H75" s="24">
        <f aca="true" t="shared" si="21" ref="H75:T76">H71+H73+H67+H63+H65+H69+H61</f>
        <v>221</v>
      </c>
      <c r="I75" s="25">
        <f t="shared" si="18"/>
        <v>0.7060702875399361</v>
      </c>
      <c r="J75" s="24">
        <f t="shared" si="21"/>
        <v>18</v>
      </c>
      <c r="K75" s="24">
        <f t="shared" si="21"/>
        <v>110</v>
      </c>
      <c r="L75" s="24">
        <f t="shared" si="21"/>
        <v>1</v>
      </c>
      <c r="M75" s="24">
        <f t="shared" si="21"/>
        <v>1</v>
      </c>
      <c r="N75" s="24">
        <f t="shared" si="21"/>
        <v>0</v>
      </c>
      <c r="O75" s="24">
        <f t="shared" si="21"/>
        <v>18</v>
      </c>
      <c r="P75" s="24">
        <f t="shared" si="21"/>
        <v>24</v>
      </c>
      <c r="Q75" s="24">
        <f t="shared" si="21"/>
        <v>5</v>
      </c>
      <c r="R75" s="24">
        <f t="shared" si="21"/>
        <v>44</v>
      </c>
      <c r="S75" s="24">
        <f t="shared" si="21"/>
        <v>17</v>
      </c>
      <c r="T75" s="24">
        <f t="shared" si="21"/>
        <v>6</v>
      </c>
      <c r="U75" s="24">
        <f>U71+U73+U67+U63+U65+U69+U61</f>
        <v>4</v>
      </c>
      <c r="V75" s="26">
        <f aca="true" t="shared" si="22" ref="V75:V112">S75/D75</f>
        <v>0.004332313965341488</v>
      </c>
    </row>
    <row r="76" spans="1:25" s="4" customFormat="1" ht="21.75" customHeight="1">
      <c r="A76" s="3"/>
      <c r="B76" s="86"/>
      <c r="C76" s="28" t="s">
        <v>51</v>
      </c>
      <c r="D76" s="29">
        <f t="shared" si="20"/>
        <v>19885</v>
      </c>
      <c r="E76" s="29">
        <f t="shared" si="20"/>
        <v>843</v>
      </c>
      <c r="F76" s="29">
        <f t="shared" si="20"/>
        <v>1355</v>
      </c>
      <c r="G76" s="33">
        <f t="shared" si="17"/>
        <v>0.06814181543877294</v>
      </c>
      <c r="H76" s="29">
        <f t="shared" si="21"/>
        <v>1034</v>
      </c>
      <c r="I76" s="33">
        <f t="shared" si="18"/>
        <v>0.76309963099631</v>
      </c>
      <c r="J76" s="29">
        <f t="shared" si="21"/>
        <v>50</v>
      </c>
      <c r="K76" s="29">
        <f t="shared" si="21"/>
        <v>520</v>
      </c>
      <c r="L76" s="29">
        <f t="shared" si="21"/>
        <v>2</v>
      </c>
      <c r="M76" s="29">
        <f t="shared" si="21"/>
        <v>1</v>
      </c>
      <c r="N76" s="29">
        <f t="shared" si="21"/>
        <v>0</v>
      </c>
      <c r="O76" s="29">
        <f t="shared" si="21"/>
        <v>117</v>
      </c>
      <c r="P76" s="29">
        <f t="shared" si="21"/>
        <v>132</v>
      </c>
      <c r="Q76" s="29">
        <f t="shared" si="21"/>
        <v>29</v>
      </c>
      <c r="R76" s="29">
        <f t="shared" si="21"/>
        <v>183</v>
      </c>
      <c r="S76" s="29">
        <f t="shared" si="21"/>
        <v>49</v>
      </c>
      <c r="T76" s="29">
        <f t="shared" si="21"/>
        <v>19</v>
      </c>
      <c r="U76" s="29">
        <f>U72+U74+U68+U64+U66+U70+U62</f>
        <v>14</v>
      </c>
      <c r="V76" s="31">
        <f t="shared" si="22"/>
        <v>0.002464168971586623</v>
      </c>
      <c r="W76" s="3"/>
      <c r="X76" s="3"/>
      <c r="Y76" s="3"/>
    </row>
    <row r="77" spans="2:22" ht="20.25" customHeight="1">
      <c r="B77" s="14"/>
      <c r="C77" s="82" t="s">
        <v>30</v>
      </c>
      <c r="D77" s="15">
        <v>800</v>
      </c>
      <c r="E77" s="15">
        <v>41</v>
      </c>
      <c r="F77" s="15">
        <v>55</v>
      </c>
      <c r="G77" s="50">
        <f t="shared" si="17"/>
        <v>0.06875</v>
      </c>
      <c r="H77" s="15">
        <v>41</v>
      </c>
      <c r="I77" s="50">
        <f t="shared" si="18"/>
        <v>0.7454545454545455</v>
      </c>
      <c r="J77" s="15">
        <v>5</v>
      </c>
      <c r="K77" s="15">
        <v>19</v>
      </c>
      <c r="L77" s="15">
        <v>0</v>
      </c>
      <c r="M77" s="15">
        <v>0</v>
      </c>
      <c r="N77" s="15">
        <v>0</v>
      </c>
      <c r="O77" s="15">
        <v>3</v>
      </c>
      <c r="P77" s="15">
        <v>4</v>
      </c>
      <c r="Q77" s="15">
        <v>0</v>
      </c>
      <c r="R77" s="15">
        <v>10</v>
      </c>
      <c r="S77" s="15">
        <v>5</v>
      </c>
      <c r="T77" s="15">
        <v>4</v>
      </c>
      <c r="U77" s="15">
        <v>3</v>
      </c>
      <c r="V77" s="16">
        <f t="shared" si="22"/>
        <v>0.00625</v>
      </c>
    </row>
    <row r="78" spans="1:25" s="4" customFormat="1" ht="20.25" customHeight="1">
      <c r="A78" s="3"/>
      <c r="B78" s="17"/>
      <c r="C78" s="76"/>
      <c r="D78" s="18">
        <v>5413</v>
      </c>
      <c r="E78" s="18">
        <v>221</v>
      </c>
      <c r="F78" s="18">
        <v>339</v>
      </c>
      <c r="G78" s="19">
        <f t="shared" si="17"/>
        <v>0.06262700905228154</v>
      </c>
      <c r="H78" s="18">
        <v>247</v>
      </c>
      <c r="I78" s="19">
        <f t="shared" si="18"/>
        <v>0.7286135693215339</v>
      </c>
      <c r="J78" s="18">
        <v>14</v>
      </c>
      <c r="K78" s="18">
        <v>116</v>
      </c>
      <c r="L78" s="18">
        <v>0</v>
      </c>
      <c r="M78" s="18">
        <v>0</v>
      </c>
      <c r="N78" s="18">
        <v>0</v>
      </c>
      <c r="O78" s="18">
        <v>38</v>
      </c>
      <c r="P78" s="18">
        <v>17</v>
      </c>
      <c r="Q78" s="18">
        <v>7</v>
      </c>
      <c r="R78" s="18">
        <v>55</v>
      </c>
      <c r="S78" s="18">
        <v>12</v>
      </c>
      <c r="T78" s="18">
        <v>10</v>
      </c>
      <c r="U78" s="18">
        <v>8</v>
      </c>
      <c r="V78" s="20">
        <f t="shared" si="22"/>
        <v>0.0022168852761869575</v>
      </c>
      <c r="W78" s="3"/>
      <c r="X78" s="3"/>
      <c r="Y78" s="3"/>
    </row>
    <row r="79" spans="2:22" ht="20.25" customHeight="1">
      <c r="B79" s="17"/>
      <c r="C79" s="75" t="s">
        <v>75</v>
      </c>
      <c r="D79" s="15">
        <v>916</v>
      </c>
      <c r="E79" s="15">
        <v>43</v>
      </c>
      <c r="F79" s="15">
        <v>79</v>
      </c>
      <c r="G79" s="50">
        <f t="shared" si="17"/>
        <v>0.08624454148471616</v>
      </c>
      <c r="H79" s="15">
        <v>45</v>
      </c>
      <c r="I79" s="50">
        <f t="shared" si="18"/>
        <v>0.569620253164557</v>
      </c>
      <c r="J79" s="15">
        <v>3</v>
      </c>
      <c r="K79" s="15">
        <v>28</v>
      </c>
      <c r="L79" s="15">
        <v>0</v>
      </c>
      <c r="M79" s="15">
        <v>0</v>
      </c>
      <c r="N79" s="15">
        <v>0</v>
      </c>
      <c r="O79" s="15">
        <v>3</v>
      </c>
      <c r="P79" s="15">
        <v>2</v>
      </c>
      <c r="Q79" s="15">
        <v>0</v>
      </c>
      <c r="R79" s="15">
        <v>9</v>
      </c>
      <c r="S79" s="15">
        <v>3</v>
      </c>
      <c r="T79" s="15">
        <v>1</v>
      </c>
      <c r="U79" s="15">
        <v>1</v>
      </c>
      <c r="V79" s="16">
        <f t="shared" si="22"/>
        <v>0.0032751091703056767</v>
      </c>
    </row>
    <row r="80" spans="1:25" s="4" customFormat="1" ht="20.25" customHeight="1">
      <c r="A80" s="3"/>
      <c r="B80" s="17"/>
      <c r="C80" s="76"/>
      <c r="D80" s="18">
        <v>4219</v>
      </c>
      <c r="E80" s="18">
        <v>180</v>
      </c>
      <c r="F80" s="18">
        <v>312</v>
      </c>
      <c r="G80" s="19">
        <f t="shared" si="17"/>
        <v>0.07395117326380658</v>
      </c>
      <c r="H80" s="18">
        <v>202</v>
      </c>
      <c r="I80" s="19">
        <f t="shared" si="18"/>
        <v>0.6474358974358975</v>
      </c>
      <c r="J80" s="18">
        <v>6</v>
      </c>
      <c r="K80" s="18">
        <v>107</v>
      </c>
      <c r="L80" s="18">
        <v>0</v>
      </c>
      <c r="M80" s="18">
        <v>0</v>
      </c>
      <c r="N80" s="18">
        <v>0</v>
      </c>
      <c r="O80" s="18">
        <v>26</v>
      </c>
      <c r="P80" s="18">
        <v>18</v>
      </c>
      <c r="Q80" s="18">
        <v>6</v>
      </c>
      <c r="R80" s="18">
        <v>39</v>
      </c>
      <c r="S80" s="18">
        <v>6</v>
      </c>
      <c r="T80" s="18">
        <v>2</v>
      </c>
      <c r="U80" s="18">
        <v>2</v>
      </c>
      <c r="V80" s="20">
        <f t="shared" si="22"/>
        <v>0.001422137947380896</v>
      </c>
      <c r="W80" s="3"/>
      <c r="X80" s="3"/>
      <c r="Y80" s="3"/>
    </row>
    <row r="81" spans="2:22" ht="20.25" customHeight="1">
      <c r="B81" s="17" t="s">
        <v>63</v>
      </c>
      <c r="C81" s="82" t="s">
        <v>31</v>
      </c>
      <c r="D81" s="15">
        <v>200</v>
      </c>
      <c r="E81" s="15">
        <v>10</v>
      </c>
      <c r="F81" s="15">
        <v>18</v>
      </c>
      <c r="G81" s="50">
        <f t="shared" si="17"/>
        <v>0.09</v>
      </c>
      <c r="H81" s="15">
        <v>10</v>
      </c>
      <c r="I81" s="50">
        <f t="shared" si="18"/>
        <v>0.5555555555555556</v>
      </c>
      <c r="J81" s="15">
        <v>0</v>
      </c>
      <c r="K81" s="15">
        <v>6</v>
      </c>
      <c r="L81" s="15">
        <v>0</v>
      </c>
      <c r="M81" s="15">
        <v>0</v>
      </c>
      <c r="N81" s="15">
        <v>0</v>
      </c>
      <c r="O81" s="15">
        <v>1</v>
      </c>
      <c r="P81" s="15">
        <v>1</v>
      </c>
      <c r="Q81" s="15">
        <v>0</v>
      </c>
      <c r="R81" s="15">
        <v>2</v>
      </c>
      <c r="S81" s="15">
        <v>0</v>
      </c>
      <c r="T81" s="15">
        <v>0</v>
      </c>
      <c r="U81" s="15">
        <v>0</v>
      </c>
      <c r="V81" s="16">
        <f t="shared" si="22"/>
        <v>0</v>
      </c>
    </row>
    <row r="82" spans="1:25" s="4" customFormat="1" ht="20.25" customHeight="1">
      <c r="A82" s="3"/>
      <c r="B82" s="17"/>
      <c r="C82" s="76"/>
      <c r="D82" s="18">
        <v>1421</v>
      </c>
      <c r="E82" s="18">
        <v>49</v>
      </c>
      <c r="F82" s="18">
        <v>120</v>
      </c>
      <c r="G82" s="19">
        <f t="shared" si="17"/>
        <v>0.0844475721323012</v>
      </c>
      <c r="H82" s="18">
        <v>80</v>
      </c>
      <c r="I82" s="19">
        <f t="shared" si="18"/>
        <v>0.6666666666666666</v>
      </c>
      <c r="J82" s="18">
        <v>1</v>
      </c>
      <c r="K82" s="18">
        <v>47</v>
      </c>
      <c r="L82" s="18">
        <v>0</v>
      </c>
      <c r="M82" s="18">
        <v>0</v>
      </c>
      <c r="N82" s="18">
        <v>0</v>
      </c>
      <c r="O82" s="18">
        <v>9</v>
      </c>
      <c r="P82" s="18">
        <v>6</v>
      </c>
      <c r="Q82" s="18">
        <v>1</v>
      </c>
      <c r="R82" s="18">
        <v>16</v>
      </c>
      <c r="S82" s="18">
        <v>1</v>
      </c>
      <c r="T82" s="18">
        <v>1</v>
      </c>
      <c r="U82" s="18">
        <v>1</v>
      </c>
      <c r="V82" s="20">
        <f t="shared" si="22"/>
        <v>0.0007037297677691766</v>
      </c>
      <c r="W82" s="3"/>
      <c r="X82" s="3"/>
      <c r="Y82" s="3"/>
    </row>
    <row r="83" spans="2:22" ht="20.25" customHeight="1">
      <c r="B83" s="17"/>
      <c r="C83" s="82" t="s">
        <v>32</v>
      </c>
      <c r="D83" s="15">
        <v>290</v>
      </c>
      <c r="E83" s="15">
        <v>20</v>
      </c>
      <c r="F83" s="15">
        <v>23</v>
      </c>
      <c r="G83" s="50">
        <f t="shared" si="17"/>
        <v>0.07931034482758621</v>
      </c>
      <c r="H83" s="15">
        <v>18</v>
      </c>
      <c r="I83" s="50">
        <f t="shared" si="18"/>
        <v>0.782608695652174</v>
      </c>
      <c r="J83" s="15">
        <v>1</v>
      </c>
      <c r="K83" s="15">
        <v>12</v>
      </c>
      <c r="L83" s="15">
        <v>0</v>
      </c>
      <c r="M83" s="15">
        <v>0</v>
      </c>
      <c r="N83" s="15">
        <v>0</v>
      </c>
      <c r="O83" s="15">
        <v>0</v>
      </c>
      <c r="P83" s="15">
        <v>1</v>
      </c>
      <c r="Q83" s="15">
        <v>0</v>
      </c>
      <c r="R83" s="15">
        <v>4</v>
      </c>
      <c r="S83" s="15">
        <v>1</v>
      </c>
      <c r="T83" s="15">
        <v>1</v>
      </c>
      <c r="U83" s="15">
        <v>1</v>
      </c>
      <c r="V83" s="16">
        <f t="shared" si="22"/>
        <v>0.0034482758620689655</v>
      </c>
    </row>
    <row r="84" spans="1:25" s="4" customFormat="1" ht="20.25" customHeight="1">
      <c r="A84" s="3"/>
      <c r="B84" s="17" t="s">
        <v>64</v>
      </c>
      <c r="C84" s="76"/>
      <c r="D84" s="18">
        <v>2290</v>
      </c>
      <c r="E84" s="18">
        <v>114</v>
      </c>
      <c r="F84" s="18">
        <v>159</v>
      </c>
      <c r="G84" s="19">
        <f t="shared" si="17"/>
        <v>0.06943231441048035</v>
      </c>
      <c r="H84" s="18">
        <v>119</v>
      </c>
      <c r="I84" s="19">
        <f t="shared" si="18"/>
        <v>0.7484276729559748</v>
      </c>
      <c r="J84" s="18">
        <v>4</v>
      </c>
      <c r="K84" s="18">
        <v>68</v>
      </c>
      <c r="L84" s="18">
        <v>0</v>
      </c>
      <c r="M84" s="18">
        <v>0</v>
      </c>
      <c r="N84" s="18">
        <v>0</v>
      </c>
      <c r="O84" s="18">
        <v>7</v>
      </c>
      <c r="P84" s="18">
        <v>12</v>
      </c>
      <c r="Q84" s="18">
        <v>7</v>
      </c>
      <c r="R84" s="18">
        <v>21</v>
      </c>
      <c r="S84" s="18">
        <v>4</v>
      </c>
      <c r="T84" s="18">
        <v>4</v>
      </c>
      <c r="U84" s="18">
        <v>3</v>
      </c>
      <c r="V84" s="20">
        <f t="shared" si="22"/>
        <v>0.0017467248908296944</v>
      </c>
      <c r="W84" s="3"/>
      <c r="X84" s="3"/>
      <c r="Y84" s="3"/>
    </row>
    <row r="85" spans="2:22" ht="20.25" customHeight="1">
      <c r="B85" s="17"/>
      <c r="C85" s="83" t="s">
        <v>103</v>
      </c>
      <c r="D85" s="15">
        <v>111</v>
      </c>
      <c r="E85" s="15">
        <v>0</v>
      </c>
      <c r="F85" s="15">
        <v>11</v>
      </c>
      <c r="G85" s="50">
        <f t="shared" si="17"/>
        <v>0.0990990990990991</v>
      </c>
      <c r="H85" s="15">
        <v>7</v>
      </c>
      <c r="I85" s="50">
        <f t="shared" si="18"/>
        <v>0.6363636363636364</v>
      </c>
      <c r="J85" s="15">
        <v>0</v>
      </c>
      <c r="K85" s="15">
        <v>2</v>
      </c>
      <c r="L85" s="15">
        <v>0</v>
      </c>
      <c r="M85" s="15">
        <v>0</v>
      </c>
      <c r="N85" s="15">
        <v>0</v>
      </c>
      <c r="O85" s="15">
        <v>1</v>
      </c>
      <c r="P85" s="15">
        <v>1</v>
      </c>
      <c r="Q85" s="15">
        <v>1</v>
      </c>
      <c r="R85" s="15">
        <v>2</v>
      </c>
      <c r="S85" s="15">
        <v>0</v>
      </c>
      <c r="T85" s="15">
        <v>0</v>
      </c>
      <c r="U85" s="15">
        <v>0</v>
      </c>
      <c r="V85" s="16">
        <f t="shared" si="22"/>
        <v>0</v>
      </c>
    </row>
    <row r="86" spans="1:25" s="4" customFormat="1" ht="20.25" customHeight="1">
      <c r="A86" s="3"/>
      <c r="B86" s="17"/>
      <c r="C86" s="84"/>
      <c r="D86" s="18">
        <v>160</v>
      </c>
      <c r="E86" s="18">
        <v>0</v>
      </c>
      <c r="F86" s="18">
        <v>16</v>
      </c>
      <c r="G86" s="19">
        <f t="shared" si="17"/>
        <v>0.1</v>
      </c>
      <c r="H86" s="18">
        <v>12</v>
      </c>
      <c r="I86" s="19">
        <f t="shared" si="18"/>
        <v>0.75</v>
      </c>
      <c r="J86" s="18">
        <v>0</v>
      </c>
      <c r="K86" s="18">
        <v>4</v>
      </c>
      <c r="L86" s="18">
        <v>0</v>
      </c>
      <c r="M86" s="18">
        <v>0</v>
      </c>
      <c r="N86" s="18">
        <v>0</v>
      </c>
      <c r="O86" s="18">
        <v>1</v>
      </c>
      <c r="P86" s="18">
        <v>2</v>
      </c>
      <c r="Q86" s="18">
        <v>1</v>
      </c>
      <c r="R86" s="18">
        <v>4</v>
      </c>
      <c r="S86" s="18">
        <v>0</v>
      </c>
      <c r="T86" s="18">
        <v>0</v>
      </c>
      <c r="U86" s="18">
        <v>0</v>
      </c>
      <c r="V86" s="20">
        <f t="shared" si="22"/>
        <v>0</v>
      </c>
      <c r="W86" s="3"/>
      <c r="X86" s="3"/>
      <c r="Y86" s="3"/>
    </row>
    <row r="87" spans="2:22" ht="20.25" customHeight="1">
      <c r="B87" s="17"/>
      <c r="C87" s="82" t="s">
        <v>49</v>
      </c>
      <c r="D87" s="15">
        <v>352</v>
      </c>
      <c r="E87" s="15">
        <v>36</v>
      </c>
      <c r="F87" s="15">
        <v>35</v>
      </c>
      <c r="G87" s="50">
        <f>F87/D87</f>
        <v>0.09943181818181818</v>
      </c>
      <c r="H87" s="15">
        <v>25</v>
      </c>
      <c r="I87" s="50">
        <f t="shared" si="18"/>
        <v>0.7142857142857143</v>
      </c>
      <c r="J87" s="15">
        <v>4</v>
      </c>
      <c r="K87" s="15">
        <v>8</v>
      </c>
      <c r="L87" s="15">
        <v>0</v>
      </c>
      <c r="M87" s="15">
        <v>0</v>
      </c>
      <c r="N87" s="15">
        <v>0</v>
      </c>
      <c r="O87" s="15">
        <v>3</v>
      </c>
      <c r="P87" s="15">
        <v>2</v>
      </c>
      <c r="Q87" s="15">
        <v>3</v>
      </c>
      <c r="R87" s="15">
        <v>5</v>
      </c>
      <c r="S87" s="15">
        <v>4</v>
      </c>
      <c r="T87" s="15">
        <v>4</v>
      </c>
      <c r="U87" s="15">
        <v>4</v>
      </c>
      <c r="V87" s="16">
        <f>S87/D87</f>
        <v>0.011363636363636364</v>
      </c>
    </row>
    <row r="88" spans="1:25" s="4" customFormat="1" ht="20.25" customHeight="1">
      <c r="A88" s="3"/>
      <c r="B88" s="17"/>
      <c r="C88" s="76"/>
      <c r="D88" s="18">
        <v>1692</v>
      </c>
      <c r="E88" s="18">
        <v>126</v>
      </c>
      <c r="F88" s="18">
        <v>140</v>
      </c>
      <c r="G88" s="19">
        <f>F88/D88</f>
        <v>0.08274231678486997</v>
      </c>
      <c r="H88" s="18">
        <v>109</v>
      </c>
      <c r="I88" s="19">
        <f t="shared" si="18"/>
        <v>0.7785714285714286</v>
      </c>
      <c r="J88" s="18">
        <v>7</v>
      </c>
      <c r="K88" s="18">
        <v>46</v>
      </c>
      <c r="L88" s="18">
        <v>0</v>
      </c>
      <c r="M88" s="18">
        <v>1</v>
      </c>
      <c r="N88" s="18">
        <v>1</v>
      </c>
      <c r="O88" s="18">
        <v>13</v>
      </c>
      <c r="P88" s="18">
        <v>9</v>
      </c>
      <c r="Q88" s="18">
        <v>8</v>
      </c>
      <c r="R88" s="18">
        <v>24</v>
      </c>
      <c r="S88" s="18">
        <v>5</v>
      </c>
      <c r="T88" s="18">
        <v>5</v>
      </c>
      <c r="U88" s="18">
        <v>4</v>
      </c>
      <c r="V88" s="20">
        <f>S88/D88</f>
        <v>0.002955082742316785</v>
      </c>
      <c r="W88" s="3"/>
      <c r="X88" s="3"/>
      <c r="Y88" s="3"/>
    </row>
    <row r="89" spans="2:22" ht="21.75" customHeight="1">
      <c r="B89" s="17"/>
      <c r="C89" s="23" t="s">
        <v>54</v>
      </c>
      <c r="D89" s="24">
        <f aca="true" t="shared" si="23" ref="D89:F90">D87+D83+D81+D79+D77+D85</f>
        <v>2669</v>
      </c>
      <c r="E89" s="24">
        <f t="shared" si="23"/>
        <v>150</v>
      </c>
      <c r="F89" s="24">
        <f t="shared" si="23"/>
        <v>221</v>
      </c>
      <c r="G89" s="25">
        <f t="shared" si="17"/>
        <v>0.08280254777070063</v>
      </c>
      <c r="H89" s="24">
        <f>H87+H83+H81+H79+H77+H85</f>
        <v>146</v>
      </c>
      <c r="I89" s="25">
        <f t="shared" si="18"/>
        <v>0.6606334841628959</v>
      </c>
      <c r="J89" s="24">
        <f aca="true" t="shared" si="24" ref="J89:U89">J87+J83+J81+J79+J77+J85</f>
        <v>13</v>
      </c>
      <c r="K89" s="24">
        <f t="shared" si="24"/>
        <v>75</v>
      </c>
      <c r="L89" s="24">
        <f t="shared" si="24"/>
        <v>0</v>
      </c>
      <c r="M89" s="24">
        <f t="shared" si="24"/>
        <v>0</v>
      </c>
      <c r="N89" s="24">
        <f t="shared" si="24"/>
        <v>0</v>
      </c>
      <c r="O89" s="24">
        <f t="shared" si="24"/>
        <v>11</v>
      </c>
      <c r="P89" s="24">
        <f t="shared" si="24"/>
        <v>11</v>
      </c>
      <c r="Q89" s="24">
        <f t="shared" si="24"/>
        <v>4</v>
      </c>
      <c r="R89" s="24">
        <f t="shared" si="24"/>
        <v>32</v>
      </c>
      <c r="S89" s="24">
        <f t="shared" si="24"/>
        <v>13</v>
      </c>
      <c r="T89" s="24">
        <f t="shared" si="24"/>
        <v>10</v>
      </c>
      <c r="U89" s="24">
        <f t="shared" si="24"/>
        <v>9</v>
      </c>
      <c r="V89" s="26">
        <f t="shared" si="22"/>
        <v>0.004870738104158861</v>
      </c>
    </row>
    <row r="90" spans="1:25" s="4" customFormat="1" ht="21.75" customHeight="1">
      <c r="A90" s="3"/>
      <c r="B90" s="27"/>
      <c r="C90" s="28" t="s">
        <v>51</v>
      </c>
      <c r="D90" s="29">
        <f t="shared" si="23"/>
        <v>15195</v>
      </c>
      <c r="E90" s="29">
        <f t="shared" si="23"/>
        <v>690</v>
      </c>
      <c r="F90" s="29">
        <f t="shared" si="23"/>
        <v>1086</v>
      </c>
      <c r="G90" s="33">
        <f t="shared" si="17"/>
        <v>0.07147087857847977</v>
      </c>
      <c r="H90" s="29">
        <f>H88+H84+H82+H80+H78+H86</f>
        <v>769</v>
      </c>
      <c r="I90" s="33">
        <f t="shared" si="18"/>
        <v>0.7081031307550645</v>
      </c>
      <c r="J90" s="29">
        <f aca="true" t="shared" si="25" ref="J90:U90">J88+J84+J82+J80+J78+J86</f>
        <v>32</v>
      </c>
      <c r="K90" s="29">
        <f t="shared" si="25"/>
        <v>388</v>
      </c>
      <c r="L90" s="29">
        <f t="shared" si="25"/>
        <v>0</v>
      </c>
      <c r="M90" s="29">
        <f t="shared" si="25"/>
        <v>1</v>
      </c>
      <c r="N90" s="29">
        <f t="shared" si="25"/>
        <v>1</v>
      </c>
      <c r="O90" s="29">
        <f t="shared" si="25"/>
        <v>94</v>
      </c>
      <c r="P90" s="29">
        <f t="shared" si="25"/>
        <v>64</v>
      </c>
      <c r="Q90" s="29">
        <f t="shared" si="25"/>
        <v>30</v>
      </c>
      <c r="R90" s="29">
        <f t="shared" si="25"/>
        <v>159</v>
      </c>
      <c r="S90" s="29">
        <f t="shared" si="25"/>
        <v>28</v>
      </c>
      <c r="T90" s="29">
        <f t="shared" si="25"/>
        <v>22</v>
      </c>
      <c r="U90" s="29">
        <f t="shared" si="25"/>
        <v>18</v>
      </c>
      <c r="V90" s="31">
        <f t="shared" si="22"/>
        <v>0.0018427114182296808</v>
      </c>
      <c r="W90" s="3"/>
      <c r="X90" s="3"/>
      <c r="Y90" s="3"/>
    </row>
    <row r="91" spans="2:22" ht="21.75" customHeight="1">
      <c r="B91" s="14"/>
      <c r="C91" s="82" t="s">
        <v>33</v>
      </c>
      <c r="D91" s="15">
        <v>1372</v>
      </c>
      <c r="E91" s="15">
        <v>68</v>
      </c>
      <c r="F91" s="15">
        <v>118</v>
      </c>
      <c r="G91" s="50">
        <f t="shared" si="17"/>
        <v>0.08600583090379009</v>
      </c>
      <c r="H91" s="15">
        <v>85</v>
      </c>
      <c r="I91" s="50">
        <f t="shared" si="18"/>
        <v>0.7203389830508474</v>
      </c>
      <c r="J91" s="15">
        <v>9</v>
      </c>
      <c r="K91" s="15">
        <v>47</v>
      </c>
      <c r="L91" s="15">
        <v>0</v>
      </c>
      <c r="M91" s="15">
        <v>0</v>
      </c>
      <c r="N91" s="15">
        <v>0</v>
      </c>
      <c r="O91" s="15">
        <v>5</v>
      </c>
      <c r="P91" s="15">
        <v>3</v>
      </c>
      <c r="Q91" s="15">
        <v>2</v>
      </c>
      <c r="R91" s="15">
        <v>19</v>
      </c>
      <c r="S91" s="15">
        <v>9</v>
      </c>
      <c r="T91" s="15">
        <v>7</v>
      </c>
      <c r="U91" s="15">
        <v>4</v>
      </c>
      <c r="V91" s="16">
        <f t="shared" si="22"/>
        <v>0.006559766763848397</v>
      </c>
    </row>
    <row r="92" spans="1:25" s="4" customFormat="1" ht="21.75" customHeight="1">
      <c r="A92" s="3"/>
      <c r="B92" s="17" t="s">
        <v>108</v>
      </c>
      <c r="C92" s="76"/>
      <c r="D92" s="18">
        <v>7195</v>
      </c>
      <c r="E92" s="18">
        <v>188</v>
      </c>
      <c r="F92" s="18">
        <v>580</v>
      </c>
      <c r="G92" s="19">
        <f t="shared" si="17"/>
        <v>0.08061153578874218</v>
      </c>
      <c r="H92" s="18">
        <v>451</v>
      </c>
      <c r="I92" s="19">
        <f t="shared" si="18"/>
        <v>0.7775862068965518</v>
      </c>
      <c r="J92" s="18">
        <v>26</v>
      </c>
      <c r="K92" s="18">
        <v>243</v>
      </c>
      <c r="L92" s="18">
        <v>0</v>
      </c>
      <c r="M92" s="18">
        <v>0</v>
      </c>
      <c r="N92" s="18">
        <v>1</v>
      </c>
      <c r="O92" s="18">
        <v>44</v>
      </c>
      <c r="P92" s="18">
        <v>30</v>
      </c>
      <c r="Q92" s="18">
        <v>13</v>
      </c>
      <c r="R92" s="18">
        <v>94</v>
      </c>
      <c r="S92" s="18">
        <v>26</v>
      </c>
      <c r="T92" s="18">
        <v>22</v>
      </c>
      <c r="U92" s="18">
        <v>13</v>
      </c>
      <c r="V92" s="20">
        <f t="shared" si="22"/>
        <v>0.003613620569840167</v>
      </c>
      <c r="W92" s="3"/>
      <c r="X92" s="3"/>
      <c r="Y92" s="3"/>
    </row>
    <row r="93" spans="1:25" s="4" customFormat="1" ht="21.75" customHeight="1">
      <c r="A93" s="3"/>
      <c r="B93" s="17"/>
      <c r="C93" s="83" t="s">
        <v>107</v>
      </c>
      <c r="D93" s="15">
        <v>1189</v>
      </c>
      <c r="E93" s="15">
        <v>16</v>
      </c>
      <c r="F93" s="15">
        <v>98</v>
      </c>
      <c r="G93" s="50">
        <f t="shared" si="17"/>
        <v>0.08242220353238015</v>
      </c>
      <c r="H93" s="15">
        <v>45</v>
      </c>
      <c r="I93" s="50">
        <f t="shared" si="18"/>
        <v>0.45918367346938777</v>
      </c>
      <c r="J93" s="15">
        <v>2</v>
      </c>
      <c r="K93" s="15">
        <v>24</v>
      </c>
      <c r="L93" s="15">
        <v>0</v>
      </c>
      <c r="M93" s="15">
        <v>0</v>
      </c>
      <c r="N93" s="15">
        <v>0</v>
      </c>
      <c r="O93" s="15">
        <v>2</v>
      </c>
      <c r="P93" s="15">
        <v>2</v>
      </c>
      <c r="Q93" s="15">
        <v>0</v>
      </c>
      <c r="R93" s="15">
        <v>15</v>
      </c>
      <c r="S93" s="15">
        <v>0</v>
      </c>
      <c r="T93" s="15">
        <v>0</v>
      </c>
      <c r="U93" s="15">
        <v>0</v>
      </c>
      <c r="V93" s="16">
        <f t="shared" si="22"/>
        <v>0</v>
      </c>
      <c r="W93" s="3"/>
      <c r="X93" s="3"/>
      <c r="Y93" s="3"/>
    </row>
    <row r="94" spans="1:25" s="4" customFormat="1" ht="21.75" customHeight="1">
      <c r="A94" s="3"/>
      <c r="B94" s="17" t="s">
        <v>99</v>
      </c>
      <c r="C94" s="84"/>
      <c r="D94" s="18">
        <v>3796</v>
      </c>
      <c r="E94" s="18">
        <v>56</v>
      </c>
      <c r="F94" s="18">
        <v>297</v>
      </c>
      <c r="G94" s="19">
        <f t="shared" si="17"/>
        <v>0.07824025289778715</v>
      </c>
      <c r="H94" s="18">
        <v>128</v>
      </c>
      <c r="I94" s="19">
        <f t="shared" si="18"/>
        <v>0.43097643097643096</v>
      </c>
      <c r="J94" s="18">
        <v>4</v>
      </c>
      <c r="K94" s="18">
        <v>69</v>
      </c>
      <c r="L94" s="18">
        <v>0</v>
      </c>
      <c r="M94" s="18">
        <v>0</v>
      </c>
      <c r="N94" s="18">
        <v>0</v>
      </c>
      <c r="O94" s="18">
        <v>16</v>
      </c>
      <c r="P94" s="18">
        <v>8</v>
      </c>
      <c r="Q94" s="18">
        <v>1</v>
      </c>
      <c r="R94" s="18">
        <v>30</v>
      </c>
      <c r="S94" s="18">
        <v>0</v>
      </c>
      <c r="T94" s="18">
        <v>0</v>
      </c>
      <c r="U94" s="18">
        <v>0</v>
      </c>
      <c r="V94" s="20">
        <f t="shared" si="22"/>
        <v>0</v>
      </c>
      <c r="W94" s="3"/>
      <c r="X94" s="3"/>
      <c r="Y94" s="3"/>
    </row>
    <row r="95" spans="2:22" ht="21.75" customHeight="1">
      <c r="B95" s="17" t="s">
        <v>100</v>
      </c>
      <c r="C95" s="82" t="s">
        <v>76</v>
      </c>
      <c r="D95" s="15">
        <v>506</v>
      </c>
      <c r="E95" s="15">
        <v>30</v>
      </c>
      <c r="F95" s="15">
        <v>42</v>
      </c>
      <c r="G95" s="50">
        <f t="shared" si="17"/>
        <v>0.08300395256916997</v>
      </c>
      <c r="H95" s="15">
        <v>32</v>
      </c>
      <c r="I95" s="50">
        <f t="shared" si="18"/>
        <v>0.7619047619047619</v>
      </c>
      <c r="J95" s="15">
        <v>2</v>
      </c>
      <c r="K95" s="15">
        <v>21</v>
      </c>
      <c r="L95" s="15">
        <v>0</v>
      </c>
      <c r="M95" s="15">
        <v>0</v>
      </c>
      <c r="N95" s="15">
        <v>0</v>
      </c>
      <c r="O95" s="15">
        <v>2</v>
      </c>
      <c r="P95" s="15">
        <v>3</v>
      </c>
      <c r="Q95" s="15">
        <v>0</v>
      </c>
      <c r="R95" s="15">
        <v>4</v>
      </c>
      <c r="S95" s="15">
        <v>2</v>
      </c>
      <c r="T95" s="15">
        <v>2</v>
      </c>
      <c r="U95" s="15">
        <v>2</v>
      </c>
      <c r="V95" s="16">
        <f t="shared" si="22"/>
        <v>0.003952569169960474</v>
      </c>
    </row>
    <row r="96" spans="1:25" s="4" customFormat="1" ht="21.75" customHeight="1">
      <c r="A96" s="3"/>
      <c r="B96" s="17" t="s">
        <v>101</v>
      </c>
      <c r="C96" s="76"/>
      <c r="D96" s="18">
        <v>2595</v>
      </c>
      <c r="E96" s="18">
        <v>83</v>
      </c>
      <c r="F96" s="18">
        <v>179</v>
      </c>
      <c r="G96" s="19">
        <f t="shared" si="17"/>
        <v>0.06897880539499036</v>
      </c>
      <c r="H96" s="18">
        <v>135</v>
      </c>
      <c r="I96" s="19">
        <f t="shared" si="18"/>
        <v>0.7541899441340782</v>
      </c>
      <c r="J96" s="18">
        <v>8</v>
      </c>
      <c r="K96" s="18">
        <v>67</v>
      </c>
      <c r="L96" s="18">
        <v>0</v>
      </c>
      <c r="M96" s="18">
        <v>0</v>
      </c>
      <c r="N96" s="18">
        <v>1</v>
      </c>
      <c r="O96" s="18">
        <v>6</v>
      </c>
      <c r="P96" s="18">
        <v>24</v>
      </c>
      <c r="Q96" s="18">
        <v>1</v>
      </c>
      <c r="R96" s="18">
        <v>28</v>
      </c>
      <c r="S96" s="18">
        <v>8</v>
      </c>
      <c r="T96" s="18">
        <v>6</v>
      </c>
      <c r="U96" s="18">
        <v>6</v>
      </c>
      <c r="V96" s="20">
        <f t="shared" si="22"/>
        <v>0.0030828516377649326</v>
      </c>
      <c r="W96" s="3"/>
      <c r="X96" s="3"/>
      <c r="Y96" s="3"/>
    </row>
    <row r="97" spans="2:22" ht="21.75" customHeight="1">
      <c r="B97" s="17" t="s">
        <v>109</v>
      </c>
      <c r="C97" s="83" t="s">
        <v>102</v>
      </c>
      <c r="D97" s="15">
        <v>58</v>
      </c>
      <c r="E97" s="15">
        <v>0</v>
      </c>
      <c r="F97" s="15">
        <v>5</v>
      </c>
      <c r="G97" s="50">
        <f t="shared" si="17"/>
        <v>0.08620689655172414</v>
      </c>
      <c r="H97" s="15">
        <v>3</v>
      </c>
      <c r="I97" s="50">
        <f t="shared" si="18"/>
        <v>0.6</v>
      </c>
      <c r="J97" s="15">
        <v>0</v>
      </c>
      <c r="K97" s="15">
        <v>1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1</v>
      </c>
      <c r="R97" s="15">
        <v>1</v>
      </c>
      <c r="S97" s="15">
        <v>0</v>
      </c>
      <c r="T97" s="15">
        <v>0</v>
      </c>
      <c r="U97" s="15">
        <v>0</v>
      </c>
      <c r="V97" s="16">
        <f t="shared" si="22"/>
        <v>0</v>
      </c>
    </row>
    <row r="98" spans="1:25" s="4" customFormat="1" ht="21.75" customHeight="1">
      <c r="A98" s="3"/>
      <c r="B98" s="17" t="s">
        <v>109</v>
      </c>
      <c r="C98" s="84"/>
      <c r="D98" s="18">
        <v>108</v>
      </c>
      <c r="E98" s="18">
        <v>0</v>
      </c>
      <c r="F98" s="18">
        <v>10</v>
      </c>
      <c r="G98" s="19">
        <f t="shared" si="17"/>
        <v>0.09259259259259259</v>
      </c>
      <c r="H98" s="18">
        <v>5</v>
      </c>
      <c r="I98" s="19">
        <f t="shared" si="18"/>
        <v>0.5</v>
      </c>
      <c r="J98" s="18">
        <v>0</v>
      </c>
      <c r="K98" s="18">
        <v>3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1</v>
      </c>
      <c r="R98" s="18">
        <v>1</v>
      </c>
      <c r="S98" s="18">
        <v>0</v>
      </c>
      <c r="T98" s="18">
        <v>0</v>
      </c>
      <c r="U98" s="18">
        <v>0</v>
      </c>
      <c r="V98" s="20">
        <f t="shared" si="22"/>
        <v>0</v>
      </c>
      <c r="W98" s="3"/>
      <c r="X98" s="3"/>
      <c r="Y98" s="3"/>
    </row>
    <row r="99" spans="2:22" ht="21.75" customHeight="1">
      <c r="B99" s="17"/>
      <c r="C99" s="23" t="s">
        <v>54</v>
      </c>
      <c r="D99" s="24">
        <f aca="true" t="shared" si="26" ref="D99:F100">D95+D91+D97+D93</f>
        <v>3125</v>
      </c>
      <c r="E99" s="24">
        <f t="shared" si="26"/>
        <v>114</v>
      </c>
      <c r="F99" s="24">
        <f t="shared" si="26"/>
        <v>263</v>
      </c>
      <c r="G99" s="25">
        <f t="shared" si="17"/>
        <v>0.08416</v>
      </c>
      <c r="H99" s="24">
        <f>H95+H91+H97+H93</f>
        <v>165</v>
      </c>
      <c r="I99" s="25">
        <f t="shared" si="18"/>
        <v>0.6273764258555133</v>
      </c>
      <c r="J99" s="24">
        <f aca="true" t="shared" si="27" ref="J99:U99">J95+J91+J97+J93</f>
        <v>13</v>
      </c>
      <c r="K99" s="24">
        <f t="shared" si="27"/>
        <v>93</v>
      </c>
      <c r="L99" s="24">
        <f t="shared" si="27"/>
        <v>0</v>
      </c>
      <c r="M99" s="24">
        <f t="shared" si="27"/>
        <v>0</v>
      </c>
      <c r="N99" s="24">
        <f t="shared" si="27"/>
        <v>0</v>
      </c>
      <c r="O99" s="24">
        <f t="shared" si="27"/>
        <v>9</v>
      </c>
      <c r="P99" s="24">
        <f t="shared" si="27"/>
        <v>8</v>
      </c>
      <c r="Q99" s="24">
        <f t="shared" si="27"/>
        <v>3</v>
      </c>
      <c r="R99" s="24">
        <f t="shared" si="27"/>
        <v>39</v>
      </c>
      <c r="S99" s="24">
        <f t="shared" si="27"/>
        <v>11</v>
      </c>
      <c r="T99" s="24">
        <f t="shared" si="27"/>
        <v>9</v>
      </c>
      <c r="U99" s="24">
        <f t="shared" si="27"/>
        <v>6</v>
      </c>
      <c r="V99" s="26">
        <f t="shared" si="22"/>
        <v>0.00352</v>
      </c>
    </row>
    <row r="100" spans="1:25" s="4" customFormat="1" ht="21.75" customHeight="1">
      <c r="A100" s="3"/>
      <c r="B100" s="39"/>
      <c r="C100" s="28" t="s">
        <v>51</v>
      </c>
      <c r="D100" s="29">
        <f t="shared" si="26"/>
        <v>13694</v>
      </c>
      <c r="E100" s="29">
        <f t="shared" si="26"/>
        <v>327</v>
      </c>
      <c r="F100" s="29">
        <f t="shared" si="26"/>
        <v>1066</v>
      </c>
      <c r="G100" s="33">
        <f t="shared" si="17"/>
        <v>0.07784431137724551</v>
      </c>
      <c r="H100" s="29">
        <f>H96+H92+H98+H94</f>
        <v>719</v>
      </c>
      <c r="I100" s="33">
        <f t="shared" si="18"/>
        <v>0.6744840525328331</v>
      </c>
      <c r="J100" s="29">
        <f aca="true" t="shared" si="28" ref="J100:U100">J96+J92+J98+J94</f>
        <v>38</v>
      </c>
      <c r="K100" s="29">
        <f t="shared" si="28"/>
        <v>382</v>
      </c>
      <c r="L100" s="29">
        <f t="shared" si="28"/>
        <v>0</v>
      </c>
      <c r="M100" s="29">
        <f t="shared" si="28"/>
        <v>0</v>
      </c>
      <c r="N100" s="29">
        <f t="shared" si="28"/>
        <v>2</v>
      </c>
      <c r="O100" s="29">
        <f t="shared" si="28"/>
        <v>66</v>
      </c>
      <c r="P100" s="29">
        <f t="shared" si="28"/>
        <v>62</v>
      </c>
      <c r="Q100" s="29">
        <f t="shared" si="28"/>
        <v>16</v>
      </c>
      <c r="R100" s="29">
        <f t="shared" si="28"/>
        <v>153</v>
      </c>
      <c r="S100" s="29">
        <f t="shared" si="28"/>
        <v>34</v>
      </c>
      <c r="T100" s="29">
        <f t="shared" si="28"/>
        <v>28</v>
      </c>
      <c r="U100" s="29">
        <f t="shared" si="28"/>
        <v>19</v>
      </c>
      <c r="V100" s="31">
        <f t="shared" si="22"/>
        <v>0.0024828391996494815</v>
      </c>
      <c r="W100" s="3"/>
      <c r="X100" s="3"/>
      <c r="Y100" s="3"/>
    </row>
    <row r="101" spans="2:22" ht="21.75" customHeight="1">
      <c r="B101" s="14"/>
      <c r="C101" s="75" t="s">
        <v>77</v>
      </c>
      <c r="D101" s="15">
        <v>443</v>
      </c>
      <c r="E101" s="15">
        <v>20</v>
      </c>
      <c r="F101" s="15">
        <v>36</v>
      </c>
      <c r="G101" s="50">
        <f t="shared" si="17"/>
        <v>0.08126410835214447</v>
      </c>
      <c r="H101" s="15">
        <v>25</v>
      </c>
      <c r="I101" s="50">
        <f t="shared" si="18"/>
        <v>0.6944444444444444</v>
      </c>
      <c r="J101" s="15">
        <v>0</v>
      </c>
      <c r="K101" s="15">
        <v>12</v>
      </c>
      <c r="L101" s="15">
        <v>0</v>
      </c>
      <c r="M101" s="15">
        <v>0</v>
      </c>
      <c r="N101" s="15">
        <v>0</v>
      </c>
      <c r="O101" s="15">
        <v>4</v>
      </c>
      <c r="P101" s="15">
        <v>3</v>
      </c>
      <c r="Q101" s="15">
        <v>2</v>
      </c>
      <c r="R101" s="15">
        <v>4</v>
      </c>
      <c r="S101" s="15">
        <v>0</v>
      </c>
      <c r="T101" s="15">
        <v>0</v>
      </c>
      <c r="U101" s="15">
        <v>0</v>
      </c>
      <c r="V101" s="16">
        <f t="shared" si="22"/>
        <v>0</v>
      </c>
    </row>
    <row r="102" spans="1:25" s="4" customFormat="1" ht="21.75" customHeight="1">
      <c r="A102" s="3"/>
      <c r="B102" s="17"/>
      <c r="C102" s="76"/>
      <c r="D102" s="18">
        <v>3842</v>
      </c>
      <c r="E102" s="18">
        <v>121</v>
      </c>
      <c r="F102" s="18">
        <v>258</v>
      </c>
      <c r="G102" s="19">
        <f t="shared" si="17"/>
        <v>0.06715252472670484</v>
      </c>
      <c r="H102" s="18">
        <v>199</v>
      </c>
      <c r="I102" s="19">
        <f t="shared" si="18"/>
        <v>0.7713178294573644</v>
      </c>
      <c r="J102" s="18">
        <v>5</v>
      </c>
      <c r="K102" s="18">
        <v>113</v>
      </c>
      <c r="L102" s="18">
        <v>0</v>
      </c>
      <c r="M102" s="18">
        <v>0</v>
      </c>
      <c r="N102" s="18">
        <v>0</v>
      </c>
      <c r="O102" s="18">
        <v>24</v>
      </c>
      <c r="P102" s="18">
        <v>20</v>
      </c>
      <c r="Q102" s="18">
        <v>8</v>
      </c>
      <c r="R102" s="18">
        <v>29</v>
      </c>
      <c r="S102" s="18">
        <v>3</v>
      </c>
      <c r="T102" s="18">
        <v>2</v>
      </c>
      <c r="U102" s="18">
        <v>2</v>
      </c>
      <c r="V102" s="20">
        <f t="shared" si="22"/>
        <v>0.0007808433107756377</v>
      </c>
      <c r="W102" s="3"/>
      <c r="X102" s="3"/>
      <c r="Y102" s="3"/>
    </row>
    <row r="103" spans="2:22" ht="21.75" customHeight="1">
      <c r="B103" s="17" t="s">
        <v>65</v>
      </c>
      <c r="C103" s="75" t="s">
        <v>78</v>
      </c>
      <c r="D103" s="15">
        <v>684</v>
      </c>
      <c r="E103" s="15">
        <v>29</v>
      </c>
      <c r="F103" s="15">
        <v>65</v>
      </c>
      <c r="G103" s="50">
        <f t="shared" si="17"/>
        <v>0.09502923976608187</v>
      </c>
      <c r="H103" s="15">
        <v>52</v>
      </c>
      <c r="I103" s="50">
        <f t="shared" si="18"/>
        <v>0.8</v>
      </c>
      <c r="J103" s="15">
        <v>4</v>
      </c>
      <c r="K103" s="15">
        <v>30</v>
      </c>
      <c r="L103" s="15">
        <v>0</v>
      </c>
      <c r="M103" s="15">
        <v>0</v>
      </c>
      <c r="N103" s="15">
        <v>0</v>
      </c>
      <c r="O103" s="15">
        <v>5</v>
      </c>
      <c r="P103" s="15">
        <v>3</v>
      </c>
      <c r="Q103" s="15">
        <v>1</v>
      </c>
      <c r="R103" s="15">
        <v>9</v>
      </c>
      <c r="S103" s="15">
        <v>3</v>
      </c>
      <c r="T103" s="15">
        <v>2</v>
      </c>
      <c r="U103" s="15">
        <v>1</v>
      </c>
      <c r="V103" s="16">
        <f t="shared" si="22"/>
        <v>0.0043859649122807015</v>
      </c>
    </row>
    <row r="104" spans="1:25" s="4" customFormat="1" ht="21.75" customHeight="1">
      <c r="A104" s="3"/>
      <c r="B104" s="17"/>
      <c r="C104" s="76"/>
      <c r="D104" s="18">
        <v>7489</v>
      </c>
      <c r="E104" s="18">
        <v>215</v>
      </c>
      <c r="F104" s="18">
        <v>520</v>
      </c>
      <c r="G104" s="19">
        <f t="shared" si="17"/>
        <v>0.06943517158499132</v>
      </c>
      <c r="H104" s="18">
        <v>397</v>
      </c>
      <c r="I104" s="19">
        <f t="shared" si="18"/>
        <v>0.7634615384615384</v>
      </c>
      <c r="J104" s="18">
        <v>16</v>
      </c>
      <c r="K104" s="18">
        <v>229</v>
      </c>
      <c r="L104" s="18">
        <v>0</v>
      </c>
      <c r="M104" s="18">
        <v>0</v>
      </c>
      <c r="N104" s="18">
        <v>1</v>
      </c>
      <c r="O104" s="18">
        <v>47</v>
      </c>
      <c r="P104" s="18">
        <v>31</v>
      </c>
      <c r="Q104" s="18">
        <v>12</v>
      </c>
      <c r="R104" s="18">
        <v>61</v>
      </c>
      <c r="S104" s="18">
        <v>14</v>
      </c>
      <c r="T104" s="18">
        <v>8</v>
      </c>
      <c r="U104" s="18">
        <v>4</v>
      </c>
      <c r="V104" s="20">
        <f t="shared" si="22"/>
        <v>0.0018694084657497664</v>
      </c>
      <c r="W104" s="3"/>
      <c r="X104" s="3"/>
      <c r="Y104" s="3"/>
    </row>
    <row r="105" spans="2:22" ht="21.75" customHeight="1">
      <c r="B105" s="17"/>
      <c r="C105" s="82" t="s">
        <v>34</v>
      </c>
      <c r="D105" s="15">
        <v>475</v>
      </c>
      <c r="E105" s="15">
        <v>24</v>
      </c>
      <c r="F105" s="15">
        <v>36</v>
      </c>
      <c r="G105" s="50">
        <f t="shared" si="17"/>
        <v>0.07578947368421053</v>
      </c>
      <c r="H105" s="15">
        <v>25</v>
      </c>
      <c r="I105" s="50">
        <f t="shared" si="18"/>
        <v>0.6944444444444444</v>
      </c>
      <c r="J105" s="15">
        <v>2</v>
      </c>
      <c r="K105" s="15">
        <v>15</v>
      </c>
      <c r="L105" s="15">
        <v>0</v>
      </c>
      <c r="M105" s="15">
        <v>0</v>
      </c>
      <c r="N105" s="15">
        <v>0</v>
      </c>
      <c r="O105" s="15">
        <v>1</v>
      </c>
      <c r="P105" s="15">
        <v>4</v>
      </c>
      <c r="Q105" s="15">
        <v>1</v>
      </c>
      <c r="R105" s="15">
        <v>2</v>
      </c>
      <c r="S105" s="15">
        <v>2</v>
      </c>
      <c r="T105" s="15">
        <v>2</v>
      </c>
      <c r="U105" s="15">
        <v>1</v>
      </c>
      <c r="V105" s="16">
        <f t="shared" si="22"/>
        <v>0.004210526315789474</v>
      </c>
    </row>
    <row r="106" spans="1:25" s="4" customFormat="1" ht="21.75" customHeight="1">
      <c r="A106" s="3"/>
      <c r="B106" s="17" t="s">
        <v>66</v>
      </c>
      <c r="C106" s="76"/>
      <c r="D106" s="18">
        <v>3385</v>
      </c>
      <c r="E106" s="18">
        <v>108</v>
      </c>
      <c r="F106" s="18">
        <v>223</v>
      </c>
      <c r="G106" s="19">
        <f t="shared" si="17"/>
        <v>0.06587887740029542</v>
      </c>
      <c r="H106" s="18">
        <v>169</v>
      </c>
      <c r="I106" s="19">
        <f t="shared" si="18"/>
        <v>0.757847533632287</v>
      </c>
      <c r="J106" s="18">
        <v>3</v>
      </c>
      <c r="K106" s="18">
        <v>99</v>
      </c>
      <c r="L106" s="18">
        <v>0</v>
      </c>
      <c r="M106" s="18">
        <v>0</v>
      </c>
      <c r="N106" s="18">
        <v>1</v>
      </c>
      <c r="O106" s="18">
        <v>11</v>
      </c>
      <c r="P106" s="18">
        <v>28</v>
      </c>
      <c r="Q106" s="18">
        <v>5</v>
      </c>
      <c r="R106" s="18">
        <v>22</v>
      </c>
      <c r="S106" s="18">
        <v>3</v>
      </c>
      <c r="T106" s="18">
        <v>3</v>
      </c>
      <c r="U106" s="18">
        <v>1</v>
      </c>
      <c r="V106" s="20">
        <f t="shared" si="22"/>
        <v>0.0008862629246676514</v>
      </c>
      <c r="W106" s="3"/>
      <c r="X106" s="3"/>
      <c r="Y106" s="3"/>
    </row>
    <row r="107" spans="2:22" ht="20.25" customHeight="1">
      <c r="B107" s="17"/>
      <c r="C107" s="23" t="s">
        <v>54</v>
      </c>
      <c r="D107" s="24">
        <f aca="true" t="shared" si="29" ref="D107:F108">D105+D103+D101</f>
        <v>1602</v>
      </c>
      <c r="E107" s="24">
        <f t="shared" si="29"/>
        <v>73</v>
      </c>
      <c r="F107" s="24">
        <f t="shared" si="29"/>
        <v>137</v>
      </c>
      <c r="G107" s="25">
        <f t="shared" si="17"/>
        <v>0.08551810237203496</v>
      </c>
      <c r="H107" s="24">
        <f aca="true" t="shared" si="30" ref="H107:T108">H105+H103+H101</f>
        <v>102</v>
      </c>
      <c r="I107" s="25">
        <f t="shared" si="18"/>
        <v>0.7445255474452555</v>
      </c>
      <c r="J107" s="24">
        <f t="shared" si="30"/>
        <v>6</v>
      </c>
      <c r="K107" s="24">
        <f t="shared" si="30"/>
        <v>57</v>
      </c>
      <c r="L107" s="24">
        <f t="shared" si="30"/>
        <v>0</v>
      </c>
      <c r="M107" s="24">
        <f t="shared" si="30"/>
        <v>0</v>
      </c>
      <c r="N107" s="24">
        <f t="shared" si="30"/>
        <v>0</v>
      </c>
      <c r="O107" s="24">
        <f t="shared" si="30"/>
        <v>10</v>
      </c>
      <c r="P107" s="24">
        <f t="shared" si="30"/>
        <v>10</v>
      </c>
      <c r="Q107" s="24">
        <f t="shared" si="30"/>
        <v>4</v>
      </c>
      <c r="R107" s="24">
        <f t="shared" si="30"/>
        <v>15</v>
      </c>
      <c r="S107" s="24">
        <f t="shared" si="30"/>
        <v>5</v>
      </c>
      <c r="T107" s="24">
        <f t="shared" si="30"/>
        <v>4</v>
      </c>
      <c r="U107" s="24">
        <f>U105+U103+U101</f>
        <v>2</v>
      </c>
      <c r="V107" s="26">
        <f t="shared" si="22"/>
        <v>0.003121098626716604</v>
      </c>
    </row>
    <row r="108" spans="1:25" s="4" customFormat="1" ht="20.25" customHeight="1">
      <c r="A108" s="3"/>
      <c r="B108" s="27"/>
      <c r="C108" s="28" t="s">
        <v>51</v>
      </c>
      <c r="D108" s="29">
        <f t="shared" si="29"/>
        <v>14716</v>
      </c>
      <c r="E108" s="29">
        <f t="shared" si="29"/>
        <v>444</v>
      </c>
      <c r="F108" s="29">
        <f t="shared" si="29"/>
        <v>1001</v>
      </c>
      <c r="G108" s="33">
        <f t="shared" si="17"/>
        <v>0.06802120141342756</v>
      </c>
      <c r="H108" s="29">
        <f t="shared" si="30"/>
        <v>765</v>
      </c>
      <c r="I108" s="33">
        <f t="shared" si="18"/>
        <v>0.7642357642357642</v>
      </c>
      <c r="J108" s="29">
        <f t="shared" si="30"/>
        <v>24</v>
      </c>
      <c r="K108" s="29">
        <f t="shared" si="30"/>
        <v>441</v>
      </c>
      <c r="L108" s="29">
        <f t="shared" si="30"/>
        <v>0</v>
      </c>
      <c r="M108" s="29">
        <f t="shared" si="30"/>
        <v>0</v>
      </c>
      <c r="N108" s="29">
        <f t="shared" si="30"/>
        <v>2</v>
      </c>
      <c r="O108" s="29">
        <f t="shared" si="30"/>
        <v>82</v>
      </c>
      <c r="P108" s="29">
        <f t="shared" si="30"/>
        <v>79</v>
      </c>
      <c r="Q108" s="29">
        <f t="shared" si="30"/>
        <v>25</v>
      </c>
      <c r="R108" s="29">
        <f t="shared" si="30"/>
        <v>112</v>
      </c>
      <c r="S108" s="29">
        <f t="shared" si="30"/>
        <v>20</v>
      </c>
      <c r="T108" s="29">
        <f t="shared" si="30"/>
        <v>13</v>
      </c>
      <c r="U108" s="29">
        <f>U106+U104+U102</f>
        <v>7</v>
      </c>
      <c r="V108" s="31">
        <f t="shared" si="22"/>
        <v>0.001359064963305246</v>
      </c>
      <c r="W108" s="3"/>
      <c r="X108" s="3"/>
      <c r="Y108" s="3"/>
    </row>
    <row r="109" spans="2:22" ht="21.75" customHeight="1">
      <c r="B109" s="34"/>
      <c r="C109" s="82" t="s">
        <v>35</v>
      </c>
      <c r="D109" s="15">
        <v>381</v>
      </c>
      <c r="E109" s="15">
        <v>6</v>
      </c>
      <c r="F109" s="15">
        <v>36</v>
      </c>
      <c r="G109" s="50">
        <f t="shared" si="17"/>
        <v>0.09448818897637795</v>
      </c>
      <c r="H109" s="15">
        <v>24</v>
      </c>
      <c r="I109" s="50">
        <f t="shared" si="18"/>
        <v>0.6666666666666666</v>
      </c>
      <c r="J109" s="15">
        <v>3</v>
      </c>
      <c r="K109" s="15">
        <v>11</v>
      </c>
      <c r="L109" s="15">
        <v>0</v>
      </c>
      <c r="M109" s="15">
        <v>0</v>
      </c>
      <c r="N109" s="15">
        <v>0</v>
      </c>
      <c r="O109" s="15">
        <v>2</v>
      </c>
      <c r="P109" s="15">
        <v>3</v>
      </c>
      <c r="Q109" s="15">
        <v>1</v>
      </c>
      <c r="R109" s="15">
        <v>4</v>
      </c>
      <c r="S109" s="15">
        <v>3</v>
      </c>
      <c r="T109" s="15">
        <v>2</v>
      </c>
      <c r="U109" s="15">
        <v>1</v>
      </c>
      <c r="V109" s="16">
        <f t="shared" si="22"/>
        <v>0.007874015748031496</v>
      </c>
    </row>
    <row r="110" spans="1:25" s="4" customFormat="1" ht="21.75" customHeight="1">
      <c r="A110" s="3"/>
      <c r="B110" s="35"/>
      <c r="C110" s="76"/>
      <c r="D110" s="18">
        <v>2909</v>
      </c>
      <c r="E110" s="18">
        <v>50</v>
      </c>
      <c r="F110" s="18">
        <v>194</v>
      </c>
      <c r="G110" s="19">
        <f t="shared" si="17"/>
        <v>0.06668958404950155</v>
      </c>
      <c r="H110" s="18">
        <v>157</v>
      </c>
      <c r="I110" s="19">
        <f t="shared" si="18"/>
        <v>0.8092783505154639</v>
      </c>
      <c r="J110" s="18">
        <v>7</v>
      </c>
      <c r="K110" s="18">
        <v>93</v>
      </c>
      <c r="L110" s="18">
        <v>0</v>
      </c>
      <c r="M110" s="18">
        <v>0</v>
      </c>
      <c r="N110" s="18">
        <v>1</v>
      </c>
      <c r="O110" s="18">
        <v>17</v>
      </c>
      <c r="P110" s="18">
        <v>8</v>
      </c>
      <c r="Q110" s="18">
        <v>5</v>
      </c>
      <c r="R110" s="18">
        <v>26</v>
      </c>
      <c r="S110" s="18">
        <v>7</v>
      </c>
      <c r="T110" s="18">
        <v>6</v>
      </c>
      <c r="U110" s="18">
        <v>2</v>
      </c>
      <c r="V110" s="20">
        <f t="shared" si="22"/>
        <v>0.0024063251976624267</v>
      </c>
      <c r="W110" s="3"/>
      <c r="X110" s="3"/>
      <c r="Y110" s="3"/>
    </row>
    <row r="111" spans="2:22" ht="21.75" customHeight="1">
      <c r="B111" s="35"/>
      <c r="C111" s="82" t="s">
        <v>79</v>
      </c>
      <c r="D111" s="15">
        <v>664</v>
      </c>
      <c r="E111" s="15">
        <v>33</v>
      </c>
      <c r="F111" s="15">
        <v>57</v>
      </c>
      <c r="G111" s="50">
        <f t="shared" si="17"/>
        <v>0.0858433734939759</v>
      </c>
      <c r="H111" s="15">
        <v>47</v>
      </c>
      <c r="I111" s="50">
        <f t="shared" si="18"/>
        <v>0.8245614035087719</v>
      </c>
      <c r="J111" s="15">
        <v>3</v>
      </c>
      <c r="K111" s="15">
        <v>20</v>
      </c>
      <c r="L111" s="15">
        <v>0</v>
      </c>
      <c r="M111" s="15">
        <v>0</v>
      </c>
      <c r="N111" s="15">
        <v>0</v>
      </c>
      <c r="O111" s="15">
        <v>5</v>
      </c>
      <c r="P111" s="15">
        <v>3</v>
      </c>
      <c r="Q111" s="15">
        <v>3</v>
      </c>
      <c r="R111" s="15">
        <v>13</v>
      </c>
      <c r="S111" s="15">
        <v>3</v>
      </c>
      <c r="T111" s="15">
        <v>2</v>
      </c>
      <c r="U111" s="15">
        <v>1</v>
      </c>
      <c r="V111" s="16">
        <f t="shared" si="22"/>
        <v>0.004518072289156626</v>
      </c>
    </row>
    <row r="112" spans="1:25" s="4" customFormat="1" ht="21.75" customHeight="1">
      <c r="A112" s="3"/>
      <c r="B112" s="35" t="s">
        <v>67</v>
      </c>
      <c r="C112" s="76"/>
      <c r="D112" s="18">
        <v>3284</v>
      </c>
      <c r="E112" s="18">
        <v>91</v>
      </c>
      <c r="F112" s="18">
        <v>238</v>
      </c>
      <c r="G112" s="19">
        <f t="shared" si="17"/>
        <v>0.07247259439707673</v>
      </c>
      <c r="H112" s="18">
        <v>196</v>
      </c>
      <c r="I112" s="19">
        <f t="shared" si="18"/>
        <v>0.8235294117647058</v>
      </c>
      <c r="J112" s="18">
        <v>6</v>
      </c>
      <c r="K112" s="18">
        <v>92</v>
      </c>
      <c r="L112" s="18">
        <v>0</v>
      </c>
      <c r="M112" s="18">
        <v>0</v>
      </c>
      <c r="N112" s="18">
        <v>0</v>
      </c>
      <c r="O112" s="18">
        <v>27</v>
      </c>
      <c r="P112" s="18">
        <v>13</v>
      </c>
      <c r="Q112" s="18">
        <v>7</v>
      </c>
      <c r="R112" s="18">
        <v>51</v>
      </c>
      <c r="S112" s="18">
        <v>6</v>
      </c>
      <c r="T112" s="18">
        <v>5</v>
      </c>
      <c r="U112" s="18">
        <v>3</v>
      </c>
      <c r="V112" s="20">
        <f t="shared" si="22"/>
        <v>0.0018270401948842874</v>
      </c>
      <c r="W112" s="3"/>
      <c r="X112" s="3"/>
      <c r="Y112" s="3"/>
    </row>
    <row r="113" spans="1:25" s="4" customFormat="1" ht="21.75" customHeight="1">
      <c r="A113" s="3"/>
      <c r="B113" s="35"/>
      <c r="C113" s="83" t="s">
        <v>89</v>
      </c>
      <c r="D113" s="15">
        <v>20</v>
      </c>
      <c r="E113" s="15">
        <v>0</v>
      </c>
      <c r="F113" s="15">
        <v>0</v>
      </c>
      <c r="G113" s="50">
        <f t="shared" si="17"/>
        <v>0</v>
      </c>
      <c r="H113" s="15">
        <v>0</v>
      </c>
      <c r="I113" s="50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6">
        <v>0</v>
      </c>
      <c r="W113" s="3"/>
      <c r="X113" s="3"/>
      <c r="Y113" s="3"/>
    </row>
    <row r="114" spans="1:25" s="4" customFormat="1" ht="21.75" customHeight="1">
      <c r="A114" s="3"/>
      <c r="B114" s="35"/>
      <c r="C114" s="84"/>
      <c r="D114" s="18">
        <v>49</v>
      </c>
      <c r="E114" s="18">
        <v>0</v>
      </c>
      <c r="F114" s="18">
        <v>2</v>
      </c>
      <c r="G114" s="19">
        <f t="shared" si="17"/>
        <v>0.04081632653061224</v>
      </c>
      <c r="H114" s="18">
        <v>1</v>
      </c>
      <c r="I114" s="19">
        <f t="shared" si="18"/>
        <v>0.5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1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20">
        <f>S114/D114</f>
        <v>0</v>
      </c>
      <c r="W114" s="3"/>
      <c r="X114" s="3"/>
      <c r="Y114" s="3"/>
    </row>
    <row r="115" spans="2:22" ht="21.75" customHeight="1">
      <c r="B115" s="35"/>
      <c r="C115" s="82" t="s">
        <v>50</v>
      </c>
      <c r="D115" s="15">
        <v>758</v>
      </c>
      <c r="E115" s="15">
        <v>25</v>
      </c>
      <c r="F115" s="15">
        <v>87</v>
      </c>
      <c r="G115" s="50">
        <f t="shared" si="17"/>
        <v>0.11477572559366754</v>
      </c>
      <c r="H115" s="15">
        <v>58</v>
      </c>
      <c r="I115" s="50">
        <f t="shared" si="18"/>
        <v>0.6666666666666666</v>
      </c>
      <c r="J115" s="15">
        <v>0</v>
      </c>
      <c r="K115" s="15">
        <v>33</v>
      </c>
      <c r="L115" s="15">
        <v>0</v>
      </c>
      <c r="M115" s="15">
        <v>0</v>
      </c>
      <c r="N115" s="15">
        <v>1</v>
      </c>
      <c r="O115" s="15">
        <v>1</v>
      </c>
      <c r="P115" s="15">
        <v>7</v>
      </c>
      <c r="Q115" s="15">
        <v>3</v>
      </c>
      <c r="R115" s="15">
        <v>13</v>
      </c>
      <c r="S115" s="15">
        <v>0</v>
      </c>
      <c r="T115" s="15">
        <v>0</v>
      </c>
      <c r="U115" s="15">
        <v>0</v>
      </c>
      <c r="V115" s="32">
        <f aca="true" t="shared" si="31" ref="V115:V130">S115/D115</f>
        <v>0</v>
      </c>
    </row>
    <row r="116" spans="1:25" s="4" customFormat="1" ht="21.75" customHeight="1">
      <c r="A116" s="3"/>
      <c r="B116" s="35"/>
      <c r="C116" s="76"/>
      <c r="D116" s="18">
        <v>5244</v>
      </c>
      <c r="E116" s="18">
        <v>86</v>
      </c>
      <c r="F116" s="18">
        <v>411</v>
      </c>
      <c r="G116" s="19">
        <f t="shared" si="17"/>
        <v>0.07837528604118993</v>
      </c>
      <c r="H116" s="18">
        <v>283</v>
      </c>
      <c r="I116" s="19">
        <f t="shared" si="18"/>
        <v>0.6885644768856448</v>
      </c>
      <c r="J116" s="18">
        <v>10</v>
      </c>
      <c r="K116" s="18">
        <v>150</v>
      </c>
      <c r="L116" s="18">
        <v>0</v>
      </c>
      <c r="M116" s="18">
        <v>0</v>
      </c>
      <c r="N116" s="18">
        <v>3</v>
      </c>
      <c r="O116" s="18">
        <v>20</v>
      </c>
      <c r="P116" s="18">
        <v>40</v>
      </c>
      <c r="Q116" s="18">
        <v>8</v>
      </c>
      <c r="R116" s="18">
        <v>52</v>
      </c>
      <c r="S116" s="18">
        <v>10</v>
      </c>
      <c r="T116" s="18">
        <v>3</v>
      </c>
      <c r="U116" s="18">
        <v>1</v>
      </c>
      <c r="V116" s="20">
        <f t="shared" si="31"/>
        <v>0.0019069412662090007</v>
      </c>
      <c r="W116" s="3"/>
      <c r="X116" s="3"/>
      <c r="Y116" s="3"/>
    </row>
    <row r="117" spans="2:22" ht="21.75" customHeight="1">
      <c r="B117" s="35" t="s">
        <v>68</v>
      </c>
      <c r="C117" s="82" t="s">
        <v>36</v>
      </c>
      <c r="D117" s="15">
        <v>268</v>
      </c>
      <c r="E117" s="15">
        <v>7</v>
      </c>
      <c r="F117" s="15">
        <v>22</v>
      </c>
      <c r="G117" s="50">
        <f t="shared" si="17"/>
        <v>0.08208955223880597</v>
      </c>
      <c r="H117" s="15">
        <v>14</v>
      </c>
      <c r="I117" s="50">
        <f t="shared" si="18"/>
        <v>0.6363636363636364</v>
      </c>
      <c r="J117" s="15">
        <v>1</v>
      </c>
      <c r="K117" s="15">
        <v>9</v>
      </c>
      <c r="L117" s="15">
        <v>0</v>
      </c>
      <c r="M117" s="15">
        <v>0</v>
      </c>
      <c r="N117" s="15">
        <v>1</v>
      </c>
      <c r="O117" s="15">
        <v>1</v>
      </c>
      <c r="P117" s="15">
        <v>0</v>
      </c>
      <c r="Q117" s="15">
        <v>0</v>
      </c>
      <c r="R117" s="15">
        <v>2</v>
      </c>
      <c r="S117" s="15">
        <v>1</v>
      </c>
      <c r="T117" s="15">
        <v>1</v>
      </c>
      <c r="U117" s="15">
        <v>1</v>
      </c>
      <c r="V117" s="32">
        <f t="shared" si="31"/>
        <v>0.0037313432835820895</v>
      </c>
    </row>
    <row r="118" spans="1:25" s="4" customFormat="1" ht="21.75" customHeight="1">
      <c r="A118" s="3"/>
      <c r="B118" s="35"/>
      <c r="C118" s="76"/>
      <c r="D118" s="18">
        <v>1708</v>
      </c>
      <c r="E118" s="18">
        <v>42</v>
      </c>
      <c r="F118" s="18">
        <v>89</v>
      </c>
      <c r="G118" s="19">
        <f t="shared" si="17"/>
        <v>0.052107728337236536</v>
      </c>
      <c r="H118" s="18">
        <v>76</v>
      </c>
      <c r="I118" s="19">
        <f t="shared" si="18"/>
        <v>0.8539325842696629</v>
      </c>
      <c r="J118" s="18">
        <v>1</v>
      </c>
      <c r="K118" s="18">
        <v>37</v>
      </c>
      <c r="L118" s="18">
        <v>0</v>
      </c>
      <c r="M118" s="18">
        <v>0</v>
      </c>
      <c r="N118" s="18">
        <v>1</v>
      </c>
      <c r="O118" s="18">
        <v>12</v>
      </c>
      <c r="P118" s="18">
        <v>5</v>
      </c>
      <c r="Q118" s="18">
        <v>4</v>
      </c>
      <c r="R118" s="18">
        <v>16</v>
      </c>
      <c r="S118" s="18">
        <v>1</v>
      </c>
      <c r="T118" s="18">
        <v>1</v>
      </c>
      <c r="U118" s="18">
        <v>1</v>
      </c>
      <c r="V118" s="20">
        <f t="shared" si="31"/>
        <v>0.000585480093676815</v>
      </c>
      <c r="W118" s="3"/>
      <c r="X118" s="3"/>
      <c r="Y118" s="3"/>
    </row>
    <row r="119" spans="2:22" ht="21.75" customHeight="1">
      <c r="B119" s="35"/>
      <c r="C119" s="23" t="s">
        <v>54</v>
      </c>
      <c r="D119" s="24">
        <f aca="true" t="shared" si="32" ref="D119:F120">D115+D111+D109+D117+D113</f>
        <v>2091</v>
      </c>
      <c r="E119" s="24">
        <f t="shared" si="32"/>
        <v>71</v>
      </c>
      <c r="F119" s="24">
        <f t="shared" si="32"/>
        <v>202</v>
      </c>
      <c r="G119" s="25">
        <f t="shared" si="17"/>
        <v>0.09660449545671927</v>
      </c>
      <c r="H119" s="24">
        <f>H115+H111+H109+H117+H113</f>
        <v>143</v>
      </c>
      <c r="I119" s="25">
        <f t="shared" si="18"/>
        <v>0.7079207920792079</v>
      </c>
      <c r="J119" s="24">
        <f aca="true" t="shared" si="33" ref="J119:U119">J115+J111+J109+J117+J113</f>
        <v>7</v>
      </c>
      <c r="K119" s="24">
        <f t="shared" si="33"/>
        <v>73</v>
      </c>
      <c r="L119" s="24">
        <f t="shared" si="33"/>
        <v>0</v>
      </c>
      <c r="M119" s="24">
        <f t="shared" si="33"/>
        <v>0</v>
      </c>
      <c r="N119" s="24">
        <f t="shared" si="33"/>
        <v>2</v>
      </c>
      <c r="O119" s="24">
        <f t="shared" si="33"/>
        <v>9</v>
      </c>
      <c r="P119" s="24">
        <f t="shared" si="33"/>
        <v>13</v>
      </c>
      <c r="Q119" s="24">
        <f t="shared" si="33"/>
        <v>7</v>
      </c>
      <c r="R119" s="24">
        <f t="shared" si="33"/>
        <v>32</v>
      </c>
      <c r="S119" s="24">
        <f t="shared" si="33"/>
        <v>7</v>
      </c>
      <c r="T119" s="24">
        <f t="shared" si="33"/>
        <v>5</v>
      </c>
      <c r="U119" s="24">
        <f t="shared" si="33"/>
        <v>3</v>
      </c>
      <c r="V119" s="26">
        <f t="shared" si="31"/>
        <v>0.003347680535628886</v>
      </c>
    </row>
    <row r="120" spans="1:25" s="4" customFormat="1" ht="21.75" customHeight="1">
      <c r="A120" s="3"/>
      <c r="B120" s="36"/>
      <c r="C120" s="28" t="s">
        <v>51</v>
      </c>
      <c r="D120" s="29">
        <f t="shared" si="32"/>
        <v>13194</v>
      </c>
      <c r="E120" s="29">
        <f t="shared" si="32"/>
        <v>269</v>
      </c>
      <c r="F120" s="29">
        <f t="shared" si="32"/>
        <v>934</v>
      </c>
      <c r="G120" s="33">
        <f t="shared" si="17"/>
        <v>0.07078975291799303</v>
      </c>
      <c r="H120" s="29">
        <f>H116+H112+H110+H118+H114</f>
        <v>713</v>
      </c>
      <c r="I120" s="33">
        <f t="shared" si="18"/>
        <v>0.7633832976445396</v>
      </c>
      <c r="J120" s="29">
        <f aca="true" t="shared" si="34" ref="J120:U120">J116+J112+J110+J118+J114</f>
        <v>24</v>
      </c>
      <c r="K120" s="29">
        <f t="shared" si="34"/>
        <v>372</v>
      </c>
      <c r="L120" s="29">
        <f t="shared" si="34"/>
        <v>0</v>
      </c>
      <c r="M120" s="29">
        <f t="shared" si="34"/>
        <v>0</v>
      </c>
      <c r="N120" s="29">
        <f t="shared" si="34"/>
        <v>5</v>
      </c>
      <c r="O120" s="29">
        <f t="shared" si="34"/>
        <v>76</v>
      </c>
      <c r="P120" s="29">
        <f t="shared" si="34"/>
        <v>67</v>
      </c>
      <c r="Q120" s="29">
        <f t="shared" si="34"/>
        <v>24</v>
      </c>
      <c r="R120" s="29">
        <f t="shared" si="34"/>
        <v>145</v>
      </c>
      <c r="S120" s="29">
        <f t="shared" si="34"/>
        <v>24</v>
      </c>
      <c r="T120" s="29">
        <f t="shared" si="34"/>
        <v>15</v>
      </c>
      <c r="U120" s="29">
        <f t="shared" si="34"/>
        <v>7</v>
      </c>
      <c r="V120" s="31">
        <f t="shared" si="31"/>
        <v>0.0018190086402910413</v>
      </c>
      <c r="W120" s="3"/>
      <c r="X120" s="3"/>
      <c r="Y120" s="3"/>
    </row>
    <row r="121" spans="2:22" ht="21.75" customHeight="1">
      <c r="B121" s="14"/>
      <c r="C121" s="75" t="s">
        <v>82</v>
      </c>
      <c r="D121" s="15">
        <v>1028</v>
      </c>
      <c r="E121" s="15">
        <v>27</v>
      </c>
      <c r="F121" s="15">
        <v>90</v>
      </c>
      <c r="G121" s="50">
        <f aca="true" t="shared" si="35" ref="G121:G130">F121/D121</f>
        <v>0.08754863813229571</v>
      </c>
      <c r="H121" s="15">
        <v>63</v>
      </c>
      <c r="I121" s="50">
        <f>H121/F121</f>
        <v>0.7</v>
      </c>
      <c r="J121" s="15">
        <v>5</v>
      </c>
      <c r="K121" s="15">
        <v>33</v>
      </c>
      <c r="L121" s="15">
        <v>0</v>
      </c>
      <c r="M121" s="15">
        <v>0</v>
      </c>
      <c r="N121" s="15">
        <v>0</v>
      </c>
      <c r="O121" s="15">
        <v>4</v>
      </c>
      <c r="P121" s="15">
        <v>5</v>
      </c>
      <c r="Q121" s="15">
        <v>1</v>
      </c>
      <c r="R121" s="15">
        <v>15</v>
      </c>
      <c r="S121" s="15">
        <v>5</v>
      </c>
      <c r="T121" s="15">
        <v>2</v>
      </c>
      <c r="U121" s="15">
        <v>1</v>
      </c>
      <c r="V121" s="16">
        <f t="shared" si="31"/>
        <v>0.0048638132295719845</v>
      </c>
    </row>
    <row r="122" spans="1:25" s="4" customFormat="1" ht="21.75" customHeight="1">
      <c r="A122" s="3"/>
      <c r="B122" s="17"/>
      <c r="C122" s="76"/>
      <c r="D122" s="18">
        <v>10778</v>
      </c>
      <c r="E122" s="18">
        <v>230</v>
      </c>
      <c r="F122" s="18">
        <v>772</v>
      </c>
      <c r="G122" s="19">
        <f t="shared" si="35"/>
        <v>0.0716273891259974</v>
      </c>
      <c r="H122" s="18">
        <v>572</v>
      </c>
      <c r="I122" s="19">
        <f>H122/F122</f>
        <v>0.7409326424870466</v>
      </c>
      <c r="J122" s="18">
        <v>19</v>
      </c>
      <c r="K122" s="18">
        <v>305</v>
      </c>
      <c r="L122" s="18">
        <v>0</v>
      </c>
      <c r="M122" s="18">
        <v>0</v>
      </c>
      <c r="N122" s="18">
        <v>3</v>
      </c>
      <c r="O122" s="18">
        <v>74</v>
      </c>
      <c r="P122" s="18">
        <v>41</v>
      </c>
      <c r="Q122" s="18">
        <v>12</v>
      </c>
      <c r="R122" s="18">
        <v>118</v>
      </c>
      <c r="S122" s="18">
        <v>18</v>
      </c>
      <c r="T122" s="18">
        <v>11</v>
      </c>
      <c r="U122" s="18">
        <v>6</v>
      </c>
      <c r="V122" s="20">
        <f t="shared" si="31"/>
        <v>0.0016700686583781777</v>
      </c>
      <c r="W122" s="3"/>
      <c r="X122" s="3"/>
      <c r="Y122" s="3"/>
    </row>
    <row r="123" spans="2:22" ht="21.75" customHeight="1">
      <c r="B123" s="17" t="s">
        <v>80</v>
      </c>
      <c r="C123" s="82" t="s">
        <v>37</v>
      </c>
      <c r="D123" s="15">
        <v>167</v>
      </c>
      <c r="E123" s="15">
        <v>3</v>
      </c>
      <c r="F123" s="15">
        <v>10</v>
      </c>
      <c r="G123" s="50">
        <f t="shared" si="35"/>
        <v>0.059880239520958084</v>
      </c>
      <c r="H123" s="15">
        <v>7</v>
      </c>
      <c r="I123" s="50">
        <v>0.7</v>
      </c>
      <c r="J123" s="15">
        <v>0</v>
      </c>
      <c r="K123" s="15">
        <v>3</v>
      </c>
      <c r="L123" s="15">
        <v>0</v>
      </c>
      <c r="M123" s="15">
        <v>0</v>
      </c>
      <c r="N123" s="15">
        <v>0</v>
      </c>
      <c r="O123" s="15">
        <v>2</v>
      </c>
      <c r="P123" s="15">
        <v>0</v>
      </c>
      <c r="Q123" s="15">
        <v>0</v>
      </c>
      <c r="R123" s="15">
        <v>2</v>
      </c>
      <c r="S123" s="15">
        <v>0</v>
      </c>
      <c r="T123" s="15">
        <v>0</v>
      </c>
      <c r="U123" s="15">
        <v>0</v>
      </c>
      <c r="V123" s="16">
        <f t="shared" si="31"/>
        <v>0</v>
      </c>
    </row>
    <row r="124" spans="1:25" s="4" customFormat="1" ht="21.75" customHeight="1">
      <c r="A124" s="3"/>
      <c r="B124" s="17"/>
      <c r="C124" s="76"/>
      <c r="D124" s="18">
        <v>1167</v>
      </c>
      <c r="E124" s="18">
        <v>23</v>
      </c>
      <c r="F124" s="18">
        <v>72</v>
      </c>
      <c r="G124" s="19">
        <f t="shared" si="35"/>
        <v>0.061696658097686374</v>
      </c>
      <c r="H124" s="18">
        <v>52</v>
      </c>
      <c r="I124" s="19">
        <f aca="true" t="shared" si="36" ref="I124:I130">H124/F124</f>
        <v>0.7222222222222222</v>
      </c>
      <c r="J124" s="18">
        <v>0</v>
      </c>
      <c r="K124" s="18">
        <v>22</v>
      </c>
      <c r="L124" s="18">
        <v>0</v>
      </c>
      <c r="M124" s="18">
        <v>0</v>
      </c>
      <c r="N124" s="18">
        <v>0</v>
      </c>
      <c r="O124" s="18">
        <v>12</v>
      </c>
      <c r="P124" s="18">
        <v>4</v>
      </c>
      <c r="Q124" s="18">
        <v>4</v>
      </c>
      <c r="R124" s="18">
        <v>10</v>
      </c>
      <c r="S124" s="18">
        <v>0</v>
      </c>
      <c r="T124" s="18">
        <v>0</v>
      </c>
      <c r="U124" s="18">
        <v>0</v>
      </c>
      <c r="V124" s="20">
        <f t="shared" si="31"/>
        <v>0</v>
      </c>
      <c r="W124" s="3"/>
      <c r="X124" s="3"/>
      <c r="Y124" s="3"/>
    </row>
    <row r="125" spans="2:22" ht="21.75" customHeight="1">
      <c r="B125" s="17"/>
      <c r="C125" s="82" t="s">
        <v>38</v>
      </c>
      <c r="D125" s="15">
        <v>273</v>
      </c>
      <c r="E125" s="15">
        <v>17</v>
      </c>
      <c r="F125" s="15">
        <v>19</v>
      </c>
      <c r="G125" s="50">
        <f t="shared" si="35"/>
        <v>0.0695970695970696</v>
      </c>
      <c r="H125" s="15">
        <v>12</v>
      </c>
      <c r="I125" s="50">
        <f t="shared" si="36"/>
        <v>0.631578947368421</v>
      </c>
      <c r="J125" s="15">
        <v>1</v>
      </c>
      <c r="K125" s="15">
        <v>5</v>
      </c>
      <c r="L125" s="15">
        <v>0</v>
      </c>
      <c r="M125" s="15">
        <v>0</v>
      </c>
      <c r="N125" s="15">
        <v>0</v>
      </c>
      <c r="O125" s="15">
        <v>1</v>
      </c>
      <c r="P125" s="15">
        <v>2</v>
      </c>
      <c r="Q125" s="15">
        <v>1</v>
      </c>
      <c r="R125" s="15">
        <v>2</v>
      </c>
      <c r="S125" s="15">
        <v>1</v>
      </c>
      <c r="T125" s="15">
        <v>0</v>
      </c>
      <c r="U125" s="15">
        <v>0</v>
      </c>
      <c r="V125" s="16">
        <f t="shared" si="31"/>
        <v>0.003663003663003663</v>
      </c>
    </row>
    <row r="126" spans="1:25" s="4" customFormat="1" ht="21.75" customHeight="1">
      <c r="A126" s="3"/>
      <c r="B126" s="17" t="s">
        <v>81</v>
      </c>
      <c r="C126" s="76"/>
      <c r="D126" s="22">
        <v>3104</v>
      </c>
      <c r="E126" s="22">
        <v>89</v>
      </c>
      <c r="F126" s="22">
        <v>195</v>
      </c>
      <c r="G126" s="37">
        <f t="shared" si="35"/>
        <v>0.06282216494845361</v>
      </c>
      <c r="H126" s="22">
        <v>142</v>
      </c>
      <c r="I126" s="37">
        <f t="shared" si="36"/>
        <v>0.7282051282051282</v>
      </c>
      <c r="J126" s="22">
        <v>3</v>
      </c>
      <c r="K126" s="22">
        <v>68</v>
      </c>
      <c r="L126" s="22">
        <v>0</v>
      </c>
      <c r="M126" s="22">
        <v>0</v>
      </c>
      <c r="N126" s="22">
        <v>1</v>
      </c>
      <c r="O126" s="22">
        <v>19</v>
      </c>
      <c r="P126" s="22">
        <v>32</v>
      </c>
      <c r="Q126" s="22">
        <v>4</v>
      </c>
      <c r="R126" s="22">
        <v>15</v>
      </c>
      <c r="S126" s="18">
        <v>3</v>
      </c>
      <c r="T126" s="18">
        <v>0</v>
      </c>
      <c r="U126" s="18">
        <v>0</v>
      </c>
      <c r="V126" s="40">
        <f t="shared" si="31"/>
        <v>0.0009664948453608248</v>
      </c>
      <c r="W126" s="3"/>
      <c r="X126" s="3"/>
      <c r="Y126" s="3"/>
    </row>
    <row r="127" spans="2:22" ht="21.75" customHeight="1">
      <c r="B127" s="17"/>
      <c r="C127" s="23" t="s">
        <v>54</v>
      </c>
      <c r="D127" s="24">
        <f aca="true" t="shared" si="37" ref="D127:F128">D125+D123+D121</f>
        <v>1468</v>
      </c>
      <c r="E127" s="24">
        <f t="shared" si="37"/>
        <v>47</v>
      </c>
      <c r="F127" s="24">
        <f t="shared" si="37"/>
        <v>119</v>
      </c>
      <c r="G127" s="25">
        <f t="shared" si="35"/>
        <v>0.08106267029972752</v>
      </c>
      <c r="H127" s="24">
        <f aca="true" t="shared" si="38" ref="H127:T128">H125+H123+H121</f>
        <v>82</v>
      </c>
      <c r="I127" s="25">
        <f t="shared" si="36"/>
        <v>0.6890756302521008</v>
      </c>
      <c r="J127" s="24">
        <f t="shared" si="38"/>
        <v>6</v>
      </c>
      <c r="K127" s="24">
        <f t="shared" si="38"/>
        <v>41</v>
      </c>
      <c r="L127" s="24">
        <f t="shared" si="38"/>
        <v>0</v>
      </c>
      <c r="M127" s="24">
        <f t="shared" si="38"/>
        <v>0</v>
      </c>
      <c r="N127" s="24">
        <f t="shared" si="38"/>
        <v>0</v>
      </c>
      <c r="O127" s="24">
        <f t="shared" si="38"/>
        <v>7</v>
      </c>
      <c r="P127" s="24">
        <f t="shared" si="38"/>
        <v>7</v>
      </c>
      <c r="Q127" s="24">
        <f t="shared" si="38"/>
        <v>2</v>
      </c>
      <c r="R127" s="24">
        <f>R125+R123+R121</f>
        <v>19</v>
      </c>
      <c r="S127" s="24">
        <f>S125+S123+S121</f>
        <v>6</v>
      </c>
      <c r="T127" s="24">
        <f t="shared" si="38"/>
        <v>2</v>
      </c>
      <c r="U127" s="24">
        <f>U125+U123+U121</f>
        <v>1</v>
      </c>
      <c r="V127" s="26">
        <f t="shared" si="31"/>
        <v>0.004087193460490463</v>
      </c>
    </row>
    <row r="128" spans="1:25" s="4" customFormat="1" ht="21.75" customHeight="1" thickBot="1">
      <c r="A128" s="3"/>
      <c r="B128" s="41"/>
      <c r="C128" s="42" t="s">
        <v>51</v>
      </c>
      <c r="D128" s="29">
        <f t="shared" si="37"/>
        <v>15049</v>
      </c>
      <c r="E128" s="29">
        <f t="shared" si="37"/>
        <v>342</v>
      </c>
      <c r="F128" s="29">
        <f t="shared" si="37"/>
        <v>1039</v>
      </c>
      <c r="G128" s="33">
        <f t="shared" si="35"/>
        <v>0.06904113230114958</v>
      </c>
      <c r="H128" s="29">
        <f t="shared" si="38"/>
        <v>766</v>
      </c>
      <c r="I128" s="33">
        <f t="shared" si="36"/>
        <v>0.737247353224254</v>
      </c>
      <c r="J128" s="29">
        <f t="shared" si="38"/>
        <v>22</v>
      </c>
      <c r="K128" s="29">
        <f t="shared" si="38"/>
        <v>395</v>
      </c>
      <c r="L128" s="29">
        <f t="shared" si="38"/>
        <v>0</v>
      </c>
      <c r="M128" s="29">
        <f t="shared" si="38"/>
        <v>0</v>
      </c>
      <c r="N128" s="29">
        <f t="shared" si="38"/>
        <v>4</v>
      </c>
      <c r="O128" s="29">
        <f t="shared" si="38"/>
        <v>105</v>
      </c>
      <c r="P128" s="29">
        <f t="shared" si="38"/>
        <v>77</v>
      </c>
      <c r="Q128" s="29">
        <f t="shared" si="38"/>
        <v>20</v>
      </c>
      <c r="R128" s="29">
        <f t="shared" si="38"/>
        <v>143</v>
      </c>
      <c r="S128" s="29">
        <f t="shared" si="38"/>
        <v>21</v>
      </c>
      <c r="T128" s="29">
        <f t="shared" si="38"/>
        <v>11</v>
      </c>
      <c r="U128" s="29">
        <f>U126+U124+U122</f>
        <v>6</v>
      </c>
      <c r="V128" s="31">
        <f t="shared" si="31"/>
        <v>0.0013954415575785767</v>
      </c>
      <c r="W128" s="3"/>
      <c r="X128" s="3"/>
      <c r="Y128" s="3"/>
    </row>
    <row r="129" spans="2:22" ht="21.75" customHeight="1" thickTop="1">
      <c r="B129" s="88" t="s">
        <v>40</v>
      </c>
      <c r="C129" s="89"/>
      <c r="D129" s="43">
        <f aca="true" t="shared" si="39" ref="D129:F130">D127+D119+D107+D99+D89+D75+D59+D51+D45+D37+D27+D19</f>
        <v>29671</v>
      </c>
      <c r="E129" s="43">
        <f t="shared" si="39"/>
        <v>1007</v>
      </c>
      <c r="F129" s="43">
        <f t="shared" si="39"/>
        <v>2462</v>
      </c>
      <c r="G129" s="44">
        <f t="shared" si="35"/>
        <v>0.08297664386100907</v>
      </c>
      <c r="H129" s="43">
        <f>H127+H119+H107+H99+H89+H75+H59+H51+H45+H37+H27+H19</f>
        <v>1655</v>
      </c>
      <c r="I129" s="44">
        <f t="shared" si="36"/>
        <v>0.6722177091795288</v>
      </c>
      <c r="J129" s="43">
        <f aca="true" t="shared" si="40" ref="J129:U129">J127+J119+J107+J99+J89+J75+J59+J51+J45+J37+J27+J19</f>
        <v>133</v>
      </c>
      <c r="K129" s="43">
        <f t="shared" si="40"/>
        <v>842</v>
      </c>
      <c r="L129" s="43">
        <f t="shared" si="40"/>
        <v>1</v>
      </c>
      <c r="M129" s="43">
        <f t="shared" si="40"/>
        <v>1</v>
      </c>
      <c r="N129" s="43">
        <f t="shared" si="40"/>
        <v>2</v>
      </c>
      <c r="O129" s="43">
        <f t="shared" si="40"/>
        <v>136</v>
      </c>
      <c r="P129" s="43">
        <f t="shared" si="40"/>
        <v>156</v>
      </c>
      <c r="Q129" s="43">
        <f t="shared" si="40"/>
        <v>46</v>
      </c>
      <c r="R129" s="43">
        <f t="shared" si="40"/>
        <v>338</v>
      </c>
      <c r="S129" s="43">
        <f t="shared" si="40"/>
        <v>115</v>
      </c>
      <c r="T129" s="43">
        <f t="shared" si="40"/>
        <v>66</v>
      </c>
      <c r="U129" s="43">
        <f t="shared" si="40"/>
        <v>41</v>
      </c>
      <c r="V129" s="45">
        <f t="shared" si="31"/>
        <v>0.003875838360688888</v>
      </c>
    </row>
    <row r="130" spans="1:25" s="4" customFormat="1" ht="21.75" customHeight="1">
      <c r="A130" s="3"/>
      <c r="B130" s="90"/>
      <c r="C130" s="91"/>
      <c r="D130" s="18">
        <f t="shared" si="39"/>
        <v>177180</v>
      </c>
      <c r="E130" s="18">
        <f t="shared" si="39"/>
        <v>5171</v>
      </c>
      <c r="F130" s="18">
        <f t="shared" si="39"/>
        <v>12500</v>
      </c>
      <c r="G130" s="46">
        <f t="shared" si="35"/>
        <v>0.07054972344508409</v>
      </c>
      <c r="H130" s="18">
        <f>H128+H120+H108+H100+H90+H76+H60+H52+H46+H38+H28+H20</f>
        <v>9063</v>
      </c>
      <c r="I130" s="46">
        <f t="shared" si="36"/>
        <v>0.72504</v>
      </c>
      <c r="J130" s="18">
        <f aca="true" t="shared" si="41" ref="J130:U130">J128+J120+J108+J100+J90+J76+J60+J52+J46+J38+J28+J20</f>
        <v>356</v>
      </c>
      <c r="K130" s="18">
        <f t="shared" si="41"/>
        <v>4657</v>
      </c>
      <c r="L130" s="18">
        <f t="shared" si="41"/>
        <v>2</v>
      </c>
      <c r="M130" s="18">
        <f t="shared" si="41"/>
        <v>2</v>
      </c>
      <c r="N130" s="18">
        <f t="shared" si="41"/>
        <v>29</v>
      </c>
      <c r="O130" s="18">
        <f t="shared" si="41"/>
        <v>1017</v>
      </c>
      <c r="P130" s="18">
        <f t="shared" si="41"/>
        <v>997</v>
      </c>
      <c r="Q130" s="18">
        <f t="shared" si="41"/>
        <v>261</v>
      </c>
      <c r="R130" s="18">
        <f t="shared" si="41"/>
        <v>1742</v>
      </c>
      <c r="S130" s="18">
        <f t="shared" si="41"/>
        <v>321</v>
      </c>
      <c r="T130" s="18">
        <f t="shared" si="41"/>
        <v>194</v>
      </c>
      <c r="U130" s="18">
        <f t="shared" si="41"/>
        <v>126</v>
      </c>
      <c r="V130" s="47">
        <f t="shared" si="31"/>
        <v>0.0018117168980697595</v>
      </c>
      <c r="W130" s="3"/>
      <c r="X130" s="3"/>
      <c r="Y130" s="3"/>
    </row>
    <row r="131" ht="30.75" customHeight="1">
      <c r="C131" s="48"/>
    </row>
    <row r="132" ht="13.5">
      <c r="C132" s="48"/>
    </row>
    <row r="133" ht="13.5">
      <c r="C133" s="48"/>
    </row>
    <row r="134" ht="13.5">
      <c r="C134" s="48"/>
    </row>
    <row r="135" ht="13.5">
      <c r="C135" s="48"/>
    </row>
    <row r="136" ht="13.5">
      <c r="C136" s="48"/>
    </row>
    <row r="137" ht="13.5">
      <c r="C137" s="48"/>
    </row>
    <row r="138" ht="13.5">
      <c r="C138" s="48"/>
    </row>
    <row r="139" ht="13.5">
      <c r="C139" s="48"/>
    </row>
    <row r="140" ht="13.5">
      <c r="C140" s="48"/>
    </row>
    <row r="141" ht="13.5">
      <c r="C141" s="48"/>
    </row>
    <row r="142" ht="13.5">
      <c r="C142" s="48"/>
    </row>
    <row r="143" ht="13.5">
      <c r="C143" s="48"/>
    </row>
    <row r="144" ht="13.5">
      <c r="C144" s="48"/>
    </row>
    <row r="145" ht="13.5">
      <c r="C145" s="48"/>
    </row>
    <row r="146" ht="13.5">
      <c r="C146" s="48"/>
    </row>
    <row r="147" ht="13.5">
      <c r="C147" s="48"/>
    </row>
    <row r="148" ht="13.5">
      <c r="C148" s="48"/>
    </row>
    <row r="149" ht="13.5">
      <c r="C149" s="48"/>
    </row>
    <row r="150" ht="13.5">
      <c r="C150" s="48"/>
    </row>
    <row r="151" ht="13.5">
      <c r="C151" s="48"/>
    </row>
    <row r="152" ht="13.5">
      <c r="C152" s="48"/>
    </row>
    <row r="153" ht="13.5">
      <c r="C153" s="48"/>
    </row>
    <row r="154" ht="13.5">
      <c r="C154" s="48"/>
    </row>
    <row r="155" ht="13.5">
      <c r="C155" s="48"/>
    </row>
    <row r="156" ht="13.5">
      <c r="C156" s="48"/>
    </row>
    <row r="157" ht="13.5">
      <c r="C157" s="48"/>
    </row>
    <row r="158" ht="13.5">
      <c r="C158" s="48"/>
    </row>
    <row r="159" ht="13.5">
      <c r="C159" s="48"/>
    </row>
    <row r="160" ht="13.5">
      <c r="C160" s="48"/>
    </row>
    <row r="161" ht="13.5">
      <c r="C161" s="48"/>
    </row>
    <row r="162" ht="13.5">
      <c r="C162" s="48"/>
    </row>
    <row r="163" ht="13.5">
      <c r="C163" s="48"/>
    </row>
    <row r="164" ht="13.5">
      <c r="C164" s="48"/>
    </row>
    <row r="165" ht="13.5">
      <c r="C165" s="48"/>
    </row>
    <row r="166" ht="13.5">
      <c r="C166" s="48"/>
    </row>
    <row r="167" ht="13.5">
      <c r="C167" s="48"/>
    </row>
    <row r="168" ht="13.5">
      <c r="C168" s="48"/>
    </row>
    <row r="169" ht="13.5">
      <c r="C169" s="48"/>
    </row>
    <row r="170" ht="13.5">
      <c r="C170" s="48"/>
    </row>
    <row r="171" ht="13.5">
      <c r="C171" s="48"/>
    </row>
    <row r="172" ht="13.5">
      <c r="C172" s="48"/>
    </row>
    <row r="173" ht="13.5">
      <c r="C173" s="48"/>
    </row>
    <row r="174" ht="13.5">
      <c r="C174" s="48"/>
    </row>
    <row r="175" ht="13.5">
      <c r="C175" s="48"/>
    </row>
    <row r="176" ht="13.5">
      <c r="C176" s="48"/>
    </row>
    <row r="177" ht="13.5">
      <c r="C177" s="48"/>
    </row>
    <row r="178" ht="13.5">
      <c r="C178" s="48"/>
    </row>
    <row r="179" ht="13.5">
      <c r="C179" s="48"/>
    </row>
    <row r="180" ht="13.5">
      <c r="C180" s="48"/>
    </row>
    <row r="181" ht="13.5">
      <c r="C181" s="48"/>
    </row>
    <row r="182" ht="13.5">
      <c r="C182" s="48"/>
    </row>
    <row r="183" ht="13.5">
      <c r="C183" s="48"/>
    </row>
    <row r="184" ht="13.5">
      <c r="C184" s="48"/>
    </row>
    <row r="185" ht="13.5">
      <c r="C185" s="48"/>
    </row>
    <row r="186" ht="13.5">
      <c r="C186" s="48"/>
    </row>
    <row r="187" ht="13.5">
      <c r="C187" s="48"/>
    </row>
    <row r="188" ht="13.5">
      <c r="C188" s="48"/>
    </row>
    <row r="189" ht="13.5">
      <c r="C189" s="48"/>
    </row>
    <row r="190" ht="13.5">
      <c r="C190" s="48"/>
    </row>
    <row r="191" ht="13.5">
      <c r="C191" s="48"/>
    </row>
    <row r="192" ht="13.5">
      <c r="C192" s="48"/>
    </row>
    <row r="193" ht="13.5">
      <c r="C193" s="48"/>
    </row>
    <row r="194" ht="13.5">
      <c r="C194" s="48"/>
    </row>
    <row r="195" ht="13.5">
      <c r="C195" s="48"/>
    </row>
    <row r="196" ht="13.5">
      <c r="C196" s="48"/>
    </row>
    <row r="197" ht="13.5">
      <c r="C197" s="48"/>
    </row>
    <row r="198" ht="13.5">
      <c r="C198" s="48"/>
    </row>
    <row r="199" ht="13.5">
      <c r="C199" s="48"/>
    </row>
    <row r="200" ht="13.5">
      <c r="C200" s="48"/>
    </row>
    <row r="201" ht="13.5">
      <c r="C201" s="48"/>
    </row>
    <row r="202" ht="13.5">
      <c r="C202" s="48"/>
    </row>
    <row r="203" ht="13.5">
      <c r="C203" s="48"/>
    </row>
    <row r="204" ht="13.5">
      <c r="C204" s="48"/>
    </row>
    <row r="205" ht="13.5">
      <c r="C205" s="48"/>
    </row>
    <row r="206" ht="13.5">
      <c r="C206" s="48"/>
    </row>
    <row r="207" ht="13.5">
      <c r="C207" s="48"/>
    </row>
    <row r="208" ht="13.5">
      <c r="C208" s="48"/>
    </row>
    <row r="209" ht="13.5">
      <c r="C209" s="48"/>
    </row>
    <row r="210" ht="13.5">
      <c r="C210" s="48"/>
    </row>
    <row r="211" ht="13.5">
      <c r="C211" s="48"/>
    </row>
    <row r="212" ht="13.5">
      <c r="C212" s="48"/>
    </row>
    <row r="213" ht="13.5">
      <c r="C213" s="48"/>
    </row>
    <row r="214" ht="13.5">
      <c r="C214" s="48"/>
    </row>
    <row r="215" ht="13.5">
      <c r="C215" s="48"/>
    </row>
    <row r="216" ht="13.5">
      <c r="C216" s="48"/>
    </row>
    <row r="217" ht="13.5">
      <c r="C217" s="48"/>
    </row>
    <row r="218" ht="13.5">
      <c r="C218" s="48"/>
    </row>
    <row r="219" ht="13.5">
      <c r="C219" s="48"/>
    </row>
    <row r="220" ht="13.5">
      <c r="C220" s="48"/>
    </row>
    <row r="221" ht="13.5">
      <c r="C221" s="48"/>
    </row>
    <row r="222" ht="13.5">
      <c r="C222" s="48"/>
    </row>
    <row r="223" ht="13.5">
      <c r="C223" s="48"/>
    </row>
    <row r="224" ht="13.5">
      <c r="C224" s="48"/>
    </row>
    <row r="225" ht="13.5">
      <c r="C225" s="48"/>
    </row>
    <row r="226" ht="13.5">
      <c r="C226" s="48"/>
    </row>
    <row r="227" ht="13.5">
      <c r="C227" s="48"/>
    </row>
    <row r="228" ht="13.5">
      <c r="C228" s="48"/>
    </row>
    <row r="229" ht="13.5">
      <c r="C229" s="48"/>
    </row>
    <row r="230" ht="13.5">
      <c r="C230" s="48"/>
    </row>
    <row r="231" ht="13.5">
      <c r="C231" s="48"/>
    </row>
    <row r="232" ht="13.5">
      <c r="C232" s="48"/>
    </row>
    <row r="233" ht="13.5">
      <c r="C233" s="48"/>
    </row>
    <row r="234" ht="13.5">
      <c r="C234" s="48"/>
    </row>
    <row r="235" ht="13.5">
      <c r="C235" s="48"/>
    </row>
    <row r="236" ht="13.5">
      <c r="C236" s="48"/>
    </row>
    <row r="237" ht="13.5">
      <c r="C237" s="48"/>
    </row>
    <row r="238" ht="13.5">
      <c r="C238" s="48"/>
    </row>
    <row r="239" ht="13.5">
      <c r="C239" s="48"/>
    </row>
    <row r="240" ht="13.5">
      <c r="C240" s="48"/>
    </row>
    <row r="241" ht="13.5">
      <c r="C241" s="48"/>
    </row>
    <row r="242" ht="13.5">
      <c r="C242" s="48"/>
    </row>
    <row r="243" ht="13.5">
      <c r="C243" s="48"/>
    </row>
    <row r="244" ht="13.5">
      <c r="C244" s="48"/>
    </row>
    <row r="245" ht="13.5">
      <c r="C245" s="48"/>
    </row>
    <row r="246" ht="13.5">
      <c r="C246" s="48"/>
    </row>
    <row r="247" ht="13.5">
      <c r="C247" s="48"/>
    </row>
    <row r="248" ht="13.5">
      <c r="C248" s="48"/>
    </row>
    <row r="249" ht="13.5">
      <c r="C249" s="48"/>
    </row>
    <row r="250" ht="13.5">
      <c r="C250" s="48"/>
    </row>
    <row r="251" ht="13.5">
      <c r="C251" s="48"/>
    </row>
    <row r="252" ht="13.5">
      <c r="C252" s="48"/>
    </row>
    <row r="253" ht="13.5">
      <c r="C253" s="48"/>
    </row>
    <row r="254" ht="13.5">
      <c r="C254" s="48"/>
    </row>
    <row r="255" ht="13.5">
      <c r="C255" s="48"/>
    </row>
    <row r="256" ht="13.5">
      <c r="C256" s="48"/>
    </row>
    <row r="257" ht="13.5">
      <c r="C257" s="48"/>
    </row>
    <row r="258" ht="13.5">
      <c r="C258" s="48"/>
    </row>
    <row r="259" ht="13.5">
      <c r="C259" s="48"/>
    </row>
    <row r="260" ht="13.5">
      <c r="C260" s="48"/>
    </row>
    <row r="261" ht="13.5">
      <c r="C261" s="48"/>
    </row>
    <row r="262" ht="13.5">
      <c r="C262" s="48"/>
    </row>
    <row r="263" ht="13.5">
      <c r="C263" s="48"/>
    </row>
    <row r="264" ht="13.5">
      <c r="C264" s="48"/>
    </row>
    <row r="265" ht="13.5">
      <c r="C265" s="48"/>
    </row>
    <row r="266" ht="13.5">
      <c r="C266" s="48"/>
    </row>
    <row r="267" ht="13.5">
      <c r="C267" s="48"/>
    </row>
    <row r="268" ht="13.5">
      <c r="C268" s="48"/>
    </row>
    <row r="269" ht="13.5">
      <c r="C269" s="48"/>
    </row>
    <row r="270" ht="13.5">
      <c r="C270" s="48"/>
    </row>
    <row r="271" ht="13.5">
      <c r="C271" s="48"/>
    </row>
    <row r="272" ht="13.5">
      <c r="C272" s="48"/>
    </row>
    <row r="273" ht="13.5">
      <c r="C273" s="48"/>
    </row>
    <row r="274" ht="13.5">
      <c r="C274" s="48"/>
    </row>
    <row r="275" ht="13.5">
      <c r="C275" s="48"/>
    </row>
    <row r="276" ht="13.5">
      <c r="C276" s="48"/>
    </row>
    <row r="277" ht="13.5">
      <c r="C277" s="48"/>
    </row>
    <row r="278" ht="13.5">
      <c r="C278" s="48"/>
    </row>
    <row r="279" ht="13.5">
      <c r="C279" s="48"/>
    </row>
    <row r="280" ht="13.5">
      <c r="C280" s="48"/>
    </row>
    <row r="281" ht="13.5">
      <c r="C281" s="48"/>
    </row>
    <row r="282" ht="13.5">
      <c r="C282" s="48"/>
    </row>
    <row r="283" ht="13.5">
      <c r="C283" s="48"/>
    </row>
    <row r="284" ht="13.5">
      <c r="C284" s="48"/>
    </row>
    <row r="285" ht="13.5">
      <c r="C285" s="48"/>
    </row>
    <row r="286" ht="13.5">
      <c r="C286" s="48"/>
    </row>
    <row r="287" ht="13.5">
      <c r="C287" s="48"/>
    </row>
    <row r="288" ht="13.5">
      <c r="C288" s="48"/>
    </row>
    <row r="289" ht="13.5">
      <c r="C289" s="48"/>
    </row>
    <row r="290" ht="13.5">
      <c r="C290" s="48"/>
    </row>
    <row r="291" ht="13.5">
      <c r="C291" s="48"/>
    </row>
    <row r="292" ht="13.5">
      <c r="C292" s="48"/>
    </row>
    <row r="293" ht="13.5">
      <c r="C293" s="48"/>
    </row>
    <row r="294" ht="13.5">
      <c r="C294" s="48"/>
    </row>
    <row r="295" ht="13.5">
      <c r="C295" s="48"/>
    </row>
    <row r="296" ht="13.5">
      <c r="C296" s="48"/>
    </row>
    <row r="297" ht="13.5">
      <c r="C297" s="48"/>
    </row>
    <row r="298" ht="13.5">
      <c r="C298" s="48"/>
    </row>
    <row r="299" ht="13.5">
      <c r="C299" s="48"/>
    </row>
    <row r="300" ht="13.5">
      <c r="C300" s="48"/>
    </row>
    <row r="301" ht="13.5">
      <c r="C301" s="48"/>
    </row>
    <row r="302" ht="13.5">
      <c r="C302" s="48"/>
    </row>
    <row r="303" ht="13.5">
      <c r="C303" s="48"/>
    </row>
    <row r="304" ht="13.5">
      <c r="C304" s="48"/>
    </row>
    <row r="305" ht="13.5">
      <c r="C305" s="48"/>
    </row>
    <row r="306" ht="13.5">
      <c r="C306" s="48"/>
    </row>
    <row r="307" ht="13.5">
      <c r="C307" s="48"/>
    </row>
    <row r="308" ht="13.5">
      <c r="C308" s="48"/>
    </row>
    <row r="309" ht="13.5">
      <c r="C309" s="48"/>
    </row>
    <row r="310" ht="13.5">
      <c r="C310" s="48"/>
    </row>
    <row r="311" ht="13.5">
      <c r="C311" s="48"/>
    </row>
    <row r="312" ht="13.5">
      <c r="C312" s="48"/>
    </row>
    <row r="313" ht="13.5">
      <c r="C313" s="48"/>
    </row>
    <row r="314" ht="13.5">
      <c r="C314" s="48"/>
    </row>
    <row r="315" ht="13.5">
      <c r="C315" s="48"/>
    </row>
    <row r="316" ht="13.5">
      <c r="C316" s="48"/>
    </row>
    <row r="317" ht="13.5">
      <c r="C317" s="48"/>
    </row>
    <row r="318" ht="13.5">
      <c r="C318" s="48"/>
    </row>
    <row r="319" ht="13.5">
      <c r="C319" s="48"/>
    </row>
    <row r="320" ht="13.5">
      <c r="C320" s="48"/>
    </row>
    <row r="321" ht="13.5">
      <c r="C321" s="48"/>
    </row>
    <row r="322" ht="13.5">
      <c r="C322" s="48"/>
    </row>
    <row r="323" ht="13.5">
      <c r="C323" s="48"/>
    </row>
    <row r="324" ht="13.5">
      <c r="C324" s="48"/>
    </row>
    <row r="325" ht="13.5">
      <c r="C325" s="48"/>
    </row>
    <row r="326" ht="13.5">
      <c r="C326" s="48"/>
    </row>
    <row r="327" ht="13.5">
      <c r="C327" s="48"/>
    </row>
    <row r="328" ht="13.5">
      <c r="C328" s="48"/>
    </row>
    <row r="329" ht="13.5">
      <c r="C329" s="48"/>
    </row>
    <row r="330" ht="13.5">
      <c r="C330" s="48"/>
    </row>
    <row r="331" ht="13.5">
      <c r="C331" s="48"/>
    </row>
    <row r="332" ht="13.5">
      <c r="C332" s="48"/>
    </row>
    <row r="333" ht="13.5">
      <c r="C333" s="48"/>
    </row>
    <row r="334" ht="13.5">
      <c r="C334" s="48"/>
    </row>
    <row r="335" ht="13.5">
      <c r="C335" s="48"/>
    </row>
    <row r="336" ht="13.5">
      <c r="C336" s="48"/>
    </row>
    <row r="337" ht="13.5">
      <c r="C337" s="48"/>
    </row>
    <row r="338" ht="13.5">
      <c r="C338" s="48"/>
    </row>
    <row r="339" ht="13.5">
      <c r="C339" s="48"/>
    </row>
    <row r="340" ht="13.5">
      <c r="C340" s="48"/>
    </row>
    <row r="341" ht="13.5">
      <c r="C341" s="48"/>
    </row>
    <row r="342" ht="13.5">
      <c r="C342" s="48"/>
    </row>
    <row r="343" ht="13.5">
      <c r="C343" s="48"/>
    </row>
    <row r="344" ht="13.5">
      <c r="C344" s="48"/>
    </row>
    <row r="345" ht="13.5">
      <c r="C345" s="48"/>
    </row>
    <row r="346" ht="13.5">
      <c r="C346" s="48"/>
    </row>
    <row r="347" ht="13.5">
      <c r="C347" s="48"/>
    </row>
    <row r="348" ht="13.5">
      <c r="C348" s="48"/>
    </row>
    <row r="349" ht="13.5">
      <c r="C349" s="48"/>
    </row>
    <row r="350" ht="13.5">
      <c r="C350" s="48"/>
    </row>
    <row r="351" ht="13.5">
      <c r="C351" s="48"/>
    </row>
    <row r="352" ht="13.5">
      <c r="C352" s="48"/>
    </row>
    <row r="353" ht="13.5">
      <c r="C353" s="48"/>
    </row>
    <row r="354" ht="13.5">
      <c r="C354" s="48"/>
    </row>
    <row r="355" ht="13.5">
      <c r="C355" s="48"/>
    </row>
    <row r="356" ht="13.5">
      <c r="C356" s="48"/>
    </row>
    <row r="357" ht="13.5">
      <c r="C357" s="48"/>
    </row>
    <row r="358" ht="13.5">
      <c r="C358" s="48"/>
    </row>
    <row r="359" ht="13.5">
      <c r="C359" s="48"/>
    </row>
    <row r="360" ht="13.5">
      <c r="C360" s="48"/>
    </row>
    <row r="361" ht="13.5">
      <c r="C361" s="48"/>
    </row>
    <row r="362" ht="13.5">
      <c r="C362" s="48"/>
    </row>
    <row r="363" ht="13.5">
      <c r="C363" s="48"/>
    </row>
    <row r="364" ht="13.5">
      <c r="C364" s="48"/>
    </row>
    <row r="365" ht="13.5">
      <c r="C365" s="48"/>
    </row>
    <row r="366" ht="13.5">
      <c r="C366" s="48"/>
    </row>
    <row r="367" ht="13.5">
      <c r="C367" s="48"/>
    </row>
    <row r="368" ht="13.5">
      <c r="C368" s="48"/>
    </row>
    <row r="369" ht="13.5">
      <c r="C369" s="48"/>
    </row>
    <row r="370" ht="13.5">
      <c r="C370" s="48"/>
    </row>
    <row r="371" ht="13.5">
      <c r="C371" s="48"/>
    </row>
    <row r="372" ht="13.5">
      <c r="C372" s="48"/>
    </row>
    <row r="373" ht="13.5">
      <c r="C373" s="48"/>
    </row>
    <row r="374" ht="13.5">
      <c r="C374" s="48"/>
    </row>
    <row r="375" ht="13.5">
      <c r="C375" s="48"/>
    </row>
    <row r="376" ht="13.5">
      <c r="C376" s="48"/>
    </row>
    <row r="377" ht="13.5">
      <c r="C377" s="48"/>
    </row>
    <row r="378" ht="13.5">
      <c r="C378" s="48"/>
    </row>
    <row r="379" ht="13.5">
      <c r="C379" s="48"/>
    </row>
    <row r="380" ht="13.5">
      <c r="C380" s="48"/>
    </row>
    <row r="381" ht="13.5">
      <c r="C381" s="48"/>
    </row>
    <row r="382" ht="13.5">
      <c r="C382" s="48"/>
    </row>
    <row r="383" ht="13.5">
      <c r="C383" s="48"/>
    </row>
    <row r="384" ht="13.5">
      <c r="C384" s="48"/>
    </row>
    <row r="385" ht="13.5">
      <c r="C385" s="48"/>
    </row>
    <row r="386" ht="13.5">
      <c r="C386" s="48"/>
    </row>
    <row r="387" ht="13.5">
      <c r="C387" s="48"/>
    </row>
    <row r="388" ht="13.5">
      <c r="C388" s="48"/>
    </row>
    <row r="389" ht="13.5">
      <c r="C389" s="48"/>
    </row>
    <row r="390" ht="13.5">
      <c r="C390" s="48"/>
    </row>
    <row r="391" ht="13.5">
      <c r="C391" s="48"/>
    </row>
    <row r="392" ht="13.5">
      <c r="C392" s="48"/>
    </row>
    <row r="393" ht="13.5">
      <c r="C393" s="48"/>
    </row>
    <row r="394" ht="13.5">
      <c r="C394" s="48"/>
    </row>
    <row r="395" ht="13.5">
      <c r="C395" s="48"/>
    </row>
    <row r="396" ht="13.5">
      <c r="C396" s="48"/>
    </row>
    <row r="397" ht="13.5">
      <c r="C397" s="48"/>
    </row>
    <row r="398" ht="13.5">
      <c r="C398" s="48"/>
    </row>
    <row r="399" ht="13.5">
      <c r="C399" s="48"/>
    </row>
    <row r="400" ht="13.5">
      <c r="C400" s="48"/>
    </row>
    <row r="401" ht="13.5">
      <c r="C401" s="48"/>
    </row>
    <row r="402" ht="13.5">
      <c r="C402" s="48"/>
    </row>
    <row r="403" ht="13.5">
      <c r="C403" s="48"/>
    </row>
    <row r="404" ht="13.5">
      <c r="C404" s="48"/>
    </row>
    <row r="405" ht="13.5">
      <c r="C405" s="48"/>
    </row>
    <row r="406" ht="13.5">
      <c r="C406" s="48"/>
    </row>
    <row r="407" ht="13.5">
      <c r="C407" s="48"/>
    </row>
    <row r="408" ht="13.5">
      <c r="C408" s="48"/>
    </row>
    <row r="409" ht="13.5">
      <c r="C409" s="48"/>
    </row>
    <row r="410" ht="13.5">
      <c r="C410" s="48"/>
    </row>
    <row r="411" ht="13.5">
      <c r="C411" s="48"/>
    </row>
    <row r="412" ht="13.5">
      <c r="C412" s="48"/>
    </row>
    <row r="413" ht="13.5">
      <c r="C413" s="48"/>
    </row>
    <row r="414" ht="13.5">
      <c r="C414" s="48"/>
    </row>
    <row r="415" ht="13.5">
      <c r="C415" s="48"/>
    </row>
    <row r="416" ht="13.5">
      <c r="C416" s="48"/>
    </row>
    <row r="417" ht="13.5">
      <c r="C417" s="48"/>
    </row>
    <row r="418" ht="13.5">
      <c r="C418" s="48"/>
    </row>
    <row r="419" ht="13.5">
      <c r="C419" s="48"/>
    </row>
    <row r="420" ht="13.5">
      <c r="C420" s="48"/>
    </row>
    <row r="421" ht="13.5">
      <c r="C421" s="48"/>
    </row>
    <row r="422" ht="13.5">
      <c r="C422" s="48"/>
    </row>
    <row r="423" ht="13.5">
      <c r="C423" s="48"/>
    </row>
    <row r="424" ht="13.5">
      <c r="C424" s="48"/>
    </row>
    <row r="425" ht="13.5">
      <c r="C425" s="48"/>
    </row>
    <row r="426" ht="13.5">
      <c r="C426" s="48"/>
    </row>
    <row r="427" ht="13.5">
      <c r="C427" s="48"/>
    </row>
    <row r="428" ht="13.5">
      <c r="C428" s="48"/>
    </row>
    <row r="429" ht="13.5">
      <c r="C429" s="48"/>
    </row>
    <row r="430" ht="13.5">
      <c r="C430" s="48"/>
    </row>
    <row r="431" ht="13.5">
      <c r="C431" s="48"/>
    </row>
    <row r="432" ht="13.5">
      <c r="C432" s="48"/>
    </row>
    <row r="433" ht="13.5">
      <c r="C433" s="48"/>
    </row>
    <row r="434" ht="13.5">
      <c r="C434" s="48"/>
    </row>
    <row r="435" ht="13.5">
      <c r="C435" s="48"/>
    </row>
    <row r="436" ht="13.5">
      <c r="C436" s="48"/>
    </row>
    <row r="437" ht="13.5">
      <c r="C437" s="48"/>
    </row>
    <row r="438" ht="13.5">
      <c r="C438" s="48"/>
    </row>
    <row r="439" ht="13.5">
      <c r="C439" s="48"/>
    </row>
    <row r="440" ht="13.5">
      <c r="C440" s="48"/>
    </row>
    <row r="441" ht="13.5">
      <c r="C441" s="48"/>
    </row>
    <row r="442" ht="13.5">
      <c r="C442" s="48"/>
    </row>
    <row r="443" ht="13.5">
      <c r="C443" s="48"/>
    </row>
    <row r="444" ht="13.5">
      <c r="C444" s="48"/>
    </row>
    <row r="445" ht="13.5">
      <c r="C445" s="48"/>
    </row>
    <row r="446" ht="13.5">
      <c r="C446" s="48"/>
    </row>
    <row r="447" ht="13.5">
      <c r="C447" s="48"/>
    </row>
    <row r="448" ht="13.5">
      <c r="C448" s="48"/>
    </row>
    <row r="449" ht="13.5">
      <c r="C449" s="48"/>
    </row>
    <row r="450" ht="13.5">
      <c r="C450" s="48"/>
    </row>
    <row r="451" ht="13.5">
      <c r="C451" s="48"/>
    </row>
    <row r="452" ht="13.5">
      <c r="C452" s="48"/>
    </row>
    <row r="453" ht="13.5">
      <c r="C453" s="48"/>
    </row>
    <row r="454" ht="13.5">
      <c r="C454" s="48"/>
    </row>
    <row r="455" ht="13.5">
      <c r="C455" s="48"/>
    </row>
    <row r="456" ht="13.5">
      <c r="C456" s="48"/>
    </row>
    <row r="457" ht="13.5">
      <c r="C457" s="48"/>
    </row>
    <row r="458" ht="13.5">
      <c r="C458" s="48"/>
    </row>
    <row r="459" ht="13.5">
      <c r="C459" s="48"/>
    </row>
    <row r="460" ht="13.5">
      <c r="C460" s="48"/>
    </row>
    <row r="461" ht="13.5">
      <c r="C461" s="48"/>
    </row>
    <row r="462" ht="13.5">
      <c r="C462" s="48"/>
    </row>
    <row r="463" ht="13.5">
      <c r="C463" s="48"/>
    </row>
    <row r="464" ht="13.5">
      <c r="C464" s="48"/>
    </row>
    <row r="465" ht="13.5">
      <c r="C465" s="48"/>
    </row>
    <row r="466" ht="13.5">
      <c r="C466" s="48"/>
    </row>
    <row r="467" ht="13.5">
      <c r="C467" s="48"/>
    </row>
    <row r="468" ht="13.5">
      <c r="C468" s="48"/>
    </row>
    <row r="469" ht="13.5">
      <c r="C469" s="48"/>
    </row>
    <row r="470" ht="13.5">
      <c r="C470" s="48"/>
    </row>
    <row r="471" ht="13.5">
      <c r="C471" s="48"/>
    </row>
    <row r="472" ht="13.5">
      <c r="C472" s="48"/>
    </row>
    <row r="473" ht="13.5">
      <c r="C473" s="48"/>
    </row>
    <row r="474" ht="13.5">
      <c r="C474" s="48"/>
    </row>
    <row r="475" ht="13.5">
      <c r="C475" s="48"/>
    </row>
    <row r="476" ht="13.5">
      <c r="C476" s="48"/>
    </row>
    <row r="477" ht="13.5">
      <c r="C477" s="48"/>
    </row>
    <row r="478" ht="13.5">
      <c r="C478" s="48"/>
    </row>
    <row r="479" ht="13.5">
      <c r="C479" s="48"/>
    </row>
    <row r="480" ht="13.5">
      <c r="C480" s="48"/>
    </row>
    <row r="481" ht="13.5">
      <c r="C481" s="48"/>
    </row>
    <row r="482" ht="13.5">
      <c r="C482" s="48"/>
    </row>
    <row r="483" ht="13.5">
      <c r="C483" s="48"/>
    </row>
    <row r="484" ht="13.5">
      <c r="C484" s="48"/>
    </row>
    <row r="485" ht="13.5">
      <c r="C485" s="48"/>
    </row>
    <row r="486" ht="13.5">
      <c r="C486" s="48"/>
    </row>
    <row r="487" ht="13.5">
      <c r="C487" s="48"/>
    </row>
    <row r="488" ht="13.5">
      <c r="C488" s="48"/>
    </row>
    <row r="489" ht="13.5">
      <c r="C489" s="48"/>
    </row>
    <row r="490" ht="13.5">
      <c r="C490" s="48"/>
    </row>
    <row r="491" ht="13.5">
      <c r="C491" s="48"/>
    </row>
    <row r="492" ht="13.5">
      <c r="C492" s="48"/>
    </row>
    <row r="493" ht="13.5">
      <c r="C493" s="48"/>
    </row>
    <row r="494" ht="13.5">
      <c r="C494" s="48"/>
    </row>
    <row r="495" ht="13.5">
      <c r="C495" s="48"/>
    </row>
    <row r="496" ht="13.5">
      <c r="C496" s="48"/>
    </row>
    <row r="497" ht="13.5">
      <c r="C497" s="48"/>
    </row>
    <row r="498" ht="13.5">
      <c r="C498" s="48"/>
    </row>
    <row r="499" ht="13.5">
      <c r="C499" s="48"/>
    </row>
    <row r="500" ht="13.5">
      <c r="C500" s="48"/>
    </row>
    <row r="501" ht="13.5">
      <c r="C501" s="48"/>
    </row>
    <row r="502" ht="13.5">
      <c r="C502" s="48"/>
    </row>
    <row r="503" ht="13.5">
      <c r="C503" s="48"/>
    </row>
    <row r="504" ht="13.5">
      <c r="C504" s="48"/>
    </row>
    <row r="505" ht="13.5">
      <c r="C505" s="48"/>
    </row>
    <row r="506" ht="13.5">
      <c r="C506" s="48"/>
    </row>
    <row r="507" ht="13.5">
      <c r="C507" s="48"/>
    </row>
    <row r="508" ht="13.5">
      <c r="C508" s="48"/>
    </row>
    <row r="509" ht="13.5">
      <c r="C509" s="48"/>
    </row>
    <row r="510" ht="13.5">
      <c r="C510" s="48"/>
    </row>
    <row r="511" ht="13.5">
      <c r="C511" s="48"/>
    </row>
    <row r="512" ht="13.5">
      <c r="C512" s="48"/>
    </row>
    <row r="513" ht="13.5">
      <c r="C513" s="48"/>
    </row>
    <row r="514" ht="13.5">
      <c r="C514" s="48"/>
    </row>
    <row r="515" ht="13.5">
      <c r="C515" s="48"/>
    </row>
    <row r="516" ht="13.5">
      <c r="C516" s="48"/>
    </row>
    <row r="517" ht="13.5">
      <c r="C517" s="48"/>
    </row>
    <row r="518" ht="13.5">
      <c r="C518" s="48"/>
    </row>
    <row r="519" ht="13.5">
      <c r="C519" s="48"/>
    </row>
    <row r="520" ht="13.5">
      <c r="C520" s="48"/>
    </row>
    <row r="521" ht="13.5">
      <c r="C521" s="48"/>
    </row>
    <row r="522" ht="13.5">
      <c r="C522" s="48"/>
    </row>
    <row r="523" ht="13.5">
      <c r="C523" s="48"/>
    </row>
    <row r="524" ht="13.5">
      <c r="C524" s="48"/>
    </row>
    <row r="525" ht="13.5">
      <c r="C525" s="48"/>
    </row>
    <row r="526" ht="13.5">
      <c r="C526" s="48"/>
    </row>
    <row r="527" ht="13.5">
      <c r="C527" s="48"/>
    </row>
    <row r="528" ht="13.5">
      <c r="C528" s="48"/>
    </row>
    <row r="529" ht="13.5">
      <c r="C529" s="48"/>
    </row>
    <row r="530" ht="13.5">
      <c r="C530" s="48"/>
    </row>
    <row r="531" ht="13.5">
      <c r="C531" s="48"/>
    </row>
    <row r="532" ht="13.5">
      <c r="C532" s="48"/>
    </row>
    <row r="533" ht="13.5">
      <c r="C533" s="48"/>
    </row>
    <row r="534" ht="13.5">
      <c r="C534" s="48"/>
    </row>
    <row r="535" ht="13.5">
      <c r="C535" s="48"/>
    </row>
    <row r="536" ht="13.5">
      <c r="C536" s="48"/>
    </row>
    <row r="537" ht="13.5">
      <c r="C537" s="48"/>
    </row>
    <row r="538" ht="13.5">
      <c r="C538" s="48"/>
    </row>
    <row r="539" ht="13.5">
      <c r="C539" s="48"/>
    </row>
    <row r="540" ht="13.5">
      <c r="C540" s="48"/>
    </row>
    <row r="541" ht="13.5">
      <c r="C541" s="48"/>
    </row>
    <row r="542" ht="13.5">
      <c r="C542" s="48"/>
    </row>
    <row r="543" ht="13.5">
      <c r="C543" s="48"/>
    </row>
    <row r="544" ht="13.5">
      <c r="C544" s="48"/>
    </row>
    <row r="545" ht="13.5">
      <c r="C545" s="48"/>
    </row>
    <row r="546" ht="13.5">
      <c r="C546" s="48"/>
    </row>
    <row r="547" ht="13.5">
      <c r="C547" s="48"/>
    </row>
    <row r="548" ht="13.5">
      <c r="C548" s="48"/>
    </row>
    <row r="549" ht="13.5">
      <c r="C549" s="48"/>
    </row>
    <row r="550" ht="13.5">
      <c r="C550" s="48"/>
    </row>
    <row r="551" ht="13.5">
      <c r="C551" s="48"/>
    </row>
    <row r="552" ht="13.5">
      <c r="C552" s="48"/>
    </row>
    <row r="553" ht="13.5">
      <c r="C553" s="48"/>
    </row>
    <row r="554" ht="13.5">
      <c r="C554" s="48"/>
    </row>
    <row r="555" ht="13.5">
      <c r="C555" s="48"/>
    </row>
    <row r="556" ht="13.5">
      <c r="C556" s="48"/>
    </row>
    <row r="557" ht="13.5">
      <c r="C557" s="48"/>
    </row>
    <row r="558" ht="13.5">
      <c r="C558" s="48"/>
    </row>
    <row r="559" ht="13.5">
      <c r="C559" s="48"/>
    </row>
    <row r="560" ht="13.5">
      <c r="C560" s="48"/>
    </row>
    <row r="561" ht="13.5">
      <c r="C561" s="48"/>
    </row>
    <row r="562" ht="13.5">
      <c r="C562" s="48"/>
    </row>
    <row r="563" ht="13.5">
      <c r="C563" s="48"/>
    </row>
    <row r="564" ht="13.5">
      <c r="C564" s="48"/>
    </row>
    <row r="565" ht="13.5">
      <c r="C565" s="48"/>
    </row>
    <row r="566" ht="13.5">
      <c r="C566" s="48"/>
    </row>
    <row r="567" ht="13.5">
      <c r="C567" s="48"/>
    </row>
    <row r="568" ht="13.5">
      <c r="C568" s="48"/>
    </row>
    <row r="569" ht="13.5">
      <c r="C569" s="48"/>
    </row>
    <row r="570" ht="13.5">
      <c r="C570" s="48"/>
    </row>
    <row r="571" ht="13.5">
      <c r="C571" s="48"/>
    </row>
    <row r="572" ht="13.5">
      <c r="C572" s="48"/>
    </row>
    <row r="573" ht="13.5">
      <c r="C573" s="48"/>
    </row>
    <row r="574" ht="13.5">
      <c r="C574" s="48"/>
    </row>
    <row r="575" ht="13.5">
      <c r="C575" s="48"/>
    </row>
    <row r="576" ht="13.5">
      <c r="C576" s="48"/>
    </row>
    <row r="577" ht="13.5">
      <c r="C577" s="48"/>
    </row>
    <row r="578" ht="13.5">
      <c r="C578" s="48"/>
    </row>
    <row r="579" ht="13.5">
      <c r="C579" s="48"/>
    </row>
    <row r="580" ht="13.5">
      <c r="C580" s="48"/>
    </row>
    <row r="581" ht="13.5">
      <c r="C581" s="48"/>
    </row>
    <row r="582" ht="13.5">
      <c r="C582" s="48"/>
    </row>
    <row r="583" ht="13.5">
      <c r="C583" s="48"/>
    </row>
    <row r="584" ht="13.5">
      <c r="C584" s="48"/>
    </row>
    <row r="585" ht="13.5">
      <c r="C585" s="48"/>
    </row>
    <row r="586" ht="13.5">
      <c r="C586" s="48"/>
    </row>
    <row r="587" ht="13.5">
      <c r="C587" s="48"/>
    </row>
    <row r="588" ht="13.5">
      <c r="C588" s="48"/>
    </row>
    <row r="589" ht="13.5">
      <c r="C589" s="48"/>
    </row>
    <row r="590" ht="13.5">
      <c r="C590" s="48"/>
    </row>
    <row r="591" ht="13.5">
      <c r="C591" s="48"/>
    </row>
    <row r="592" ht="13.5">
      <c r="C592" s="48"/>
    </row>
    <row r="593" ht="13.5">
      <c r="C593" s="48"/>
    </row>
    <row r="594" ht="13.5">
      <c r="C594" s="48"/>
    </row>
    <row r="595" ht="13.5">
      <c r="C595" s="48"/>
    </row>
    <row r="596" ht="13.5">
      <c r="C596" s="48"/>
    </row>
    <row r="597" ht="13.5">
      <c r="C597" s="48"/>
    </row>
    <row r="598" ht="13.5">
      <c r="C598" s="48"/>
    </row>
    <row r="599" ht="13.5">
      <c r="C599" s="48"/>
    </row>
    <row r="600" ht="13.5">
      <c r="C600" s="48"/>
    </row>
    <row r="601" ht="13.5">
      <c r="C601" s="48"/>
    </row>
    <row r="602" ht="13.5">
      <c r="C602" s="48"/>
    </row>
    <row r="603" ht="13.5">
      <c r="C603" s="48"/>
    </row>
    <row r="604" ht="13.5">
      <c r="C604" s="48"/>
    </row>
    <row r="605" ht="13.5">
      <c r="C605" s="48"/>
    </row>
    <row r="606" ht="13.5">
      <c r="C606" s="48"/>
    </row>
    <row r="607" ht="13.5">
      <c r="C607" s="48"/>
    </row>
    <row r="608" ht="13.5">
      <c r="C608" s="48"/>
    </row>
    <row r="609" ht="13.5">
      <c r="C609" s="48"/>
    </row>
    <row r="610" ht="13.5">
      <c r="C610" s="48"/>
    </row>
    <row r="611" ht="13.5">
      <c r="C611" s="48"/>
    </row>
    <row r="612" ht="13.5">
      <c r="C612" s="48"/>
    </row>
    <row r="613" ht="13.5">
      <c r="C613" s="48"/>
    </row>
    <row r="614" ht="13.5">
      <c r="C614" s="48"/>
    </row>
    <row r="615" ht="13.5">
      <c r="C615" s="48"/>
    </row>
    <row r="616" ht="13.5">
      <c r="C616" s="48"/>
    </row>
    <row r="617" ht="13.5">
      <c r="C617" s="48"/>
    </row>
    <row r="618" ht="13.5">
      <c r="C618" s="48"/>
    </row>
    <row r="619" ht="13.5">
      <c r="C619" s="48"/>
    </row>
    <row r="620" ht="13.5">
      <c r="C620" s="48"/>
    </row>
    <row r="621" ht="13.5">
      <c r="C621" s="48"/>
    </row>
    <row r="622" ht="13.5">
      <c r="C622" s="48"/>
    </row>
    <row r="623" ht="13.5">
      <c r="C623" s="48"/>
    </row>
    <row r="624" ht="13.5">
      <c r="C624" s="48"/>
    </row>
    <row r="625" ht="13.5">
      <c r="C625" s="48"/>
    </row>
    <row r="626" ht="13.5">
      <c r="C626" s="48"/>
    </row>
    <row r="627" ht="13.5">
      <c r="C627" s="48"/>
    </row>
    <row r="628" ht="13.5">
      <c r="C628" s="48"/>
    </row>
    <row r="629" ht="13.5">
      <c r="C629" s="48"/>
    </row>
    <row r="630" ht="13.5">
      <c r="C630" s="48"/>
    </row>
    <row r="631" ht="13.5">
      <c r="C631" s="48"/>
    </row>
    <row r="632" ht="13.5">
      <c r="C632" s="48"/>
    </row>
    <row r="633" ht="13.5">
      <c r="C633" s="48"/>
    </row>
    <row r="634" ht="13.5">
      <c r="C634" s="48"/>
    </row>
    <row r="635" ht="13.5">
      <c r="C635" s="48"/>
    </row>
    <row r="636" ht="13.5">
      <c r="C636" s="48"/>
    </row>
    <row r="637" ht="13.5">
      <c r="C637" s="48"/>
    </row>
    <row r="638" ht="13.5">
      <c r="C638" s="48"/>
    </row>
    <row r="639" ht="13.5">
      <c r="C639" s="48"/>
    </row>
    <row r="640" ht="13.5">
      <c r="C640" s="48"/>
    </row>
    <row r="641" ht="13.5">
      <c r="C641" s="48"/>
    </row>
    <row r="642" ht="13.5">
      <c r="C642" s="48"/>
    </row>
    <row r="643" ht="13.5">
      <c r="C643" s="48"/>
    </row>
    <row r="644" ht="13.5">
      <c r="C644" s="48"/>
    </row>
    <row r="645" ht="13.5">
      <c r="C645" s="48"/>
    </row>
    <row r="646" ht="13.5">
      <c r="C646" s="48"/>
    </row>
    <row r="647" ht="13.5">
      <c r="C647" s="48"/>
    </row>
    <row r="648" ht="13.5">
      <c r="C648" s="48"/>
    </row>
    <row r="649" ht="13.5">
      <c r="C649" s="48"/>
    </row>
    <row r="650" ht="13.5">
      <c r="C650" s="48"/>
    </row>
    <row r="651" ht="13.5">
      <c r="C651" s="48"/>
    </row>
    <row r="652" ht="13.5">
      <c r="C652" s="48"/>
    </row>
    <row r="653" ht="13.5">
      <c r="C653" s="48"/>
    </row>
    <row r="654" ht="13.5">
      <c r="C654" s="48"/>
    </row>
    <row r="655" ht="13.5">
      <c r="C655" s="48"/>
    </row>
    <row r="656" ht="13.5">
      <c r="C656" s="48"/>
    </row>
    <row r="657" ht="13.5">
      <c r="C657" s="48"/>
    </row>
    <row r="658" ht="13.5">
      <c r="C658" s="48"/>
    </row>
    <row r="659" ht="13.5">
      <c r="C659" s="48"/>
    </row>
    <row r="660" ht="13.5">
      <c r="C660" s="48"/>
    </row>
    <row r="661" ht="13.5">
      <c r="C661" s="48"/>
    </row>
    <row r="662" ht="13.5">
      <c r="C662" s="48"/>
    </row>
    <row r="663" ht="13.5">
      <c r="C663" s="48"/>
    </row>
    <row r="664" ht="13.5">
      <c r="C664" s="48"/>
    </row>
    <row r="665" ht="13.5">
      <c r="C665" s="48"/>
    </row>
    <row r="666" ht="13.5">
      <c r="C666" s="48"/>
    </row>
    <row r="667" ht="13.5">
      <c r="C667" s="48"/>
    </row>
    <row r="668" ht="13.5">
      <c r="C668" s="48"/>
    </row>
    <row r="669" ht="13.5">
      <c r="C669" s="48"/>
    </row>
    <row r="670" ht="13.5">
      <c r="C670" s="48"/>
    </row>
    <row r="671" ht="13.5">
      <c r="C671" s="48"/>
    </row>
    <row r="672" ht="13.5">
      <c r="C672" s="48"/>
    </row>
    <row r="673" ht="13.5">
      <c r="C673" s="48"/>
    </row>
    <row r="674" ht="13.5">
      <c r="C674" s="48"/>
    </row>
    <row r="675" ht="13.5">
      <c r="C675" s="48"/>
    </row>
    <row r="676" ht="13.5">
      <c r="C676" s="48"/>
    </row>
    <row r="677" ht="13.5">
      <c r="C677" s="48"/>
    </row>
    <row r="678" ht="13.5">
      <c r="C678" s="48"/>
    </row>
    <row r="679" ht="13.5">
      <c r="C679" s="48"/>
    </row>
    <row r="680" ht="13.5">
      <c r="C680" s="48"/>
    </row>
    <row r="681" ht="13.5">
      <c r="C681" s="48"/>
    </row>
    <row r="682" ht="13.5">
      <c r="C682" s="48"/>
    </row>
    <row r="683" ht="13.5">
      <c r="C683" s="48"/>
    </row>
    <row r="684" ht="13.5">
      <c r="C684" s="48"/>
    </row>
    <row r="685" ht="13.5">
      <c r="C685" s="48"/>
    </row>
    <row r="686" ht="13.5">
      <c r="C686" s="48"/>
    </row>
    <row r="687" ht="13.5">
      <c r="C687" s="48"/>
    </row>
    <row r="688" ht="13.5">
      <c r="C688" s="48"/>
    </row>
    <row r="689" ht="13.5">
      <c r="C689" s="48"/>
    </row>
    <row r="690" ht="13.5">
      <c r="C690" s="48"/>
    </row>
    <row r="691" ht="13.5">
      <c r="C691" s="48"/>
    </row>
    <row r="692" ht="13.5">
      <c r="C692" s="48"/>
    </row>
    <row r="693" ht="13.5">
      <c r="C693" s="48"/>
    </row>
    <row r="694" ht="13.5">
      <c r="C694" s="48"/>
    </row>
    <row r="695" ht="13.5">
      <c r="C695" s="48"/>
    </row>
    <row r="696" ht="13.5">
      <c r="C696" s="48"/>
    </row>
    <row r="697" ht="13.5">
      <c r="C697" s="48"/>
    </row>
    <row r="698" ht="13.5">
      <c r="C698" s="48"/>
    </row>
    <row r="699" ht="13.5">
      <c r="C699" s="48"/>
    </row>
    <row r="700" ht="13.5">
      <c r="C700" s="48"/>
    </row>
    <row r="701" ht="13.5">
      <c r="C701" s="48"/>
    </row>
    <row r="702" ht="13.5">
      <c r="C702" s="48"/>
    </row>
    <row r="703" ht="13.5">
      <c r="C703" s="48"/>
    </row>
    <row r="704" ht="13.5">
      <c r="C704" s="48"/>
    </row>
    <row r="705" ht="13.5">
      <c r="C705" s="48"/>
    </row>
    <row r="706" ht="13.5">
      <c r="C706" s="48"/>
    </row>
    <row r="707" ht="13.5">
      <c r="C707" s="48"/>
    </row>
    <row r="708" ht="13.5">
      <c r="C708" s="48"/>
    </row>
    <row r="709" ht="13.5">
      <c r="C709" s="48"/>
    </row>
    <row r="710" ht="13.5">
      <c r="C710" s="48"/>
    </row>
    <row r="711" ht="13.5">
      <c r="C711" s="48"/>
    </row>
    <row r="712" ht="13.5">
      <c r="C712" s="48"/>
    </row>
    <row r="713" ht="13.5">
      <c r="C713" s="48"/>
    </row>
  </sheetData>
  <sheetProtection/>
  <mergeCells count="73">
    <mergeCell ref="C125:C126"/>
    <mergeCell ref="B129:C130"/>
    <mergeCell ref="C113:C114"/>
    <mergeCell ref="C115:C116"/>
    <mergeCell ref="C117:C118"/>
    <mergeCell ref="C121:C122"/>
    <mergeCell ref="C123:C124"/>
    <mergeCell ref="C101:C102"/>
    <mergeCell ref="C103:C104"/>
    <mergeCell ref="C105:C106"/>
    <mergeCell ref="C109:C110"/>
    <mergeCell ref="C111:C112"/>
    <mergeCell ref="C87:C88"/>
    <mergeCell ref="C91:C92"/>
    <mergeCell ref="C93:C94"/>
    <mergeCell ref="C95:C96"/>
    <mergeCell ref="C97:C98"/>
    <mergeCell ref="C61:C62"/>
    <mergeCell ref="C77:C78"/>
    <mergeCell ref="C79:C80"/>
    <mergeCell ref="C81:C82"/>
    <mergeCell ref="C83:C84"/>
    <mergeCell ref="C85:C86"/>
    <mergeCell ref="C63:C64"/>
    <mergeCell ref="C65:C66"/>
    <mergeCell ref="C67:C68"/>
    <mergeCell ref="C69:C70"/>
    <mergeCell ref="C41:C42"/>
    <mergeCell ref="C43:C44"/>
    <mergeCell ref="B71:B76"/>
    <mergeCell ref="C71:C72"/>
    <mergeCell ref="C73:C74"/>
    <mergeCell ref="C47:C48"/>
    <mergeCell ref="C49:C50"/>
    <mergeCell ref="C53:C54"/>
    <mergeCell ref="C55:C56"/>
    <mergeCell ref="C57:C58"/>
    <mergeCell ref="C23:C24"/>
    <mergeCell ref="C25:C26"/>
    <mergeCell ref="C31:C32"/>
    <mergeCell ref="C33:C34"/>
    <mergeCell ref="C35:C36"/>
    <mergeCell ref="C39:C40"/>
    <mergeCell ref="E3:E4"/>
    <mergeCell ref="F3:F4"/>
    <mergeCell ref="C29:C30"/>
    <mergeCell ref="C7:C8"/>
    <mergeCell ref="C9:C10"/>
    <mergeCell ref="C11:C12"/>
    <mergeCell ref="C13:C14"/>
    <mergeCell ref="C15:C16"/>
    <mergeCell ref="C17:C18"/>
    <mergeCell ref="C21:C22"/>
    <mergeCell ref="Q3:Q4"/>
    <mergeCell ref="R3:R4"/>
    <mergeCell ref="M3:M4"/>
    <mergeCell ref="N3:N4"/>
    <mergeCell ref="V3:V4"/>
    <mergeCell ref="C5:C6"/>
    <mergeCell ref="I3:I4"/>
    <mergeCell ref="J3:J4"/>
    <mergeCell ref="K3:K4"/>
    <mergeCell ref="L3:L4"/>
    <mergeCell ref="G3:G4"/>
    <mergeCell ref="H3:H4"/>
    <mergeCell ref="O3:O4"/>
    <mergeCell ref="P3:P4"/>
    <mergeCell ref="S1:V1"/>
    <mergeCell ref="C2:C4"/>
    <mergeCell ref="J2:R2"/>
    <mergeCell ref="T2:T3"/>
    <mergeCell ref="U2:U3"/>
    <mergeCell ref="D3:D4"/>
  </mergeCells>
  <printOptions horizontalCentered="1"/>
  <pageMargins left="0.7086614173228347" right="0.7086614173228347" top="0.5511811023622047" bottom="0.5511811023622047" header="0.31496062992125984" footer="0.31496062992125984"/>
  <pageSetup fitToHeight="0" horizontalDpi="600" verticalDpi="600" orientation="landscape" paperSize="9" scale="63" r:id="rId2"/>
  <rowBreaks count="4" manualBreakCount="4">
    <brk id="38" max="21" man="1"/>
    <brk id="70" max="21" man="1"/>
    <brk id="108" max="21" man="1"/>
    <brk id="130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保健予防課</dc:creator>
  <cp:keywords/>
  <dc:description/>
  <cp:lastModifiedBy>企画部情報政策課</cp:lastModifiedBy>
  <cp:lastPrinted>2019-02-05T15:01:36Z</cp:lastPrinted>
  <dcterms:created xsi:type="dcterms:W3CDTF">2000-11-21T05:17:02Z</dcterms:created>
  <dcterms:modified xsi:type="dcterms:W3CDTF">2019-03-26T08:04:16Z</dcterms:modified>
  <cp:category/>
  <cp:version/>
  <cp:contentType/>
  <cp:contentStatus/>
</cp:coreProperties>
</file>