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10" activeTab="0"/>
  </bookViews>
  <sheets>
    <sheet name="H30市町村別（医療機関別）" sheetId="1" r:id="rId1"/>
  </sheets>
  <definedNames>
    <definedName name="_xlnm.Print_Area" localSheetId="0">'H30市町村別（医療機関別）'!$A$1:$Y$132</definedName>
    <definedName name="_xlnm.Print_Titles" localSheetId="0">'H30市町村別（医療機関別）'!$1:$4</definedName>
  </definedNames>
  <calcPr fullCalcOnLoad="1"/>
</workbook>
</file>

<file path=xl/sharedStrings.xml><?xml version="1.0" encoding="utf-8"?>
<sst xmlns="http://schemas.openxmlformats.org/spreadsheetml/2006/main" count="139" uniqueCount="115">
  <si>
    <t>　　　　　区分　　　　　　　　　　市町村名</t>
  </si>
  <si>
    <t>要精検率　　B/A</t>
  </si>
  <si>
    <t>大腸がん</t>
  </si>
  <si>
    <t>早期がん（再掲）</t>
  </si>
  <si>
    <t>ポリープ</t>
  </si>
  <si>
    <t>ポリポ　　ーシス</t>
  </si>
  <si>
    <t>クローン病</t>
  </si>
  <si>
    <t>潰瘍性　　大腸炎</t>
  </si>
  <si>
    <t>憩　室</t>
  </si>
  <si>
    <t>痔　疾</t>
  </si>
  <si>
    <t>その他</t>
  </si>
  <si>
    <t>異　 常　　　認めず</t>
  </si>
  <si>
    <t>精　 検　　受診率　C/B</t>
  </si>
  <si>
    <t>確定がん</t>
  </si>
  <si>
    <t>精　　密　　検　　査　　結　　果　　内　　訳</t>
  </si>
  <si>
    <t>茨城町</t>
  </si>
  <si>
    <t>大洗町</t>
  </si>
  <si>
    <t>笠間市</t>
  </si>
  <si>
    <t>東海村</t>
  </si>
  <si>
    <t>大子町</t>
  </si>
  <si>
    <t>常陸太田市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</si>
  <si>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</si>
  <si>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</si>
  <si>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</si>
  <si>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</si>
  <si>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</si>
  <si>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</si>
  <si>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</si>
  <si>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</si>
  <si>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</si>
  <si>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</si>
  <si>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美浦村</t>
  </si>
  <si>
    <t>阿見町</t>
  </si>
  <si>
    <t>つくば市</t>
  </si>
  <si>
    <t>結城市</t>
  </si>
  <si>
    <t>下妻市</t>
  </si>
  <si>
    <t>八千代町</t>
  </si>
  <si>
    <t>五霞町</t>
  </si>
  <si>
    <t>境町</t>
  </si>
  <si>
    <t>※上段は，新規受診者の内数。</t>
  </si>
  <si>
    <t>総　計</t>
  </si>
  <si>
    <t>D</t>
  </si>
  <si>
    <t>が　 ん　　　発見率　　D/A</t>
  </si>
  <si>
    <t>潮来市</t>
  </si>
  <si>
    <t>守谷市</t>
  </si>
  <si>
    <t>城里町</t>
  </si>
  <si>
    <t>那珂市</t>
  </si>
  <si>
    <t>常陸大宮市</t>
  </si>
  <si>
    <t>稲敷市</t>
  </si>
  <si>
    <t>かすみがうら市</t>
  </si>
  <si>
    <t>坂東市</t>
  </si>
  <si>
    <t>合計</t>
  </si>
  <si>
    <t>水</t>
  </si>
  <si>
    <t>戸</t>
  </si>
  <si>
    <t>保健所</t>
  </si>
  <si>
    <t>陸</t>
  </si>
  <si>
    <t>宮</t>
  </si>
  <si>
    <t>立</t>
  </si>
  <si>
    <t>鉾</t>
  </si>
  <si>
    <t>田</t>
  </si>
  <si>
    <t>潮</t>
  </si>
  <si>
    <t>竜</t>
  </si>
  <si>
    <t>崎</t>
  </si>
  <si>
    <t>土</t>
  </si>
  <si>
    <t>浦</t>
  </si>
  <si>
    <t>筑</t>
  </si>
  <si>
    <t>西</t>
  </si>
  <si>
    <t>常</t>
  </si>
  <si>
    <t>総</t>
  </si>
  <si>
    <t>小美玉市</t>
  </si>
  <si>
    <t>日</t>
  </si>
  <si>
    <t>鉾田市</t>
  </si>
  <si>
    <t>行方市</t>
  </si>
  <si>
    <t>来</t>
  </si>
  <si>
    <t>神栖市</t>
  </si>
  <si>
    <t>石岡市</t>
  </si>
  <si>
    <t>つくばみらい市</t>
  </si>
  <si>
    <t>桜川市</t>
  </si>
  <si>
    <t>筑西市</t>
  </si>
  <si>
    <t>常総市</t>
  </si>
  <si>
    <t>古</t>
  </si>
  <si>
    <t>河</t>
  </si>
  <si>
    <t>古河市</t>
  </si>
  <si>
    <t>水戸市
（集団）</t>
  </si>
  <si>
    <t>ひたちなか市
（集団）</t>
  </si>
  <si>
    <t>ひたちなか市
（医療機関）</t>
  </si>
  <si>
    <t>水戸市
（医療機関）</t>
  </si>
  <si>
    <t>検診人員
A</t>
  </si>
  <si>
    <t>HC</t>
  </si>
  <si>
    <t>常総市
（医療機関）</t>
  </si>
  <si>
    <t>１日だけの
提出者
（再掲）</t>
  </si>
  <si>
    <t>大</t>
  </si>
  <si>
    <t>竜ヶ崎</t>
  </si>
  <si>
    <t>ひ</t>
  </si>
  <si>
    <t>た</t>
  </si>
  <si>
    <t>ち</t>
  </si>
  <si>
    <t>な</t>
  </si>
  <si>
    <t>か</t>
  </si>
  <si>
    <t>ケ</t>
  </si>
  <si>
    <t>つ</t>
  </si>
  <si>
    <t>く</t>
  </si>
  <si>
    <t>ば</t>
  </si>
  <si>
    <t>つくばみらい市
(医療機関)</t>
  </si>
  <si>
    <t>阿見町
（医療機関）</t>
  </si>
  <si>
    <t>粘膜内がん（再掲）</t>
  </si>
  <si>
    <t>要精密
検査 B</t>
  </si>
  <si>
    <t>精密検査
受 診 者　　C</t>
  </si>
  <si>
    <t>つくば市
(医療機関)</t>
  </si>
  <si>
    <t>　</t>
  </si>
  <si>
    <t xml:space="preserve"> </t>
  </si>
  <si>
    <t>常陸大宮市
（医療機関）</t>
  </si>
  <si>
    <t>平成30年度大腸がん検診実績【市町村別】</t>
  </si>
  <si>
    <t>腺腫のあったもの</t>
  </si>
  <si>
    <t>直径10㎜以上</t>
  </si>
  <si>
    <t>直径10㎜未満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</si>
</sst>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.00_ "/>
    <numFmt numFmtId="180" formatCode="#,##0_);[Red]\(#,##0\)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#,##0.0_ "/>
    <numFmt numFmtId="186" formatCode="0_);[Red]\(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0%"/>
    <numFmt numFmtId="194" formatCode="0;&quot;▲ &quot;0"/>
    <numFmt numFmtId="195" formatCode="0.0;&quot;▲ &quot;0.0"/>
    <numFmt numFmtId="196" formatCode="0.00;&quot;▲ &quot;0.00"/>
    <numFmt numFmtId="197" formatCode="0.0"/>
    <numFmt numFmtId="198" formatCode="0.000_);[Red]\(0.000\)"/>
    <numFmt numFmtId="199" formatCode="0_ "/>
    <numFmt numFmtId="200" formatCode="0.0;&quot;△ &quot;0.0"/>
    <numFmt numFmtId="201" formatCode="0.0;&quot;▲ &quot;0.0%"/>
    <numFmt numFmtId="202" formatCode="&quot;▲ &quot;0.0%"/>
    <numFmt numFmtId="203" formatCode="0.0%;&quot;▲&quot;0.0%"/>
    <numFmt numFmtId="204" formatCode="0.0%;&quot;△&quot;0.0%"/>
    <numFmt numFmtId="205" formatCode="0.00%;&quot;△&quot;0.00%"/>
    <numFmt numFmtId="20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Arial Narrow"/>
      <family val="2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93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6" xfId="0" applyNumberFormat="1" applyFont="1" applyBorder="1" applyAlignment="1">
      <alignment vertical="center"/>
    </xf>
    <xf numFmtId="10" fontId="0" fillId="0" borderId="16" xfId="0" applyNumberFormat="1" applyFont="1" applyBorder="1" applyAlignment="1">
      <alignment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center"/>
    </xf>
    <xf numFmtId="177" fontId="0" fillId="33" borderId="18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0" fontId="0" fillId="33" borderId="19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0" fontId="0" fillId="35" borderId="20" xfId="0" applyFont="1" applyFill="1" applyBorder="1" applyAlignment="1">
      <alignment horizontal="distributed" vertical="center"/>
    </xf>
    <xf numFmtId="177" fontId="0" fillId="35" borderId="16" xfId="0" applyNumberFormat="1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10" fontId="0" fillId="35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distributed" vertical="center"/>
    </xf>
    <xf numFmtId="177" fontId="0" fillId="35" borderId="18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0" fontId="0" fillId="35" borderId="19" xfId="0" applyNumberFormat="1" applyFont="1" applyFill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textRotation="255"/>
    </xf>
    <xf numFmtId="0" fontId="0" fillId="0" borderId="17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176" fontId="0" fillId="33" borderId="23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0" fontId="0" fillId="33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0" fontId="0" fillId="0" borderId="26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10" fontId="0" fillId="33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42" applyNumberFormat="1" applyFont="1" applyFill="1" applyBorder="1" applyAlignment="1">
      <alignment/>
    </xf>
    <xf numFmtId="0" fontId="8" fillId="0" borderId="0" xfId="42" applyNumberFormat="1" applyFont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16" xfId="0" applyNumberFormat="1" applyFont="1" applyBorder="1" applyAlignment="1">
      <alignment vertical="center"/>
    </xf>
    <xf numFmtId="177" fontId="0" fillId="36" borderId="16" xfId="0" applyNumberFormat="1" applyFont="1" applyFill="1" applyBorder="1" applyAlignment="1">
      <alignment vertical="center"/>
    </xf>
    <xf numFmtId="177" fontId="8" fillId="0" borderId="0" xfId="42" applyNumberFormat="1" applyFont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0" fontId="0" fillId="33" borderId="17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0" fontId="0" fillId="33" borderId="16" xfId="0" applyNumberFormat="1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3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distributed" vertical="center" wrapText="1"/>
    </xf>
    <xf numFmtId="0" fontId="0" fillId="37" borderId="2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distributed" wrapText="1"/>
    </xf>
    <xf numFmtId="0" fontId="0" fillId="34" borderId="18" xfId="0" applyFont="1" applyFill="1" applyBorder="1" applyAlignment="1">
      <alignment horizontal="center" vertical="distributed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34" borderId="31" xfId="0" applyFont="1" applyFill="1" applyBorder="1" applyAlignment="1">
      <alignment vertical="distributed" wrapText="1"/>
    </xf>
    <xf numFmtId="0" fontId="0" fillId="34" borderId="20" xfId="0" applyFont="1" applyFill="1" applyBorder="1" applyAlignment="1">
      <alignment vertical="distributed"/>
    </xf>
    <xf numFmtId="0" fontId="0" fillId="34" borderId="21" xfId="0" applyFont="1" applyFill="1" applyBorder="1" applyAlignment="1">
      <alignment vertical="distributed"/>
    </xf>
    <xf numFmtId="0" fontId="0" fillId="34" borderId="32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distributed" wrapText="1"/>
    </xf>
    <xf numFmtId="0" fontId="0" fillId="34" borderId="21" xfId="0" applyFont="1" applyFill="1" applyBorder="1" applyAlignment="1">
      <alignment horizontal="center" vertical="distributed" wrapText="1"/>
    </xf>
    <xf numFmtId="0" fontId="0" fillId="36" borderId="0" xfId="0" applyFont="1" applyFill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177" fontId="0" fillId="36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7625" y="342900"/>
          <a:ext cx="1428750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F791"/>
  <sheetViews>
    <sheetView tabSelected="1" zoomScale="124" zoomScaleNormal="124" zoomScaleSheetLayoutView="70" zoomScalePageLayoutView="0" workbookViewId="0" topLeftCell="Q124">
      <selection activeCell="AB148" sqref="AB148"/>
    </sheetView>
  </sheetViews>
  <sheetFormatPr defaultColWidth="9.00390625" defaultRowHeight="13.5"/>
  <cols>
    <col min="1" max="1" width="0.6171875" style="3" customWidth="1"/>
    <col min="2" max="2" width="5.375" style="15" customWidth="1"/>
    <col min="3" max="3" width="13.375" style="3" customWidth="1"/>
    <col min="4" max="4" width="10.125" style="14" customWidth="1"/>
    <col min="5" max="5" width="9.00390625" style="14" customWidth="1"/>
    <col min="6" max="7" width="9.375" style="14" customWidth="1"/>
    <col min="8" max="8" width="9.875" style="14" customWidth="1"/>
    <col min="9" max="11" width="8.875" style="14" customWidth="1"/>
    <col min="12" max="12" width="6.625" style="14" customWidth="1"/>
    <col min="13" max="13" width="6.50390625" style="14" customWidth="1"/>
    <col min="14" max="14" width="6.125" style="14" customWidth="1"/>
    <col min="15" max="24" width="8.875" style="14" customWidth="1"/>
    <col min="25" max="25" width="8.75390625" style="14" customWidth="1"/>
    <col min="26" max="26" width="12.50390625" style="3" customWidth="1"/>
    <col min="27" max="27" width="9.00390625" style="3" customWidth="1"/>
    <col min="28" max="28" width="11.625" style="15" customWidth="1"/>
    <col min="29" max="30" width="9.00390625" style="14" customWidth="1"/>
    <col min="31" max="31" width="11.00390625" style="6" customWidth="1"/>
    <col min="32" max="32" width="1.625" style="6" customWidth="1"/>
    <col min="33" max="34" width="9.00390625" style="6" customWidth="1"/>
    <col min="35" max="36" width="1.625" style="6" customWidth="1"/>
    <col min="37" max="39" width="6.50390625" style="6" customWidth="1"/>
    <col min="40" max="40" width="9.00390625" style="6" customWidth="1"/>
    <col min="41" max="41" width="3.75390625" style="6" customWidth="1"/>
    <col min="42" max="42" width="6.50390625" style="6" customWidth="1"/>
    <col min="43" max="43" width="9.00390625" style="5" customWidth="1"/>
    <col min="44" max="50" width="9.00390625" style="6" customWidth="1"/>
    <col min="51" max="58" width="9.00390625" style="3" customWidth="1"/>
    <col min="59" max="16384" width="9.00390625" style="14" customWidth="1"/>
  </cols>
  <sheetData>
    <row r="1" spans="2:25" ht="27" customHeight="1">
      <c r="B1" s="2" t="s">
        <v>111</v>
      </c>
      <c r="D1" s="1"/>
      <c r="E1" s="1"/>
      <c r="F1" s="1"/>
      <c r="G1" s="1"/>
      <c r="H1" s="1"/>
      <c r="V1" s="120" t="s">
        <v>39</v>
      </c>
      <c r="W1" s="121"/>
      <c r="X1" s="121"/>
      <c r="Y1" s="121"/>
    </row>
    <row r="2" spans="2:25" ht="16.5" customHeight="1">
      <c r="B2" s="16"/>
      <c r="C2" s="122" t="s">
        <v>0</v>
      </c>
      <c r="D2" s="17"/>
      <c r="E2" s="17"/>
      <c r="F2" s="18"/>
      <c r="G2" s="18"/>
      <c r="H2" s="18"/>
      <c r="I2" s="18"/>
      <c r="J2" s="125" t="s">
        <v>14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7"/>
      <c r="V2" s="84"/>
      <c r="W2" s="128"/>
      <c r="X2" s="130"/>
      <c r="Y2" s="19"/>
    </row>
    <row r="3" spans="2:43" ht="13.5" customHeight="1">
      <c r="B3" s="20"/>
      <c r="C3" s="123"/>
      <c r="D3" s="132" t="s">
        <v>87</v>
      </c>
      <c r="E3" s="108" t="s">
        <v>90</v>
      </c>
      <c r="F3" s="110" t="s">
        <v>105</v>
      </c>
      <c r="G3" s="110" t="s">
        <v>1</v>
      </c>
      <c r="H3" s="116" t="s">
        <v>106</v>
      </c>
      <c r="I3" s="110" t="s">
        <v>12</v>
      </c>
      <c r="J3" s="117" t="s">
        <v>2</v>
      </c>
      <c r="K3" s="117" t="s">
        <v>4</v>
      </c>
      <c r="L3" s="90"/>
      <c r="M3" s="90"/>
      <c r="N3" s="91"/>
      <c r="O3" s="114" t="s">
        <v>5</v>
      </c>
      <c r="P3" s="114" t="s">
        <v>6</v>
      </c>
      <c r="Q3" s="114" t="s">
        <v>7</v>
      </c>
      <c r="R3" s="114" t="s">
        <v>8</v>
      </c>
      <c r="S3" s="112" t="s">
        <v>9</v>
      </c>
      <c r="T3" s="112" t="s">
        <v>10</v>
      </c>
      <c r="U3" s="114" t="s">
        <v>11</v>
      </c>
      <c r="V3" s="21" t="s">
        <v>13</v>
      </c>
      <c r="W3" s="129"/>
      <c r="X3" s="131"/>
      <c r="Y3" s="116" t="s">
        <v>42</v>
      </c>
      <c r="AE3" s="7"/>
      <c r="AF3" s="7"/>
      <c r="AQ3" s="11"/>
    </row>
    <row r="4" spans="2:43" ht="32.25" customHeight="1">
      <c r="B4" s="22" t="s">
        <v>88</v>
      </c>
      <c r="C4" s="124"/>
      <c r="D4" s="133"/>
      <c r="E4" s="109"/>
      <c r="F4" s="111"/>
      <c r="G4" s="119"/>
      <c r="H4" s="115"/>
      <c r="I4" s="111"/>
      <c r="J4" s="118"/>
      <c r="K4" s="113"/>
      <c r="L4" s="94" t="s">
        <v>112</v>
      </c>
      <c r="M4" s="92" t="s">
        <v>113</v>
      </c>
      <c r="N4" s="93" t="s">
        <v>114</v>
      </c>
      <c r="O4" s="119"/>
      <c r="P4" s="115"/>
      <c r="Q4" s="115"/>
      <c r="R4" s="115"/>
      <c r="S4" s="113"/>
      <c r="T4" s="113"/>
      <c r="U4" s="115"/>
      <c r="V4" s="22" t="s">
        <v>41</v>
      </c>
      <c r="W4" s="83" t="s">
        <v>3</v>
      </c>
      <c r="X4" s="67" t="s">
        <v>104</v>
      </c>
      <c r="Y4" s="115"/>
      <c r="AE4" s="7"/>
      <c r="AF4" s="7"/>
      <c r="AH4" s="7"/>
      <c r="AI4" s="7"/>
      <c r="AJ4" s="7"/>
      <c r="AK4" s="7"/>
      <c r="AL4" s="7"/>
      <c r="AM4" s="7"/>
      <c r="AP4" s="7"/>
      <c r="AQ4" s="11"/>
    </row>
    <row r="5" spans="2:45" ht="20.25" customHeight="1">
      <c r="B5" s="23"/>
      <c r="C5" s="104" t="s">
        <v>83</v>
      </c>
      <c r="D5" s="24">
        <v>1543</v>
      </c>
      <c r="E5" s="24">
        <v>91</v>
      </c>
      <c r="F5" s="24">
        <v>116</v>
      </c>
      <c r="G5" s="80">
        <f aca="true" t="shared" si="0" ref="G5:G66">F5/D5</f>
        <v>0.07517822423849643</v>
      </c>
      <c r="H5" s="24">
        <v>81</v>
      </c>
      <c r="I5" s="80">
        <f aca="true" t="shared" si="1" ref="I5:I66">H5/F5</f>
        <v>0.6982758620689655</v>
      </c>
      <c r="J5" s="24">
        <v>11</v>
      </c>
      <c r="K5" s="24">
        <v>41</v>
      </c>
      <c r="L5" s="24">
        <v>37</v>
      </c>
      <c r="M5" s="24">
        <v>6</v>
      </c>
      <c r="N5" s="24">
        <v>31</v>
      </c>
      <c r="O5" s="24"/>
      <c r="P5" s="24"/>
      <c r="Q5" s="81"/>
      <c r="R5" s="24">
        <v>9</v>
      </c>
      <c r="S5" s="24">
        <v>6</v>
      </c>
      <c r="T5" s="24"/>
      <c r="U5" s="24">
        <v>14</v>
      </c>
      <c r="V5" s="24">
        <v>9</v>
      </c>
      <c r="W5" s="24">
        <v>5</v>
      </c>
      <c r="X5" s="24">
        <v>3</v>
      </c>
      <c r="Y5" s="25">
        <f aca="true" t="shared" si="2" ref="Y5:Y66">V5/D5</f>
        <v>0.005832793259883344</v>
      </c>
      <c r="Z5" s="95"/>
      <c r="AA5" s="26"/>
      <c r="AB5" s="27"/>
      <c r="AC5" s="3"/>
      <c r="AD5" s="3"/>
      <c r="AE5" s="5"/>
      <c r="AF5" s="5"/>
      <c r="AG5" s="28"/>
      <c r="AH5" s="8"/>
      <c r="AI5" s="8"/>
      <c r="AJ5" s="8"/>
      <c r="AK5" s="8"/>
      <c r="AL5" s="8"/>
      <c r="AM5" s="8"/>
      <c r="AN5" s="10"/>
      <c r="AO5" s="10"/>
      <c r="AP5" s="8"/>
      <c r="AQ5" s="12"/>
      <c r="AR5" s="29"/>
      <c r="AS5" s="29"/>
    </row>
    <row r="6" spans="1:58" s="9" customFormat="1" ht="20.25" customHeight="1">
      <c r="A6" s="3"/>
      <c r="B6" s="30"/>
      <c r="C6" s="97"/>
      <c r="D6" s="31">
        <v>8065</v>
      </c>
      <c r="E6" s="31">
        <v>322</v>
      </c>
      <c r="F6" s="31">
        <v>552</v>
      </c>
      <c r="G6" s="32">
        <f t="shared" si="0"/>
        <v>0.06844389336639801</v>
      </c>
      <c r="H6" s="31">
        <v>400</v>
      </c>
      <c r="I6" s="32">
        <f t="shared" si="1"/>
        <v>0.7246376811594203</v>
      </c>
      <c r="J6" s="31">
        <v>24</v>
      </c>
      <c r="K6" s="31">
        <v>198</v>
      </c>
      <c r="L6" s="31">
        <v>171</v>
      </c>
      <c r="M6" s="31">
        <v>22</v>
      </c>
      <c r="N6" s="31">
        <v>149</v>
      </c>
      <c r="O6" s="31"/>
      <c r="P6" s="31"/>
      <c r="Q6" s="31">
        <v>1</v>
      </c>
      <c r="R6" s="31">
        <v>42</v>
      </c>
      <c r="S6" s="31">
        <v>46</v>
      </c>
      <c r="T6" s="31">
        <v>10</v>
      </c>
      <c r="U6" s="31">
        <v>79</v>
      </c>
      <c r="V6" s="31">
        <v>20</v>
      </c>
      <c r="W6" s="31">
        <v>16</v>
      </c>
      <c r="X6" s="31">
        <v>11</v>
      </c>
      <c r="Y6" s="33">
        <f t="shared" si="2"/>
        <v>0.0024798512089274642</v>
      </c>
      <c r="Z6" s="26"/>
      <c r="AA6" s="26"/>
      <c r="AB6" s="27"/>
      <c r="AC6" s="3"/>
      <c r="AD6" s="3"/>
      <c r="AE6" s="5"/>
      <c r="AF6" s="5"/>
      <c r="AG6" s="28"/>
      <c r="AH6" s="8"/>
      <c r="AI6" s="8"/>
      <c r="AJ6" s="8"/>
      <c r="AK6" s="8"/>
      <c r="AL6" s="8"/>
      <c r="AM6" s="8"/>
      <c r="AN6" s="10"/>
      <c r="AO6" s="10"/>
      <c r="AP6" s="8"/>
      <c r="AQ6" s="12"/>
      <c r="AR6" s="29"/>
      <c r="AS6" s="29"/>
      <c r="AT6" s="3"/>
      <c r="AU6" s="3"/>
      <c r="AV6" s="6"/>
      <c r="AW6" s="6"/>
      <c r="AX6" s="6"/>
      <c r="AY6" s="3"/>
      <c r="AZ6" s="3"/>
      <c r="BA6" s="3"/>
      <c r="BB6" s="3"/>
      <c r="BC6" s="3"/>
      <c r="BD6" s="3"/>
      <c r="BE6" s="3"/>
      <c r="BF6" s="3"/>
    </row>
    <row r="7" spans="1:58" s="9" customFormat="1" ht="20.25" customHeight="1">
      <c r="A7" s="3"/>
      <c r="B7" s="30"/>
      <c r="C7" s="102" t="s">
        <v>86</v>
      </c>
      <c r="D7" s="34">
        <v>2031</v>
      </c>
      <c r="E7" s="34"/>
      <c r="F7" s="34">
        <v>193</v>
      </c>
      <c r="G7" s="80">
        <f t="shared" si="0"/>
        <v>0.09502708025603152</v>
      </c>
      <c r="H7" s="34">
        <v>100</v>
      </c>
      <c r="I7" s="80">
        <f t="shared" si="1"/>
        <v>0.5181347150259067</v>
      </c>
      <c r="J7" s="34">
        <v>13</v>
      </c>
      <c r="K7" s="34">
        <v>57</v>
      </c>
      <c r="L7" s="34">
        <v>33</v>
      </c>
      <c r="M7" s="34">
        <v>13</v>
      </c>
      <c r="N7" s="34">
        <v>20</v>
      </c>
      <c r="O7" s="34">
        <v>0</v>
      </c>
      <c r="P7" s="34">
        <v>0</v>
      </c>
      <c r="Q7" s="34">
        <v>0</v>
      </c>
      <c r="R7" s="34">
        <v>11</v>
      </c>
      <c r="S7" s="34">
        <v>5</v>
      </c>
      <c r="T7" s="34">
        <v>2</v>
      </c>
      <c r="U7" s="34">
        <v>12</v>
      </c>
      <c r="V7" s="34">
        <v>2</v>
      </c>
      <c r="W7" s="34">
        <v>1</v>
      </c>
      <c r="X7" s="34">
        <v>0</v>
      </c>
      <c r="Y7" s="25">
        <f t="shared" si="2"/>
        <v>0.0009847365829640572</v>
      </c>
      <c r="Z7" s="26"/>
      <c r="AA7" s="26"/>
      <c r="AB7" s="27"/>
      <c r="AC7" s="3"/>
      <c r="AD7" s="3"/>
      <c r="AE7" s="5"/>
      <c r="AF7" s="5"/>
      <c r="AG7" s="28"/>
      <c r="AH7" s="8"/>
      <c r="AI7" s="8"/>
      <c r="AJ7" s="8"/>
      <c r="AK7" s="8"/>
      <c r="AL7" s="8"/>
      <c r="AM7" s="8"/>
      <c r="AN7" s="10"/>
      <c r="AO7" s="10"/>
      <c r="AP7" s="8"/>
      <c r="AQ7" s="12"/>
      <c r="AR7" s="29"/>
      <c r="AS7" s="29"/>
      <c r="AT7" s="3"/>
      <c r="AU7" s="3"/>
      <c r="AV7" s="6"/>
      <c r="AW7" s="6"/>
      <c r="AX7" s="6"/>
      <c r="AY7" s="3"/>
      <c r="AZ7" s="3"/>
      <c r="BA7" s="3"/>
      <c r="BB7" s="3"/>
      <c r="BC7" s="3"/>
      <c r="BD7" s="3"/>
      <c r="BE7" s="3"/>
      <c r="BF7" s="3"/>
    </row>
    <row r="8" spans="1:58" s="9" customFormat="1" ht="20.25" customHeight="1">
      <c r="A8" s="3"/>
      <c r="B8" s="30"/>
      <c r="C8" s="103"/>
      <c r="D8" s="35">
        <v>5103</v>
      </c>
      <c r="E8" s="35">
        <v>0</v>
      </c>
      <c r="F8" s="35">
        <v>430</v>
      </c>
      <c r="G8" s="32">
        <f t="shared" si="0"/>
        <v>0.0842641583382324</v>
      </c>
      <c r="H8" s="35">
        <v>226</v>
      </c>
      <c r="I8" s="32">
        <f t="shared" si="1"/>
        <v>0.5255813953488372</v>
      </c>
      <c r="J8" s="35">
        <v>19</v>
      </c>
      <c r="K8" s="35">
        <v>115</v>
      </c>
      <c r="L8" s="35">
        <v>102</v>
      </c>
      <c r="M8" s="35">
        <v>31</v>
      </c>
      <c r="N8" s="35">
        <v>71</v>
      </c>
      <c r="O8" s="35">
        <v>0</v>
      </c>
      <c r="P8" s="35">
        <v>0</v>
      </c>
      <c r="Q8" s="35">
        <v>0</v>
      </c>
      <c r="R8" s="35">
        <v>27</v>
      </c>
      <c r="S8" s="35">
        <v>19</v>
      </c>
      <c r="T8" s="35">
        <v>2</v>
      </c>
      <c r="U8" s="35">
        <v>44</v>
      </c>
      <c r="V8" s="35">
        <v>13</v>
      </c>
      <c r="W8" s="35">
        <v>5</v>
      </c>
      <c r="X8" s="35">
        <v>1</v>
      </c>
      <c r="Y8" s="33">
        <f t="shared" si="2"/>
        <v>0.0025475210660395845</v>
      </c>
      <c r="Z8" s="26"/>
      <c r="AA8" s="26"/>
      <c r="AB8" s="27"/>
      <c r="AC8" s="3"/>
      <c r="AD8" s="3"/>
      <c r="AE8" s="5"/>
      <c r="AF8" s="5"/>
      <c r="AG8" s="28"/>
      <c r="AH8" s="8"/>
      <c r="AI8" s="8"/>
      <c r="AJ8" s="8"/>
      <c r="AK8" s="8"/>
      <c r="AL8" s="8"/>
      <c r="AM8" s="8"/>
      <c r="AN8" s="10"/>
      <c r="AO8" s="10"/>
      <c r="AP8" s="8"/>
      <c r="AQ8" s="12"/>
      <c r="AR8" s="29"/>
      <c r="AS8" s="29"/>
      <c r="AT8" s="3"/>
      <c r="AU8" s="3"/>
      <c r="AV8" s="6"/>
      <c r="AW8" s="6"/>
      <c r="AX8" s="6"/>
      <c r="AY8" s="3"/>
      <c r="AZ8" s="3"/>
      <c r="BA8" s="3"/>
      <c r="BB8" s="3"/>
      <c r="BC8" s="3"/>
      <c r="BD8" s="3"/>
      <c r="BE8" s="3"/>
      <c r="BF8" s="3"/>
    </row>
    <row r="9" spans="2:45" ht="20.25" customHeight="1">
      <c r="B9" s="30"/>
      <c r="C9" s="96" t="s">
        <v>17</v>
      </c>
      <c r="D9" s="34">
        <v>848</v>
      </c>
      <c r="E9" s="24">
        <v>43</v>
      </c>
      <c r="F9" s="24">
        <v>81</v>
      </c>
      <c r="G9" s="80">
        <f t="shared" si="0"/>
        <v>0.09551886792452831</v>
      </c>
      <c r="H9" s="24">
        <v>61</v>
      </c>
      <c r="I9" s="80">
        <f t="shared" si="1"/>
        <v>0.7530864197530864</v>
      </c>
      <c r="J9" s="24">
        <v>5</v>
      </c>
      <c r="K9" s="24">
        <v>26</v>
      </c>
      <c r="L9" s="24">
        <v>22</v>
      </c>
      <c r="M9" s="24">
        <v>8</v>
      </c>
      <c r="N9" s="24">
        <v>14</v>
      </c>
      <c r="O9" s="24"/>
      <c r="P9" s="24"/>
      <c r="Q9" s="24">
        <v>1</v>
      </c>
      <c r="R9" s="24">
        <v>4</v>
      </c>
      <c r="S9" s="24">
        <v>13</v>
      </c>
      <c r="T9" s="24"/>
      <c r="U9" s="24">
        <v>12</v>
      </c>
      <c r="V9" s="24">
        <v>5</v>
      </c>
      <c r="W9" s="24">
        <v>2</v>
      </c>
      <c r="X9" s="24">
        <v>2</v>
      </c>
      <c r="Y9" s="25">
        <f t="shared" si="2"/>
        <v>0.00589622641509434</v>
      </c>
      <c r="Z9" s="26"/>
      <c r="AA9" s="26"/>
      <c r="AB9" s="27"/>
      <c r="AC9" s="3"/>
      <c r="AD9" s="3"/>
      <c r="AE9" s="5"/>
      <c r="AF9" s="5"/>
      <c r="AG9" s="28"/>
      <c r="AH9" s="8"/>
      <c r="AI9" s="8"/>
      <c r="AJ9" s="8"/>
      <c r="AK9" s="8"/>
      <c r="AL9" s="8"/>
      <c r="AM9" s="8"/>
      <c r="AN9" s="10"/>
      <c r="AO9" s="10"/>
      <c r="AP9" s="8"/>
      <c r="AQ9" s="12"/>
      <c r="AR9" s="29"/>
      <c r="AS9" s="29"/>
    </row>
    <row r="10" spans="1:58" s="9" customFormat="1" ht="20.25" customHeight="1">
      <c r="A10" s="3"/>
      <c r="B10" s="30" t="s">
        <v>52</v>
      </c>
      <c r="C10" s="97"/>
      <c r="D10" s="35">
        <v>4210</v>
      </c>
      <c r="E10" s="31">
        <v>125</v>
      </c>
      <c r="F10" s="31">
        <v>297</v>
      </c>
      <c r="G10" s="32">
        <f t="shared" si="0"/>
        <v>0.07054631828978622</v>
      </c>
      <c r="H10" s="31">
        <v>240</v>
      </c>
      <c r="I10" s="32">
        <f t="shared" si="1"/>
        <v>0.8080808080808081</v>
      </c>
      <c r="J10" s="31">
        <v>10</v>
      </c>
      <c r="K10" s="31">
        <v>129</v>
      </c>
      <c r="L10" s="31">
        <v>117</v>
      </c>
      <c r="M10" s="31">
        <v>28</v>
      </c>
      <c r="N10" s="31">
        <v>89</v>
      </c>
      <c r="O10" s="31"/>
      <c r="P10" s="31"/>
      <c r="Q10" s="31">
        <v>1</v>
      </c>
      <c r="R10" s="31">
        <v>24</v>
      </c>
      <c r="S10" s="31">
        <v>35</v>
      </c>
      <c r="T10" s="31"/>
      <c r="U10" s="31">
        <v>41</v>
      </c>
      <c r="V10" s="31">
        <v>10</v>
      </c>
      <c r="W10" s="31">
        <v>3</v>
      </c>
      <c r="X10" s="31">
        <v>2</v>
      </c>
      <c r="Y10" s="33">
        <f t="shared" si="2"/>
        <v>0.0023752969121140144</v>
      </c>
      <c r="Z10" s="26"/>
      <c r="AA10" s="26"/>
      <c r="AB10" s="27"/>
      <c r="AC10" s="3"/>
      <c r="AD10" s="3"/>
      <c r="AE10" s="5"/>
      <c r="AF10" s="5"/>
      <c r="AG10" s="28"/>
      <c r="AH10" s="8"/>
      <c r="AI10" s="8"/>
      <c r="AJ10" s="8"/>
      <c r="AK10" s="8"/>
      <c r="AL10" s="8"/>
      <c r="AM10" s="8"/>
      <c r="AN10" s="10"/>
      <c r="AO10" s="10"/>
      <c r="AP10" s="8"/>
      <c r="AQ10" s="12"/>
      <c r="AR10" s="29"/>
      <c r="AS10" s="29"/>
      <c r="AT10" s="3"/>
      <c r="AU10" s="3"/>
      <c r="AV10" s="6"/>
      <c r="AW10" s="6"/>
      <c r="AX10" s="6"/>
      <c r="AY10" s="3"/>
      <c r="AZ10" s="3"/>
      <c r="BA10" s="3"/>
      <c r="BB10" s="3"/>
      <c r="BC10" s="3"/>
      <c r="BD10" s="3"/>
      <c r="BE10" s="3"/>
      <c r="BF10" s="3"/>
    </row>
    <row r="11" spans="2:45" ht="20.25" customHeight="1">
      <c r="B11" s="30"/>
      <c r="C11" s="96" t="s">
        <v>15</v>
      </c>
      <c r="D11" s="24">
        <v>543</v>
      </c>
      <c r="E11" s="24">
        <v>21</v>
      </c>
      <c r="F11" s="24">
        <v>37</v>
      </c>
      <c r="G11" s="80">
        <f t="shared" si="0"/>
        <v>0.06813996316758748</v>
      </c>
      <c r="H11" s="24">
        <v>22</v>
      </c>
      <c r="I11" s="80">
        <f t="shared" si="1"/>
        <v>0.5945945945945946</v>
      </c>
      <c r="J11" s="24">
        <v>1</v>
      </c>
      <c r="K11" s="24">
        <v>12</v>
      </c>
      <c r="L11" s="24">
        <v>10</v>
      </c>
      <c r="M11" s="24">
        <v>1</v>
      </c>
      <c r="N11" s="24">
        <v>9</v>
      </c>
      <c r="O11" s="24"/>
      <c r="P11" s="24"/>
      <c r="Q11" s="24"/>
      <c r="R11" s="24">
        <v>1</v>
      </c>
      <c r="S11" s="24">
        <v>2</v>
      </c>
      <c r="T11" s="24">
        <v>1</v>
      </c>
      <c r="U11" s="24">
        <v>5</v>
      </c>
      <c r="V11" s="24">
        <v>1</v>
      </c>
      <c r="W11" s="24"/>
      <c r="X11" s="24"/>
      <c r="Y11" s="25">
        <f t="shared" si="2"/>
        <v>0.001841620626151013</v>
      </c>
      <c r="Z11" s="26"/>
      <c r="AA11" s="26"/>
      <c r="AB11" s="27"/>
      <c r="AC11" s="3"/>
      <c r="AD11" s="3"/>
      <c r="AE11" s="5"/>
      <c r="AF11" s="5"/>
      <c r="AG11" s="28"/>
      <c r="AH11" s="8"/>
      <c r="AI11" s="8"/>
      <c r="AJ11" s="8"/>
      <c r="AK11" s="8"/>
      <c r="AL11" s="8"/>
      <c r="AM11" s="8"/>
      <c r="AN11" s="10"/>
      <c r="AO11" s="10"/>
      <c r="AP11" s="8"/>
      <c r="AQ11" s="12"/>
      <c r="AR11" s="29"/>
      <c r="AS11" s="29"/>
    </row>
    <row r="12" spans="1:58" s="9" customFormat="1" ht="20.25" customHeight="1">
      <c r="A12" s="3"/>
      <c r="B12" s="30"/>
      <c r="C12" s="97"/>
      <c r="D12" s="31">
        <v>2593</v>
      </c>
      <c r="E12" s="31">
        <v>86</v>
      </c>
      <c r="F12" s="31">
        <v>152</v>
      </c>
      <c r="G12" s="32">
        <f t="shared" si="0"/>
        <v>0.05861935981488623</v>
      </c>
      <c r="H12" s="31">
        <v>109</v>
      </c>
      <c r="I12" s="32">
        <f t="shared" si="1"/>
        <v>0.7171052631578947</v>
      </c>
      <c r="J12" s="31">
        <v>4</v>
      </c>
      <c r="K12" s="31">
        <v>57</v>
      </c>
      <c r="L12" s="31">
        <v>53</v>
      </c>
      <c r="M12" s="31">
        <v>10</v>
      </c>
      <c r="N12" s="31">
        <v>43</v>
      </c>
      <c r="O12" s="31"/>
      <c r="P12" s="31"/>
      <c r="Q12" s="31"/>
      <c r="R12" s="31">
        <v>11</v>
      </c>
      <c r="S12" s="31">
        <v>10</v>
      </c>
      <c r="T12" s="31">
        <v>2</v>
      </c>
      <c r="U12" s="31">
        <v>25</v>
      </c>
      <c r="V12" s="31">
        <v>4</v>
      </c>
      <c r="W12" s="31">
        <v>2</v>
      </c>
      <c r="X12" s="31">
        <v>2</v>
      </c>
      <c r="Y12" s="33">
        <f t="shared" si="2"/>
        <v>0.0015426147319706903</v>
      </c>
      <c r="Z12" s="26"/>
      <c r="AA12" s="26"/>
      <c r="AB12" s="27"/>
      <c r="AC12" s="3"/>
      <c r="AD12" s="3"/>
      <c r="AE12" s="5"/>
      <c r="AF12" s="5"/>
      <c r="AG12" s="28"/>
      <c r="AH12" s="8"/>
      <c r="AI12" s="8"/>
      <c r="AJ12" s="8"/>
      <c r="AK12" s="8"/>
      <c r="AL12" s="8"/>
      <c r="AM12" s="8"/>
      <c r="AN12" s="10"/>
      <c r="AO12" s="10"/>
      <c r="AP12" s="8"/>
      <c r="AQ12" s="12"/>
      <c r="AR12" s="29"/>
      <c r="AS12" s="29"/>
      <c r="AT12" s="3"/>
      <c r="AU12" s="3"/>
      <c r="AV12" s="6"/>
      <c r="AW12" s="6"/>
      <c r="AX12" s="6"/>
      <c r="AY12" s="3"/>
      <c r="AZ12" s="3"/>
      <c r="BA12" s="3"/>
      <c r="BB12" s="3"/>
      <c r="BC12" s="3"/>
      <c r="BD12" s="3"/>
      <c r="BE12" s="3"/>
      <c r="BF12" s="3"/>
    </row>
    <row r="13" spans="2:45" ht="20.25" customHeight="1">
      <c r="B13" s="30"/>
      <c r="C13" s="96" t="s">
        <v>69</v>
      </c>
      <c r="D13" s="24">
        <v>360</v>
      </c>
      <c r="E13" s="24">
        <v>19</v>
      </c>
      <c r="F13" s="24">
        <v>25</v>
      </c>
      <c r="G13" s="80">
        <f t="shared" si="0"/>
        <v>0.06944444444444445</v>
      </c>
      <c r="H13" s="24">
        <v>17</v>
      </c>
      <c r="I13" s="80">
        <f t="shared" si="1"/>
        <v>0.68</v>
      </c>
      <c r="J13" s="24">
        <v>1</v>
      </c>
      <c r="K13" s="24">
        <v>9</v>
      </c>
      <c r="L13" s="24">
        <v>8</v>
      </c>
      <c r="M13" s="24">
        <v>4</v>
      </c>
      <c r="N13" s="24">
        <v>4</v>
      </c>
      <c r="O13" s="24"/>
      <c r="P13" s="24"/>
      <c r="Q13" s="24"/>
      <c r="R13" s="24">
        <v>5</v>
      </c>
      <c r="S13" s="24">
        <v>2</v>
      </c>
      <c r="T13" s="24"/>
      <c r="U13" s="24"/>
      <c r="V13" s="24">
        <v>1</v>
      </c>
      <c r="W13" s="24"/>
      <c r="X13" s="24"/>
      <c r="Y13" s="25">
        <f t="shared" si="2"/>
        <v>0.002777777777777778</v>
      </c>
      <c r="Z13" s="26"/>
      <c r="AA13" s="26"/>
      <c r="AB13" s="27"/>
      <c r="AC13" s="3"/>
      <c r="AD13" s="3"/>
      <c r="AE13" s="5"/>
      <c r="AF13" s="5"/>
      <c r="AG13" s="28"/>
      <c r="AH13" s="8"/>
      <c r="AI13" s="8"/>
      <c r="AJ13" s="8"/>
      <c r="AK13" s="8"/>
      <c r="AL13" s="8"/>
      <c r="AM13" s="8"/>
      <c r="AN13" s="10"/>
      <c r="AO13" s="10"/>
      <c r="AP13" s="8"/>
      <c r="AQ13" s="12"/>
      <c r="AR13" s="29"/>
      <c r="AS13" s="29"/>
    </row>
    <row r="14" spans="1:58" s="9" customFormat="1" ht="20.25" customHeight="1">
      <c r="A14" s="3"/>
      <c r="B14" s="30"/>
      <c r="C14" s="97"/>
      <c r="D14" s="31">
        <v>4065</v>
      </c>
      <c r="E14" s="31">
        <v>127</v>
      </c>
      <c r="F14" s="31">
        <v>251</v>
      </c>
      <c r="G14" s="32">
        <f t="shared" si="0"/>
        <v>0.061746617466174665</v>
      </c>
      <c r="H14" s="31">
        <v>163</v>
      </c>
      <c r="I14" s="32">
        <f t="shared" si="1"/>
        <v>0.649402390438247</v>
      </c>
      <c r="J14" s="31">
        <v>2</v>
      </c>
      <c r="K14" s="31">
        <v>87</v>
      </c>
      <c r="L14" s="31">
        <v>77</v>
      </c>
      <c r="M14" s="31">
        <v>16</v>
      </c>
      <c r="N14" s="31">
        <v>61</v>
      </c>
      <c r="O14" s="31"/>
      <c r="P14" s="31"/>
      <c r="Q14" s="31">
        <v>1</v>
      </c>
      <c r="R14" s="31">
        <v>26</v>
      </c>
      <c r="S14" s="31">
        <v>18</v>
      </c>
      <c r="T14" s="31">
        <v>4</v>
      </c>
      <c r="U14" s="31">
        <v>25</v>
      </c>
      <c r="V14" s="31">
        <v>2</v>
      </c>
      <c r="W14" s="31">
        <v>1</v>
      </c>
      <c r="X14" s="31">
        <v>1</v>
      </c>
      <c r="Y14" s="33">
        <f t="shared" si="2"/>
        <v>0.0004920049200492004</v>
      </c>
      <c r="Z14" s="26"/>
      <c r="AA14" s="26"/>
      <c r="AB14" s="27"/>
      <c r="AC14" s="3"/>
      <c r="AD14" s="3"/>
      <c r="AE14" s="5"/>
      <c r="AF14" s="5"/>
      <c r="AG14" s="28"/>
      <c r="AH14" s="8"/>
      <c r="AI14" s="8"/>
      <c r="AJ14" s="8"/>
      <c r="AK14" s="8"/>
      <c r="AL14" s="8"/>
      <c r="AM14" s="8"/>
      <c r="AN14" s="10"/>
      <c r="AO14" s="10"/>
      <c r="AP14" s="8"/>
      <c r="AQ14" s="12"/>
      <c r="AR14" s="29"/>
      <c r="AS14" s="29"/>
      <c r="AT14" s="3"/>
      <c r="AU14" s="3"/>
      <c r="AV14" s="6"/>
      <c r="AW14" s="6"/>
      <c r="AX14" s="6"/>
      <c r="AY14" s="3"/>
      <c r="AZ14" s="3"/>
      <c r="BA14" s="3"/>
      <c r="BB14" s="3"/>
      <c r="BC14" s="3"/>
      <c r="BD14" s="3"/>
      <c r="BE14" s="3"/>
      <c r="BF14" s="3"/>
    </row>
    <row r="15" spans="2:45" ht="20.25" customHeight="1">
      <c r="B15" s="30" t="s">
        <v>53</v>
      </c>
      <c r="C15" s="96" t="s">
        <v>45</v>
      </c>
      <c r="D15" s="24">
        <v>224</v>
      </c>
      <c r="E15" s="24">
        <v>7</v>
      </c>
      <c r="F15" s="24">
        <v>20</v>
      </c>
      <c r="G15" s="80">
        <f t="shared" si="0"/>
        <v>0.08928571428571429</v>
      </c>
      <c r="H15" s="24">
        <v>16</v>
      </c>
      <c r="I15" s="80">
        <f t="shared" si="1"/>
        <v>0.8</v>
      </c>
      <c r="J15" s="24">
        <v>1</v>
      </c>
      <c r="K15" s="24">
        <v>9</v>
      </c>
      <c r="L15" s="24">
        <v>9</v>
      </c>
      <c r="M15" s="24">
        <v>1</v>
      </c>
      <c r="N15" s="24">
        <v>8</v>
      </c>
      <c r="O15" s="24"/>
      <c r="P15" s="24"/>
      <c r="Q15" s="24"/>
      <c r="R15" s="24">
        <v>2</v>
      </c>
      <c r="S15" s="24">
        <v>2</v>
      </c>
      <c r="T15" s="24">
        <v>1</v>
      </c>
      <c r="U15" s="24">
        <v>1</v>
      </c>
      <c r="V15" s="24"/>
      <c r="W15" s="24"/>
      <c r="X15" s="24"/>
      <c r="Y15" s="25">
        <f t="shared" si="2"/>
        <v>0</v>
      </c>
      <c r="Z15" s="26"/>
      <c r="AA15" s="26"/>
      <c r="AB15" s="27"/>
      <c r="AC15" s="3"/>
      <c r="AD15" s="3"/>
      <c r="AE15" s="5"/>
      <c r="AF15" s="5"/>
      <c r="AG15" s="28"/>
      <c r="AH15" s="8"/>
      <c r="AI15" s="8"/>
      <c r="AJ15" s="8"/>
      <c r="AK15" s="8"/>
      <c r="AL15" s="8"/>
      <c r="AM15" s="8"/>
      <c r="AN15" s="10"/>
      <c r="AO15" s="10"/>
      <c r="AP15" s="8"/>
      <c r="AQ15" s="12"/>
      <c r="AR15" s="29"/>
      <c r="AS15" s="29"/>
    </row>
    <row r="16" spans="1:58" s="9" customFormat="1" ht="20.25" customHeight="1">
      <c r="A16" s="3"/>
      <c r="B16" s="30"/>
      <c r="C16" s="97"/>
      <c r="D16" s="31">
        <v>1767</v>
      </c>
      <c r="E16" s="31">
        <v>33</v>
      </c>
      <c r="F16" s="31">
        <v>134</v>
      </c>
      <c r="G16" s="32">
        <f t="shared" si="0"/>
        <v>0.07583474816072439</v>
      </c>
      <c r="H16" s="31">
        <v>95</v>
      </c>
      <c r="I16" s="32">
        <f t="shared" si="1"/>
        <v>0.7089552238805971</v>
      </c>
      <c r="J16" s="31">
        <v>1</v>
      </c>
      <c r="K16" s="31">
        <v>56</v>
      </c>
      <c r="L16" s="31">
        <v>52</v>
      </c>
      <c r="M16" s="31">
        <v>12</v>
      </c>
      <c r="N16" s="31">
        <v>40</v>
      </c>
      <c r="O16" s="31"/>
      <c r="P16" s="31"/>
      <c r="Q16" s="31"/>
      <c r="R16" s="31">
        <v>15</v>
      </c>
      <c r="S16" s="31">
        <v>7</v>
      </c>
      <c r="T16" s="31">
        <v>2</v>
      </c>
      <c r="U16" s="31">
        <v>14</v>
      </c>
      <c r="V16" s="31"/>
      <c r="W16" s="31"/>
      <c r="X16" s="31"/>
      <c r="Y16" s="33">
        <f t="shared" si="2"/>
        <v>0</v>
      </c>
      <c r="Z16" s="26"/>
      <c r="AA16" s="26"/>
      <c r="AB16" s="27"/>
      <c r="AC16" s="3"/>
      <c r="AD16" s="3"/>
      <c r="AE16" s="5"/>
      <c r="AF16" s="5"/>
      <c r="AG16" s="28"/>
      <c r="AH16" s="8"/>
      <c r="AI16" s="8"/>
      <c r="AJ16" s="8"/>
      <c r="AK16" s="8"/>
      <c r="AL16" s="8"/>
      <c r="AM16" s="8"/>
      <c r="AN16" s="10"/>
      <c r="AO16" s="10"/>
      <c r="AP16" s="8"/>
      <c r="AQ16" s="12"/>
      <c r="AR16" s="29"/>
      <c r="AS16" s="29"/>
      <c r="AT16" s="6"/>
      <c r="AU16" s="6"/>
      <c r="AV16" s="6"/>
      <c r="AW16" s="6"/>
      <c r="AX16" s="6"/>
      <c r="AY16" s="3"/>
      <c r="AZ16" s="3"/>
      <c r="BA16" s="3"/>
      <c r="BB16" s="3"/>
      <c r="BC16" s="3"/>
      <c r="BD16" s="3"/>
      <c r="BE16" s="3"/>
      <c r="BF16" s="3"/>
    </row>
    <row r="17" spans="2:45" ht="20.25" customHeight="1">
      <c r="B17" s="30"/>
      <c r="C17" s="96" t="s">
        <v>16</v>
      </c>
      <c r="D17" s="24">
        <v>339</v>
      </c>
      <c r="E17" s="24">
        <v>6</v>
      </c>
      <c r="F17" s="24">
        <v>37</v>
      </c>
      <c r="G17" s="80">
        <f t="shared" si="0"/>
        <v>0.10914454277286136</v>
      </c>
      <c r="H17" s="24">
        <v>29</v>
      </c>
      <c r="I17" s="80">
        <f t="shared" si="1"/>
        <v>0.7837837837837838</v>
      </c>
      <c r="J17" s="24">
        <v>3</v>
      </c>
      <c r="K17" s="24">
        <v>21</v>
      </c>
      <c r="L17" s="24">
        <v>21</v>
      </c>
      <c r="M17" s="24">
        <v>3</v>
      </c>
      <c r="N17" s="24">
        <v>18</v>
      </c>
      <c r="O17" s="24"/>
      <c r="P17" s="24"/>
      <c r="Q17" s="24"/>
      <c r="R17" s="24">
        <v>2</v>
      </c>
      <c r="S17" s="24"/>
      <c r="T17" s="24"/>
      <c r="U17" s="24">
        <v>3</v>
      </c>
      <c r="V17" s="24">
        <v>3</v>
      </c>
      <c r="W17" s="24">
        <v>1</v>
      </c>
      <c r="X17" s="24"/>
      <c r="Y17" s="25">
        <f t="shared" si="2"/>
        <v>0.008849557522123894</v>
      </c>
      <c r="Z17" s="26"/>
      <c r="AA17" s="26"/>
      <c r="AB17" s="27"/>
      <c r="AC17" s="3"/>
      <c r="AD17" s="3"/>
      <c r="AE17" s="5"/>
      <c r="AF17" s="5"/>
      <c r="AG17" s="28"/>
      <c r="AH17" s="8"/>
      <c r="AI17" s="8"/>
      <c r="AJ17" s="8"/>
      <c r="AK17" s="8"/>
      <c r="AL17" s="8"/>
      <c r="AM17" s="8"/>
      <c r="AN17" s="10"/>
      <c r="AO17" s="10"/>
      <c r="AP17" s="8"/>
      <c r="AQ17" s="12"/>
      <c r="AR17" s="29"/>
      <c r="AS17" s="29"/>
    </row>
    <row r="18" spans="1:58" s="9" customFormat="1" ht="20.25" customHeight="1">
      <c r="A18" s="3"/>
      <c r="B18" s="30"/>
      <c r="C18" s="97"/>
      <c r="D18" s="31">
        <v>1312</v>
      </c>
      <c r="E18" s="31">
        <v>15</v>
      </c>
      <c r="F18" s="31">
        <v>118</v>
      </c>
      <c r="G18" s="32">
        <f t="shared" si="0"/>
        <v>0.0899390243902439</v>
      </c>
      <c r="H18" s="31">
        <v>99</v>
      </c>
      <c r="I18" s="32">
        <f t="shared" si="1"/>
        <v>0.8389830508474576</v>
      </c>
      <c r="J18" s="31">
        <v>5</v>
      </c>
      <c r="K18" s="31">
        <v>58</v>
      </c>
      <c r="L18" s="31">
        <v>56</v>
      </c>
      <c r="M18" s="31">
        <v>11</v>
      </c>
      <c r="N18" s="31">
        <v>45</v>
      </c>
      <c r="O18" s="31"/>
      <c r="P18" s="31"/>
      <c r="Q18" s="31"/>
      <c r="R18" s="31">
        <v>12</v>
      </c>
      <c r="S18" s="31">
        <v>10</v>
      </c>
      <c r="T18" s="31">
        <v>2</v>
      </c>
      <c r="U18" s="31">
        <v>12</v>
      </c>
      <c r="V18" s="31">
        <v>5</v>
      </c>
      <c r="W18" s="31">
        <v>3</v>
      </c>
      <c r="X18" s="31">
        <v>2</v>
      </c>
      <c r="Y18" s="33">
        <f t="shared" si="2"/>
        <v>0.0038109756097560975</v>
      </c>
      <c r="Z18" s="26"/>
      <c r="AA18" s="26"/>
      <c r="AB18" s="27"/>
      <c r="AC18" s="3"/>
      <c r="AD18" s="3"/>
      <c r="AE18" s="5"/>
      <c r="AF18" s="5"/>
      <c r="AG18" s="28"/>
      <c r="AH18" s="8"/>
      <c r="AI18" s="8"/>
      <c r="AJ18" s="8"/>
      <c r="AK18" s="8"/>
      <c r="AL18" s="8"/>
      <c r="AM18" s="8"/>
      <c r="AN18" s="10"/>
      <c r="AO18" s="10"/>
      <c r="AP18" s="8"/>
      <c r="AQ18" s="12"/>
      <c r="AR18" s="29"/>
      <c r="AS18" s="29"/>
      <c r="AT18" s="3"/>
      <c r="AU18" s="3"/>
      <c r="AV18" s="6"/>
      <c r="AW18" s="6"/>
      <c r="AX18" s="6"/>
      <c r="AY18" s="3"/>
      <c r="AZ18" s="3"/>
      <c r="BA18" s="3"/>
      <c r="BB18" s="3"/>
      <c r="BC18" s="3"/>
      <c r="BD18" s="3"/>
      <c r="BE18" s="3"/>
      <c r="BF18" s="3"/>
    </row>
    <row r="19" spans="2:45" ht="20.25" customHeight="1">
      <c r="B19" s="30"/>
      <c r="C19" s="36" t="s">
        <v>54</v>
      </c>
      <c r="D19" s="37">
        <f aca="true" t="shared" si="3" ref="D19:F20">D17+D15+D13+D11+D9+D5+D7</f>
        <v>5888</v>
      </c>
      <c r="E19" s="37">
        <f t="shared" si="3"/>
        <v>187</v>
      </c>
      <c r="F19" s="37">
        <f t="shared" si="3"/>
        <v>509</v>
      </c>
      <c r="G19" s="38">
        <f t="shared" si="0"/>
        <v>0.08644701086956522</v>
      </c>
      <c r="H19" s="37">
        <f>H17+H15+H13+H11+H9+H5+H7</f>
        <v>326</v>
      </c>
      <c r="I19" s="38">
        <f t="shared" si="1"/>
        <v>0.6404715127701375</v>
      </c>
      <c r="J19" s="37">
        <f aca="true" t="shared" si="4" ref="J19:X19">J17+J15+J13+J11+J9+J5+J7</f>
        <v>35</v>
      </c>
      <c r="K19" s="37">
        <f t="shared" si="4"/>
        <v>175</v>
      </c>
      <c r="L19" s="37">
        <f aca="true" t="shared" si="5" ref="L19:N20">L17+L15+L13+L11+L9+L5+L7</f>
        <v>140</v>
      </c>
      <c r="M19" s="37">
        <f t="shared" si="5"/>
        <v>36</v>
      </c>
      <c r="N19" s="37">
        <f t="shared" si="5"/>
        <v>104</v>
      </c>
      <c r="O19" s="37">
        <f t="shared" si="4"/>
        <v>0</v>
      </c>
      <c r="P19" s="37">
        <f t="shared" si="4"/>
        <v>0</v>
      </c>
      <c r="Q19" s="37">
        <f t="shared" si="4"/>
        <v>1</v>
      </c>
      <c r="R19" s="37">
        <f t="shared" si="4"/>
        <v>34</v>
      </c>
      <c r="S19" s="37">
        <f t="shared" si="4"/>
        <v>30</v>
      </c>
      <c r="T19" s="37">
        <f t="shared" si="4"/>
        <v>4</v>
      </c>
      <c r="U19" s="37">
        <f t="shared" si="4"/>
        <v>47</v>
      </c>
      <c r="V19" s="37">
        <f t="shared" si="4"/>
        <v>21</v>
      </c>
      <c r="W19" s="37">
        <f t="shared" si="4"/>
        <v>9</v>
      </c>
      <c r="X19" s="37">
        <f t="shared" si="4"/>
        <v>5</v>
      </c>
      <c r="Y19" s="39">
        <f t="shared" si="2"/>
        <v>0.0035665760869565215</v>
      </c>
      <c r="Z19" s="26"/>
      <c r="AA19" s="26"/>
      <c r="AB19" s="27"/>
      <c r="AC19" s="3"/>
      <c r="AD19" s="3"/>
      <c r="AE19" s="5"/>
      <c r="AF19" s="5"/>
      <c r="AG19" s="28"/>
      <c r="AH19" s="8"/>
      <c r="AI19" s="8"/>
      <c r="AJ19" s="8"/>
      <c r="AK19" s="8"/>
      <c r="AL19" s="8"/>
      <c r="AM19" s="8"/>
      <c r="AN19" s="10"/>
      <c r="AO19" s="10"/>
      <c r="AP19" s="8"/>
      <c r="AQ19" s="12"/>
      <c r="AR19" s="29"/>
      <c r="AS19" s="29"/>
    </row>
    <row r="20" spans="1:58" s="9" customFormat="1" ht="20.25" customHeight="1">
      <c r="A20" s="3"/>
      <c r="B20" s="40"/>
      <c r="C20" s="41" t="s">
        <v>51</v>
      </c>
      <c r="D20" s="42">
        <f t="shared" si="3"/>
        <v>27115</v>
      </c>
      <c r="E20" s="42">
        <f t="shared" si="3"/>
        <v>708</v>
      </c>
      <c r="F20" s="42">
        <f t="shared" si="3"/>
        <v>1934</v>
      </c>
      <c r="G20" s="43">
        <f t="shared" si="0"/>
        <v>0.07132583440899871</v>
      </c>
      <c r="H20" s="42">
        <f>H18+H16+H14+H12+H10+H6+H8</f>
        <v>1332</v>
      </c>
      <c r="I20" s="43">
        <f t="shared" si="1"/>
        <v>0.688728024819028</v>
      </c>
      <c r="J20" s="42">
        <f aca="true" t="shared" si="6" ref="J20:X20">J18+J16+J14+J12+J10+J6+J8</f>
        <v>65</v>
      </c>
      <c r="K20" s="42">
        <f t="shared" si="6"/>
        <v>700</v>
      </c>
      <c r="L20" s="42">
        <f t="shared" si="5"/>
        <v>628</v>
      </c>
      <c r="M20" s="42">
        <f t="shared" si="5"/>
        <v>130</v>
      </c>
      <c r="N20" s="42">
        <f t="shared" si="5"/>
        <v>498</v>
      </c>
      <c r="O20" s="42">
        <f t="shared" si="6"/>
        <v>0</v>
      </c>
      <c r="P20" s="42">
        <f t="shared" si="6"/>
        <v>0</v>
      </c>
      <c r="Q20" s="42">
        <f t="shared" si="6"/>
        <v>3</v>
      </c>
      <c r="R20" s="42">
        <f t="shared" si="6"/>
        <v>157</v>
      </c>
      <c r="S20" s="42">
        <f t="shared" si="6"/>
        <v>145</v>
      </c>
      <c r="T20" s="42">
        <f t="shared" si="6"/>
        <v>22</v>
      </c>
      <c r="U20" s="42">
        <f t="shared" si="6"/>
        <v>240</v>
      </c>
      <c r="V20" s="42">
        <f t="shared" si="6"/>
        <v>54</v>
      </c>
      <c r="W20" s="42">
        <f t="shared" si="6"/>
        <v>30</v>
      </c>
      <c r="X20" s="42">
        <f t="shared" si="6"/>
        <v>19</v>
      </c>
      <c r="Y20" s="44">
        <f t="shared" si="2"/>
        <v>0.001991517610178868</v>
      </c>
      <c r="Z20" s="26"/>
      <c r="AA20" s="26"/>
      <c r="AB20" s="27"/>
      <c r="AC20" s="3"/>
      <c r="AD20" s="3"/>
      <c r="AE20" s="5"/>
      <c r="AF20" s="5"/>
      <c r="AG20" s="28"/>
      <c r="AH20" s="8"/>
      <c r="AI20" s="8"/>
      <c r="AJ20" s="8"/>
      <c r="AK20" s="8"/>
      <c r="AL20" s="8"/>
      <c r="AM20" s="8"/>
      <c r="AN20" s="10"/>
      <c r="AO20" s="10"/>
      <c r="AP20" s="8"/>
      <c r="AQ20" s="12"/>
      <c r="AR20" s="29"/>
      <c r="AS20" s="29"/>
      <c r="AT20" s="3"/>
      <c r="AU20" s="3"/>
      <c r="AV20" s="6"/>
      <c r="AW20" s="6"/>
      <c r="AX20" s="6"/>
      <c r="AY20" s="3"/>
      <c r="AZ20" s="3"/>
      <c r="BA20" s="3"/>
      <c r="BB20" s="3"/>
      <c r="BC20" s="3"/>
      <c r="BD20" s="3"/>
      <c r="BE20" s="3"/>
      <c r="BF20" s="3"/>
    </row>
    <row r="21" spans="2:45" ht="20.25" customHeight="1">
      <c r="B21" s="23"/>
      <c r="C21" s="104" t="s">
        <v>84</v>
      </c>
      <c r="D21" s="24">
        <v>1241</v>
      </c>
      <c r="E21" s="24">
        <v>18</v>
      </c>
      <c r="F21" s="24">
        <v>123</v>
      </c>
      <c r="G21" s="80">
        <f t="shared" si="0"/>
        <v>0.0991136180499597</v>
      </c>
      <c r="H21" s="24">
        <v>87</v>
      </c>
      <c r="I21" s="80">
        <f t="shared" si="1"/>
        <v>0.7073170731707317</v>
      </c>
      <c r="J21" s="24">
        <v>3</v>
      </c>
      <c r="K21" s="24">
        <v>43</v>
      </c>
      <c r="L21" s="24">
        <v>39</v>
      </c>
      <c r="M21" s="24">
        <v>8</v>
      </c>
      <c r="N21" s="24">
        <v>31</v>
      </c>
      <c r="O21" s="24"/>
      <c r="P21" s="24"/>
      <c r="Q21" s="24">
        <v>3</v>
      </c>
      <c r="R21" s="24">
        <v>6</v>
      </c>
      <c r="S21" s="24">
        <v>10</v>
      </c>
      <c r="T21" s="24">
        <v>2</v>
      </c>
      <c r="U21" s="24">
        <v>20</v>
      </c>
      <c r="V21" s="24">
        <v>3</v>
      </c>
      <c r="W21" s="24">
        <v>1</v>
      </c>
      <c r="X21" s="24">
        <v>1</v>
      </c>
      <c r="Y21" s="25">
        <f t="shared" si="2"/>
        <v>0.0024174053182917004</v>
      </c>
      <c r="Z21" s="26"/>
      <c r="AA21" s="26"/>
      <c r="AB21" s="27"/>
      <c r="AC21" s="3"/>
      <c r="AD21" s="3"/>
      <c r="AE21" s="5"/>
      <c r="AF21" s="5"/>
      <c r="AG21" s="28"/>
      <c r="AH21" s="8"/>
      <c r="AI21" s="8"/>
      <c r="AJ21" s="8"/>
      <c r="AK21" s="8"/>
      <c r="AL21" s="8"/>
      <c r="AM21" s="8"/>
      <c r="AN21" s="10"/>
      <c r="AO21" s="10"/>
      <c r="AP21" s="8"/>
      <c r="AQ21" s="12"/>
      <c r="AR21" s="29"/>
      <c r="AS21" s="29"/>
    </row>
    <row r="22" spans="1:58" s="9" customFormat="1" ht="20.25" customHeight="1">
      <c r="A22" s="3"/>
      <c r="B22" s="30" t="s">
        <v>93</v>
      </c>
      <c r="C22" s="97"/>
      <c r="D22" s="31">
        <v>6735</v>
      </c>
      <c r="E22" s="31">
        <v>48</v>
      </c>
      <c r="F22" s="31">
        <v>463</v>
      </c>
      <c r="G22" s="32">
        <f t="shared" si="0"/>
        <v>0.06874536005939123</v>
      </c>
      <c r="H22" s="31">
        <v>356</v>
      </c>
      <c r="I22" s="32">
        <f t="shared" si="1"/>
        <v>0.7688984881209503</v>
      </c>
      <c r="J22" s="31">
        <v>9</v>
      </c>
      <c r="K22" s="31">
        <v>176</v>
      </c>
      <c r="L22" s="31">
        <v>160</v>
      </c>
      <c r="M22" s="31">
        <v>30</v>
      </c>
      <c r="N22" s="31">
        <v>130</v>
      </c>
      <c r="O22" s="31"/>
      <c r="P22" s="31">
        <v>1</v>
      </c>
      <c r="Q22" s="31">
        <v>3</v>
      </c>
      <c r="R22" s="31">
        <v>37</v>
      </c>
      <c r="S22" s="31">
        <v>50</v>
      </c>
      <c r="T22" s="31">
        <v>6</v>
      </c>
      <c r="U22" s="31">
        <v>74</v>
      </c>
      <c r="V22" s="31">
        <v>6</v>
      </c>
      <c r="W22" s="31">
        <v>2</v>
      </c>
      <c r="X22" s="31">
        <v>2</v>
      </c>
      <c r="Y22" s="33">
        <f t="shared" si="2"/>
        <v>0.0008908685968819599</v>
      </c>
      <c r="Z22" s="26"/>
      <c r="AA22" s="26"/>
      <c r="AB22" s="27"/>
      <c r="AC22" s="3"/>
      <c r="AD22" s="3"/>
      <c r="AE22" s="5"/>
      <c r="AF22" s="5"/>
      <c r="AG22" s="28"/>
      <c r="AH22" s="8"/>
      <c r="AI22" s="8"/>
      <c r="AJ22" s="8"/>
      <c r="AK22" s="8"/>
      <c r="AL22" s="8"/>
      <c r="AM22" s="8"/>
      <c r="AN22" s="10"/>
      <c r="AO22" s="10"/>
      <c r="AP22" s="8"/>
      <c r="AQ22" s="12"/>
      <c r="AR22" s="137"/>
      <c r="AS22" s="29"/>
      <c r="AT22" s="3"/>
      <c r="AU22" s="3"/>
      <c r="AV22" s="6"/>
      <c r="AW22" s="6"/>
      <c r="AX22" s="6"/>
      <c r="AY22" s="3"/>
      <c r="AZ22" s="3"/>
      <c r="BA22" s="3"/>
      <c r="BB22" s="3"/>
      <c r="BC22" s="3"/>
      <c r="BD22" s="3"/>
      <c r="BE22" s="3"/>
      <c r="BF22" s="3"/>
    </row>
    <row r="23" spans="1:58" s="9" customFormat="1" ht="20.25" customHeight="1">
      <c r="A23" s="3"/>
      <c r="B23" s="30" t="s">
        <v>94</v>
      </c>
      <c r="C23" s="102" t="s">
        <v>85</v>
      </c>
      <c r="D23" s="34">
        <v>395</v>
      </c>
      <c r="E23" s="34">
        <v>1</v>
      </c>
      <c r="F23" s="34">
        <v>44</v>
      </c>
      <c r="G23" s="80">
        <f t="shared" si="0"/>
        <v>0.11139240506329114</v>
      </c>
      <c r="H23" s="34">
        <v>31</v>
      </c>
      <c r="I23" s="80">
        <f t="shared" si="1"/>
        <v>0.7045454545454546</v>
      </c>
      <c r="J23" s="34">
        <v>1</v>
      </c>
      <c r="K23" s="34">
        <v>16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2</v>
      </c>
      <c r="S23" s="34">
        <v>3</v>
      </c>
      <c r="T23" s="34">
        <v>2</v>
      </c>
      <c r="U23" s="34">
        <v>7</v>
      </c>
      <c r="V23" s="24">
        <v>0</v>
      </c>
      <c r="W23" s="24">
        <v>0</v>
      </c>
      <c r="X23" s="24">
        <v>0</v>
      </c>
      <c r="Y23" s="25">
        <f t="shared" si="2"/>
        <v>0</v>
      </c>
      <c r="Z23" s="26"/>
      <c r="AA23" s="26"/>
      <c r="AB23" s="27"/>
      <c r="AC23" s="3"/>
      <c r="AD23" s="3"/>
      <c r="AE23" s="5"/>
      <c r="AF23" s="5"/>
      <c r="AG23" s="28"/>
      <c r="AH23" s="8"/>
      <c r="AI23" s="8"/>
      <c r="AJ23" s="8"/>
      <c r="AK23" s="8"/>
      <c r="AL23" s="8"/>
      <c r="AM23" s="8"/>
      <c r="AN23" s="10"/>
      <c r="AO23" s="10"/>
      <c r="AP23" s="8"/>
      <c r="AQ23" s="12"/>
      <c r="AR23" s="29"/>
      <c r="AS23" s="29"/>
      <c r="AT23" s="3"/>
      <c r="AU23" s="3"/>
      <c r="AV23" s="6"/>
      <c r="AW23" s="6"/>
      <c r="AX23" s="6"/>
      <c r="AY23" s="3"/>
      <c r="AZ23" s="3"/>
      <c r="BA23" s="3"/>
      <c r="BB23" s="3"/>
      <c r="BC23" s="3"/>
      <c r="BD23" s="3"/>
      <c r="BE23" s="3"/>
      <c r="BF23" s="3"/>
    </row>
    <row r="24" spans="1:58" s="9" customFormat="1" ht="20.25" customHeight="1">
      <c r="A24" s="3"/>
      <c r="B24" s="30" t="s">
        <v>95</v>
      </c>
      <c r="C24" s="103"/>
      <c r="D24" s="35">
        <v>1963</v>
      </c>
      <c r="E24" s="35">
        <v>5</v>
      </c>
      <c r="F24" s="35">
        <v>200</v>
      </c>
      <c r="G24" s="32">
        <f t="shared" si="0"/>
        <v>0.10188487009679063</v>
      </c>
      <c r="H24" s="35">
        <v>141</v>
      </c>
      <c r="I24" s="32">
        <f t="shared" si="1"/>
        <v>0.705</v>
      </c>
      <c r="J24" s="35">
        <v>4</v>
      </c>
      <c r="K24" s="35">
        <v>64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1</v>
      </c>
      <c r="R24" s="35">
        <v>16</v>
      </c>
      <c r="S24" s="35">
        <v>13</v>
      </c>
      <c r="T24" s="35">
        <v>6</v>
      </c>
      <c r="U24" s="35">
        <v>37</v>
      </c>
      <c r="V24" s="31">
        <v>0</v>
      </c>
      <c r="W24" s="31">
        <v>0</v>
      </c>
      <c r="X24" s="31">
        <v>0</v>
      </c>
      <c r="Y24" s="33">
        <f t="shared" si="2"/>
        <v>0</v>
      </c>
      <c r="Z24" s="26"/>
      <c r="AA24" s="26"/>
      <c r="AB24" s="27"/>
      <c r="AC24" s="3"/>
      <c r="AD24" s="3"/>
      <c r="AE24" s="5"/>
      <c r="AF24" s="5"/>
      <c r="AG24" s="28"/>
      <c r="AH24" s="8"/>
      <c r="AI24" s="8"/>
      <c r="AJ24" s="8"/>
      <c r="AK24" s="8"/>
      <c r="AL24" s="8"/>
      <c r="AM24" s="8"/>
      <c r="AN24" s="10"/>
      <c r="AO24" s="10"/>
      <c r="AP24" s="8"/>
      <c r="AQ24" s="12"/>
      <c r="AR24" s="29"/>
      <c r="AS24" s="29"/>
      <c r="AT24" s="3"/>
      <c r="AU24" s="3"/>
      <c r="AV24" s="6"/>
      <c r="AW24" s="6"/>
      <c r="AX24" s="6"/>
      <c r="AY24" s="3"/>
      <c r="AZ24" s="3"/>
      <c r="BA24" s="3"/>
      <c r="BB24" s="3"/>
      <c r="BC24" s="3"/>
      <c r="BD24" s="3"/>
      <c r="BE24" s="3"/>
      <c r="BF24" s="3"/>
    </row>
    <row r="25" spans="2:45" ht="20.25" customHeight="1">
      <c r="B25" s="30" t="s">
        <v>96</v>
      </c>
      <c r="C25" s="96" t="s">
        <v>18</v>
      </c>
      <c r="D25" s="24">
        <v>574</v>
      </c>
      <c r="E25" s="24">
        <v>28</v>
      </c>
      <c r="F25" s="24">
        <v>37</v>
      </c>
      <c r="G25" s="80">
        <f>F25/D25</f>
        <v>0.06445993031358885</v>
      </c>
      <c r="H25" s="24">
        <v>27</v>
      </c>
      <c r="I25" s="80">
        <f>H25/F25</f>
        <v>0.7297297297297297</v>
      </c>
      <c r="J25" s="24">
        <v>3</v>
      </c>
      <c r="K25" s="24">
        <v>8</v>
      </c>
      <c r="L25" s="24">
        <v>8</v>
      </c>
      <c r="M25" s="24">
        <v>1</v>
      </c>
      <c r="N25" s="24">
        <v>7</v>
      </c>
      <c r="O25" s="24"/>
      <c r="P25" s="24"/>
      <c r="Q25" s="24">
        <v>1</v>
      </c>
      <c r="R25" s="24">
        <v>2</v>
      </c>
      <c r="S25" s="24">
        <v>4</v>
      </c>
      <c r="T25" s="24">
        <v>2</v>
      </c>
      <c r="U25" s="24">
        <v>7</v>
      </c>
      <c r="V25" s="24">
        <v>3</v>
      </c>
      <c r="W25" s="24">
        <v>3</v>
      </c>
      <c r="X25" s="24">
        <v>2</v>
      </c>
      <c r="Y25" s="45">
        <f>V25/D25</f>
        <v>0.005226480836236934</v>
      </c>
      <c r="Z25" s="26"/>
      <c r="AA25" s="26"/>
      <c r="AB25" s="27"/>
      <c r="AC25" s="3"/>
      <c r="AD25" s="3"/>
      <c r="AE25" s="5"/>
      <c r="AF25" s="5"/>
      <c r="AG25" s="28"/>
      <c r="AH25" s="8"/>
      <c r="AI25" s="8"/>
      <c r="AJ25" s="8"/>
      <c r="AK25" s="8"/>
      <c r="AL25" s="8"/>
      <c r="AM25" s="8"/>
      <c r="AN25" s="10"/>
      <c r="AO25" s="10"/>
      <c r="AP25" s="8"/>
      <c r="AQ25" s="12"/>
      <c r="AR25" s="29"/>
      <c r="AS25" s="29"/>
    </row>
    <row r="26" spans="1:58" s="9" customFormat="1" ht="20.25" customHeight="1">
      <c r="A26" s="3"/>
      <c r="B26" s="30" t="s">
        <v>97</v>
      </c>
      <c r="C26" s="97"/>
      <c r="D26" s="31">
        <v>4629</v>
      </c>
      <c r="E26" s="31">
        <v>138</v>
      </c>
      <c r="F26" s="31">
        <v>290</v>
      </c>
      <c r="G26" s="32">
        <f>F26/D26</f>
        <v>0.06264852019874703</v>
      </c>
      <c r="H26" s="31">
        <v>214</v>
      </c>
      <c r="I26" s="32">
        <f>H26/F26</f>
        <v>0.7379310344827587</v>
      </c>
      <c r="J26" s="31">
        <v>8</v>
      </c>
      <c r="K26" s="31">
        <v>110</v>
      </c>
      <c r="L26" s="31">
        <v>106</v>
      </c>
      <c r="M26" s="31">
        <v>8</v>
      </c>
      <c r="N26" s="31">
        <v>98</v>
      </c>
      <c r="O26" s="31"/>
      <c r="P26" s="31"/>
      <c r="Q26" s="31">
        <v>1</v>
      </c>
      <c r="R26" s="31">
        <v>21</v>
      </c>
      <c r="S26" s="31">
        <v>20</v>
      </c>
      <c r="T26" s="31">
        <v>3</v>
      </c>
      <c r="U26" s="31">
        <v>51</v>
      </c>
      <c r="V26" s="31">
        <v>7</v>
      </c>
      <c r="W26" s="31">
        <v>7</v>
      </c>
      <c r="X26" s="31">
        <v>5</v>
      </c>
      <c r="Y26" s="33">
        <f>V26/D26</f>
        <v>0.001512205659969756</v>
      </c>
      <c r="Z26" s="26"/>
      <c r="AA26" s="26"/>
      <c r="AB26" s="27"/>
      <c r="AC26" s="3"/>
      <c r="AD26" s="3"/>
      <c r="AE26" s="5"/>
      <c r="AF26" s="5"/>
      <c r="AG26" s="28"/>
      <c r="AH26" s="8"/>
      <c r="AI26" s="8"/>
      <c r="AJ26" s="8"/>
      <c r="AK26" s="8"/>
      <c r="AL26" s="8"/>
      <c r="AM26" s="8"/>
      <c r="AN26" s="10"/>
      <c r="AO26" s="10"/>
      <c r="AP26" s="8"/>
      <c r="AQ26" s="12"/>
      <c r="AR26" s="29"/>
      <c r="AS26" s="29"/>
      <c r="AT26" s="3"/>
      <c r="AU26" s="3"/>
      <c r="AV26" s="6"/>
      <c r="AW26" s="6"/>
      <c r="AX26" s="6"/>
      <c r="AY26" s="3"/>
      <c r="AZ26" s="3"/>
      <c r="BA26" s="3"/>
      <c r="BB26" s="3"/>
      <c r="BC26" s="3"/>
      <c r="BD26" s="3"/>
      <c r="BE26" s="3"/>
      <c r="BF26" s="3"/>
    </row>
    <row r="27" spans="2:45" ht="20.25" customHeight="1">
      <c r="B27" s="30"/>
      <c r="C27" s="36" t="s">
        <v>54</v>
      </c>
      <c r="D27" s="37">
        <f aca="true" t="shared" si="7" ref="D27:F28">D21+D25+D23</f>
        <v>2210</v>
      </c>
      <c r="E27" s="37">
        <f t="shared" si="7"/>
        <v>47</v>
      </c>
      <c r="F27" s="37">
        <f t="shared" si="7"/>
        <v>204</v>
      </c>
      <c r="G27" s="38">
        <f t="shared" si="0"/>
        <v>0.09230769230769231</v>
      </c>
      <c r="H27" s="37">
        <f>H21+H25+H23</f>
        <v>145</v>
      </c>
      <c r="I27" s="38">
        <f t="shared" si="1"/>
        <v>0.7107843137254902</v>
      </c>
      <c r="J27" s="37">
        <f aca="true" t="shared" si="8" ref="J27:X27">J21+J25+J23</f>
        <v>7</v>
      </c>
      <c r="K27" s="37">
        <f t="shared" si="8"/>
        <v>67</v>
      </c>
      <c r="L27" s="37">
        <f aca="true" t="shared" si="9" ref="L27:N28">L21+L25+L23</f>
        <v>47</v>
      </c>
      <c r="M27" s="37">
        <f t="shared" si="9"/>
        <v>9</v>
      </c>
      <c r="N27" s="37">
        <f t="shared" si="9"/>
        <v>38</v>
      </c>
      <c r="O27" s="37">
        <f t="shared" si="8"/>
        <v>0</v>
      </c>
      <c r="P27" s="37">
        <f t="shared" si="8"/>
        <v>0</v>
      </c>
      <c r="Q27" s="37">
        <f t="shared" si="8"/>
        <v>4</v>
      </c>
      <c r="R27" s="37">
        <f t="shared" si="8"/>
        <v>10</v>
      </c>
      <c r="S27" s="37">
        <f t="shared" si="8"/>
        <v>17</v>
      </c>
      <c r="T27" s="37">
        <f t="shared" si="8"/>
        <v>6</v>
      </c>
      <c r="U27" s="37">
        <f t="shared" si="8"/>
        <v>34</v>
      </c>
      <c r="V27" s="37">
        <f t="shared" si="8"/>
        <v>6</v>
      </c>
      <c r="W27" s="37">
        <f t="shared" si="8"/>
        <v>4</v>
      </c>
      <c r="X27" s="37">
        <f t="shared" si="8"/>
        <v>3</v>
      </c>
      <c r="Y27" s="39">
        <f t="shared" si="2"/>
        <v>0.0027149321266968325</v>
      </c>
      <c r="Z27" s="26"/>
      <c r="AA27" s="26"/>
      <c r="AB27" s="27"/>
      <c r="AC27" s="3"/>
      <c r="AD27" s="3"/>
      <c r="AE27" s="5"/>
      <c r="AF27" s="5"/>
      <c r="AG27" s="28"/>
      <c r="AH27" s="8"/>
      <c r="AI27" s="8"/>
      <c r="AJ27" s="8"/>
      <c r="AK27" s="8"/>
      <c r="AL27" s="8"/>
      <c r="AM27" s="8"/>
      <c r="AN27" s="10"/>
      <c r="AO27" s="10"/>
      <c r="AP27" s="8"/>
      <c r="AQ27" s="12"/>
      <c r="AR27" s="29"/>
      <c r="AS27" s="29"/>
    </row>
    <row r="28" spans="1:58" s="9" customFormat="1" ht="20.25" customHeight="1">
      <c r="A28" s="3"/>
      <c r="B28" s="40"/>
      <c r="C28" s="41" t="s">
        <v>51</v>
      </c>
      <c r="D28" s="42">
        <f t="shared" si="7"/>
        <v>13327</v>
      </c>
      <c r="E28" s="42">
        <f t="shared" si="7"/>
        <v>191</v>
      </c>
      <c r="F28" s="42">
        <f t="shared" si="7"/>
        <v>953</v>
      </c>
      <c r="G28" s="46">
        <f t="shared" si="0"/>
        <v>0.07150896675921062</v>
      </c>
      <c r="H28" s="42">
        <f>H22+H26+H24</f>
        <v>711</v>
      </c>
      <c r="I28" s="46">
        <f t="shared" si="1"/>
        <v>0.7460650577124869</v>
      </c>
      <c r="J28" s="42">
        <f aca="true" t="shared" si="10" ref="J28:X28">J22+J26+J24</f>
        <v>21</v>
      </c>
      <c r="K28" s="42">
        <f t="shared" si="10"/>
        <v>350</v>
      </c>
      <c r="L28" s="42">
        <f t="shared" si="9"/>
        <v>266</v>
      </c>
      <c r="M28" s="42">
        <f t="shared" si="9"/>
        <v>38</v>
      </c>
      <c r="N28" s="42">
        <f t="shared" si="9"/>
        <v>228</v>
      </c>
      <c r="O28" s="42">
        <f t="shared" si="10"/>
        <v>0</v>
      </c>
      <c r="P28" s="42">
        <f t="shared" si="10"/>
        <v>1</v>
      </c>
      <c r="Q28" s="42">
        <f t="shared" si="10"/>
        <v>5</v>
      </c>
      <c r="R28" s="42">
        <f t="shared" si="10"/>
        <v>74</v>
      </c>
      <c r="S28" s="42">
        <f t="shared" si="10"/>
        <v>83</v>
      </c>
      <c r="T28" s="42">
        <f t="shared" si="10"/>
        <v>15</v>
      </c>
      <c r="U28" s="42">
        <f t="shared" si="10"/>
        <v>162</v>
      </c>
      <c r="V28" s="42">
        <f t="shared" si="10"/>
        <v>13</v>
      </c>
      <c r="W28" s="42">
        <f t="shared" si="10"/>
        <v>9</v>
      </c>
      <c r="X28" s="42">
        <f t="shared" si="10"/>
        <v>7</v>
      </c>
      <c r="Y28" s="44">
        <f t="shared" si="2"/>
        <v>0.0009754633450889173</v>
      </c>
      <c r="Z28" s="26"/>
      <c r="AA28" s="26"/>
      <c r="AB28" s="27"/>
      <c r="AC28" s="3"/>
      <c r="AD28" s="3"/>
      <c r="AE28" s="5"/>
      <c r="AF28" s="5"/>
      <c r="AG28" s="28"/>
      <c r="AH28" s="8"/>
      <c r="AI28" s="8"/>
      <c r="AJ28" s="8"/>
      <c r="AK28" s="8"/>
      <c r="AL28" s="8"/>
      <c r="AM28" s="8"/>
      <c r="AN28" s="10"/>
      <c r="AO28" s="10"/>
      <c r="AP28" s="8"/>
      <c r="AQ28" s="12"/>
      <c r="AR28" s="29"/>
      <c r="AS28" s="29"/>
      <c r="AT28" s="3"/>
      <c r="AU28" s="3"/>
      <c r="AV28" s="6"/>
      <c r="AW28" s="6"/>
      <c r="AX28" s="6"/>
      <c r="AY28" s="3"/>
      <c r="AZ28" s="3"/>
      <c r="BA28" s="3"/>
      <c r="BB28" s="3"/>
      <c r="BC28" s="3"/>
      <c r="BD28" s="3"/>
      <c r="BE28" s="3"/>
      <c r="BF28" s="3"/>
    </row>
    <row r="29" spans="2:45" ht="20.25" customHeight="1">
      <c r="B29" s="47"/>
      <c r="C29" s="96" t="s">
        <v>46</v>
      </c>
      <c r="D29" s="24">
        <v>526</v>
      </c>
      <c r="E29" s="24">
        <v>16</v>
      </c>
      <c r="F29" s="24">
        <v>25</v>
      </c>
      <c r="G29" s="80">
        <f t="shared" si="0"/>
        <v>0.04752851711026616</v>
      </c>
      <c r="H29" s="24">
        <v>14</v>
      </c>
      <c r="I29" s="80">
        <f t="shared" si="1"/>
        <v>0.56</v>
      </c>
      <c r="J29" s="24">
        <v>1</v>
      </c>
      <c r="K29" s="24">
        <v>6</v>
      </c>
      <c r="L29" s="24">
        <v>5</v>
      </c>
      <c r="M29" s="24">
        <v>3</v>
      </c>
      <c r="N29" s="24">
        <v>2</v>
      </c>
      <c r="O29" s="24"/>
      <c r="P29" s="24"/>
      <c r="Q29" s="24"/>
      <c r="R29" s="24">
        <v>3</v>
      </c>
      <c r="S29" s="24">
        <v>3</v>
      </c>
      <c r="T29" s="24"/>
      <c r="U29" s="24">
        <v>1</v>
      </c>
      <c r="V29" s="24">
        <v>1</v>
      </c>
      <c r="W29" s="24">
        <v>1</v>
      </c>
      <c r="X29" s="24">
        <v>1</v>
      </c>
      <c r="Y29" s="25">
        <f t="shared" si="2"/>
        <v>0.0019011406844106464</v>
      </c>
      <c r="Z29" s="26"/>
      <c r="AA29" s="26"/>
      <c r="AB29" s="27"/>
      <c r="AC29" s="3"/>
      <c r="AD29" s="3"/>
      <c r="AE29" s="5"/>
      <c r="AF29" s="5"/>
      <c r="AG29" s="28"/>
      <c r="AH29" s="8"/>
      <c r="AI29" s="8"/>
      <c r="AJ29" s="8"/>
      <c r="AK29" s="8"/>
      <c r="AL29" s="8"/>
      <c r="AM29" s="8"/>
      <c r="AN29" s="10"/>
      <c r="AO29" s="10"/>
      <c r="AP29" s="8"/>
      <c r="AQ29" s="12"/>
      <c r="AR29" s="29"/>
      <c r="AS29" s="29"/>
    </row>
    <row r="30" spans="1:58" s="9" customFormat="1" ht="20.25" customHeight="1">
      <c r="A30" s="3"/>
      <c r="B30" s="48"/>
      <c r="C30" s="97"/>
      <c r="D30" s="31">
        <v>5065</v>
      </c>
      <c r="E30" s="31">
        <v>103</v>
      </c>
      <c r="F30" s="31">
        <v>303</v>
      </c>
      <c r="G30" s="32">
        <f t="shared" si="0"/>
        <v>0.05982230997038499</v>
      </c>
      <c r="H30" s="31">
        <v>227</v>
      </c>
      <c r="I30" s="32">
        <f t="shared" si="1"/>
        <v>0.7491749174917491</v>
      </c>
      <c r="J30" s="31">
        <v>12</v>
      </c>
      <c r="K30" s="31">
        <v>117</v>
      </c>
      <c r="L30" s="31">
        <v>103</v>
      </c>
      <c r="M30" s="31">
        <v>16</v>
      </c>
      <c r="N30" s="31">
        <v>87</v>
      </c>
      <c r="O30" s="31"/>
      <c r="P30" s="31"/>
      <c r="Q30" s="31"/>
      <c r="R30" s="31">
        <v>33</v>
      </c>
      <c r="S30" s="31">
        <v>25</v>
      </c>
      <c r="T30" s="31">
        <v>6</v>
      </c>
      <c r="U30" s="31">
        <v>34</v>
      </c>
      <c r="V30" s="31">
        <v>12</v>
      </c>
      <c r="W30" s="31">
        <v>10</v>
      </c>
      <c r="X30" s="31">
        <v>5</v>
      </c>
      <c r="Y30" s="33">
        <f t="shared" si="2"/>
        <v>0.0023692003948667323</v>
      </c>
      <c r="Z30" s="26"/>
      <c r="AA30" s="26"/>
      <c r="AB30" s="27"/>
      <c r="AC30" s="3"/>
      <c r="AD30" s="3"/>
      <c r="AE30" s="5"/>
      <c r="AF30" s="5"/>
      <c r="AG30" s="28"/>
      <c r="AH30" s="8"/>
      <c r="AI30" s="8"/>
      <c r="AJ30" s="8"/>
      <c r="AK30" s="8"/>
      <c r="AL30" s="8"/>
      <c r="AM30" s="8"/>
      <c r="AN30" s="10"/>
      <c r="AO30" s="10"/>
      <c r="AP30" s="8"/>
      <c r="AQ30" s="12"/>
      <c r="AR30" s="29"/>
      <c r="AS30" s="29"/>
      <c r="AT30" s="3"/>
      <c r="AU30" s="3"/>
      <c r="AV30" s="6"/>
      <c r="AW30" s="6"/>
      <c r="AX30" s="6"/>
      <c r="AY30" s="3"/>
      <c r="AZ30" s="3"/>
      <c r="BA30" s="3"/>
      <c r="BB30" s="3"/>
      <c r="BC30" s="3"/>
      <c r="BD30" s="3"/>
      <c r="BE30" s="3"/>
      <c r="BF30" s="3"/>
    </row>
    <row r="31" spans="2:45" ht="20.25" customHeight="1">
      <c r="B31" s="48" t="s">
        <v>67</v>
      </c>
      <c r="C31" s="96" t="s">
        <v>47</v>
      </c>
      <c r="D31" s="24">
        <v>412</v>
      </c>
      <c r="E31" s="24">
        <v>20</v>
      </c>
      <c r="F31" s="24">
        <v>27</v>
      </c>
      <c r="G31" s="80">
        <f t="shared" si="0"/>
        <v>0.06553398058252427</v>
      </c>
      <c r="H31" s="24">
        <v>15</v>
      </c>
      <c r="I31" s="80">
        <f t="shared" si="1"/>
        <v>0.5555555555555556</v>
      </c>
      <c r="J31" s="24">
        <v>1</v>
      </c>
      <c r="K31" s="24">
        <v>5</v>
      </c>
      <c r="L31" s="24">
        <v>4</v>
      </c>
      <c r="M31" s="24">
        <v>1</v>
      </c>
      <c r="N31" s="24">
        <v>3</v>
      </c>
      <c r="O31" s="24"/>
      <c r="P31" s="24"/>
      <c r="Q31" s="24"/>
      <c r="R31" s="24">
        <v>2</v>
      </c>
      <c r="S31" s="24">
        <v>1</v>
      </c>
      <c r="T31" s="24">
        <v>2</v>
      </c>
      <c r="U31" s="24">
        <v>4</v>
      </c>
      <c r="V31" s="24">
        <v>1</v>
      </c>
      <c r="W31" s="24">
        <v>1</v>
      </c>
      <c r="X31" s="24"/>
      <c r="Y31" s="25">
        <f t="shared" si="2"/>
        <v>0.0024271844660194173</v>
      </c>
      <c r="Z31" s="26"/>
      <c r="AA31" s="26"/>
      <c r="AB31" s="27"/>
      <c r="AC31" s="3"/>
      <c r="AD31" s="3"/>
      <c r="AE31" s="5"/>
      <c r="AF31" s="5"/>
      <c r="AG31" s="28"/>
      <c r="AH31" s="8"/>
      <c r="AI31" s="8"/>
      <c r="AJ31" s="8"/>
      <c r="AK31" s="8"/>
      <c r="AL31" s="8"/>
      <c r="AM31" s="8"/>
      <c r="AN31" s="10"/>
      <c r="AO31" s="10"/>
      <c r="AP31" s="8"/>
      <c r="AQ31" s="12"/>
      <c r="AR31" s="29"/>
      <c r="AS31" s="29"/>
    </row>
    <row r="32" spans="1:58" s="9" customFormat="1" ht="20.25" customHeight="1">
      <c r="A32" s="3"/>
      <c r="B32" s="48"/>
      <c r="C32" s="97"/>
      <c r="D32" s="31">
        <v>4644</v>
      </c>
      <c r="E32" s="31">
        <v>149</v>
      </c>
      <c r="F32" s="31">
        <v>307</v>
      </c>
      <c r="G32" s="32">
        <f t="shared" si="0"/>
        <v>0.0661068044788975</v>
      </c>
      <c r="H32" s="31">
        <v>223</v>
      </c>
      <c r="I32" s="32">
        <f t="shared" si="1"/>
        <v>0.7263843648208469</v>
      </c>
      <c r="J32" s="31">
        <v>9</v>
      </c>
      <c r="K32" s="31">
        <v>123</v>
      </c>
      <c r="L32" s="31">
        <v>109</v>
      </c>
      <c r="M32" s="31">
        <v>26</v>
      </c>
      <c r="N32" s="31">
        <v>83</v>
      </c>
      <c r="O32" s="31"/>
      <c r="P32" s="31"/>
      <c r="Q32" s="31"/>
      <c r="R32" s="31">
        <v>20</v>
      </c>
      <c r="S32" s="31">
        <v>24</v>
      </c>
      <c r="T32" s="31">
        <v>7</v>
      </c>
      <c r="U32" s="31">
        <v>40</v>
      </c>
      <c r="V32" s="31">
        <v>7</v>
      </c>
      <c r="W32" s="31">
        <v>5</v>
      </c>
      <c r="X32" s="31">
        <v>1</v>
      </c>
      <c r="Y32" s="33">
        <f t="shared" si="2"/>
        <v>0.0015073212747631353</v>
      </c>
      <c r="Z32" s="26"/>
      <c r="AA32" s="26"/>
      <c r="AB32" s="27"/>
      <c r="AC32" s="3"/>
      <c r="AD32" s="3"/>
      <c r="AE32" s="5"/>
      <c r="AF32" s="5"/>
      <c r="AG32" s="28"/>
      <c r="AH32" s="8"/>
      <c r="AI32" s="8"/>
      <c r="AJ32" s="8"/>
      <c r="AK32" s="8"/>
      <c r="AL32" s="8"/>
      <c r="AM32" s="8"/>
      <c r="AN32" s="10"/>
      <c r="AO32" s="10"/>
      <c r="AP32" s="8"/>
      <c r="AQ32" s="12"/>
      <c r="AR32" s="29"/>
      <c r="AS32" s="29"/>
      <c r="AT32" s="6"/>
      <c r="AU32" s="6"/>
      <c r="AV32" s="6"/>
      <c r="AW32" s="6"/>
      <c r="AX32" s="6"/>
      <c r="AY32" s="3"/>
      <c r="AZ32" s="3"/>
      <c r="BA32" s="3"/>
      <c r="BB32" s="3"/>
      <c r="BC32" s="3"/>
      <c r="BD32" s="3"/>
      <c r="BE32" s="3"/>
      <c r="BF32" s="3"/>
    </row>
    <row r="33" spans="1:58" s="9" customFormat="1" ht="20.25" customHeight="1">
      <c r="A33" s="3"/>
      <c r="B33" s="48" t="s">
        <v>55</v>
      </c>
      <c r="C33" s="102" t="s">
        <v>110</v>
      </c>
      <c r="D33" s="87">
        <v>2</v>
      </c>
      <c r="E33" s="87">
        <v>0</v>
      </c>
      <c r="F33" s="87">
        <v>0</v>
      </c>
      <c r="G33" s="88">
        <f>F33/D33</f>
        <v>0</v>
      </c>
      <c r="H33" s="87">
        <v>0</v>
      </c>
      <c r="I33" s="88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9">
        <v>0</v>
      </c>
      <c r="Z33" s="26"/>
      <c r="AA33" s="26"/>
      <c r="AB33" s="27"/>
      <c r="AC33" s="3"/>
      <c r="AD33" s="3"/>
      <c r="AE33" s="5"/>
      <c r="AF33" s="5"/>
      <c r="AG33" s="28"/>
      <c r="AH33" s="8"/>
      <c r="AI33" s="8"/>
      <c r="AJ33" s="8"/>
      <c r="AK33" s="8"/>
      <c r="AL33" s="8"/>
      <c r="AM33" s="8"/>
      <c r="AN33" s="10"/>
      <c r="AO33" s="10"/>
      <c r="AP33" s="8"/>
      <c r="AQ33" s="12"/>
      <c r="AR33" s="29"/>
      <c r="AS33" s="29"/>
      <c r="AT33" s="6"/>
      <c r="AU33" s="6"/>
      <c r="AV33" s="6"/>
      <c r="AW33" s="6"/>
      <c r="AX33" s="6"/>
      <c r="AY33" s="3"/>
      <c r="AZ33" s="3"/>
      <c r="BA33" s="3"/>
      <c r="BB33" s="3"/>
      <c r="BC33" s="3"/>
      <c r="BD33" s="3"/>
      <c r="BE33" s="3"/>
      <c r="BF33" s="3"/>
    </row>
    <row r="34" spans="1:58" s="9" customFormat="1" ht="20.25" customHeight="1">
      <c r="A34" s="3"/>
      <c r="B34" s="48"/>
      <c r="C34" s="103"/>
      <c r="D34" s="35">
        <v>36</v>
      </c>
      <c r="E34" s="35">
        <v>2</v>
      </c>
      <c r="F34" s="35">
        <v>7</v>
      </c>
      <c r="G34" s="85">
        <f>F34/D34</f>
        <v>0.19444444444444445</v>
      </c>
      <c r="H34" s="35">
        <v>1</v>
      </c>
      <c r="I34" s="85">
        <f>H34/F34</f>
        <v>0.14285714285714285</v>
      </c>
      <c r="J34" s="35">
        <v>0</v>
      </c>
      <c r="K34" s="35">
        <v>1</v>
      </c>
      <c r="L34" s="35">
        <v>1</v>
      </c>
      <c r="M34" s="35">
        <v>0</v>
      </c>
      <c r="N34" s="35">
        <v>1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86">
        <v>0</v>
      </c>
      <c r="Z34" s="26"/>
      <c r="AA34" s="26"/>
      <c r="AB34" s="27"/>
      <c r="AC34" s="3"/>
      <c r="AD34" s="3"/>
      <c r="AE34" s="5"/>
      <c r="AF34" s="5"/>
      <c r="AG34" s="28"/>
      <c r="AH34" s="8"/>
      <c r="AI34" s="8"/>
      <c r="AJ34" s="8"/>
      <c r="AK34" s="8"/>
      <c r="AL34" s="8"/>
      <c r="AM34" s="8"/>
      <c r="AN34" s="10"/>
      <c r="AO34" s="10"/>
      <c r="AP34" s="8"/>
      <c r="AQ34" s="12"/>
      <c r="AR34" s="29"/>
      <c r="AS34" s="29"/>
      <c r="AT34" s="6"/>
      <c r="AU34" s="6"/>
      <c r="AV34" s="6"/>
      <c r="AW34" s="6"/>
      <c r="AX34" s="6"/>
      <c r="AY34" s="3"/>
      <c r="AZ34" s="3"/>
      <c r="BA34" s="3"/>
      <c r="BB34" s="3"/>
      <c r="BC34" s="3"/>
      <c r="BD34" s="3"/>
      <c r="BE34" s="3"/>
      <c r="BF34" s="3"/>
    </row>
    <row r="35" spans="2:45" ht="20.25" customHeight="1">
      <c r="B35" s="30"/>
      <c r="C35" s="96" t="s">
        <v>19</v>
      </c>
      <c r="D35" s="24">
        <v>581</v>
      </c>
      <c r="E35" s="24">
        <v>9</v>
      </c>
      <c r="F35" s="24">
        <v>44</v>
      </c>
      <c r="G35" s="80">
        <f t="shared" si="0"/>
        <v>0.0757314974182444</v>
      </c>
      <c r="H35" s="24">
        <v>38</v>
      </c>
      <c r="I35" s="80">
        <f t="shared" si="1"/>
        <v>0.8636363636363636</v>
      </c>
      <c r="J35" s="24">
        <v>2</v>
      </c>
      <c r="K35" s="24">
        <v>21</v>
      </c>
      <c r="L35" s="24">
        <v>21</v>
      </c>
      <c r="M35" s="24">
        <v>2</v>
      </c>
      <c r="N35" s="24">
        <v>19</v>
      </c>
      <c r="O35" s="24"/>
      <c r="P35" s="24"/>
      <c r="Q35" s="24"/>
      <c r="R35" s="24">
        <v>4</v>
      </c>
      <c r="S35" s="24">
        <v>2</v>
      </c>
      <c r="T35" s="24">
        <v>1</v>
      </c>
      <c r="U35" s="24">
        <v>8</v>
      </c>
      <c r="V35" s="24">
        <v>2</v>
      </c>
      <c r="W35" s="24">
        <v>1</v>
      </c>
      <c r="X35" s="24">
        <v>1</v>
      </c>
      <c r="Y35" s="25">
        <f t="shared" si="2"/>
        <v>0.0034423407917383822</v>
      </c>
      <c r="Z35" s="26"/>
      <c r="AA35" s="26"/>
      <c r="AB35" s="27"/>
      <c r="AC35" s="3"/>
      <c r="AD35" s="3"/>
      <c r="AE35" s="5"/>
      <c r="AF35" s="5"/>
      <c r="AG35" s="28"/>
      <c r="AH35" s="8"/>
      <c r="AI35" s="8"/>
      <c r="AJ35" s="8"/>
      <c r="AK35" s="8"/>
      <c r="AL35" s="8"/>
      <c r="AM35" s="8"/>
      <c r="AN35" s="10"/>
      <c r="AO35" s="10"/>
      <c r="AP35" s="8"/>
      <c r="AQ35" s="12"/>
      <c r="AR35" s="29"/>
      <c r="AS35" s="29"/>
    </row>
    <row r="36" spans="1:58" s="9" customFormat="1" ht="20.25" customHeight="1">
      <c r="A36" s="3"/>
      <c r="B36" s="48" t="s">
        <v>91</v>
      </c>
      <c r="C36" s="97"/>
      <c r="D36" s="31">
        <v>1617</v>
      </c>
      <c r="E36" s="31">
        <v>16</v>
      </c>
      <c r="F36" s="31">
        <v>118</v>
      </c>
      <c r="G36" s="32">
        <f t="shared" si="0"/>
        <v>0.07297464440321583</v>
      </c>
      <c r="H36" s="31">
        <v>100</v>
      </c>
      <c r="I36" s="32">
        <f t="shared" si="1"/>
        <v>0.847457627118644</v>
      </c>
      <c r="J36" s="31">
        <v>3</v>
      </c>
      <c r="K36" s="31">
        <v>52</v>
      </c>
      <c r="L36" s="31">
        <v>50</v>
      </c>
      <c r="M36" s="31">
        <v>7</v>
      </c>
      <c r="N36" s="31">
        <v>43</v>
      </c>
      <c r="O36" s="31"/>
      <c r="P36" s="31">
        <v>1</v>
      </c>
      <c r="Q36" s="31"/>
      <c r="R36" s="31">
        <v>14</v>
      </c>
      <c r="S36" s="31">
        <v>8</v>
      </c>
      <c r="T36" s="31">
        <v>2</v>
      </c>
      <c r="U36" s="31">
        <v>20</v>
      </c>
      <c r="V36" s="31">
        <v>3</v>
      </c>
      <c r="W36" s="31">
        <v>1</v>
      </c>
      <c r="X36" s="31">
        <v>1</v>
      </c>
      <c r="Y36" s="33">
        <f t="shared" si="2"/>
        <v>0.0018552875695732839</v>
      </c>
      <c r="Z36" s="26"/>
      <c r="AA36" s="26"/>
      <c r="AB36" s="27"/>
      <c r="AC36" s="3"/>
      <c r="AD36" s="3"/>
      <c r="AE36" s="5"/>
      <c r="AF36" s="5"/>
      <c r="AG36" s="28"/>
      <c r="AH36" s="8"/>
      <c r="AI36" s="8"/>
      <c r="AJ36" s="8"/>
      <c r="AK36" s="8"/>
      <c r="AL36" s="8"/>
      <c r="AM36" s="8"/>
      <c r="AN36" s="10"/>
      <c r="AO36" s="10"/>
      <c r="AP36" s="8"/>
      <c r="AQ36" s="12"/>
      <c r="AR36" s="29"/>
      <c r="AS36" s="29"/>
      <c r="AT36" s="3"/>
      <c r="AU36" s="6"/>
      <c r="AV36" s="6"/>
      <c r="AW36" s="6"/>
      <c r="AX36" s="6"/>
      <c r="AY36" s="3"/>
      <c r="AZ36" s="3"/>
      <c r="BA36" s="3"/>
      <c r="BB36" s="3"/>
      <c r="BC36" s="3"/>
      <c r="BD36" s="3"/>
      <c r="BE36" s="3"/>
      <c r="BF36" s="3"/>
    </row>
    <row r="37" spans="2:45" ht="20.25" customHeight="1">
      <c r="B37" s="48"/>
      <c r="C37" s="96" t="s">
        <v>20</v>
      </c>
      <c r="D37" s="24">
        <v>557</v>
      </c>
      <c r="E37" s="24">
        <v>0</v>
      </c>
      <c r="F37" s="24">
        <v>31</v>
      </c>
      <c r="G37" s="80">
        <f t="shared" si="0"/>
        <v>0.05565529622980251</v>
      </c>
      <c r="H37" s="24">
        <v>23</v>
      </c>
      <c r="I37" s="80">
        <f t="shared" si="1"/>
        <v>0.7419354838709677</v>
      </c>
      <c r="J37" s="24">
        <v>2</v>
      </c>
      <c r="K37" s="24">
        <v>7</v>
      </c>
      <c r="L37" s="24">
        <v>6</v>
      </c>
      <c r="M37" s="24">
        <v>1</v>
      </c>
      <c r="N37" s="24">
        <v>5</v>
      </c>
      <c r="O37" s="24">
        <v>0</v>
      </c>
      <c r="P37" s="24">
        <v>0</v>
      </c>
      <c r="Q37" s="24">
        <v>1</v>
      </c>
      <c r="R37" s="24">
        <v>4</v>
      </c>
      <c r="S37" s="24">
        <v>8</v>
      </c>
      <c r="T37" s="24">
        <v>0</v>
      </c>
      <c r="U37" s="24">
        <v>1</v>
      </c>
      <c r="V37" s="24">
        <v>2</v>
      </c>
      <c r="W37" s="24">
        <v>1</v>
      </c>
      <c r="X37" s="24">
        <v>1</v>
      </c>
      <c r="Y37" s="25">
        <f t="shared" si="2"/>
        <v>0.003590664272890485</v>
      </c>
      <c r="Z37" s="26"/>
      <c r="AA37" s="26"/>
      <c r="AB37" s="27"/>
      <c r="AC37" s="3"/>
      <c r="AD37" s="3"/>
      <c r="AE37" s="5"/>
      <c r="AF37" s="5"/>
      <c r="AG37" s="28"/>
      <c r="AH37" s="8"/>
      <c r="AI37" s="8"/>
      <c r="AJ37" s="8"/>
      <c r="AK37" s="8"/>
      <c r="AL37" s="8"/>
      <c r="AM37" s="8"/>
      <c r="AN37" s="10"/>
      <c r="AO37" s="10"/>
      <c r="AP37" s="8"/>
      <c r="AQ37" s="12"/>
      <c r="AR37" s="29"/>
      <c r="AS37" s="29"/>
    </row>
    <row r="38" spans="1:58" s="9" customFormat="1" ht="20.25" customHeight="1">
      <c r="A38" s="3"/>
      <c r="B38" s="48" t="s">
        <v>56</v>
      </c>
      <c r="C38" s="97"/>
      <c r="D38" s="31">
        <v>3472</v>
      </c>
      <c r="E38" s="31">
        <v>85</v>
      </c>
      <c r="F38" s="31">
        <v>194</v>
      </c>
      <c r="G38" s="32">
        <f t="shared" si="0"/>
        <v>0.05587557603686636</v>
      </c>
      <c r="H38" s="31">
        <v>126</v>
      </c>
      <c r="I38" s="32">
        <f t="shared" si="1"/>
        <v>0.6494845360824743</v>
      </c>
      <c r="J38" s="31">
        <v>7</v>
      </c>
      <c r="K38" s="31">
        <v>58</v>
      </c>
      <c r="L38" s="31">
        <v>52</v>
      </c>
      <c r="M38" s="31">
        <v>3</v>
      </c>
      <c r="N38" s="31">
        <v>49</v>
      </c>
      <c r="O38" s="31">
        <v>0</v>
      </c>
      <c r="P38" s="31">
        <v>0</v>
      </c>
      <c r="Q38" s="31">
        <v>1</v>
      </c>
      <c r="R38" s="31">
        <v>14</v>
      </c>
      <c r="S38" s="31">
        <v>24</v>
      </c>
      <c r="T38" s="31">
        <v>7</v>
      </c>
      <c r="U38" s="31">
        <v>15</v>
      </c>
      <c r="V38" s="31">
        <v>7</v>
      </c>
      <c r="W38" s="31">
        <v>3</v>
      </c>
      <c r="X38" s="31">
        <v>2</v>
      </c>
      <c r="Y38" s="33">
        <f t="shared" si="2"/>
        <v>0.0020161290322580645</v>
      </c>
      <c r="Z38" s="26"/>
      <c r="AA38" s="26"/>
      <c r="AB38" s="27"/>
      <c r="AC38" s="3"/>
      <c r="AD38" s="3"/>
      <c r="AE38" s="5"/>
      <c r="AF38" s="5"/>
      <c r="AG38" s="28"/>
      <c r="AH38" s="8"/>
      <c r="AI38" s="8"/>
      <c r="AJ38" s="8"/>
      <c r="AK38" s="8"/>
      <c r="AL38" s="8"/>
      <c r="AM38" s="8"/>
      <c r="AN38" s="10"/>
      <c r="AO38" s="10"/>
      <c r="AP38" s="8"/>
      <c r="AQ38" s="12"/>
      <c r="AR38" s="29"/>
      <c r="AS38" s="29"/>
      <c r="AT38" s="6"/>
      <c r="AU38" s="6"/>
      <c r="AV38" s="6"/>
      <c r="AW38" s="6"/>
      <c r="AX38" s="6"/>
      <c r="AY38" s="3"/>
      <c r="AZ38" s="3"/>
      <c r="BA38" s="3"/>
      <c r="BB38" s="3"/>
      <c r="BC38" s="3"/>
      <c r="BD38" s="3"/>
      <c r="BE38" s="3"/>
      <c r="BF38" s="3"/>
    </row>
    <row r="39" spans="2:45" ht="20.25" customHeight="1">
      <c r="B39" s="48"/>
      <c r="C39" s="36" t="s">
        <v>54</v>
      </c>
      <c r="D39" s="37">
        <f aca="true" t="shared" si="11" ref="D39:F40">D37+D35+D31+D29+D33</f>
        <v>2078</v>
      </c>
      <c r="E39" s="37">
        <f t="shared" si="11"/>
        <v>45</v>
      </c>
      <c r="F39" s="37">
        <f t="shared" si="11"/>
        <v>127</v>
      </c>
      <c r="G39" s="38">
        <f t="shared" si="0"/>
        <v>0.06111645813282002</v>
      </c>
      <c r="H39" s="37">
        <f>H37+H35+H31+H29+H33</f>
        <v>90</v>
      </c>
      <c r="I39" s="38">
        <f t="shared" si="1"/>
        <v>0.7086614173228346</v>
      </c>
      <c r="J39" s="37">
        <f>J37+J35+J31+J29+J33</f>
        <v>6</v>
      </c>
      <c r="K39" s="37">
        <f aca="true" t="shared" si="12" ref="K39:X39">K37+K35+K31+K29+K33</f>
        <v>39</v>
      </c>
      <c r="L39" s="37">
        <f t="shared" si="12"/>
        <v>36</v>
      </c>
      <c r="M39" s="37">
        <f t="shared" si="12"/>
        <v>7</v>
      </c>
      <c r="N39" s="37">
        <f t="shared" si="12"/>
        <v>29</v>
      </c>
      <c r="O39" s="37">
        <f t="shared" si="12"/>
        <v>0</v>
      </c>
      <c r="P39" s="37">
        <f t="shared" si="12"/>
        <v>0</v>
      </c>
      <c r="Q39" s="37">
        <f t="shared" si="12"/>
        <v>1</v>
      </c>
      <c r="R39" s="37">
        <f t="shared" si="12"/>
        <v>13</v>
      </c>
      <c r="S39" s="37">
        <f t="shared" si="12"/>
        <v>14</v>
      </c>
      <c r="T39" s="37">
        <f t="shared" si="12"/>
        <v>3</v>
      </c>
      <c r="U39" s="37">
        <f t="shared" si="12"/>
        <v>14</v>
      </c>
      <c r="V39" s="37">
        <f t="shared" si="12"/>
        <v>6</v>
      </c>
      <c r="W39" s="37">
        <f t="shared" si="12"/>
        <v>4</v>
      </c>
      <c r="X39" s="37">
        <f t="shared" si="12"/>
        <v>3</v>
      </c>
      <c r="Y39" s="39">
        <f t="shared" si="2"/>
        <v>0.0028873917228103944</v>
      </c>
      <c r="Z39" s="26"/>
      <c r="AA39" s="26"/>
      <c r="AB39" s="27"/>
      <c r="AC39" s="3"/>
      <c r="AD39" s="3"/>
      <c r="AE39" s="5"/>
      <c r="AF39" s="5"/>
      <c r="AG39" s="28"/>
      <c r="AH39" s="8"/>
      <c r="AI39" s="8"/>
      <c r="AJ39" s="8"/>
      <c r="AK39" s="8"/>
      <c r="AL39" s="8"/>
      <c r="AM39" s="8"/>
      <c r="AN39" s="10"/>
      <c r="AO39" s="10"/>
      <c r="AP39" s="8"/>
      <c r="AQ39" s="12"/>
      <c r="AR39" s="29"/>
      <c r="AS39" s="29"/>
    </row>
    <row r="40" spans="1:58" s="9" customFormat="1" ht="20.25" customHeight="1">
      <c r="A40" s="3"/>
      <c r="B40" s="49"/>
      <c r="C40" s="41" t="s">
        <v>51</v>
      </c>
      <c r="D40" s="42">
        <f t="shared" si="11"/>
        <v>14834</v>
      </c>
      <c r="E40" s="42">
        <f t="shared" si="11"/>
        <v>355</v>
      </c>
      <c r="F40" s="42">
        <f t="shared" si="11"/>
        <v>929</v>
      </c>
      <c r="G40" s="46">
        <f t="shared" si="0"/>
        <v>0.06262639881353647</v>
      </c>
      <c r="H40" s="42">
        <f>H38+H36+H32+H30+H34</f>
        <v>677</v>
      </c>
      <c r="I40" s="46">
        <f t="shared" si="1"/>
        <v>0.728740581270183</v>
      </c>
      <c r="J40" s="42">
        <f>J38+J36+J32+J30+J34</f>
        <v>31</v>
      </c>
      <c r="K40" s="42">
        <f aca="true" t="shared" si="13" ref="K40:X40">K38+K36+K32+K30+K34</f>
        <v>351</v>
      </c>
      <c r="L40" s="42">
        <f t="shared" si="13"/>
        <v>315</v>
      </c>
      <c r="M40" s="42">
        <f t="shared" si="13"/>
        <v>52</v>
      </c>
      <c r="N40" s="42">
        <f t="shared" si="13"/>
        <v>263</v>
      </c>
      <c r="O40" s="42">
        <f t="shared" si="13"/>
        <v>0</v>
      </c>
      <c r="P40" s="42">
        <f t="shared" si="13"/>
        <v>1</v>
      </c>
      <c r="Q40" s="42">
        <f t="shared" si="13"/>
        <v>1</v>
      </c>
      <c r="R40" s="42">
        <f t="shared" si="13"/>
        <v>81</v>
      </c>
      <c r="S40" s="42">
        <f t="shared" si="13"/>
        <v>81</v>
      </c>
      <c r="T40" s="42">
        <f t="shared" si="13"/>
        <v>22</v>
      </c>
      <c r="U40" s="42">
        <f t="shared" si="13"/>
        <v>109</v>
      </c>
      <c r="V40" s="42">
        <f t="shared" si="13"/>
        <v>29</v>
      </c>
      <c r="W40" s="42">
        <f t="shared" si="13"/>
        <v>19</v>
      </c>
      <c r="X40" s="42">
        <f t="shared" si="13"/>
        <v>9</v>
      </c>
      <c r="Y40" s="44">
        <f t="shared" si="2"/>
        <v>0.0019549683160307403</v>
      </c>
      <c r="Z40" s="26"/>
      <c r="AA40" s="26"/>
      <c r="AB40" s="27"/>
      <c r="AC40" s="3"/>
      <c r="AD40" s="3"/>
      <c r="AE40" s="5"/>
      <c r="AF40" s="5"/>
      <c r="AG40" s="28"/>
      <c r="AH40" s="8"/>
      <c r="AI40" s="8"/>
      <c r="AJ40" s="8"/>
      <c r="AK40" s="8"/>
      <c r="AL40" s="8"/>
      <c r="AM40" s="8"/>
      <c r="AN40" s="10"/>
      <c r="AO40" s="10"/>
      <c r="AP40" s="8"/>
      <c r="AQ40" s="12"/>
      <c r="AR40" s="29"/>
      <c r="AS40" s="29"/>
      <c r="AT40" s="6"/>
      <c r="AU40" s="6"/>
      <c r="AV40" s="6"/>
      <c r="AW40" s="6"/>
      <c r="AX40" s="6"/>
      <c r="AY40" s="3"/>
      <c r="AZ40" s="3"/>
      <c r="BA40" s="3"/>
      <c r="BB40" s="3"/>
      <c r="BC40" s="3"/>
      <c r="BD40" s="3"/>
      <c r="BE40" s="3"/>
      <c r="BF40" s="3"/>
    </row>
    <row r="41" spans="2:45" ht="21.75" customHeight="1">
      <c r="B41" s="23"/>
      <c r="C41" s="96" t="s">
        <v>23</v>
      </c>
      <c r="D41" s="24">
        <v>806</v>
      </c>
      <c r="E41" s="24">
        <v>0</v>
      </c>
      <c r="F41" s="24">
        <v>53</v>
      </c>
      <c r="G41" s="80">
        <f t="shared" si="0"/>
        <v>0.06575682382133995</v>
      </c>
      <c r="H41" s="24">
        <v>36</v>
      </c>
      <c r="I41" s="80">
        <f t="shared" si="1"/>
        <v>0.6792452830188679</v>
      </c>
      <c r="J41" s="24">
        <v>1</v>
      </c>
      <c r="K41" s="24">
        <v>18</v>
      </c>
      <c r="L41" s="24">
        <v>15</v>
      </c>
      <c r="M41" s="24">
        <v>1</v>
      </c>
      <c r="N41" s="24">
        <v>14</v>
      </c>
      <c r="O41" s="24">
        <v>0</v>
      </c>
      <c r="P41" s="24">
        <v>0</v>
      </c>
      <c r="Q41" s="24">
        <v>0</v>
      </c>
      <c r="R41" s="24">
        <v>5</v>
      </c>
      <c r="S41" s="24">
        <v>7</v>
      </c>
      <c r="T41" s="24">
        <v>0</v>
      </c>
      <c r="U41" s="24">
        <v>5</v>
      </c>
      <c r="V41" s="24">
        <v>1</v>
      </c>
      <c r="W41" s="24">
        <v>0</v>
      </c>
      <c r="X41" s="24">
        <v>0</v>
      </c>
      <c r="Y41" s="25">
        <f t="shared" si="2"/>
        <v>0.0012406947890818859</v>
      </c>
      <c r="Z41" s="26"/>
      <c r="AA41" s="26"/>
      <c r="AB41" s="27"/>
      <c r="AC41" s="3"/>
      <c r="AD41" s="3"/>
      <c r="AE41" s="5"/>
      <c r="AF41" s="5"/>
      <c r="AG41" s="28"/>
      <c r="AH41" s="8"/>
      <c r="AI41" s="8"/>
      <c r="AJ41" s="8"/>
      <c r="AK41" s="8"/>
      <c r="AL41" s="8"/>
      <c r="AM41" s="8"/>
      <c r="AN41" s="10"/>
      <c r="AO41" s="10"/>
      <c r="AP41" s="8"/>
      <c r="AQ41" s="12"/>
      <c r="AR41" s="29"/>
      <c r="AS41" s="29"/>
    </row>
    <row r="42" spans="1:58" s="9" customFormat="1" ht="21.75" customHeight="1">
      <c r="A42" s="3"/>
      <c r="B42" s="30"/>
      <c r="C42" s="97"/>
      <c r="D42" s="35">
        <v>2035</v>
      </c>
      <c r="E42" s="35">
        <v>60</v>
      </c>
      <c r="F42" s="35">
        <v>124</v>
      </c>
      <c r="G42" s="50">
        <f t="shared" si="0"/>
        <v>0.060933660933660934</v>
      </c>
      <c r="H42" s="35">
        <v>84</v>
      </c>
      <c r="I42" s="50">
        <f t="shared" si="1"/>
        <v>0.6774193548387096</v>
      </c>
      <c r="J42" s="35">
        <v>4</v>
      </c>
      <c r="K42" s="35">
        <v>48</v>
      </c>
      <c r="L42" s="35">
        <v>42</v>
      </c>
      <c r="M42" s="35">
        <v>5</v>
      </c>
      <c r="N42" s="35">
        <v>37</v>
      </c>
      <c r="O42" s="35">
        <v>0</v>
      </c>
      <c r="P42" s="35">
        <v>0</v>
      </c>
      <c r="Q42" s="35">
        <v>1</v>
      </c>
      <c r="R42" s="35">
        <v>7</v>
      </c>
      <c r="S42" s="35">
        <v>15</v>
      </c>
      <c r="T42" s="35">
        <v>0</v>
      </c>
      <c r="U42" s="35">
        <v>9</v>
      </c>
      <c r="V42" s="31">
        <v>1</v>
      </c>
      <c r="W42" s="31">
        <v>0</v>
      </c>
      <c r="X42" s="31">
        <v>0</v>
      </c>
      <c r="Y42" s="33">
        <f t="shared" si="2"/>
        <v>0.0004914004914004914</v>
      </c>
      <c r="Z42" s="26"/>
      <c r="AA42" s="26"/>
      <c r="AB42" s="27"/>
      <c r="AC42" s="3"/>
      <c r="AD42" s="3"/>
      <c r="AE42" s="5"/>
      <c r="AF42" s="5"/>
      <c r="AG42" s="28"/>
      <c r="AH42" s="8"/>
      <c r="AI42" s="8"/>
      <c r="AJ42" s="8"/>
      <c r="AK42" s="8"/>
      <c r="AL42" s="8"/>
      <c r="AM42" s="8"/>
      <c r="AN42" s="10"/>
      <c r="AO42" s="10"/>
      <c r="AP42" s="8"/>
      <c r="AQ42" s="12"/>
      <c r="AR42" s="29"/>
      <c r="AS42" s="29"/>
      <c r="AT42" s="3"/>
      <c r="AU42" s="3"/>
      <c r="AV42" s="6"/>
      <c r="AW42" s="6"/>
      <c r="AX42" s="6"/>
      <c r="AY42" s="3"/>
      <c r="AZ42" s="3"/>
      <c r="BA42" s="3"/>
      <c r="BB42" s="3"/>
      <c r="BC42" s="3"/>
      <c r="BD42" s="3"/>
      <c r="BE42" s="3"/>
      <c r="BF42" s="3"/>
    </row>
    <row r="43" spans="2:45" ht="21.75" customHeight="1">
      <c r="B43" s="30" t="s">
        <v>70</v>
      </c>
      <c r="C43" s="96" t="s">
        <v>22</v>
      </c>
      <c r="D43" s="24">
        <v>217</v>
      </c>
      <c r="E43" s="24">
        <v>0</v>
      </c>
      <c r="F43" s="24">
        <v>17</v>
      </c>
      <c r="G43" s="80">
        <f t="shared" si="0"/>
        <v>0.07834101382488479</v>
      </c>
      <c r="H43" s="24">
        <v>15</v>
      </c>
      <c r="I43" s="80">
        <f t="shared" si="1"/>
        <v>0.8823529411764706</v>
      </c>
      <c r="J43" s="24">
        <v>3</v>
      </c>
      <c r="K43" s="24">
        <v>6</v>
      </c>
      <c r="L43" s="24">
        <v>6</v>
      </c>
      <c r="M43" s="24">
        <v>1</v>
      </c>
      <c r="N43" s="24">
        <v>5</v>
      </c>
      <c r="O43" s="24">
        <v>0</v>
      </c>
      <c r="P43" s="24">
        <v>0</v>
      </c>
      <c r="Q43" s="24">
        <v>0</v>
      </c>
      <c r="R43" s="24">
        <v>0</v>
      </c>
      <c r="S43" s="24">
        <v>2</v>
      </c>
      <c r="T43" s="24">
        <v>0</v>
      </c>
      <c r="U43" s="24">
        <v>4</v>
      </c>
      <c r="V43" s="24">
        <v>3</v>
      </c>
      <c r="W43" s="24">
        <v>0</v>
      </c>
      <c r="X43" s="24">
        <v>0</v>
      </c>
      <c r="Y43" s="25">
        <f t="shared" si="2"/>
        <v>0.013824884792626729</v>
      </c>
      <c r="Z43" s="26"/>
      <c r="AA43" s="26"/>
      <c r="AB43" s="27"/>
      <c r="AC43" s="3"/>
      <c r="AD43" s="3"/>
      <c r="AE43" s="5"/>
      <c r="AF43" s="5"/>
      <c r="AG43" s="28"/>
      <c r="AH43" s="8"/>
      <c r="AI43" s="8"/>
      <c r="AJ43" s="8"/>
      <c r="AK43" s="8"/>
      <c r="AL43" s="8"/>
      <c r="AM43" s="8"/>
      <c r="AN43" s="10"/>
      <c r="AO43" s="10"/>
      <c r="AP43" s="8"/>
      <c r="AQ43" s="12"/>
      <c r="AR43" s="29"/>
      <c r="AS43" s="29"/>
    </row>
    <row r="44" spans="1:58" s="9" customFormat="1" ht="21.75" customHeight="1">
      <c r="A44" s="3"/>
      <c r="B44" s="30"/>
      <c r="C44" s="97"/>
      <c r="D44" s="31">
        <v>1617</v>
      </c>
      <c r="E44" s="31">
        <v>9</v>
      </c>
      <c r="F44" s="31">
        <v>80</v>
      </c>
      <c r="G44" s="32">
        <f t="shared" si="0"/>
        <v>0.049474335188620905</v>
      </c>
      <c r="H44" s="31">
        <v>59</v>
      </c>
      <c r="I44" s="32">
        <f t="shared" si="1"/>
        <v>0.7375</v>
      </c>
      <c r="J44" s="31">
        <v>7</v>
      </c>
      <c r="K44" s="31">
        <v>23</v>
      </c>
      <c r="L44" s="31">
        <v>23</v>
      </c>
      <c r="M44" s="31">
        <v>6</v>
      </c>
      <c r="N44" s="31">
        <v>17</v>
      </c>
      <c r="O44" s="31">
        <v>0</v>
      </c>
      <c r="P44" s="31">
        <v>0</v>
      </c>
      <c r="Q44" s="31">
        <v>0</v>
      </c>
      <c r="R44" s="31">
        <v>3</v>
      </c>
      <c r="S44" s="31">
        <v>6</v>
      </c>
      <c r="T44" s="31">
        <v>1</v>
      </c>
      <c r="U44" s="31">
        <v>19</v>
      </c>
      <c r="V44" s="31">
        <v>6</v>
      </c>
      <c r="W44" s="31">
        <v>0</v>
      </c>
      <c r="X44" s="31">
        <v>0</v>
      </c>
      <c r="Y44" s="33">
        <f t="shared" si="2"/>
        <v>0.0037105751391465678</v>
      </c>
      <c r="Z44" s="26"/>
      <c r="AA44" s="26"/>
      <c r="AB44" s="27"/>
      <c r="AC44" s="3"/>
      <c r="AD44" s="3"/>
      <c r="AE44" s="5"/>
      <c r="AF44" s="5"/>
      <c r="AG44" s="28"/>
      <c r="AH44" s="8"/>
      <c r="AI44" s="8"/>
      <c r="AJ44" s="8"/>
      <c r="AK44" s="8"/>
      <c r="AL44" s="8"/>
      <c r="AM44" s="8"/>
      <c r="AN44" s="10"/>
      <c r="AO44" s="10"/>
      <c r="AP44" s="8"/>
      <c r="AQ44" s="12"/>
      <c r="AR44" s="29"/>
      <c r="AS44" s="29"/>
      <c r="AT44" s="6"/>
      <c r="AU44" s="6"/>
      <c r="AV44" s="6"/>
      <c r="AW44" s="6"/>
      <c r="AX44" s="6"/>
      <c r="AY44" s="3"/>
      <c r="AZ44" s="3"/>
      <c r="BA44" s="3"/>
      <c r="BB44" s="3"/>
      <c r="BC44" s="3"/>
      <c r="BD44" s="3"/>
      <c r="BE44" s="3"/>
      <c r="BF44" s="3"/>
    </row>
    <row r="45" spans="2:45" ht="21.75" customHeight="1">
      <c r="B45" s="30"/>
      <c r="C45" s="96" t="s">
        <v>21</v>
      </c>
      <c r="D45" s="24">
        <v>1330</v>
      </c>
      <c r="E45" s="24">
        <v>0</v>
      </c>
      <c r="F45" s="24">
        <v>71</v>
      </c>
      <c r="G45" s="80">
        <f t="shared" si="0"/>
        <v>0.05338345864661654</v>
      </c>
      <c r="H45" s="24">
        <v>42</v>
      </c>
      <c r="I45" s="80">
        <f t="shared" si="1"/>
        <v>0.5915492957746479</v>
      </c>
      <c r="J45" s="24">
        <v>2</v>
      </c>
      <c r="K45" s="24">
        <v>19</v>
      </c>
      <c r="L45" s="24">
        <v>18</v>
      </c>
      <c r="M45" s="24">
        <v>4</v>
      </c>
      <c r="N45" s="24">
        <v>14</v>
      </c>
      <c r="O45" s="24">
        <v>0</v>
      </c>
      <c r="P45" s="24">
        <v>0</v>
      </c>
      <c r="Q45" s="24">
        <v>1</v>
      </c>
      <c r="R45" s="24">
        <v>3</v>
      </c>
      <c r="S45" s="24">
        <v>4</v>
      </c>
      <c r="T45" s="24">
        <v>3</v>
      </c>
      <c r="U45" s="24">
        <v>10</v>
      </c>
      <c r="V45" s="24">
        <v>1</v>
      </c>
      <c r="W45" s="24">
        <v>1</v>
      </c>
      <c r="X45" s="24">
        <v>1</v>
      </c>
      <c r="Y45" s="25">
        <f t="shared" si="2"/>
        <v>0.0007518796992481203</v>
      </c>
      <c r="Z45" s="26"/>
      <c r="AA45" s="26"/>
      <c r="AB45" s="27"/>
      <c r="AC45" s="3"/>
      <c r="AD45" s="3"/>
      <c r="AE45" s="5"/>
      <c r="AF45" s="5"/>
      <c r="AG45" s="28"/>
      <c r="AH45" s="8"/>
      <c r="AI45" s="8"/>
      <c r="AJ45" s="8"/>
      <c r="AK45" s="8"/>
      <c r="AL45" s="8"/>
      <c r="AM45" s="8"/>
      <c r="AN45" s="10"/>
      <c r="AO45" s="10"/>
      <c r="AP45" s="8"/>
      <c r="AQ45" s="12"/>
      <c r="AR45" s="29"/>
      <c r="AS45" s="29"/>
    </row>
    <row r="46" spans="1:58" s="9" customFormat="1" ht="21.75" customHeight="1">
      <c r="A46" s="3"/>
      <c r="B46" s="30" t="s">
        <v>57</v>
      </c>
      <c r="C46" s="97"/>
      <c r="D46" s="31">
        <v>6014</v>
      </c>
      <c r="E46" s="31">
        <v>80</v>
      </c>
      <c r="F46" s="31">
        <v>339</v>
      </c>
      <c r="G46" s="32">
        <f t="shared" si="0"/>
        <v>0.05636847356168939</v>
      </c>
      <c r="H46" s="31">
        <v>229</v>
      </c>
      <c r="I46" s="32">
        <f t="shared" si="1"/>
        <v>0.6755162241887905</v>
      </c>
      <c r="J46" s="31">
        <v>7</v>
      </c>
      <c r="K46" s="31">
        <v>107</v>
      </c>
      <c r="L46" s="31">
        <v>97</v>
      </c>
      <c r="M46" s="31">
        <v>11</v>
      </c>
      <c r="N46" s="31">
        <v>86</v>
      </c>
      <c r="O46" s="31">
        <v>0</v>
      </c>
      <c r="P46" s="31">
        <v>0</v>
      </c>
      <c r="Q46" s="31">
        <v>1</v>
      </c>
      <c r="R46" s="31">
        <v>20</v>
      </c>
      <c r="S46" s="31">
        <v>19</v>
      </c>
      <c r="T46" s="31">
        <v>10</v>
      </c>
      <c r="U46" s="31">
        <v>65</v>
      </c>
      <c r="V46" s="31">
        <v>5</v>
      </c>
      <c r="W46" s="31">
        <v>3</v>
      </c>
      <c r="X46" s="31">
        <v>3</v>
      </c>
      <c r="Y46" s="33">
        <f t="shared" si="2"/>
        <v>0.0008313934153641503</v>
      </c>
      <c r="Z46" s="26"/>
      <c r="AA46" s="26"/>
      <c r="AB46" s="27"/>
      <c r="AC46" s="3"/>
      <c r="AD46" s="3"/>
      <c r="AE46" s="5"/>
      <c r="AF46" s="5"/>
      <c r="AG46" s="28"/>
      <c r="AH46" s="8"/>
      <c r="AI46" s="8"/>
      <c r="AJ46" s="8"/>
      <c r="AK46" s="8"/>
      <c r="AL46" s="8"/>
      <c r="AM46" s="8"/>
      <c r="AN46" s="10"/>
      <c r="AO46" s="10"/>
      <c r="AP46" s="8"/>
      <c r="AQ46" s="12"/>
      <c r="AR46" s="29"/>
      <c r="AS46" s="29"/>
      <c r="AT46" s="3"/>
      <c r="AU46" s="3"/>
      <c r="AV46" s="6"/>
      <c r="AW46" s="6"/>
      <c r="AX46" s="6"/>
      <c r="AY46" s="3"/>
      <c r="AZ46" s="3"/>
      <c r="BA46" s="3"/>
      <c r="BB46" s="3"/>
      <c r="BC46" s="3"/>
      <c r="BD46" s="3"/>
      <c r="BE46" s="3"/>
      <c r="BF46" s="3"/>
    </row>
    <row r="47" spans="2:45" ht="20.25" customHeight="1">
      <c r="B47" s="30"/>
      <c r="C47" s="36" t="s">
        <v>54</v>
      </c>
      <c r="D47" s="37">
        <f aca="true" t="shared" si="14" ref="D47:F48">D41+D43+D45</f>
        <v>2353</v>
      </c>
      <c r="E47" s="37">
        <f t="shared" si="14"/>
        <v>0</v>
      </c>
      <c r="F47" s="37">
        <f t="shared" si="14"/>
        <v>141</v>
      </c>
      <c r="G47" s="38">
        <f t="shared" si="0"/>
        <v>0.05992350191245219</v>
      </c>
      <c r="H47" s="37">
        <f aca="true" t="shared" si="15" ref="H47:W48">H41+H43+H45</f>
        <v>93</v>
      </c>
      <c r="I47" s="38">
        <f t="shared" si="1"/>
        <v>0.6595744680851063</v>
      </c>
      <c r="J47" s="37">
        <f t="shared" si="15"/>
        <v>6</v>
      </c>
      <c r="K47" s="37">
        <f t="shared" si="15"/>
        <v>43</v>
      </c>
      <c r="L47" s="37">
        <f aca="true" t="shared" si="16" ref="L47:N48">L41+L43+L45</f>
        <v>39</v>
      </c>
      <c r="M47" s="37">
        <f t="shared" si="16"/>
        <v>6</v>
      </c>
      <c r="N47" s="37">
        <f t="shared" si="16"/>
        <v>33</v>
      </c>
      <c r="O47" s="37">
        <f t="shared" si="15"/>
        <v>0</v>
      </c>
      <c r="P47" s="37">
        <f t="shared" si="15"/>
        <v>0</v>
      </c>
      <c r="Q47" s="37">
        <f t="shared" si="15"/>
        <v>1</v>
      </c>
      <c r="R47" s="37">
        <f t="shared" si="15"/>
        <v>8</v>
      </c>
      <c r="S47" s="37">
        <f t="shared" si="15"/>
        <v>13</v>
      </c>
      <c r="T47" s="37">
        <f t="shared" si="15"/>
        <v>3</v>
      </c>
      <c r="U47" s="37">
        <f t="shared" si="15"/>
        <v>19</v>
      </c>
      <c r="V47" s="37">
        <f t="shared" si="15"/>
        <v>5</v>
      </c>
      <c r="W47" s="37">
        <f t="shared" si="15"/>
        <v>1</v>
      </c>
      <c r="X47" s="37">
        <f>X41+X43+X45</f>
        <v>1</v>
      </c>
      <c r="Y47" s="39">
        <f t="shared" si="2"/>
        <v>0.0021249468763280916</v>
      </c>
      <c r="Z47" s="26"/>
      <c r="AA47" s="26"/>
      <c r="AB47" s="27"/>
      <c r="AC47" s="3"/>
      <c r="AD47" s="3"/>
      <c r="AE47" s="5"/>
      <c r="AF47" s="5"/>
      <c r="AG47" s="28"/>
      <c r="AH47" s="8"/>
      <c r="AI47" s="8"/>
      <c r="AJ47" s="8"/>
      <c r="AK47" s="8"/>
      <c r="AL47" s="8"/>
      <c r="AM47" s="8"/>
      <c r="AN47" s="10"/>
      <c r="AO47" s="10"/>
      <c r="AP47" s="8"/>
      <c r="AQ47" s="12"/>
      <c r="AR47" s="29"/>
      <c r="AS47" s="29"/>
    </row>
    <row r="48" spans="1:58" s="9" customFormat="1" ht="20.25" customHeight="1">
      <c r="A48" s="3"/>
      <c r="B48" s="40"/>
      <c r="C48" s="41" t="s">
        <v>51</v>
      </c>
      <c r="D48" s="42">
        <f t="shared" si="14"/>
        <v>9666</v>
      </c>
      <c r="E48" s="42">
        <f t="shared" si="14"/>
        <v>149</v>
      </c>
      <c r="F48" s="42">
        <f t="shared" si="14"/>
        <v>543</v>
      </c>
      <c r="G48" s="46">
        <f t="shared" si="0"/>
        <v>0.05617628801986344</v>
      </c>
      <c r="H48" s="42">
        <f t="shared" si="15"/>
        <v>372</v>
      </c>
      <c r="I48" s="46">
        <f t="shared" si="1"/>
        <v>0.6850828729281768</v>
      </c>
      <c r="J48" s="42">
        <f t="shared" si="15"/>
        <v>18</v>
      </c>
      <c r="K48" s="42">
        <f t="shared" si="15"/>
        <v>178</v>
      </c>
      <c r="L48" s="42">
        <f t="shared" si="16"/>
        <v>162</v>
      </c>
      <c r="M48" s="42">
        <f t="shared" si="16"/>
        <v>22</v>
      </c>
      <c r="N48" s="42">
        <f t="shared" si="16"/>
        <v>140</v>
      </c>
      <c r="O48" s="42">
        <f t="shared" si="15"/>
        <v>0</v>
      </c>
      <c r="P48" s="42">
        <f t="shared" si="15"/>
        <v>0</v>
      </c>
      <c r="Q48" s="42">
        <f t="shared" si="15"/>
        <v>2</v>
      </c>
      <c r="R48" s="42">
        <f t="shared" si="15"/>
        <v>30</v>
      </c>
      <c r="S48" s="42">
        <f t="shared" si="15"/>
        <v>40</v>
      </c>
      <c r="T48" s="42">
        <f t="shared" si="15"/>
        <v>11</v>
      </c>
      <c r="U48" s="42">
        <f t="shared" si="15"/>
        <v>93</v>
      </c>
      <c r="V48" s="42">
        <f t="shared" si="15"/>
        <v>12</v>
      </c>
      <c r="W48" s="42">
        <f t="shared" si="15"/>
        <v>3</v>
      </c>
      <c r="X48" s="42">
        <f>X42+X44+X46</f>
        <v>3</v>
      </c>
      <c r="Y48" s="44">
        <f t="shared" si="2"/>
        <v>0.0012414649286157666</v>
      </c>
      <c r="Z48" s="26"/>
      <c r="AA48" s="26"/>
      <c r="AB48" s="27"/>
      <c r="AC48" s="3"/>
      <c r="AD48" s="3"/>
      <c r="AE48" s="5"/>
      <c r="AF48" s="5"/>
      <c r="AG48" s="28"/>
      <c r="AH48" s="8"/>
      <c r="AI48" s="8"/>
      <c r="AJ48" s="8"/>
      <c r="AK48" s="8"/>
      <c r="AL48" s="8"/>
      <c r="AM48" s="8"/>
      <c r="AN48" s="10"/>
      <c r="AO48" s="10"/>
      <c r="AP48" s="8"/>
      <c r="AQ48" s="12"/>
      <c r="AR48" s="29"/>
      <c r="AS48" s="29"/>
      <c r="AT48" s="6"/>
      <c r="AU48" s="6"/>
      <c r="AV48" s="6"/>
      <c r="AW48" s="6"/>
      <c r="AX48" s="6"/>
      <c r="AY48" s="3"/>
      <c r="AZ48" s="3"/>
      <c r="BA48" s="3"/>
      <c r="BB48" s="3"/>
      <c r="BC48" s="3"/>
      <c r="BD48" s="3"/>
      <c r="BE48" s="3"/>
      <c r="BF48" s="3"/>
    </row>
    <row r="49" spans="2:45" ht="21.75" customHeight="1">
      <c r="B49" s="23"/>
      <c r="C49" s="104" t="s">
        <v>71</v>
      </c>
      <c r="D49" s="24">
        <v>578</v>
      </c>
      <c r="E49" s="24">
        <v>26</v>
      </c>
      <c r="F49" s="24">
        <v>50</v>
      </c>
      <c r="G49" s="80">
        <f t="shared" si="0"/>
        <v>0.08650519031141868</v>
      </c>
      <c r="H49" s="24">
        <v>28</v>
      </c>
      <c r="I49" s="80">
        <f t="shared" si="1"/>
        <v>0.56</v>
      </c>
      <c r="J49" s="24">
        <v>4</v>
      </c>
      <c r="K49" s="24">
        <v>15</v>
      </c>
      <c r="L49" s="24">
        <v>11</v>
      </c>
      <c r="M49" s="24">
        <v>1</v>
      </c>
      <c r="N49" s="24">
        <v>10</v>
      </c>
      <c r="O49" s="24"/>
      <c r="P49" s="24"/>
      <c r="Q49" s="24"/>
      <c r="R49" s="24">
        <v>3</v>
      </c>
      <c r="S49" s="24"/>
      <c r="T49" s="24">
        <v>1</v>
      </c>
      <c r="U49" s="24">
        <v>5</v>
      </c>
      <c r="V49" s="24">
        <v>4</v>
      </c>
      <c r="W49" s="24">
        <v>2</v>
      </c>
      <c r="X49" s="24">
        <v>2</v>
      </c>
      <c r="Y49" s="25">
        <f t="shared" si="2"/>
        <v>0.006920415224913495</v>
      </c>
      <c r="Z49" s="26"/>
      <c r="AA49" s="26"/>
      <c r="AB49" s="27"/>
      <c r="AC49" s="3"/>
      <c r="AD49" s="3"/>
      <c r="AE49" s="5"/>
      <c r="AF49" s="5"/>
      <c r="AG49" s="28"/>
      <c r="AH49" s="8"/>
      <c r="AI49" s="8"/>
      <c r="AJ49" s="8"/>
      <c r="AM49" s="8"/>
      <c r="AN49" s="10"/>
      <c r="AO49" s="10"/>
      <c r="AP49" s="8"/>
      <c r="AQ49" s="12"/>
      <c r="AR49" s="29"/>
      <c r="AS49" s="29"/>
    </row>
    <row r="50" spans="1:58" s="9" customFormat="1" ht="21.75" customHeight="1">
      <c r="A50" s="3"/>
      <c r="B50" s="30" t="s">
        <v>58</v>
      </c>
      <c r="C50" s="97"/>
      <c r="D50" s="31">
        <v>6434</v>
      </c>
      <c r="E50" s="31">
        <v>223</v>
      </c>
      <c r="F50" s="31">
        <v>457</v>
      </c>
      <c r="G50" s="32">
        <f t="shared" si="0"/>
        <v>0.0710289089213553</v>
      </c>
      <c r="H50" s="31">
        <v>326</v>
      </c>
      <c r="I50" s="32">
        <f t="shared" si="1"/>
        <v>0.7133479212253829</v>
      </c>
      <c r="J50" s="31">
        <v>15</v>
      </c>
      <c r="K50" s="31">
        <v>176</v>
      </c>
      <c r="L50" s="31">
        <v>163</v>
      </c>
      <c r="M50" s="31">
        <v>31</v>
      </c>
      <c r="N50" s="31">
        <v>132</v>
      </c>
      <c r="O50" s="31"/>
      <c r="P50" s="31"/>
      <c r="Q50" s="31">
        <v>2</v>
      </c>
      <c r="R50" s="31">
        <v>36</v>
      </c>
      <c r="S50" s="31">
        <v>41</v>
      </c>
      <c r="T50" s="31">
        <v>6</v>
      </c>
      <c r="U50" s="31">
        <v>50</v>
      </c>
      <c r="V50" s="31">
        <v>13</v>
      </c>
      <c r="W50" s="31">
        <v>7</v>
      </c>
      <c r="X50" s="31">
        <v>4</v>
      </c>
      <c r="Y50" s="33">
        <f t="shared" si="2"/>
        <v>0.002020516008703761</v>
      </c>
      <c r="Z50" s="26"/>
      <c r="AA50" s="26"/>
      <c r="AB50" s="27"/>
      <c r="AC50" s="3"/>
      <c r="AD50" s="3"/>
      <c r="AE50" s="5"/>
      <c r="AF50" s="5"/>
      <c r="AG50" s="28"/>
      <c r="AH50" s="8"/>
      <c r="AI50" s="8"/>
      <c r="AJ50" s="8"/>
      <c r="AK50" s="8"/>
      <c r="AL50" s="8"/>
      <c r="AM50" s="8"/>
      <c r="AN50" s="10"/>
      <c r="AO50" s="10"/>
      <c r="AP50" s="8"/>
      <c r="AQ50" s="12"/>
      <c r="AR50" s="29"/>
      <c r="AS50" s="29"/>
      <c r="AT50" s="3"/>
      <c r="AU50" s="3"/>
      <c r="AV50" s="6"/>
      <c r="AW50" s="6"/>
      <c r="AX50" s="6"/>
      <c r="AY50" s="3"/>
      <c r="AZ50" s="3"/>
      <c r="BA50" s="3"/>
      <c r="BB50" s="3"/>
      <c r="BC50" s="3"/>
      <c r="BD50" s="3"/>
      <c r="BE50" s="3"/>
      <c r="BF50" s="3"/>
    </row>
    <row r="51" spans="2:41" ht="21.75" customHeight="1">
      <c r="B51" s="30"/>
      <c r="C51" s="104" t="s">
        <v>72</v>
      </c>
      <c r="D51" s="24">
        <v>356</v>
      </c>
      <c r="E51" s="24">
        <v>32</v>
      </c>
      <c r="F51" s="24">
        <v>32</v>
      </c>
      <c r="G51" s="80">
        <f t="shared" si="0"/>
        <v>0.0898876404494382</v>
      </c>
      <c r="H51" s="24">
        <v>21</v>
      </c>
      <c r="I51" s="80">
        <f t="shared" si="1"/>
        <v>0.65625</v>
      </c>
      <c r="J51" s="24">
        <v>1</v>
      </c>
      <c r="K51" s="24">
        <v>12</v>
      </c>
      <c r="L51" s="24">
        <v>9</v>
      </c>
      <c r="M51" s="24">
        <v>1</v>
      </c>
      <c r="N51" s="24">
        <v>8</v>
      </c>
      <c r="O51" s="24"/>
      <c r="P51" s="24"/>
      <c r="Q51" s="24"/>
      <c r="R51" s="24">
        <v>1</v>
      </c>
      <c r="S51" s="24">
        <v>1</v>
      </c>
      <c r="T51" s="24"/>
      <c r="U51" s="24">
        <v>6</v>
      </c>
      <c r="V51" s="24">
        <v>1</v>
      </c>
      <c r="W51" s="24">
        <v>1</v>
      </c>
      <c r="X51" s="24">
        <v>1</v>
      </c>
      <c r="Y51" s="25">
        <f t="shared" si="2"/>
        <v>0.0028089887640449437</v>
      </c>
      <c r="Z51" s="26"/>
      <c r="AA51" s="26"/>
      <c r="AB51" s="27"/>
      <c r="AC51" s="3"/>
      <c r="AD51" s="3"/>
      <c r="AE51" s="5"/>
      <c r="AF51" s="5"/>
      <c r="AG51" s="28"/>
      <c r="AH51" s="8"/>
      <c r="AI51" s="8"/>
      <c r="AJ51" s="8"/>
      <c r="AK51" s="8"/>
      <c r="AL51" s="8"/>
      <c r="AM51" s="8"/>
      <c r="AN51" s="10"/>
      <c r="AO51" s="10"/>
    </row>
    <row r="52" spans="1:58" s="9" customFormat="1" ht="21.75" customHeight="1">
      <c r="A52" s="3"/>
      <c r="B52" s="30"/>
      <c r="C52" s="97"/>
      <c r="D52" s="31">
        <v>3143</v>
      </c>
      <c r="E52" s="31">
        <v>203</v>
      </c>
      <c r="F52" s="31">
        <v>205</v>
      </c>
      <c r="G52" s="32">
        <f t="shared" si="0"/>
        <v>0.06522430798600064</v>
      </c>
      <c r="H52" s="31">
        <v>156</v>
      </c>
      <c r="I52" s="32">
        <f t="shared" si="1"/>
        <v>0.7609756097560976</v>
      </c>
      <c r="J52" s="31">
        <v>6</v>
      </c>
      <c r="K52" s="31">
        <v>76</v>
      </c>
      <c r="L52" s="31">
        <v>63</v>
      </c>
      <c r="M52" s="31">
        <v>12</v>
      </c>
      <c r="N52" s="31">
        <v>51</v>
      </c>
      <c r="O52" s="31"/>
      <c r="P52" s="31"/>
      <c r="Q52" s="31"/>
      <c r="R52" s="31">
        <v>20</v>
      </c>
      <c r="S52" s="31">
        <v>11</v>
      </c>
      <c r="T52" s="31">
        <v>6</v>
      </c>
      <c r="U52" s="31">
        <v>37</v>
      </c>
      <c r="V52" s="31">
        <v>6</v>
      </c>
      <c r="W52" s="31">
        <v>2</v>
      </c>
      <c r="X52" s="31">
        <v>2</v>
      </c>
      <c r="Y52" s="33">
        <f t="shared" si="2"/>
        <v>0.0019090041361756285</v>
      </c>
      <c r="Z52" s="26"/>
      <c r="AA52" s="26"/>
      <c r="AB52" s="27"/>
      <c r="AC52" s="3"/>
      <c r="AD52" s="3"/>
      <c r="AE52" s="5"/>
      <c r="AF52" s="5"/>
      <c r="AG52" s="28"/>
      <c r="AH52" s="8"/>
      <c r="AI52" s="8"/>
      <c r="AJ52" s="8"/>
      <c r="AK52" s="8"/>
      <c r="AL52" s="8"/>
      <c r="AM52" s="8"/>
      <c r="AN52" s="10"/>
      <c r="AO52" s="10"/>
      <c r="AP52" s="8"/>
      <c r="AQ52" s="5"/>
      <c r="AR52" s="6"/>
      <c r="AS52" s="6"/>
      <c r="AT52" s="6"/>
      <c r="AU52" s="6"/>
      <c r="AV52" s="6"/>
      <c r="AW52" s="6"/>
      <c r="AX52" s="6"/>
      <c r="AY52" s="3"/>
      <c r="AZ52" s="3"/>
      <c r="BA52" s="3"/>
      <c r="BB52" s="3"/>
      <c r="BC52" s="3"/>
      <c r="BD52" s="3"/>
      <c r="BE52" s="3"/>
      <c r="BF52" s="3"/>
    </row>
    <row r="53" spans="2:42" ht="20.25" customHeight="1">
      <c r="B53" s="30" t="s">
        <v>59</v>
      </c>
      <c r="C53" s="36" t="s">
        <v>54</v>
      </c>
      <c r="D53" s="37">
        <f aca="true" t="shared" si="17" ref="D53:F54">D51+D49</f>
        <v>934</v>
      </c>
      <c r="E53" s="37">
        <f t="shared" si="17"/>
        <v>58</v>
      </c>
      <c r="F53" s="37">
        <f t="shared" si="17"/>
        <v>82</v>
      </c>
      <c r="G53" s="38">
        <f t="shared" si="0"/>
        <v>0.08779443254817987</v>
      </c>
      <c r="H53" s="37">
        <f aca="true" t="shared" si="18" ref="H53:W54">H51+H49</f>
        <v>49</v>
      </c>
      <c r="I53" s="38">
        <f t="shared" si="1"/>
        <v>0.5975609756097561</v>
      </c>
      <c r="J53" s="37">
        <f t="shared" si="18"/>
        <v>5</v>
      </c>
      <c r="K53" s="37">
        <f t="shared" si="18"/>
        <v>27</v>
      </c>
      <c r="L53" s="37">
        <f aca="true" t="shared" si="19" ref="L53:N54">L51+L49</f>
        <v>20</v>
      </c>
      <c r="M53" s="37">
        <f t="shared" si="19"/>
        <v>2</v>
      </c>
      <c r="N53" s="37">
        <f t="shared" si="19"/>
        <v>18</v>
      </c>
      <c r="O53" s="37">
        <f t="shared" si="18"/>
        <v>0</v>
      </c>
      <c r="P53" s="37">
        <f t="shared" si="18"/>
        <v>0</v>
      </c>
      <c r="Q53" s="37">
        <f t="shared" si="18"/>
        <v>0</v>
      </c>
      <c r="R53" s="37">
        <f t="shared" si="18"/>
        <v>4</v>
      </c>
      <c r="S53" s="37">
        <f t="shared" si="18"/>
        <v>1</v>
      </c>
      <c r="T53" s="37">
        <f t="shared" si="18"/>
        <v>1</v>
      </c>
      <c r="U53" s="37">
        <f t="shared" si="18"/>
        <v>11</v>
      </c>
      <c r="V53" s="37">
        <f t="shared" si="18"/>
        <v>5</v>
      </c>
      <c r="W53" s="37">
        <f t="shared" si="18"/>
        <v>3</v>
      </c>
      <c r="X53" s="37">
        <f>X51+X49</f>
        <v>3</v>
      </c>
      <c r="Y53" s="39">
        <f t="shared" si="2"/>
        <v>0.0053533190578158455</v>
      </c>
      <c r="Z53" s="26"/>
      <c r="AA53" s="26"/>
      <c r="AB53" s="27"/>
      <c r="AC53" s="3"/>
      <c r="AD53" s="3"/>
      <c r="AE53" s="5"/>
      <c r="AF53" s="5"/>
      <c r="AG53" s="28"/>
      <c r="AH53" s="8"/>
      <c r="AI53" s="8"/>
      <c r="AJ53" s="8"/>
      <c r="AK53" s="8"/>
      <c r="AL53" s="8"/>
      <c r="AM53" s="8"/>
      <c r="AN53" s="10"/>
      <c r="AO53" s="10"/>
      <c r="AP53" s="8"/>
    </row>
    <row r="54" spans="1:58" s="9" customFormat="1" ht="20.25" customHeight="1">
      <c r="A54" s="3"/>
      <c r="B54" s="40"/>
      <c r="C54" s="41" t="s">
        <v>51</v>
      </c>
      <c r="D54" s="42">
        <f t="shared" si="17"/>
        <v>9577</v>
      </c>
      <c r="E54" s="42">
        <f t="shared" si="17"/>
        <v>426</v>
      </c>
      <c r="F54" s="42">
        <f t="shared" si="17"/>
        <v>662</v>
      </c>
      <c r="G54" s="46">
        <f t="shared" si="0"/>
        <v>0.06912394277957606</v>
      </c>
      <c r="H54" s="42">
        <f t="shared" si="18"/>
        <v>482</v>
      </c>
      <c r="I54" s="46">
        <f t="shared" si="1"/>
        <v>0.7280966767371602</v>
      </c>
      <c r="J54" s="42">
        <f t="shared" si="18"/>
        <v>21</v>
      </c>
      <c r="K54" s="42">
        <f t="shared" si="18"/>
        <v>252</v>
      </c>
      <c r="L54" s="42">
        <f t="shared" si="19"/>
        <v>226</v>
      </c>
      <c r="M54" s="42">
        <f t="shared" si="19"/>
        <v>43</v>
      </c>
      <c r="N54" s="42">
        <f t="shared" si="19"/>
        <v>183</v>
      </c>
      <c r="O54" s="42">
        <f t="shared" si="18"/>
        <v>0</v>
      </c>
      <c r="P54" s="42">
        <f t="shared" si="18"/>
        <v>0</v>
      </c>
      <c r="Q54" s="42">
        <f t="shared" si="18"/>
        <v>2</v>
      </c>
      <c r="R54" s="42">
        <f t="shared" si="18"/>
        <v>56</v>
      </c>
      <c r="S54" s="42">
        <f t="shared" si="18"/>
        <v>52</v>
      </c>
      <c r="T54" s="42">
        <f t="shared" si="18"/>
        <v>12</v>
      </c>
      <c r="U54" s="42">
        <f t="shared" si="18"/>
        <v>87</v>
      </c>
      <c r="V54" s="42">
        <f t="shared" si="18"/>
        <v>19</v>
      </c>
      <c r="W54" s="42">
        <f t="shared" si="18"/>
        <v>9</v>
      </c>
      <c r="X54" s="42">
        <f>X52+X50</f>
        <v>6</v>
      </c>
      <c r="Y54" s="44">
        <f t="shared" si="2"/>
        <v>0.001983919807873029</v>
      </c>
      <c r="Z54" s="26"/>
      <c r="AA54" s="26"/>
      <c r="AB54" s="27"/>
      <c r="AC54" s="3"/>
      <c r="AD54" s="3"/>
      <c r="AE54" s="5"/>
      <c r="AF54" s="5"/>
      <c r="AG54" s="28"/>
      <c r="AH54" s="8"/>
      <c r="AI54" s="8"/>
      <c r="AJ54" s="8"/>
      <c r="AK54" s="8"/>
      <c r="AL54" s="8"/>
      <c r="AM54" s="8"/>
      <c r="AN54" s="10"/>
      <c r="AO54" s="10"/>
      <c r="AP54" s="8"/>
      <c r="AQ54" s="5"/>
      <c r="AR54" s="6"/>
      <c r="AS54" s="6"/>
      <c r="AT54" s="6"/>
      <c r="AU54" s="6"/>
      <c r="AV54" s="6"/>
      <c r="AW54" s="6"/>
      <c r="AX54" s="6"/>
      <c r="AY54" s="3"/>
      <c r="AZ54" s="3"/>
      <c r="BA54" s="3"/>
      <c r="BB54" s="3"/>
      <c r="BC54" s="3"/>
      <c r="BD54" s="3"/>
      <c r="BE54" s="3"/>
      <c r="BF54" s="3"/>
    </row>
    <row r="55" spans="2:41" ht="21.75" customHeight="1">
      <c r="B55" s="23"/>
      <c r="C55" s="96" t="s">
        <v>24</v>
      </c>
      <c r="D55" s="24">
        <v>745</v>
      </c>
      <c r="E55" s="24">
        <v>47</v>
      </c>
      <c r="F55" s="24">
        <v>61</v>
      </c>
      <c r="G55" s="80">
        <f t="shared" si="0"/>
        <v>0.08187919463087248</v>
      </c>
      <c r="H55" s="24">
        <v>47</v>
      </c>
      <c r="I55" s="80">
        <f t="shared" si="1"/>
        <v>0.7704918032786885</v>
      </c>
      <c r="J55" s="24">
        <v>4</v>
      </c>
      <c r="K55" s="24">
        <v>26</v>
      </c>
      <c r="L55" s="24">
        <v>25</v>
      </c>
      <c r="M55" s="24">
        <v>8</v>
      </c>
      <c r="N55" s="24">
        <v>17</v>
      </c>
      <c r="O55" s="24"/>
      <c r="P55" s="24"/>
      <c r="Q55" s="24"/>
      <c r="R55" s="24">
        <v>4</v>
      </c>
      <c r="S55" s="24">
        <v>7</v>
      </c>
      <c r="T55" s="24">
        <v>1</v>
      </c>
      <c r="U55" s="24">
        <v>5</v>
      </c>
      <c r="V55" s="24">
        <v>4</v>
      </c>
      <c r="W55" s="24">
        <v>3</v>
      </c>
      <c r="X55" s="24">
        <v>3</v>
      </c>
      <c r="Y55" s="25">
        <f t="shared" si="2"/>
        <v>0.005369127516778523</v>
      </c>
      <c r="Z55" s="26"/>
      <c r="AA55" s="26"/>
      <c r="AB55" s="27"/>
      <c r="AC55" s="3"/>
      <c r="AD55" s="3"/>
      <c r="AE55" s="5"/>
      <c r="AF55" s="5"/>
      <c r="AG55" s="28"/>
      <c r="AH55" s="8"/>
      <c r="AI55" s="8"/>
      <c r="AJ55" s="8"/>
      <c r="AK55" s="8"/>
      <c r="AL55" s="8"/>
      <c r="AO55" s="10"/>
    </row>
    <row r="56" spans="1:58" s="9" customFormat="1" ht="21.75" customHeight="1">
      <c r="A56" s="3"/>
      <c r="B56" s="30"/>
      <c r="C56" s="97"/>
      <c r="D56" s="31">
        <v>3525</v>
      </c>
      <c r="E56" s="31">
        <v>150</v>
      </c>
      <c r="F56" s="31">
        <v>273</v>
      </c>
      <c r="G56" s="32">
        <f t="shared" si="0"/>
        <v>0.0774468085106383</v>
      </c>
      <c r="H56" s="31">
        <v>214</v>
      </c>
      <c r="I56" s="32">
        <f t="shared" si="1"/>
        <v>0.7838827838827839</v>
      </c>
      <c r="J56" s="31">
        <v>10</v>
      </c>
      <c r="K56" s="31">
        <v>120</v>
      </c>
      <c r="L56" s="31">
        <v>115</v>
      </c>
      <c r="M56" s="31">
        <v>24</v>
      </c>
      <c r="N56" s="31">
        <v>91</v>
      </c>
      <c r="O56" s="31"/>
      <c r="P56" s="31"/>
      <c r="Q56" s="31">
        <v>2</v>
      </c>
      <c r="R56" s="31">
        <v>19</v>
      </c>
      <c r="S56" s="31">
        <v>24</v>
      </c>
      <c r="T56" s="31">
        <v>11</v>
      </c>
      <c r="U56" s="31">
        <v>28</v>
      </c>
      <c r="V56" s="31">
        <v>9</v>
      </c>
      <c r="W56" s="31">
        <v>6</v>
      </c>
      <c r="X56" s="31">
        <v>6</v>
      </c>
      <c r="Y56" s="33">
        <f t="shared" si="2"/>
        <v>0.002553191489361702</v>
      </c>
      <c r="Z56" s="26"/>
      <c r="AA56" s="26"/>
      <c r="AB56" s="27"/>
      <c r="AC56" s="3"/>
      <c r="AD56" s="3"/>
      <c r="AE56" s="5"/>
      <c r="AF56" s="5"/>
      <c r="AG56" s="28"/>
      <c r="AH56" s="8"/>
      <c r="AI56" s="8"/>
      <c r="AJ56" s="8"/>
      <c r="AK56" s="8"/>
      <c r="AL56" s="8"/>
      <c r="AM56" s="3"/>
      <c r="AN56" s="3"/>
      <c r="AO56" s="10"/>
      <c r="AP56" s="6"/>
      <c r="AQ56" s="5"/>
      <c r="AR56" s="6"/>
      <c r="AS56" s="6"/>
      <c r="AT56" s="6"/>
      <c r="AU56" s="6"/>
      <c r="AV56" s="6"/>
      <c r="AW56" s="6"/>
      <c r="AX56" s="6"/>
      <c r="AY56" s="3"/>
      <c r="AZ56" s="3"/>
      <c r="BA56" s="3"/>
      <c r="BB56" s="3"/>
      <c r="BC56" s="3"/>
      <c r="BD56" s="3"/>
      <c r="BE56" s="3"/>
      <c r="BF56" s="3"/>
    </row>
    <row r="57" spans="2:41" ht="21.75" customHeight="1">
      <c r="B57" s="30" t="s">
        <v>60</v>
      </c>
      <c r="C57" s="104" t="s">
        <v>74</v>
      </c>
      <c r="D57" s="24">
        <v>883</v>
      </c>
      <c r="E57" s="24">
        <v>34</v>
      </c>
      <c r="F57" s="24">
        <v>67</v>
      </c>
      <c r="G57" s="80">
        <f t="shared" si="0"/>
        <v>0.07587768969422423</v>
      </c>
      <c r="H57" s="24">
        <v>46</v>
      </c>
      <c r="I57" s="80">
        <f t="shared" si="1"/>
        <v>0.6865671641791045</v>
      </c>
      <c r="J57" s="24">
        <v>4</v>
      </c>
      <c r="K57" s="24">
        <v>24</v>
      </c>
      <c r="L57" s="24">
        <v>23</v>
      </c>
      <c r="M57" s="24">
        <v>6</v>
      </c>
      <c r="N57" s="24">
        <v>17</v>
      </c>
      <c r="O57" s="24"/>
      <c r="P57" s="24"/>
      <c r="Q57" s="24">
        <v>1</v>
      </c>
      <c r="R57" s="24">
        <v>4</v>
      </c>
      <c r="S57" s="24">
        <v>8</v>
      </c>
      <c r="T57" s="24">
        <v>1</v>
      </c>
      <c r="U57" s="24">
        <v>4</v>
      </c>
      <c r="V57" s="24"/>
      <c r="W57" s="24"/>
      <c r="X57" s="24"/>
      <c r="Y57" s="25">
        <f t="shared" si="2"/>
        <v>0</v>
      </c>
      <c r="Z57" s="26"/>
      <c r="AA57" s="26"/>
      <c r="AB57" s="27"/>
      <c r="AC57" s="3"/>
      <c r="AD57" s="3"/>
      <c r="AE57" s="5"/>
      <c r="AF57" s="5"/>
      <c r="AG57" s="28"/>
      <c r="AH57" s="8"/>
      <c r="AI57" s="8"/>
      <c r="AJ57" s="8"/>
      <c r="AK57" s="8"/>
      <c r="AL57" s="8"/>
      <c r="AO57" s="10"/>
    </row>
    <row r="58" spans="1:58" s="9" customFormat="1" ht="21.75" customHeight="1">
      <c r="A58" s="3"/>
      <c r="B58" s="30"/>
      <c r="C58" s="97"/>
      <c r="D58" s="31">
        <v>4644</v>
      </c>
      <c r="E58" s="31">
        <v>98</v>
      </c>
      <c r="F58" s="31">
        <v>302</v>
      </c>
      <c r="G58" s="32">
        <f t="shared" si="0"/>
        <v>0.06503014642549526</v>
      </c>
      <c r="H58" s="31">
        <v>215</v>
      </c>
      <c r="I58" s="32">
        <f t="shared" si="1"/>
        <v>0.7119205298013245</v>
      </c>
      <c r="J58" s="31">
        <v>9</v>
      </c>
      <c r="K58" s="31">
        <v>98</v>
      </c>
      <c r="L58" s="31">
        <v>88</v>
      </c>
      <c r="M58" s="31">
        <v>20</v>
      </c>
      <c r="N58" s="31">
        <v>68</v>
      </c>
      <c r="O58" s="31"/>
      <c r="P58" s="31"/>
      <c r="Q58" s="31">
        <v>1</v>
      </c>
      <c r="R58" s="31">
        <v>29</v>
      </c>
      <c r="S58" s="31">
        <v>41</v>
      </c>
      <c r="T58" s="31">
        <v>10</v>
      </c>
      <c r="U58" s="31">
        <v>27</v>
      </c>
      <c r="V58" s="31">
        <v>3</v>
      </c>
      <c r="W58" s="31">
        <v>3</v>
      </c>
      <c r="X58" s="31">
        <v>3</v>
      </c>
      <c r="Y58" s="33">
        <f t="shared" si="2"/>
        <v>0.0006459948320413437</v>
      </c>
      <c r="Z58" s="26"/>
      <c r="AA58" s="26"/>
      <c r="AB58" s="27"/>
      <c r="AC58" s="3"/>
      <c r="AD58" s="3"/>
      <c r="AE58" s="5"/>
      <c r="AF58" s="5"/>
      <c r="AG58" s="28"/>
      <c r="AH58" s="8"/>
      <c r="AI58" s="8"/>
      <c r="AJ58" s="8"/>
      <c r="AK58" s="8"/>
      <c r="AL58" s="8"/>
      <c r="AM58" s="3"/>
      <c r="AN58" s="3"/>
      <c r="AO58" s="10"/>
      <c r="AP58" s="6"/>
      <c r="AQ58" s="5"/>
      <c r="AR58" s="6"/>
      <c r="AS58" s="6"/>
      <c r="AT58" s="6"/>
      <c r="AU58" s="6"/>
      <c r="AV58" s="6"/>
      <c r="AW58" s="6"/>
      <c r="AX58" s="6"/>
      <c r="AY58" s="3"/>
      <c r="AZ58" s="3"/>
      <c r="BA58" s="3"/>
      <c r="BB58" s="3"/>
      <c r="BC58" s="3"/>
      <c r="BD58" s="3"/>
      <c r="BE58" s="3"/>
      <c r="BF58" s="3"/>
    </row>
    <row r="59" spans="2:41" ht="21.75" customHeight="1">
      <c r="B59" s="51"/>
      <c r="C59" s="96" t="s">
        <v>43</v>
      </c>
      <c r="D59" s="24">
        <v>366</v>
      </c>
      <c r="E59" s="24">
        <v>20</v>
      </c>
      <c r="F59" s="24">
        <v>30</v>
      </c>
      <c r="G59" s="80">
        <f t="shared" si="0"/>
        <v>0.08196721311475409</v>
      </c>
      <c r="H59" s="24">
        <v>22</v>
      </c>
      <c r="I59" s="80">
        <f t="shared" si="1"/>
        <v>0.7333333333333333</v>
      </c>
      <c r="J59" s="24"/>
      <c r="K59" s="24">
        <v>17</v>
      </c>
      <c r="L59" s="24">
        <v>13</v>
      </c>
      <c r="M59" s="24">
        <v>4</v>
      </c>
      <c r="N59" s="24">
        <v>9</v>
      </c>
      <c r="O59" s="24"/>
      <c r="P59" s="24"/>
      <c r="Q59" s="24"/>
      <c r="R59" s="24">
        <v>1</v>
      </c>
      <c r="S59" s="24">
        <v>1</v>
      </c>
      <c r="T59" s="24">
        <v>1</v>
      </c>
      <c r="U59" s="24">
        <v>2</v>
      </c>
      <c r="V59" s="24"/>
      <c r="W59" s="24"/>
      <c r="X59" s="24"/>
      <c r="Y59" s="25">
        <f t="shared" si="2"/>
        <v>0</v>
      </c>
      <c r="Z59" s="26"/>
      <c r="AA59" s="26"/>
      <c r="AB59" s="27"/>
      <c r="AC59" s="3"/>
      <c r="AD59" s="3"/>
      <c r="AE59" s="5"/>
      <c r="AF59" s="5"/>
      <c r="AG59" s="28"/>
      <c r="AH59" s="8"/>
      <c r="AI59" s="8"/>
      <c r="AJ59" s="8"/>
      <c r="AK59" s="8"/>
      <c r="AL59" s="8"/>
      <c r="AO59" s="10"/>
    </row>
    <row r="60" spans="1:58" s="9" customFormat="1" ht="21.75" customHeight="1">
      <c r="A60" s="3"/>
      <c r="B60" s="30" t="s">
        <v>73</v>
      </c>
      <c r="C60" s="97"/>
      <c r="D60" s="31">
        <v>2798</v>
      </c>
      <c r="E60" s="31">
        <v>142</v>
      </c>
      <c r="F60" s="31">
        <v>226</v>
      </c>
      <c r="G60" s="32">
        <f t="shared" si="0"/>
        <v>0.08077197998570407</v>
      </c>
      <c r="H60" s="31">
        <v>176</v>
      </c>
      <c r="I60" s="32">
        <f t="shared" si="1"/>
        <v>0.7787610619469026</v>
      </c>
      <c r="J60" s="31">
        <v>4</v>
      </c>
      <c r="K60" s="31">
        <v>106</v>
      </c>
      <c r="L60" s="31">
        <v>91</v>
      </c>
      <c r="M60" s="31">
        <v>15</v>
      </c>
      <c r="N60" s="31">
        <v>76</v>
      </c>
      <c r="O60" s="31"/>
      <c r="P60" s="31"/>
      <c r="Q60" s="31"/>
      <c r="R60" s="31">
        <v>15</v>
      </c>
      <c r="S60" s="31">
        <v>26</v>
      </c>
      <c r="T60" s="31">
        <v>3</v>
      </c>
      <c r="U60" s="31">
        <v>22</v>
      </c>
      <c r="V60" s="31">
        <v>3</v>
      </c>
      <c r="W60" s="31">
        <v>2</v>
      </c>
      <c r="X60" s="31">
        <v>2</v>
      </c>
      <c r="Y60" s="33">
        <f t="shared" si="2"/>
        <v>0.001072194424588992</v>
      </c>
      <c r="Z60" s="26"/>
      <c r="AA60" s="26"/>
      <c r="AB60" s="27"/>
      <c r="AC60" s="3"/>
      <c r="AD60" s="3"/>
      <c r="AE60" s="5"/>
      <c r="AF60" s="5"/>
      <c r="AG60" s="28"/>
      <c r="AH60" s="8"/>
      <c r="AI60" s="8"/>
      <c r="AJ60" s="8"/>
      <c r="AK60" s="8"/>
      <c r="AL60" s="8"/>
      <c r="AM60" s="3"/>
      <c r="AN60" s="3"/>
      <c r="AO60" s="10"/>
      <c r="AP60" s="6"/>
      <c r="AQ60" s="5"/>
      <c r="AR60" s="6"/>
      <c r="AS60" s="6"/>
      <c r="AT60" s="6"/>
      <c r="AU60" s="6"/>
      <c r="AV60" s="6"/>
      <c r="AW60" s="6"/>
      <c r="AX60" s="6"/>
      <c r="AY60" s="3"/>
      <c r="AZ60" s="3"/>
      <c r="BA60" s="3"/>
      <c r="BB60" s="3"/>
      <c r="BC60" s="3"/>
      <c r="BD60" s="3"/>
      <c r="BE60" s="3"/>
      <c r="BF60" s="3"/>
    </row>
    <row r="61" spans="2:41" ht="21.75" customHeight="1">
      <c r="B61" s="30"/>
      <c r="C61" s="36" t="s">
        <v>54</v>
      </c>
      <c r="D61" s="37">
        <f aca="true" t="shared" si="20" ref="D61:F62">D59+D57+D55</f>
        <v>1994</v>
      </c>
      <c r="E61" s="37">
        <f t="shared" si="20"/>
        <v>101</v>
      </c>
      <c r="F61" s="37">
        <f t="shared" si="20"/>
        <v>158</v>
      </c>
      <c r="G61" s="38">
        <f t="shared" si="0"/>
        <v>0.07923771313941826</v>
      </c>
      <c r="H61" s="37">
        <f aca="true" t="shared" si="21" ref="H61:W62">H59+H57+H55</f>
        <v>115</v>
      </c>
      <c r="I61" s="38">
        <f t="shared" si="1"/>
        <v>0.7278481012658228</v>
      </c>
      <c r="J61" s="37">
        <f t="shared" si="21"/>
        <v>8</v>
      </c>
      <c r="K61" s="37">
        <f t="shared" si="21"/>
        <v>67</v>
      </c>
      <c r="L61" s="37">
        <f aca="true" t="shared" si="22" ref="L61:N62">L59+L57+L55</f>
        <v>61</v>
      </c>
      <c r="M61" s="37">
        <f t="shared" si="22"/>
        <v>18</v>
      </c>
      <c r="N61" s="37">
        <f t="shared" si="22"/>
        <v>43</v>
      </c>
      <c r="O61" s="37">
        <f t="shared" si="21"/>
        <v>0</v>
      </c>
      <c r="P61" s="37">
        <f t="shared" si="21"/>
        <v>0</v>
      </c>
      <c r="Q61" s="37">
        <f t="shared" si="21"/>
        <v>1</v>
      </c>
      <c r="R61" s="37">
        <f t="shared" si="21"/>
        <v>9</v>
      </c>
      <c r="S61" s="37">
        <f t="shared" si="21"/>
        <v>16</v>
      </c>
      <c r="T61" s="37">
        <f t="shared" si="21"/>
        <v>3</v>
      </c>
      <c r="U61" s="37">
        <f t="shared" si="21"/>
        <v>11</v>
      </c>
      <c r="V61" s="37">
        <f t="shared" si="21"/>
        <v>4</v>
      </c>
      <c r="W61" s="37">
        <f t="shared" si="21"/>
        <v>3</v>
      </c>
      <c r="X61" s="37">
        <f>X59+X57+X55</f>
        <v>3</v>
      </c>
      <c r="Y61" s="39">
        <f t="shared" si="2"/>
        <v>0.0020060180541624875</v>
      </c>
      <c r="Z61" s="26"/>
      <c r="AA61" s="26"/>
      <c r="AB61" s="27"/>
      <c r="AC61" s="3"/>
      <c r="AD61" s="3"/>
      <c r="AE61" s="5"/>
      <c r="AF61" s="5"/>
      <c r="AG61" s="28"/>
      <c r="AH61" s="8"/>
      <c r="AI61" s="8"/>
      <c r="AJ61" s="8"/>
      <c r="AK61" s="8"/>
      <c r="AL61" s="8"/>
      <c r="AO61" s="10"/>
    </row>
    <row r="62" spans="1:58" s="9" customFormat="1" ht="21.75" customHeight="1">
      <c r="A62" s="3"/>
      <c r="B62" s="40"/>
      <c r="C62" s="41" t="s">
        <v>51</v>
      </c>
      <c r="D62" s="42">
        <f t="shared" si="20"/>
        <v>10967</v>
      </c>
      <c r="E62" s="42">
        <f t="shared" si="20"/>
        <v>390</v>
      </c>
      <c r="F62" s="42">
        <f t="shared" si="20"/>
        <v>801</v>
      </c>
      <c r="G62" s="46">
        <f t="shared" si="0"/>
        <v>0.07303729369927965</v>
      </c>
      <c r="H62" s="42">
        <f t="shared" si="21"/>
        <v>605</v>
      </c>
      <c r="I62" s="46">
        <f t="shared" si="1"/>
        <v>0.7553058676654182</v>
      </c>
      <c r="J62" s="42">
        <f t="shared" si="21"/>
        <v>23</v>
      </c>
      <c r="K62" s="42">
        <f t="shared" si="21"/>
        <v>324</v>
      </c>
      <c r="L62" s="42">
        <f t="shared" si="22"/>
        <v>294</v>
      </c>
      <c r="M62" s="42">
        <f t="shared" si="22"/>
        <v>59</v>
      </c>
      <c r="N62" s="42">
        <f t="shared" si="22"/>
        <v>235</v>
      </c>
      <c r="O62" s="42">
        <f t="shared" si="21"/>
        <v>0</v>
      </c>
      <c r="P62" s="42">
        <f t="shared" si="21"/>
        <v>0</v>
      </c>
      <c r="Q62" s="42">
        <f t="shared" si="21"/>
        <v>3</v>
      </c>
      <c r="R62" s="42">
        <f t="shared" si="21"/>
        <v>63</v>
      </c>
      <c r="S62" s="42">
        <f t="shared" si="21"/>
        <v>91</v>
      </c>
      <c r="T62" s="42">
        <f t="shared" si="21"/>
        <v>24</v>
      </c>
      <c r="U62" s="42">
        <f t="shared" si="21"/>
        <v>77</v>
      </c>
      <c r="V62" s="42">
        <f t="shared" si="21"/>
        <v>15</v>
      </c>
      <c r="W62" s="42">
        <f t="shared" si="21"/>
        <v>11</v>
      </c>
      <c r="X62" s="42">
        <f>X60+X58+X56</f>
        <v>11</v>
      </c>
      <c r="Y62" s="44">
        <f t="shared" si="2"/>
        <v>0.0013677395823835142</v>
      </c>
      <c r="Z62" s="26"/>
      <c r="AA62" s="26"/>
      <c r="AB62" s="27"/>
      <c r="AC62" s="3"/>
      <c r="AD62" s="3"/>
      <c r="AE62" s="5"/>
      <c r="AF62" s="5"/>
      <c r="AG62" s="28"/>
      <c r="AH62" s="8"/>
      <c r="AI62" s="8"/>
      <c r="AJ62" s="8"/>
      <c r="AK62" s="8"/>
      <c r="AL62" s="8"/>
      <c r="AM62" s="3"/>
      <c r="AN62" s="3"/>
      <c r="AO62" s="10"/>
      <c r="AP62" s="6"/>
      <c r="AQ62" s="5"/>
      <c r="AR62" s="6"/>
      <c r="AS62" s="6"/>
      <c r="AT62" s="6"/>
      <c r="AU62" s="6"/>
      <c r="AV62" s="6"/>
      <c r="AW62" s="6"/>
      <c r="AX62" s="6"/>
      <c r="AY62" s="3"/>
      <c r="AZ62" s="3"/>
      <c r="BA62" s="3"/>
      <c r="BB62" s="3"/>
      <c r="BC62" s="3"/>
      <c r="BD62" s="3"/>
      <c r="BE62" s="3"/>
      <c r="BF62" s="3"/>
    </row>
    <row r="63" spans="2:41" ht="20.25" customHeight="1">
      <c r="B63" s="47"/>
      <c r="C63" s="96" t="s">
        <v>25</v>
      </c>
      <c r="D63" s="24">
        <v>949</v>
      </c>
      <c r="E63" s="24">
        <v>65</v>
      </c>
      <c r="F63" s="24">
        <v>73</v>
      </c>
      <c r="G63" s="80">
        <f t="shared" si="0"/>
        <v>0.07692307692307693</v>
      </c>
      <c r="H63" s="24">
        <v>55</v>
      </c>
      <c r="I63" s="80">
        <f t="shared" si="1"/>
        <v>0.7534246575342466</v>
      </c>
      <c r="J63" s="24">
        <v>2</v>
      </c>
      <c r="K63" s="24">
        <v>33</v>
      </c>
      <c r="L63" s="24">
        <v>28</v>
      </c>
      <c r="M63" s="24">
        <v>8</v>
      </c>
      <c r="N63" s="24">
        <v>20</v>
      </c>
      <c r="O63" s="24"/>
      <c r="P63" s="24"/>
      <c r="Q63" s="24"/>
      <c r="R63" s="24">
        <v>8</v>
      </c>
      <c r="S63" s="24">
        <v>1</v>
      </c>
      <c r="T63" s="24">
        <v>1</v>
      </c>
      <c r="U63" s="24">
        <v>10</v>
      </c>
      <c r="V63" s="24">
        <v>2</v>
      </c>
      <c r="W63" s="24">
        <v>1</v>
      </c>
      <c r="X63" s="24">
        <v>1</v>
      </c>
      <c r="Y63" s="25">
        <f t="shared" si="2"/>
        <v>0.002107481559536354</v>
      </c>
      <c r="Z63" s="26"/>
      <c r="AA63" s="26"/>
      <c r="AB63" s="27"/>
      <c r="AC63" s="3"/>
      <c r="AD63" s="3"/>
      <c r="AE63" s="5"/>
      <c r="AF63" s="5"/>
      <c r="AG63" s="28"/>
      <c r="AH63" s="8"/>
      <c r="AI63" s="8"/>
      <c r="AJ63" s="8"/>
      <c r="AO63" s="10"/>
    </row>
    <row r="64" spans="1:58" s="9" customFormat="1" ht="20.25" customHeight="1">
      <c r="A64" s="3"/>
      <c r="B64" s="48"/>
      <c r="C64" s="97"/>
      <c r="D64" s="31">
        <v>3874</v>
      </c>
      <c r="E64" s="31">
        <v>230</v>
      </c>
      <c r="F64" s="31">
        <v>258</v>
      </c>
      <c r="G64" s="32">
        <f t="shared" si="0"/>
        <v>0.06659783169850284</v>
      </c>
      <c r="H64" s="31">
        <v>199</v>
      </c>
      <c r="I64" s="32">
        <f t="shared" si="1"/>
        <v>0.7713178294573644</v>
      </c>
      <c r="J64" s="31">
        <v>11</v>
      </c>
      <c r="K64" s="31">
        <v>107</v>
      </c>
      <c r="L64" s="31">
        <v>90</v>
      </c>
      <c r="M64" s="31">
        <v>22</v>
      </c>
      <c r="N64" s="31">
        <v>68</v>
      </c>
      <c r="O64" s="31"/>
      <c r="P64" s="31"/>
      <c r="Q64" s="31"/>
      <c r="R64" s="31">
        <v>24</v>
      </c>
      <c r="S64" s="31">
        <v>18</v>
      </c>
      <c r="T64" s="31">
        <v>2</v>
      </c>
      <c r="U64" s="31">
        <v>37</v>
      </c>
      <c r="V64" s="31">
        <v>11</v>
      </c>
      <c r="W64" s="31">
        <v>8</v>
      </c>
      <c r="X64" s="31">
        <v>6</v>
      </c>
      <c r="Y64" s="33">
        <f t="shared" si="2"/>
        <v>0.002839442436757873</v>
      </c>
      <c r="Z64" s="26"/>
      <c r="AA64" s="26"/>
      <c r="AB64" s="27"/>
      <c r="AC64" s="3"/>
      <c r="AD64" s="3"/>
      <c r="AE64" s="5"/>
      <c r="AF64" s="5"/>
      <c r="AG64" s="28"/>
      <c r="AH64" s="8"/>
      <c r="AI64" s="8"/>
      <c r="AJ64" s="8"/>
      <c r="AK64" s="8"/>
      <c r="AL64" s="8"/>
      <c r="AM64" s="3"/>
      <c r="AN64" s="3"/>
      <c r="AO64" s="10"/>
      <c r="AP64" s="6"/>
      <c r="AQ64" s="5"/>
      <c r="AR64" s="6"/>
      <c r="AS64" s="6"/>
      <c r="AT64" s="6"/>
      <c r="AU64" s="6"/>
      <c r="AV64" s="6"/>
      <c r="AW64" s="6"/>
      <c r="AX64" s="6"/>
      <c r="AY64" s="3"/>
      <c r="AZ64" s="3"/>
      <c r="BA64" s="3"/>
      <c r="BB64" s="3"/>
      <c r="BC64" s="3"/>
      <c r="BD64" s="3"/>
      <c r="BE64" s="3"/>
      <c r="BF64" s="3"/>
    </row>
    <row r="65" spans="2:41" ht="20.25" customHeight="1">
      <c r="B65" s="48" t="s">
        <v>61</v>
      </c>
      <c r="C65" s="96" t="s">
        <v>48</v>
      </c>
      <c r="D65" s="24">
        <v>321</v>
      </c>
      <c r="E65" s="24">
        <v>9</v>
      </c>
      <c r="F65" s="24">
        <v>27</v>
      </c>
      <c r="G65" s="80">
        <f t="shared" si="0"/>
        <v>0.08411214953271028</v>
      </c>
      <c r="H65" s="24">
        <v>24</v>
      </c>
      <c r="I65" s="80">
        <f t="shared" si="1"/>
        <v>0.8888888888888888</v>
      </c>
      <c r="J65" s="24">
        <v>4</v>
      </c>
      <c r="K65" s="24">
        <v>9</v>
      </c>
      <c r="L65" s="24">
        <v>9</v>
      </c>
      <c r="M65" s="24">
        <v>3</v>
      </c>
      <c r="N65" s="24">
        <v>6</v>
      </c>
      <c r="O65" s="24"/>
      <c r="P65" s="24"/>
      <c r="Q65" s="24">
        <v>1</v>
      </c>
      <c r="R65" s="24">
        <v>4</v>
      </c>
      <c r="S65" s="24">
        <v>2</v>
      </c>
      <c r="T65" s="24"/>
      <c r="U65" s="24">
        <v>4</v>
      </c>
      <c r="V65" s="24">
        <v>4</v>
      </c>
      <c r="W65" s="24">
        <v>1</v>
      </c>
      <c r="X65" s="24">
        <v>1</v>
      </c>
      <c r="Y65" s="25">
        <f t="shared" si="2"/>
        <v>0.012461059190031152</v>
      </c>
      <c r="Z65" s="26"/>
      <c r="AA65" s="26"/>
      <c r="AB65" s="27"/>
      <c r="AC65" s="3"/>
      <c r="AD65" s="3"/>
      <c r="AE65" s="5"/>
      <c r="AF65" s="5"/>
      <c r="AG65" s="28"/>
      <c r="AH65" s="8"/>
      <c r="AI65" s="8"/>
      <c r="AJ65" s="8"/>
      <c r="AK65" s="8"/>
      <c r="AL65" s="8"/>
      <c r="AO65" s="10"/>
    </row>
    <row r="66" spans="1:58" s="9" customFormat="1" ht="20.25" customHeight="1">
      <c r="A66" s="3"/>
      <c r="B66" s="48"/>
      <c r="C66" s="97"/>
      <c r="D66" s="31">
        <v>2389</v>
      </c>
      <c r="E66" s="31">
        <v>56</v>
      </c>
      <c r="F66" s="31">
        <v>159</v>
      </c>
      <c r="G66" s="32">
        <f t="shared" si="0"/>
        <v>0.06655504395144411</v>
      </c>
      <c r="H66" s="31">
        <v>135</v>
      </c>
      <c r="I66" s="32">
        <f t="shared" si="1"/>
        <v>0.8490566037735849</v>
      </c>
      <c r="J66" s="31">
        <v>8</v>
      </c>
      <c r="K66" s="31">
        <v>64</v>
      </c>
      <c r="L66" s="31">
        <v>52</v>
      </c>
      <c r="M66" s="31">
        <v>7</v>
      </c>
      <c r="N66" s="31">
        <v>45</v>
      </c>
      <c r="O66" s="31"/>
      <c r="P66" s="31"/>
      <c r="Q66" s="31">
        <v>1</v>
      </c>
      <c r="R66" s="31">
        <v>14</v>
      </c>
      <c r="S66" s="31">
        <v>21</v>
      </c>
      <c r="T66" s="31">
        <v>1</v>
      </c>
      <c r="U66" s="31">
        <v>26</v>
      </c>
      <c r="V66" s="31">
        <v>8</v>
      </c>
      <c r="W66" s="31">
        <v>5</v>
      </c>
      <c r="X66" s="31">
        <v>3</v>
      </c>
      <c r="Y66" s="33">
        <f t="shared" si="2"/>
        <v>0.0033486814566764337</v>
      </c>
      <c r="Z66" s="26"/>
      <c r="AA66" s="26"/>
      <c r="AB66" s="27"/>
      <c r="AC66" s="3"/>
      <c r="AD66" s="3"/>
      <c r="AE66" s="5"/>
      <c r="AF66" s="5"/>
      <c r="AG66" s="28"/>
      <c r="AH66" s="8"/>
      <c r="AI66" s="8"/>
      <c r="AJ66" s="8"/>
      <c r="AK66" s="8"/>
      <c r="AL66" s="8"/>
      <c r="AM66" s="3"/>
      <c r="AN66" s="3"/>
      <c r="AO66" s="10"/>
      <c r="AP66" s="6"/>
      <c r="AQ66" s="5"/>
      <c r="AR66" s="6"/>
      <c r="AS66" s="6"/>
      <c r="AT66" s="6"/>
      <c r="AU66" s="6"/>
      <c r="AV66" s="6"/>
      <c r="AW66" s="6"/>
      <c r="AX66" s="6"/>
      <c r="AY66" s="3"/>
      <c r="AZ66" s="3"/>
      <c r="BA66" s="3"/>
      <c r="BB66" s="3"/>
      <c r="BC66" s="3"/>
      <c r="BD66" s="3"/>
      <c r="BE66" s="3"/>
      <c r="BF66" s="3"/>
    </row>
    <row r="67" spans="2:41" ht="20.25" customHeight="1">
      <c r="B67" s="48" t="s">
        <v>98</v>
      </c>
      <c r="C67" s="96" t="s">
        <v>27</v>
      </c>
      <c r="D67" s="24">
        <v>701</v>
      </c>
      <c r="E67" s="24">
        <v>65</v>
      </c>
      <c r="F67" s="24">
        <v>46</v>
      </c>
      <c r="G67" s="80">
        <f aca="true" t="shared" si="23" ref="G67:G122">F67/D67</f>
        <v>0.06562054208273894</v>
      </c>
      <c r="H67" s="24">
        <v>39</v>
      </c>
      <c r="I67" s="80">
        <f aca="true" t="shared" si="24" ref="I67:I122">H67/F67</f>
        <v>0.8478260869565217</v>
      </c>
      <c r="J67" s="24">
        <v>4</v>
      </c>
      <c r="K67" s="24">
        <v>18</v>
      </c>
      <c r="L67" s="24">
        <v>18</v>
      </c>
      <c r="M67" s="24">
        <v>6</v>
      </c>
      <c r="N67" s="24">
        <v>12</v>
      </c>
      <c r="O67" s="24"/>
      <c r="P67" s="24"/>
      <c r="Q67" s="24"/>
      <c r="R67" s="24">
        <v>4</v>
      </c>
      <c r="S67" s="24">
        <v>5</v>
      </c>
      <c r="T67" s="24"/>
      <c r="U67" s="24">
        <v>8</v>
      </c>
      <c r="V67" s="24">
        <v>4</v>
      </c>
      <c r="W67" s="24">
        <v>3</v>
      </c>
      <c r="X67" s="24">
        <v>3</v>
      </c>
      <c r="Y67" s="25">
        <f aca="true" t="shared" si="25" ref="Y67:Y76">V67/D67</f>
        <v>0.005706134094151213</v>
      </c>
      <c r="Z67" s="26"/>
      <c r="AA67" s="26"/>
      <c r="AB67" s="27"/>
      <c r="AC67" s="3"/>
      <c r="AD67" s="3"/>
      <c r="AE67" s="5"/>
      <c r="AF67" s="5"/>
      <c r="AG67" s="28"/>
      <c r="AH67" s="8"/>
      <c r="AI67" s="8"/>
      <c r="AJ67" s="8"/>
      <c r="AK67" s="8"/>
      <c r="AL67" s="8"/>
      <c r="AO67" s="10"/>
    </row>
    <row r="68" spans="1:58" s="9" customFormat="1" ht="20.25" customHeight="1">
      <c r="A68" s="3"/>
      <c r="B68" s="48"/>
      <c r="C68" s="105"/>
      <c r="D68" s="35">
        <v>5413</v>
      </c>
      <c r="E68" s="35">
        <v>431</v>
      </c>
      <c r="F68" s="35">
        <v>338</v>
      </c>
      <c r="G68" s="50">
        <f t="shared" si="23"/>
        <v>0.0624422686125993</v>
      </c>
      <c r="H68" s="35">
        <v>278</v>
      </c>
      <c r="I68" s="50">
        <f t="shared" si="24"/>
        <v>0.8224852071005917</v>
      </c>
      <c r="J68" s="35">
        <v>11</v>
      </c>
      <c r="K68" s="35">
        <v>141</v>
      </c>
      <c r="L68" s="35">
        <v>126</v>
      </c>
      <c r="M68" s="35">
        <v>26</v>
      </c>
      <c r="N68" s="35">
        <v>100</v>
      </c>
      <c r="O68" s="35"/>
      <c r="P68" s="35"/>
      <c r="Q68" s="35">
        <v>2</v>
      </c>
      <c r="R68" s="35">
        <v>34</v>
      </c>
      <c r="S68" s="35">
        <v>42</v>
      </c>
      <c r="T68" s="35">
        <v>6</v>
      </c>
      <c r="U68" s="35">
        <v>42</v>
      </c>
      <c r="V68" s="31">
        <v>11</v>
      </c>
      <c r="W68" s="31">
        <v>8</v>
      </c>
      <c r="X68" s="31">
        <v>7</v>
      </c>
      <c r="Y68" s="33">
        <f t="shared" si="25"/>
        <v>0.002032144836504711</v>
      </c>
      <c r="Z68" s="26"/>
      <c r="AA68" s="26"/>
      <c r="AB68" s="27"/>
      <c r="AC68" s="3"/>
      <c r="AD68" s="3"/>
      <c r="AE68" s="5"/>
      <c r="AF68" s="5"/>
      <c r="AG68" s="28"/>
      <c r="AH68" s="8"/>
      <c r="AI68" s="8"/>
      <c r="AJ68" s="8"/>
      <c r="AK68" s="8"/>
      <c r="AL68" s="8"/>
      <c r="AM68" s="3"/>
      <c r="AN68" s="3"/>
      <c r="AO68" s="10"/>
      <c r="AP68" s="6"/>
      <c r="AQ68" s="5"/>
      <c r="AR68" s="6"/>
      <c r="AS68" s="6"/>
      <c r="AT68" s="6"/>
      <c r="AU68" s="6"/>
      <c r="AV68" s="6"/>
      <c r="AW68" s="6"/>
      <c r="AX68" s="6"/>
      <c r="AY68" s="3"/>
      <c r="AZ68" s="3"/>
      <c r="BA68" s="3"/>
      <c r="BB68" s="3"/>
      <c r="BC68" s="3"/>
      <c r="BD68" s="3"/>
      <c r="BE68" s="3"/>
      <c r="BF68" s="3"/>
    </row>
    <row r="69" spans="2:41" ht="20.25" customHeight="1">
      <c r="B69" s="48" t="s">
        <v>62</v>
      </c>
      <c r="C69" s="96" t="s">
        <v>28</v>
      </c>
      <c r="D69" s="24">
        <v>114</v>
      </c>
      <c r="E69" s="24">
        <v>3</v>
      </c>
      <c r="F69" s="24">
        <v>15</v>
      </c>
      <c r="G69" s="80">
        <f t="shared" si="23"/>
        <v>0.13157894736842105</v>
      </c>
      <c r="H69" s="24">
        <v>12</v>
      </c>
      <c r="I69" s="80">
        <f t="shared" si="24"/>
        <v>0.8</v>
      </c>
      <c r="J69" s="24"/>
      <c r="K69" s="24">
        <v>8</v>
      </c>
      <c r="L69" s="24">
        <v>8</v>
      </c>
      <c r="M69" s="24"/>
      <c r="N69" s="24">
        <v>8</v>
      </c>
      <c r="O69" s="24"/>
      <c r="P69" s="24"/>
      <c r="Q69" s="24"/>
      <c r="R69" s="24"/>
      <c r="S69" s="24">
        <v>2</v>
      </c>
      <c r="T69" s="24"/>
      <c r="U69" s="24">
        <v>2</v>
      </c>
      <c r="V69" s="24"/>
      <c r="W69" s="24"/>
      <c r="X69" s="24"/>
      <c r="Y69" s="45">
        <f t="shared" si="25"/>
        <v>0</v>
      </c>
      <c r="Z69" s="26"/>
      <c r="AA69" s="26"/>
      <c r="AB69" s="27"/>
      <c r="AC69" s="3"/>
      <c r="AD69" s="3"/>
      <c r="AE69" s="5"/>
      <c r="AF69" s="5"/>
      <c r="AG69" s="28"/>
      <c r="AH69" s="8"/>
      <c r="AI69" s="8"/>
      <c r="AJ69" s="8"/>
      <c r="AK69" s="8"/>
      <c r="AL69" s="8"/>
      <c r="AO69" s="10"/>
    </row>
    <row r="70" spans="1:58" s="9" customFormat="1" ht="20.25" customHeight="1">
      <c r="A70" s="3"/>
      <c r="B70" s="51"/>
      <c r="C70" s="97"/>
      <c r="D70" s="31">
        <v>559</v>
      </c>
      <c r="E70" s="31">
        <v>12</v>
      </c>
      <c r="F70" s="31">
        <v>49</v>
      </c>
      <c r="G70" s="32">
        <f t="shared" si="23"/>
        <v>0.08765652951699464</v>
      </c>
      <c r="H70" s="31">
        <v>40</v>
      </c>
      <c r="I70" s="32">
        <f t="shared" si="24"/>
        <v>0.8163265306122449</v>
      </c>
      <c r="J70" s="31">
        <v>1</v>
      </c>
      <c r="K70" s="31">
        <v>21</v>
      </c>
      <c r="L70" s="31">
        <v>19</v>
      </c>
      <c r="M70" s="31">
        <v>3</v>
      </c>
      <c r="N70" s="31">
        <v>16</v>
      </c>
      <c r="O70" s="31"/>
      <c r="P70" s="31"/>
      <c r="Q70" s="31"/>
      <c r="R70" s="31">
        <v>4</v>
      </c>
      <c r="S70" s="31">
        <v>4</v>
      </c>
      <c r="T70" s="31">
        <v>2</v>
      </c>
      <c r="U70" s="31">
        <v>8</v>
      </c>
      <c r="V70" s="31">
        <v>1</v>
      </c>
      <c r="W70" s="31">
        <v>1</v>
      </c>
      <c r="X70" s="31"/>
      <c r="Y70" s="33">
        <f t="shared" si="25"/>
        <v>0.0017889087656529517</v>
      </c>
      <c r="Z70" s="26"/>
      <c r="AA70" s="26"/>
      <c r="AB70" s="27"/>
      <c r="AC70" s="3"/>
      <c r="AD70" s="3"/>
      <c r="AE70" s="5"/>
      <c r="AF70" s="5"/>
      <c r="AG70" s="28"/>
      <c r="AH70" s="8"/>
      <c r="AI70" s="8"/>
      <c r="AJ70" s="8"/>
      <c r="AK70" s="8"/>
      <c r="AL70" s="8"/>
      <c r="AM70" s="3"/>
      <c r="AN70" s="3"/>
      <c r="AO70" s="10"/>
      <c r="AP70" s="6"/>
      <c r="AQ70" s="5"/>
      <c r="AR70" s="6"/>
      <c r="AS70" s="6"/>
      <c r="AT70" s="6"/>
      <c r="AU70" s="6"/>
      <c r="AV70" s="6"/>
      <c r="AW70" s="6"/>
      <c r="AX70" s="6"/>
      <c r="AY70" s="3"/>
      <c r="AZ70" s="3"/>
      <c r="BA70" s="3"/>
      <c r="BB70" s="3"/>
      <c r="BC70" s="3"/>
      <c r="BD70" s="3"/>
      <c r="BE70" s="3"/>
      <c r="BF70" s="3"/>
    </row>
    <row r="71" spans="2:41" ht="20.25" customHeight="1">
      <c r="B71" s="48"/>
      <c r="C71" s="96" t="s">
        <v>26</v>
      </c>
      <c r="D71" s="24">
        <v>837</v>
      </c>
      <c r="E71" s="24">
        <v>6</v>
      </c>
      <c r="F71" s="24">
        <v>70</v>
      </c>
      <c r="G71" s="80">
        <f t="shared" si="23"/>
        <v>0.08363201911589008</v>
      </c>
      <c r="H71" s="24">
        <v>53</v>
      </c>
      <c r="I71" s="80">
        <f t="shared" si="24"/>
        <v>0.7571428571428571</v>
      </c>
      <c r="J71" s="24">
        <v>4</v>
      </c>
      <c r="K71" s="24">
        <v>28</v>
      </c>
      <c r="L71" s="24">
        <v>22</v>
      </c>
      <c r="M71" s="24">
        <v>5</v>
      </c>
      <c r="N71" s="24">
        <v>17</v>
      </c>
      <c r="O71" s="24">
        <v>0</v>
      </c>
      <c r="P71" s="24">
        <v>0</v>
      </c>
      <c r="Q71" s="24">
        <v>0</v>
      </c>
      <c r="R71" s="24">
        <v>5</v>
      </c>
      <c r="S71" s="24">
        <v>7</v>
      </c>
      <c r="T71" s="24">
        <v>1</v>
      </c>
      <c r="U71" s="24">
        <v>8</v>
      </c>
      <c r="V71" s="24">
        <v>4</v>
      </c>
      <c r="W71" s="24">
        <v>2</v>
      </c>
      <c r="X71" s="24">
        <v>0</v>
      </c>
      <c r="Y71" s="25">
        <f t="shared" si="25"/>
        <v>0.0047789725209080045</v>
      </c>
      <c r="Z71" s="26"/>
      <c r="AA71" s="26"/>
      <c r="AB71" s="27"/>
      <c r="AC71" s="3"/>
      <c r="AD71" s="3"/>
      <c r="AE71" s="5"/>
      <c r="AF71" s="5"/>
      <c r="AG71" s="28"/>
      <c r="AH71" s="8"/>
      <c r="AI71" s="8"/>
      <c r="AJ71" s="8"/>
      <c r="AK71" s="8"/>
      <c r="AL71" s="8"/>
      <c r="AO71" s="10"/>
    </row>
    <row r="72" spans="1:58" s="9" customFormat="1" ht="20.25" customHeight="1">
      <c r="A72" s="3"/>
      <c r="B72" s="49"/>
      <c r="C72" s="97"/>
      <c r="D72" s="31">
        <v>3374</v>
      </c>
      <c r="E72" s="31">
        <v>37</v>
      </c>
      <c r="F72" s="31">
        <v>239</v>
      </c>
      <c r="G72" s="32">
        <f t="shared" si="23"/>
        <v>0.07083580320094843</v>
      </c>
      <c r="H72" s="31">
        <v>170</v>
      </c>
      <c r="I72" s="32">
        <f>H72/F72</f>
        <v>0.7112970711297071</v>
      </c>
      <c r="J72" s="31">
        <v>6</v>
      </c>
      <c r="K72" s="31">
        <v>83</v>
      </c>
      <c r="L72" s="31">
        <v>62</v>
      </c>
      <c r="M72" s="31">
        <v>15</v>
      </c>
      <c r="N72" s="31">
        <v>47</v>
      </c>
      <c r="O72" s="31">
        <v>0</v>
      </c>
      <c r="P72" s="31">
        <v>0</v>
      </c>
      <c r="Q72" s="31">
        <v>1</v>
      </c>
      <c r="R72" s="31">
        <v>25</v>
      </c>
      <c r="S72" s="31">
        <v>30</v>
      </c>
      <c r="T72" s="31">
        <v>3</v>
      </c>
      <c r="U72" s="31">
        <v>22</v>
      </c>
      <c r="V72" s="31">
        <v>5</v>
      </c>
      <c r="W72" s="31">
        <v>2</v>
      </c>
      <c r="X72" s="31">
        <v>0</v>
      </c>
      <c r="Y72" s="33">
        <f t="shared" si="25"/>
        <v>0.0014819205690574985</v>
      </c>
      <c r="Z72" s="26"/>
      <c r="AA72" s="26"/>
      <c r="AB72" s="27"/>
      <c r="AC72" s="3"/>
      <c r="AD72" s="3"/>
      <c r="AE72" s="5"/>
      <c r="AF72" s="5"/>
      <c r="AG72" s="28"/>
      <c r="AH72" s="8"/>
      <c r="AI72" s="8"/>
      <c r="AJ72" s="8"/>
      <c r="AK72" s="8"/>
      <c r="AL72" s="8"/>
      <c r="AM72" s="3"/>
      <c r="AN72" s="3"/>
      <c r="AO72" s="10"/>
      <c r="AP72" s="6"/>
      <c r="AQ72" s="5"/>
      <c r="AR72" s="6"/>
      <c r="AS72" s="6"/>
      <c r="AT72" s="6"/>
      <c r="AU72" s="6"/>
      <c r="AV72" s="6"/>
      <c r="AW72" s="6"/>
      <c r="AX72" s="6"/>
      <c r="AY72" s="3"/>
      <c r="AZ72" s="3"/>
      <c r="BA72" s="3"/>
      <c r="BB72" s="3"/>
      <c r="BC72" s="3"/>
      <c r="BD72" s="3"/>
      <c r="BE72" s="3"/>
      <c r="BF72" s="3"/>
    </row>
    <row r="73" spans="2:41" ht="20.25" customHeight="1">
      <c r="B73" s="106" t="s">
        <v>92</v>
      </c>
      <c r="C73" s="96" t="s">
        <v>29</v>
      </c>
      <c r="D73" s="24">
        <v>365</v>
      </c>
      <c r="E73" s="24">
        <v>2</v>
      </c>
      <c r="F73" s="24">
        <v>33</v>
      </c>
      <c r="G73" s="80">
        <f t="shared" si="23"/>
        <v>0.09041095890410959</v>
      </c>
      <c r="H73" s="24">
        <v>24</v>
      </c>
      <c r="I73" s="80">
        <f t="shared" si="24"/>
        <v>0.7272727272727273</v>
      </c>
      <c r="J73" s="24">
        <v>2</v>
      </c>
      <c r="K73" s="24">
        <v>16</v>
      </c>
      <c r="L73" s="24">
        <v>11</v>
      </c>
      <c r="M73" s="24">
        <v>3</v>
      </c>
      <c r="N73" s="24">
        <v>8</v>
      </c>
      <c r="O73" s="24">
        <v>0</v>
      </c>
      <c r="P73" s="24">
        <v>0</v>
      </c>
      <c r="Q73" s="24">
        <v>0</v>
      </c>
      <c r="R73" s="24">
        <v>0</v>
      </c>
      <c r="S73" s="24">
        <v>3</v>
      </c>
      <c r="T73" s="24">
        <v>0</v>
      </c>
      <c r="U73" s="24">
        <v>3</v>
      </c>
      <c r="V73" s="24">
        <v>1</v>
      </c>
      <c r="W73" s="24">
        <v>0</v>
      </c>
      <c r="X73" s="24">
        <v>0</v>
      </c>
      <c r="Y73" s="25">
        <f t="shared" si="25"/>
        <v>0.0027397260273972603</v>
      </c>
      <c r="Z73" s="26"/>
      <c r="AA73" s="26"/>
      <c r="AB73" s="27"/>
      <c r="AC73" s="3"/>
      <c r="AD73" s="3"/>
      <c r="AE73" s="5"/>
      <c r="AF73" s="5"/>
      <c r="AG73" s="28"/>
      <c r="AH73" s="8"/>
      <c r="AI73" s="8"/>
      <c r="AJ73" s="8"/>
      <c r="AK73" s="8"/>
      <c r="AL73" s="8"/>
      <c r="AO73" s="10"/>
    </row>
    <row r="74" spans="1:58" s="9" customFormat="1" ht="20.25" customHeight="1">
      <c r="A74" s="3"/>
      <c r="B74" s="106"/>
      <c r="C74" s="97"/>
      <c r="D74" s="31">
        <v>996</v>
      </c>
      <c r="E74" s="31">
        <v>6</v>
      </c>
      <c r="F74" s="31">
        <v>81</v>
      </c>
      <c r="G74" s="32">
        <f t="shared" si="23"/>
        <v>0.08132530120481928</v>
      </c>
      <c r="H74" s="31">
        <v>61</v>
      </c>
      <c r="I74" s="32">
        <f t="shared" si="24"/>
        <v>0.7530864197530864</v>
      </c>
      <c r="J74" s="31">
        <v>3</v>
      </c>
      <c r="K74" s="31">
        <v>35</v>
      </c>
      <c r="L74" s="31">
        <v>24</v>
      </c>
      <c r="M74" s="31">
        <v>4</v>
      </c>
      <c r="N74" s="31">
        <v>20</v>
      </c>
      <c r="O74" s="31">
        <v>0</v>
      </c>
      <c r="P74" s="31">
        <v>0</v>
      </c>
      <c r="Q74" s="31">
        <v>0</v>
      </c>
      <c r="R74" s="31">
        <v>2</v>
      </c>
      <c r="S74" s="31">
        <v>12</v>
      </c>
      <c r="T74" s="31">
        <v>1</v>
      </c>
      <c r="U74" s="31">
        <v>8</v>
      </c>
      <c r="V74" s="31">
        <v>1</v>
      </c>
      <c r="W74" s="31">
        <v>0</v>
      </c>
      <c r="X74" s="31">
        <v>0</v>
      </c>
      <c r="Y74" s="33">
        <f t="shared" si="25"/>
        <v>0.001004016064257028</v>
      </c>
      <c r="Z74" s="26"/>
      <c r="AA74" s="26"/>
      <c r="AB74" s="27"/>
      <c r="AC74" s="3"/>
      <c r="AD74" s="3"/>
      <c r="AE74" s="5"/>
      <c r="AF74" s="5"/>
      <c r="AG74" s="28"/>
      <c r="AH74" s="8"/>
      <c r="AI74" s="8"/>
      <c r="AJ74" s="8"/>
      <c r="AK74" s="8"/>
      <c r="AL74" s="8"/>
      <c r="AM74" s="3"/>
      <c r="AN74" s="3"/>
      <c r="AO74" s="10"/>
      <c r="AP74" s="6"/>
      <c r="AQ74" s="5"/>
      <c r="AR74" s="6"/>
      <c r="AS74" s="6"/>
      <c r="AT74" s="6"/>
      <c r="AU74" s="6"/>
      <c r="AV74" s="6"/>
      <c r="AW74" s="6"/>
      <c r="AX74" s="6"/>
      <c r="AY74" s="3"/>
      <c r="AZ74" s="3"/>
      <c r="BA74" s="3"/>
      <c r="BB74" s="3"/>
      <c r="BC74" s="3"/>
      <c r="BD74" s="3"/>
      <c r="BE74" s="3"/>
      <c r="BF74" s="3"/>
    </row>
    <row r="75" spans="2:41" ht="21.75" customHeight="1">
      <c r="B75" s="106"/>
      <c r="C75" s="96" t="s">
        <v>44</v>
      </c>
      <c r="D75" s="24">
        <v>550</v>
      </c>
      <c r="E75" s="24">
        <v>13</v>
      </c>
      <c r="F75" s="24">
        <v>38</v>
      </c>
      <c r="G75" s="80">
        <f t="shared" si="23"/>
        <v>0.06909090909090909</v>
      </c>
      <c r="H75" s="24">
        <v>21</v>
      </c>
      <c r="I75" s="80">
        <f t="shared" si="24"/>
        <v>0.5526315789473685</v>
      </c>
      <c r="J75" s="24">
        <v>1</v>
      </c>
      <c r="K75" s="24">
        <v>8</v>
      </c>
      <c r="L75" s="24">
        <v>6</v>
      </c>
      <c r="M75" s="24">
        <v>1</v>
      </c>
      <c r="N75" s="24">
        <v>5</v>
      </c>
      <c r="O75" s="24">
        <v>0</v>
      </c>
      <c r="P75" s="24">
        <v>0</v>
      </c>
      <c r="Q75" s="24">
        <v>0</v>
      </c>
      <c r="R75" s="24">
        <v>1</v>
      </c>
      <c r="S75" s="24">
        <v>2</v>
      </c>
      <c r="T75" s="24">
        <v>1</v>
      </c>
      <c r="U75" s="24">
        <v>8</v>
      </c>
      <c r="V75" s="24">
        <v>1</v>
      </c>
      <c r="W75" s="24">
        <v>0</v>
      </c>
      <c r="X75" s="24">
        <v>0</v>
      </c>
      <c r="Y75" s="25">
        <f t="shared" si="25"/>
        <v>0.0018181818181818182</v>
      </c>
      <c r="Z75" s="26"/>
      <c r="AA75" s="26"/>
      <c r="AB75" s="27"/>
      <c r="AC75" s="3"/>
      <c r="AD75" s="3"/>
      <c r="AE75" s="5"/>
      <c r="AF75" s="5"/>
      <c r="AG75" s="28"/>
      <c r="AH75" s="8"/>
      <c r="AI75" s="8"/>
      <c r="AJ75" s="8"/>
      <c r="AK75" s="8"/>
      <c r="AL75" s="8"/>
      <c r="AO75" s="10"/>
    </row>
    <row r="76" spans="1:58" s="9" customFormat="1" ht="21.75" customHeight="1">
      <c r="A76" s="3"/>
      <c r="B76" s="106"/>
      <c r="C76" s="97"/>
      <c r="D76" s="31">
        <v>3138</v>
      </c>
      <c r="E76" s="31">
        <v>37</v>
      </c>
      <c r="F76" s="31">
        <v>211</v>
      </c>
      <c r="G76" s="32">
        <f t="shared" si="23"/>
        <v>0.06724028043339707</v>
      </c>
      <c r="H76" s="31">
        <v>126</v>
      </c>
      <c r="I76" s="32">
        <f t="shared" si="24"/>
        <v>0.5971563981042654</v>
      </c>
      <c r="J76" s="31">
        <v>5</v>
      </c>
      <c r="K76" s="31">
        <v>58</v>
      </c>
      <c r="L76" s="31">
        <v>42</v>
      </c>
      <c r="M76" s="31">
        <v>9</v>
      </c>
      <c r="N76" s="31">
        <v>33</v>
      </c>
      <c r="O76" s="31">
        <v>0</v>
      </c>
      <c r="P76" s="31">
        <v>0</v>
      </c>
      <c r="Q76" s="31">
        <v>1</v>
      </c>
      <c r="R76" s="31">
        <v>14</v>
      </c>
      <c r="S76" s="31">
        <v>15</v>
      </c>
      <c r="T76" s="31">
        <v>5</v>
      </c>
      <c r="U76" s="31">
        <v>28</v>
      </c>
      <c r="V76" s="31">
        <v>4</v>
      </c>
      <c r="W76" s="31">
        <v>2</v>
      </c>
      <c r="X76" s="31">
        <v>0</v>
      </c>
      <c r="Y76" s="25">
        <f t="shared" si="25"/>
        <v>0.0012746972594008922</v>
      </c>
      <c r="Z76" s="26"/>
      <c r="AA76" s="26"/>
      <c r="AB76" s="27"/>
      <c r="AC76" s="3"/>
      <c r="AD76" s="3"/>
      <c r="AE76" s="5"/>
      <c r="AF76" s="5"/>
      <c r="AG76" s="28"/>
      <c r="AH76" s="8"/>
      <c r="AI76" s="8"/>
      <c r="AJ76" s="8"/>
      <c r="AK76" s="8"/>
      <c r="AL76" s="8"/>
      <c r="AM76" s="3"/>
      <c r="AN76" s="3"/>
      <c r="AO76" s="10"/>
      <c r="AP76" s="6"/>
      <c r="AQ76" s="5"/>
      <c r="AR76" s="6"/>
      <c r="AS76" s="6"/>
      <c r="AT76" s="6"/>
      <c r="AU76" s="6"/>
      <c r="AV76" s="6"/>
      <c r="AW76" s="6"/>
      <c r="AX76" s="6"/>
      <c r="AY76" s="3"/>
      <c r="AZ76" s="3"/>
      <c r="BA76" s="3"/>
      <c r="BB76" s="3"/>
      <c r="BC76" s="3"/>
      <c r="BD76" s="3"/>
      <c r="BE76" s="3"/>
      <c r="BF76" s="3"/>
    </row>
    <row r="77" spans="2:41" ht="21.75" customHeight="1">
      <c r="B77" s="106"/>
      <c r="C77" s="36" t="s">
        <v>54</v>
      </c>
      <c r="D77" s="37">
        <f aca="true" t="shared" si="26" ref="D77:F78">D73+D75+D69+D65+D67+D71+D63</f>
        <v>3837</v>
      </c>
      <c r="E77" s="37">
        <f t="shared" si="26"/>
        <v>163</v>
      </c>
      <c r="F77" s="37">
        <f t="shared" si="26"/>
        <v>302</v>
      </c>
      <c r="G77" s="38">
        <f t="shared" si="23"/>
        <v>0.07870732342976283</v>
      </c>
      <c r="H77" s="37">
        <f aca="true" t="shared" si="27" ref="H77:W78">H73+H75+H69+H65+H67+H71+H63</f>
        <v>228</v>
      </c>
      <c r="I77" s="38">
        <f t="shared" si="24"/>
        <v>0.7549668874172185</v>
      </c>
      <c r="J77" s="37">
        <f t="shared" si="27"/>
        <v>17</v>
      </c>
      <c r="K77" s="37">
        <f t="shared" si="27"/>
        <v>120</v>
      </c>
      <c r="L77" s="37">
        <f aca="true" t="shared" si="28" ref="L77:N78">L73+L75+L69+L65+L67+L71+L63</f>
        <v>102</v>
      </c>
      <c r="M77" s="37">
        <f t="shared" si="28"/>
        <v>26</v>
      </c>
      <c r="N77" s="37">
        <f t="shared" si="28"/>
        <v>76</v>
      </c>
      <c r="O77" s="37">
        <f t="shared" si="27"/>
        <v>0</v>
      </c>
      <c r="P77" s="37">
        <f t="shared" si="27"/>
        <v>0</v>
      </c>
      <c r="Q77" s="37">
        <f t="shared" si="27"/>
        <v>1</v>
      </c>
      <c r="R77" s="37">
        <f t="shared" si="27"/>
        <v>22</v>
      </c>
      <c r="S77" s="37">
        <f t="shared" si="27"/>
        <v>22</v>
      </c>
      <c r="T77" s="37">
        <f t="shared" si="27"/>
        <v>3</v>
      </c>
      <c r="U77" s="37">
        <f t="shared" si="27"/>
        <v>43</v>
      </c>
      <c r="V77" s="37">
        <f t="shared" si="27"/>
        <v>16</v>
      </c>
      <c r="W77" s="37">
        <f t="shared" si="27"/>
        <v>7</v>
      </c>
      <c r="X77" s="37">
        <f>X73+X75+X69+X65+X67+X71+X63</f>
        <v>5</v>
      </c>
      <c r="Y77" s="39">
        <f aca="true" t="shared" si="29" ref="Y77:Y114">V77/D77</f>
        <v>0.004169924420119885</v>
      </c>
      <c r="Z77" s="26"/>
      <c r="AA77" s="26"/>
      <c r="AB77" s="27"/>
      <c r="AC77" s="3"/>
      <c r="AD77" s="3"/>
      <c r="AE77" s="5"/>
      <c r="AF77" s="5"/>
      <c r="AG77" s="28"/>
      <c r="AH77" s="8"/>
      <c r="AI77" s="8"/>
      <c r="AJ77" s="8"/>
      <c r="AK77" s="8"/>
      <c r="AL77" s="8"/>
      <c r="AO77" s="10"/>
    </row>
    <row r="78" spans="1:58" s="9" customFormat="1" ht="21.75" customHeight="1">
      <c r="A78" s="3"/>
      <c r="B78" s="107"/>
      <c r="C78" s="41" t="s">
        <v>51</v>
      </c>
      <c r="D78" s="42">
        <f t="shared" si="26"/>
        <v>19743</v>
      </c>
      <c r="E78" s="42">
        <f t="shared" si="26"/>
        <v>809</v>
      </c>
      <c r="F78" s="42">
        <f t="shared" si="26"/>
        <v>1335</v>
      </c>
      <c r="G78" s="46">
        <f t="shared" si="23"/>
        <v>0.06761890290229448</v>
      </c>
      <c r="H78" s="42">
        <f t="shared" si="27"/>
        <v>1009</v>
      </c>
      <c r="I78" s="46">
        <f t="shared" si="24"/>
        <v>0.7558052434456929</v>
      </c>
      <c r="J78" s="42">
        <f t="shared" si="27"/>
        <v>45</v>
      </c>
      <c r="K78" s="42">
        <f t="shared" si="27"/>
        <v>509</v>
      </c>
      <c r="L78" s="42">
        <f t="shared" si="28"/>
        <v>415</v>
      </c>
      <c r="M78" s="42">
        <f t="shared" si="28"/>
        <v>86</v>
      </c>
      <c r="N78" s="42">
        <f t="shared" si="28"/>
        <v>329</v>
      </c>
      <c r="O78" s="42">
        <f t="shared" si="27"/>
        <v>0</v>
      </c>
      <c r="P78" s="42">
        <f t="shared" si="27"/>
        <v>0</v>
      </c>
      <c r="Q78" s="42">
        <f t="shared" si="27"/>
        <v>5</v>
      </c>
      <c r="R78" s="42">
        <f t="shared" si="27"/>
        <v>117</v>
      </c>
      <c r="S78" s="42">
        <f t="shared" si="27"/>
        <v>142</v>
      </c>
      <c r="T78" s="42">
        <f t="shared" si="27"/>
        <v>20</v>
      </c>
      <c r="U78" s="42">
        <f t="shared" si="27"/>
        <v>171</v>
      </c>
      <c r="V78" s="42">
        <f t="shared" si="27"/>
        <v>41</v>
      </c>
      <c r="W78" s="42">
        <f t="shared" si="27"/>
        <v>26</v>
      </c>
      <c r="X78" s="42">
        <f>X74+X76+X70+X66+X68+X72+X64</f>
        <v>16</v>
      </c>
      <c r="Y78" s="44">
        <f t="shared" si="29"/>
        <v>0.0020766854074861976</v>
      </c>
      <c r="Z78" s="26"/>
      <c r="AA78" s="26"/>
      <c r="AB78" s="27"/>
      <c r="AC78" s="3"/>
      <c r="AD78" s="3"/>
      <c r="AE78" s="5"/>
      <c r="AF78" s="5"/>
      <c r="AG78" s="28"/>
      <c r="AH78" s="8"/>
      <c r="AI78" s="8"/>
      <c r="AJ78" s="8"/>
      <c r="AK78" s="8"/>
      <c r="AL78" s="8"/>
      <c r="AM78" s="3"/>
      <c r="AN78" s="3"/>
      <c r="AO78" s="10"/>
      <c r="AP78" s="6"/>
      <c r="AQ78" s="5"/>
      <c r="AR78" s="6"/>
      <c r="AS78" s="6"/>
      <c r="AT78" s="6"/>
      <c r="AU78" s="6"/>
      <c r="AV78" s="6"/>
      <c r="AW78" s="6"/>
      <c r="AX78" s="6"/>
      <c r="AY78" s="3"/>
      <c r="AZ78" s="3"/>
      <c r="BA78" s="3"/>
      <c r="BB78" s="3"/>
      <c r="BC78" s="3"/>
      <c r="BD78" s="3"/>
      <c r="BE78" s="3"/>
      <c r="BF78" s="3"/>
    </row>
    <row r="79" spans="2:41" ht="20.25" customHeight="1">
      <c r="B79" s="23"/>
      <c r="C79" s="96" t="s">
        <v>30</v>
      </c>
      <c r="D79" s="24">
        <v>1038</v>
      </c>
      <c r="E79" s="24">
        <v>43</v>
      </c>
      <c r="F79" s="24">
        <v>66</v>
      </c>
      <c r="G79" s="80">
        <f t="shared" si="23"/>
        <v>0.06358381502890173</v>
      </c>
      <c r="H79" s="24">
        <v>53</v>
      </c>
      <c r="I79" s="80">
        <f t="shared" si="24"/>
        <v>0.803030303030303</v>
      </c>
      <c r="J79" s="24">
        <v>6</v>
      </c>
      <c r="K79" s="24">
        <v>27</v>
      </c>
      <c r="L79" s="24">
        <v>22</v>
      </c>
      <c r="M79" s="24">
        <v>6</v>
      </c>
      <c r="N79" s="24">
        <v>16</v>
      </c>
      <c r="O79" s="24"/>
      <c r="P79" s="24"/>
      <c r="Q79" s="24">
        <v>1</v>
      </c>
      <c r="R79" s="24">
        <v>3</v>
      </c>
      <c r="S79" s="24">
        <v>2</v>
      </c>
      <c r="T79" s="24">
        <v>2</v>
      </c>
      <c r="U79" s="24">
        <v>12</v>
      </c>
      <c r="V79" s="24">
        <v>6</v>
      </c>
      <c r="W79" s="24">
        <v>4</v>
      </c>
      <c r="X79" s="24">
        <v>3</v>
      </c>
      <c r="Y79" s="25">
        <f t="shared" si="29"/>
        <v>0.005780346820809248</v>
      </c>
      <c r="Z79" s="26"/>
      <c r="AA79" s="26"/>
      <c r="AB79" s="27"/>
      <c r="AC79" s="3"/>
      <c r="AD79" s="3"/>
      <c r="AE79" s="5"/>
      <c r="AF79" s="5"/>
      <c r="AG79" s="28"/>
      <c r="AH79" s="8"/>
      <c r="AI79" s="8"/>
      <c r="AJ79" s="8"/>
      <c r="AK79" s="8"/>
      <c r="AL79" s="8"/>
      <c r="AO79" s="10"/>
    </row>
    <row r="80" spans="1:58" s="9" customFormat="1" ht="20.25" customHeight="1">
      <c r="A80" s="3"/>
      <c r="B80" s="30"/>
      <c r="C80" s="97"/>
      <c r="D80" s="31">
        <v>5924</v>
      </c>
      <c r="E80" s="31">
        <v>240</v>
      </c>
      <c r="F80" s="31">
        <v>342</v>
      </c>
      <c r="G80" s="32">
        <f t="shared" si="23"/>
        <v>0.057731262660364616</v>
      </c>
      <c r="H80" s="31">
        <v>266</v>
      </c>
      <c r="I80" s="32">
        <f t="shared" si="24"/>
        <v>0.7777777777777778</v>
      </c>
      <c r="J80" s="31">
        <v>15</v>
      </c>
      <c r="K80" s="31">
        <v>126</v>
      </c>
      <c r="L80" s="31">
        <v>108</v>
      </c>
      <c r="M80" s="31">
        <v>21</v>
      </c>
      <c r="N80" s="31">
        <v>87</v>
      </c>
      <c r="O80" s="31"/>
      <c r="P80" s="31"/>
      <c r="Q80" s="31">
        <v>3</v>
      </c>
      <c r="R80" s="31">
        <v>28</v>
      </c>
      <c r="S80" s="31">
        <v>23</v>
      </c>
      <c r="T80" s="31">
        <v>10</v>
      </c>
      <c r="U80" s="31">
        <v>61</v>
      </c>
      <c r="V80" s="31">
        <v>13</v>
      </c>
      <c r="W80" s="31">
        <v>8</v>
      </c>
      <c r="X80" s="31">
        <v>6</v>
      </c>
      <c r="Y80" s="33">
        <f t="shared" si="29"/>
        <v>0.0021944632005401754</v>
      </c>
      <c r="Z80" s="26"/>
      <c r="AA80" s="26"/>
      <c r="AB80" s="27"/>
      <c r="AC80" s="3"/>
      <c r="AD80" s="3"/>
      <c r="AE80" s="5"/>
      <c r="AF80" s="5"/>
      <c r="AG80" s="28"/>
      <c r="AH80" s="8"/>
      <c r="AI80" s="8"/>
      <c r="AJ80" s="8"/>
      <c r="AK80" s="8"/>
      <c r="AL80" s="8"/>
      <c r="AM80" s="3"/>
      <c r="AN80" s="3"/>
      <c r="AO80" s="10"/>
      <c r="AP80" s="6"/>
      <c r="AQ80" s="5"/>
      <c r="AR80" s="6"/>
      <c r="AS80" s="6"/>
      <c r="AT80" s="6"/>
      <c r="AU80" s="6"/>
      <c r="AV80" s="6"/>
      <c r="AW80" s="6"/>
      <c r="AX80" s="6"/>
      <c r="AY80" s="3"/>
      <c r="AZ80" s="3"/>
      <c r="BA80" s="3"/>
      <c r="BB80" s="3"/>
      <c r="BC80" s="3"/>
      <c r="BD80" s="3"/>
      <c r="BE80" s="3"/>
      <c r="BF80" s="3"/>
    </row>
    <row r="81" spans="2:41" ht="20.25" customHeight="1">
      <c r="B81" s="30"/>
      <c r="C81" s="104" t="s">
        <v>75</v>
      </c>
      <c r="D81" s="24">
        <v>742</v>
      </c>
      <c r="E81" s="24">
        <v>31</v>
      </c>
      <c r="F81" s="24">
        <v>66</v>
      </c>
      <c r="G81" s="80">
        <f t="shared" si="23"/>
        <v>0.0889487870619946</v>
      </c>
      <c r="H81" s="24">
        <v>37</v>
      </c>
      <c r="I81" s="80">
        <f t="shared" si="24"/>
        <v>0.5606060606060606</v>
      </c>
      <c r="J81" s="24"/>
      <c r="K81" s="24">
        <v>28</v>
      </c>
      <c r="L81" s="24">
        <v>27</v>
      </c>
      <c r="M81" s="24">
        <v>7</v>
      </c>
      <c r="N81" s="24">
        <v>20</v>
      </c>
      <c r="O81" s="24"/>
      <c r="P81" s="24"/>
      <c r="Q81" s="24"/>
      <c r="R81" s="24">
        <v>1</v>
      </c>
      <c r="S81" s="24">
        <v>3</v>
      </c>
      <c r="T81" s="24">
        <v>1</v>
      </c>
      <c r="U81" s="24">
        <v>4</v>
      </c>
      <c r="V81" s="24"/>
      <c r="W81" s="24"/>
      <c r="X81" s="24"/>
      <c r="Y81" s="25">
        <f t="shared" si="29"/>
        <v>0</v>
      </c>
      <c r="Z81" s="26"/>
      <c r="AA81" s="26"/>
      <c r="AB81" s="27"/>
      <c r="AC81" s="3"/>
      <c r="AD81" s="3"/>
      <c r="AE81" s="5"/>
      <c r="AF81" s="5"/>
      <c r="AG81" s="28"/>
      <c r="AH81" s="8"/>
      <c r="AI81" s="8"/>
      <c r="AJ81" s="8"/>
      <c r="AK81" s="8"/>
      <c r="AL81" s="8"/>
      <c r="AO81" s="10"/>
    </row>
    <row r="82" spans="1:58" s="9" customFormat="1" ht="20.25" customHeight="1">
      <c r="A82" s="3"/>
      <c r="B82" s="30"/>
      <c r="C82" s="97"/>
      <c r="D82" s="31">
        <v>3964</v>
      </c>
      <c r="E82" s="31">
        <v>134</v>
      </c>
      <c r="F82" s="31">
        <v>323</v>
      </c>
      <c r="G82" s="32">
        <f t="shared" si="23"/>
        <v>0.08148335015136227</v>
      </c>
      <c r="H82" s="31">
        <v>230</v>
      </c>
      <c r="I82" s="32">
        <f t="shared" si="24"/>
        <v>0.7120743034055728</v>
      </c>
      <c r="J82" s="31">
        <v>2</v>
      </c>
      <c r="K82" s="31">
        <v>132</v>
      </c>
      <c r="L82" s="31">
        <v>123</v>
      </c>
      <c r="M82" s="31">
        <v>17</v>
      </c>
      <c r="N82" s="31">
        <v>106</v>
      </c>
      <c r="O82" s="31"/>
      <c r="P82" s="31"/>
      <c r="Q82" s="31"/>
      <c r="R82" s="31">
        <v>20</v>
      </c>
      <c r="S82" s="31">
        <v>28</v>
      </c>
      <c r="T82" s="31">
        <v>5</v>
      </c>
      <c r="U82" s="31">
        <v>43</v>
      </c>
      <c r="V82" s="31">
        <v>2</v>
      </c>
      <c r="W82" s="31">
        <v>2</v>
      </c>
      <c r="X82" s="31">
        <v>1</v>
      </c>
      <c r="Y82" s="33">
        <f t="shared" si="29"/>
        <v>0.0005045408678102926</v>
      </c>
      <c r="Z82" s="26"/>
      <c r="AA82" s="26"/>
      <c r="AB82" s="27"/>
      <c r="AC82" s="3"/>
      <c r="AD82" s="3"/>
      <c r="AE82" s="5"/>
      <c r="AF82" s="5"/>
      <c r="AG82" s="28"/>
      <c r="AH82" s="8"/>
      <c r="AI82" s="8"/>
      <c r="AJ82" s="8"/>
      <c r="AK82" s="8"/>
      <c r="AL82" s="8"/>
      <c r="AM82" s="3"/>
      <c r="AN82" s="3"/>
      <c r="AO82" s="10"/>
      <c r="AP82" s="6"/>
      <c r="AQ82" s="5"/>
      <c r="AR82" s="6"/>
      <c r="AS82" s="6"/>
      <c r="AT82" s="6"/>
      <c r="AU82" s="6"/>
      <c r="AV82" s="6"/>
      <c r="AW82" s="6"/>
      <c r="AX82" s="6"/>
      <c r="AY82" s="3"/>
      <c r="AZ82" s="3"/>
      <c r="BA82" s="3"/>
      <c r="BB82" s="3"/>
      <c r="BC82" s="3"/>
      <c r="BD82" s="3"/>
      <c r="BE82" s="3"/>
      <c r="BF82" s="3"/>
    </row>
    <row r="83" spans="2:41" ht="20.25" customHeight="1">
      <c r="B83" s="30" t="s">
        <v>63</v>
      </c>
      <c r="C83" s="96" t="s">
        <v>31</v>
      </c>
      <c r="D83" s="24">
        <v>177</v>
      </c>
      <c r="E83" s="24">
        <v>4</v>
      </c>
      <c r="F83" s="24">
        <v>11</v>
      </c>
      <c r="G83" s="80">
        <f t="shared" si="23"/>
        <v>0.062146892655367235</v>
      </c>
      <c r="H83" s="24">
        <v>4</v>
      </c>
      <c r="I83" s="80">
        <f t="shared" si="24"/>
        <v>0.36363636363636365</v>
      </c>
      <c r="J83" s="24"/>
      <c r="K83" s="24">
        <v>2</v>
      </c>
      <c r="L83" s="24">
        <v>2</v>
      </c>
      <c r="M83" s="24">
        <v>1</v>
      </c>
      <c r="N83" s="24">
        <v>1</v>
      </c>
      <c r="O83" s="24"/>
      <c r="P83" s="24"/>
      <c r="Q83" s="24"/>
      <c r="R83" s="24"/>
      <c r="S83" s="24"/>
      <c r="T83" s="24">
        <v>1</v>
      </c>
      <c r="U83" s="24">
        <v>1</v>
      </c>
      <c r="V83" s="24"/>
      <c r="W83" s="24"/>
      <c r="X83" s="24"/>
      <c r="Y83" s="25">
        <f t="shared" si="29"/>
        <v>0</v>
      </c>
      <c r="Z83" s="26"/>
      <c r="AA83" s="26"/>
      <c r="AB83" s="27"/>
      <c r="AC83" s="3"/>
      <c r="AD83" s="3"/>
      <c r="AE83" s="5"/>
      <c r="AF83" s="5"/>
      <c r="AG83" s="28"/>
      <c r="AH83" s="8"/>
      <c r="AI83" s="8"/>
      <c r="AJ83" s="8"/>
      <c r="AK83" s="8"/>
      <c r="AL83" s="8"/>
      <c r="AO83" s="10"/>
    </row>
    <row r="84" spans="1:58" s="9" customFormat="1" ht="20.25" customHeight="1">
      <c r="A84" s="3"/>
      <c r="B84" s="30"/>
      <c r="C84" s="97"/>
      <c r="D84" s="31">
        <v>1331</v>
      </c>
      <c r="E84" s="31">
        <v>42</v>
      </c>
      <c r="F84" s="31">
        <v>93</v>
      </c>
      <c r="G84" s="32">
        <f t="shared" si="23"/>
        <v>0.06987227648384674</v>
      </c>
      <c r="H84" s="31">
        <v>62</v>
      </c>
      <c r="I84" s="32">
        <f t="shared" si="24"/>
        <v>0.6666666666666666</v>
      </c>
      <c r="J84" s="31">
        <v>2</v>
      </c>
      <c r="K84" s="31">
        <v>38</v>
      </c>
      <c r="L84" s="31">
        <v>31</v>
      </c>
      <c r="M84" s="31">
        <v>11</v>
      </c>
      <c r="N84" s="31">
        <v>20</v>
      </c>
      <c r="O84" s="31"/>
      <c r="P84" s="31"/>
      <c r="Q84" s="31"/>
      <c r="R84" s="31">
        <v>6</v>
      </c>
      <c r="S84" s="31">
        <v>5</v>
      </c>
      <c r="T84" s="31">
        <v>4</v>
      </c>
      <c r="U84" s="31">
        <v>7</v>
      </c>
      <c r="V84" s="31">
        <v>2</v>
      </c>
      <c r="W84" s="31">
        <v>2</v>
      </c>
      <c r="X84" s="31">
        <v>2</v>
      </c>
      <c r="Y84" s="33">
        <f t="shared" si="29"/>
        <v>0.0015026296018031556</v>
      </c>
      <c r="Z84" s="26"/>
      <c r="AA84" s="26"/>
      <c r="AB84" s="27"/>
      <c r="AC84" s="3"/>
      <c r="AD84" s="3"/>
      <c r="AE84" s="5"/>
      <c r="AF84" s="5"/>
      <c r="AG84" s="28"/>
      <c r="AH84" s="8"/>
      <c r="AI84" s="8"/>
      <c r="AJ84" s="8"/>
      <c r="AK84" s="8"/>
      <c r="AL84" s="8"/>
      <c r="AM84" s="3"/>
      <c r="AN84" s="3"/>
      <c r="AO84" s="10"/>
      <c r="AP84" s="6"/>
      <c r="AQ84" s="5"/>
      <c r="AR84" s="6"/>
      <c r="AS84" s="6"/>
      <c r="AT84" s="6"/>
      <c r="AU84" s="6"/>
      <c r="AV84" s="6"/>
      <c r="AW84" s="6"/>
      <c r="AX84" s="6"/>
      <c r="AY84" s="3"/>
      <c r="AZ84" s="3"/>
      <c r="BA84" s="3"/>
      <c r="BB84" s="3"/>
      <c r="BC84" s="3"/>
      <c r="BD84" s="3"/>
      <c r="BE84" s="3"/>
      <c r="BF84" s="3"/>
    </row>
    <row r="85" spans="2:41" ht="20.25" customHeight="1">
      <c r="B85" s="30"/>
      <c r="C85" s="96" t="s">
        <v>32</v>
      </c>
      <c r="D85" s="24">
        <v>559</v>
      </c>
      <c r="E85" s="24">
        <v>37</v>
      </c>
      <c r="F85" s="24">
        <v>49</v>
      </c>
      <c r="G85" s="80">
        <f t="shared" si="23"/>
        <v>0.08765652951699464</v>
      </c>
      <c r="H85" s="24">
        <v>33</v>
      </c>
      <c r="I85" s="80">
        <f t="shared" si="24"/>
        <v>0.673469387755102</v>
      </c>
      <c r="J85" s="24"/>
      <c r="K85" s="24">
        <v>20</v>
      </c>
      <c r="L85" s="24">
        <v>20</v>
      </c>
      <c r="M85" s="24">
        <v>5</v>
      </c>
      <c r="N85" s="24">
        <v>15</v>
      </c>
      <c r="O85" s="24"/>
      <c r="P85" s="24"/>
      <c r="Q85" s="24"/>
      <c r="R85" s="24">
        <v>2</v>
      </c>
      <c r="S85" s="24">
        <v>2</v>
      </c>
      <c r="T85" s="24">
        <v>1</v>
      </c>
      <c r="U85" s="24">
        <v>8</v>
      </c>
      <c r="V85" s="24"/>
      <c r="W85" s="24"/>
      <c r="X85" s="24"/>
      <c r="Y85" s="25">
        <f t="shared" si="29"/>
        <v>0</v>
      </c>
      <c r="Z85" s="26"/>
      <c r="AA85" s="26"/>
      <c r="AB85" s="27"/>
      <c r="AC85" s="3"/>
      <c r="AD85" s="3"/>
      <c r="AE85" s="5"/>
      <c r="AF85" s="5"/>
      <c r="AG85" s="28"/>
      <c r="AH85" s="8"/>
      <c r="AI85" s="8"/>
      <c r="AJ85" s="8"/>
      <c r="AK85" s="8"/>
      <c r="AL85" s="8"/>
      <c r="AO85" s="10"/>
    </row>
    <row r="86" spans="1:58" s="9" customFormat="1" ht="20.25" customHeight="1">
      <c r="A86" s="3"/>
      <c r="B86" s="30" t="s">
        <v>64</v>
      </c>
      <c r="C86" s="97"/>
      <c r="D86" s="31">
        <v>2566</v>
      </c>
      <c r="E86" s="31">
        <v>112</v>
      </c>
      <c r="F86" s="31">
        <v>193</v>
      </c>
      <c r="G86" s="32">
        <f t="shared" si="23"/>
        <v>0.07521434138737335</v>
      </c>
      <c r="H86" s="31">
        <v>133</v>
      </c>
      <c r="I86" s="32">
        <f t="shared" si="24"/>
        <v>0.689119170984456</v>
      </c>
      <c r="J86" s="31">
        <v>2</v>
      </c>
      <c r="K86" s="31">
        <v>75</v>
      </c>
      <c r="L86" s="31">
        <v>64</v>
      </c>
      <c r="M86" s="31">
        <v>15</v>
      </c>
      <c r="N86" s="31">
        <v>49</v>
      </c>
      <c r="O86" s="31"/>
      <c r="P86" s="31"/>
      <c r="Q86" s="31"/>
      <c r="R86" s="31">
        <v>13</v>
      </c>
      <c r="S86" s="31">
        <v>15</v>
      </c>
      <c r="T86" s="31">
        <v>7</v>
      </c>
      <c r="U86" s="31">
        <v>21</v>
      </c>
      <c r="V86" s="31">
        <v>2</v>
      </c>
      <c r="W86" s="31">
        <v>2</v>
      </c>
      <c r="X86" s="31">
        <v>2</v>
      </c>
      <c r="Y86" s="33">
        <f t="shared" si="29"/>
        <v>0.000779423226812159</v>
      </c>
      <c r="Z86" s="26"/>
      <c r="AA86" s="26"/>
      <c r="AB86" s="27"/>
      <c r="AC86" s="3"/>
      <c r="AD86" s="3"/>
      <c r="AE86" s="5"/>
      <c r="AF86" s="5"/>
      <c r="AG86" s="28"/>
      <c r="AH86" s="8"/>
      <c r="AI86" s="8"/>
      <c r="AJ86" s="8"/>
      <c r="AK86" s="8"/>
      <c r="AL86" s="8"/>
      <c r="AM86" s="3"/>
      <c r="AN86" s="3"/>
      <c r="AO86" s="10"/>
      <c r="AP86" s="6"/>
      <c r="AQ86" s="5"/>
      <c r="AR86" s="6"/>
      <c r="AS86" s="6"/>
      <c r="AT86" s="6"/>
      <c r="AU86" s="6"/>
      <c r="AV86" s="6"/>
      <c r="AW86" s="6"/>
      <c r="AX86" s="6"/>
      <c r="AY86" s="3"/>
      <c r="AZ86" s="3"/>
      <c r="BA86" s="3"/>
      <c r="BB86" s="3"/>
      <c r="BC86" s="3"/>
      <c r="BD86" s="3"/>
      <c r="BE86" s="3"/>
      <c r="BF86" s="3"/>
    </row>
    <row r="87" spans="2:41" ht="20.25" customHeight="1">
      <c r="B87" s="30"/>
      <c r="C87" s="102" t="s">
        <v>103</v>
      </c>
      <c r="D87" s="24">
        <v>93</v>
      </c>
      <c r="E87" s="24">
        <v>5</v>
      </c>
      <c r="F87" s="24">
        <v>4</v>
      </c>
      <c r="G87" s="80">
        <f t="shared" si="23"/>
        <v>0.043010752688172046</v>
      </c>
      <c r="H87" s="24">
        <v>1</v>
      </c>
      <c r="I87" s="80">
        <f t="shared" si="24"/>
        <v>0.25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1</v>
      </c>
      <c r="V87" s="24">
        <v>0</v>
      </c>
      <c r="W87" s="24">
        <v>0</v>
      </c>
      <c r="X87" s="24">
        <v>0</v>
      </c>
      <c r="Y87" s="25">
        <f t="shared" si="29"/>
        <v>0</v>
      </c>
      <c r="Z87" s="26"/>
      <c r="AA87" s="26"/>
      <c r="AB87" s="27"/>
      <c r="AC87" s="3"/>
      <c r="AD87" s="3"/>
      <c r="AE87" s="5"/>
      <c r="AF87" s="5"/>
      <c r="AG87" s="28"/>
      <c r="AH87" s="8"/>
      <c r="AI87" s="8"/>
      <c r="AJ87" s="8"/>
      <c r="AK87" s="8"/>
      <c r="AL87" s="8"/>
      <c r="AO87" s="10"/>
    </row>
    <row r="88" spans="1:58" s="9" customFormat="1" ht="20.25" customHeight="1">
      <c r="A88" s="3"/>
      <c r="B88" s="30"/>
      <c r="C88" s="103"/>
      <c r="D88" s="31">
        <v>145</v>
      </c>
      <c r="E88" s="31">
        <v>7</v>
      </c>
      <c r="F88" s="31">
        <v>6</v>
      </c>
      <c r="G88" s="32">
        <f t="shared" si="23"/>
        <v>0.041379310344827586</v>
      </c>
      <c r="H88" s="31">
        <v>2</v>
      </c>
      <c r="I88" s="32">
        <f t="shared" si="24"/>
        <v>0.3333333333333333</v>
      </c>
      <c r="J88" s="31">
        <v>0</v>
      </c>
      <c r="K88" s="31">
        <v>1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1</v>
      </c>
      <c r="V88" s="31">
        <v>0</v>
      </c>
      <c r="W88" s="31">
        <v>0</v>
      </c>
      <c r="X88" s="31">
        <v>0</v>
      </c>
      <c r="Y88" s="33">
        <f t="shared" si="29"/>
        <v>0</v>
      </c>
      <c r="Z88" s="26"/>
      <c r="AA88" s="26"/>
      <c r="AB88" s="27"/>
      <c r="AC88" s="3"/>
      <c r="AD88" s="3"/>
      <c r="AE88" s="5"/>
      <c r="AF88" s="5"/>
      <c r="AG88" s="28"/>
      <c r="AH88" s="8"/>
      <c r="AI88" s="8"/>
      <c r="AJ88" s="8"/>
      <c r="AK88" s="8"/>
      <c r="AL88" s="8"/>
      <c r="AM88" s="3"/>
      <c r="AN88" s="3"/>
      <c r="AO88" s="10"/>
      <c r="AP88" s="6"/>
      <c r="AQ88" s="5"/>
      <c r="AR88" s="6"/>
      <c r="AS88" s="6"/>
      <c r="AT88" s="6"/>
      <c r="AU88" s="6"/>
      <c r="AV88" s="6"/>
      <c r="AW88" s="6"/>
      <c r="AX88" s="6"/>
      <c r="AY88" s="3"/>
      <c r="AZ88" s="3"/>
      <c r="BA88" s="3"/>
      <c r="BB88" s="3"/>
      <c r="BC88" s="3"/>
      <c r="BD88" s="3"/>
      <c r="BE88" s="3"/>
      <c r="BF88" s="3"/>
    </row>
    <row r="89" spans="2:38" ht="20.25" customHeight="1">
      <c r="B89" s="30"/>
      <c r="C89" s="96" t="s">
        <v>49</v>
      </c>
      <c r="D89" s="24">
        <v>402</v>
      </c>
      <c r="E89" s="24">
        <v>31</v>
      </c>
      <c r="F89" s="24">
        <v>35</v>
      </c>
      <c r="G89" s="80">
        <f>F89/D89</f>
        <v>0.08706467661691543</v>
      </c>
      <c r="H89" s="24">
        <v>24</v>
      </c>
      <c r="I89" s="80">
        <f t="shared" si="24"/>
        <v>0.6857142857142857</v>
      </c>
      <c r="J89" s="24">
        <v>3</v>
      </c>
      <c r="K89" s="24">
        <v>13</v>
      </c>
      <c r="L89" s="24">
        <v>11</v>
      </c>
      <c r="M89" s="24">
        <v>4</v>
      </c>
      <c r="N89" s="24">
        <v>7</v>
      </c>
      <c r="O89" s="24"/>
      <c r="P89" s="24"/>
      <c r="Q89" s="24"/>
      <c r="R89" s="24">
        <v>1</v>
      </c>
      <c r="S89" s="24">
        <v>4</v>
      </c>
      <c r="T89" s="24"/>
      <c r="U89" s="24">
        <v>3</v>
      </c>
      <c r="V89" s="24">
        <v>3</v>
      </c>
      <c r="W89" s="24">
        <v>3</v>
      </c>
      <c r="X89" s="24">
        <v>1</v>
      </c>
      <c r="Y89" s="25">
        <f>V89/D89</f>
        <v>0.007462686567164179</v>
      </c>
      <c r="Z89" s="26"/>
      <c r="AA89" s="26"/>
      <c r="AB89" s="27"/>
      <c r="AC89" s="3"/>
      <c r="AD89" s="3"/>
      <c r="AE89" s="5"/>
      <c r="AF89" s="5"/>
      <c r="AG89" s="28"/>
      <c r="AH89" s="8"/>
      <c r="AI89" s="8"/>
      <c r="AJ89" s="8"/>
      <c r="AK89" s="8"/>
      <c r="AL89" s="8"/>
    </row>
    <row r="90" spans="1:58" s="9" customFormat="1" ht="20.25" customHeight="1">
      <c r="A90" s="3"/>
      <c r="B90" s="30"/>
      <c r="C90" s="97"/>
      <c r="D90" s="31">
        <v>1717</v>
      </c>
      <c r="E90" s="31">
        <v>94</v>
      </c>
      <c r="F90" s="31">
        <v>138</v>
      </c>
      <c r="G90" s="32">
        <f>F90/D90</f>
        <v>0.0803727431566686</v>
      </c>
      <c r="H90" s="31">
        <v>107</v>
      </c>
      <c r="I90" s="32">
        <f t="shared" si="24"/>
        <v>0.7753623188405797</v>
      </c>
      <c r="J90" s="31">
        <v>4</v>
      </c>
      <c r="K90" s="31">
        <v>57</v>
      </c>
      <c r="L90" s="31">
        <v>51</v>
      </c>
      <c r="M90" s="31">
        <v>7</v>
      </c>
      <c r="N90" s="31">
        <v>44</v>
      </c>
      <c r="O90" s="31"/>
      <c r="P90" s="31"/>
      <c r="Q90" s="31"/>
      <c r="R90" s="31">
        <v>16</v>
      </c>
      <c r="S90" s="31">
        <v>12</v>
      </c>
      <c r="T90" s="31">
        <v>4</v>
      </c>
      <c r="U90" s="31">
        <v>14</v>
      </c>
      <c r="V90" s="31">
        <v>4</v>
      </c>
      <c r="W90" s="31">
        <v>4</v>
      </c>
      <c r="X90" s="31">
        <v>2</v>
      </c>
      <c r="Y90" s="33">
        <f>V90/D90</f>
        <v>0.0023296447291788003</v>
      </c>
      <c r="Z90" s="26"/>
      <c r="AA90" s="26"/>
      <c r="AB90" s="27"/>
      <c r="AC90" s="3"/>
      <c r="AD90" s="3"/>
      <c r="AE90" s="5"/>
      <c r="AF90" s="5"/>
      <c r="AG90" s="28"/>
      <c r="AH90" s="8"/>
      <c r="AI90" s="8"/>
      <c r="AJ90" s="8"/>
      <c r="AK90" s="8"/>
      <c r="AL90" s="8"/>
      <c r="AM90" s="3"/>
      <c r="AN90" s="3"/>
      <c r="AO90" s="3"/>
      <c r="AP90" s="6"/>
      <c r="AQ90" s="5"/>
      <c r="AR90" s="6"/>
      <c r="AS90" s="6"/>
      <c r="AT90" s="6"/>
      <c r="AU90" s="6"/>
      <c r="AV90" s="6"/>
      <c r="AW90" s="6"/>
      <c r="AX90" s="6"/>
      <c r="AY90" s="3"/>
      <c r="AZ90" s="3"/>
      <c r="BA90" s="3"/>
      <c r="BB90" s="3"/>
      <c r="BC90" s="3"/>
      <c r="BD90" s="3"/>
      <c r="BE90" s="3"/>
      <c r="BF90" s="3"/>
    </row>
    <row r="91" spans="2:38" ht="21.75" customHeight="1">
      <c r="B91" s="30"/>
      <c r="C91" s="36" t="s">
        <v>54</v>
      </c>
      <c r="D91" s="37">
        <f aca="true" t="shared" si="30" ref="D91:F92">D89+D85+D83+D81+D79+D87</f>
        <v>3011</v>
      </c>
      <c r="E91" s="37">
        <f t="shared" si="30"/>
        <v>151</v>
      </c>
      <c r="F91" s="37">
        <f t="shared" si="30"/>
        <v>231</v>
      </c>
      <c r="G91" s="38">
        <f t="shared" si="23"/>
        <v>0.07671869810694122</v>
      </c>
      <c r="H91" s="37">
        <f>H89+H85+H83+H81+H79+H87</f>
        <v>152</v>
      </c>
      <c r="I91" s="38">
        <f t="shared" si="24"/>
        <v>0.658008658008658</v>
      </c>
      <c r="J91" s="37">
        <f aca="true" t="shared" si="31" ref="J91:X91">J89+J85+J83+J81+J79+J87</f>
        <v>9</v>
      </c>
      <c r="K91" s="37">
        <f t="shared" si="31"/>
        <v>90</v>
      </c>
      <c r="L91" s="37">
        <f aca="true" t="shared" si="32" ref="L91:N92">L89+L85+L83+L81+L79+L87</f>
        <v>82</v>
      </c>
      <c r="M91" s="37">
        <f t="shared" si="32"/>
        <v>23</v>
      </c>
      <c r="N91" s="37">
        <f t="shared" si="32"/>
        <v>59</v>
      </c>
      <c r="O91" s="37">
        <f t="shared" si="31"/>
        <v>0</v>
      </c>
      <c r="P91" s="37">
        <f t="shared" si="31"/>
        <v>0</v>
      </c>
      <c r="Q91" s="37">
        <f t="shared" si="31"/>
        <v>1</v>
      </c>
      <c r="R91" s="37">
        <f t="shared" si="31"/>
        <v>7</v>
      </c>
      <c r="S91" s="37">
        <f t="shared" si="31"/>
        <v>11</v>
      </c>
      <c r="T91" s="37">
        <f t="shared" si="31"/>
        <v>5</v>
      </c>
      <c r="U91" s="37">
        <f t="shared" si="31"/>
        <v>29</v>
      </c>
      <c r="V91" s="37">
        <f t="shared" si="31"/>
        <v>9</v>
      </c>
      <c r="W91" s="37">
        <f t="shared" si="31"/>
        <v>7</v>
      </c>
      <c r="X91" s="37">
        <f t="shared" si="31"/>
        <v>4</v>
      </c>
      <c r="Y91" s="39">
        <f t="shared" si="29"/>
        <v>0.0029890401859847225</v>
      </c>
      <c r="Z91" s="26"/>
      <c r="AA91" s="26"/>
      <c r="AB91" s="27"/>
      <c r="AC91" s="3"/>
      <c r="AD91" s="3"/>
      <c r="AE91" s="5"/>
      <c r="AF91" s="5"/>
      <c r="AG91" s="28"/>
      <c r="AH91" s="8"/>
      <c r="AI91" s="8"/>
      <c r="AJ91" s="8"/>
      <c r="AK91" s="8"/>
      <c r="AL91" s="8"/>
    </row>
    <row r="92" spans="1:58" s="9" customFormat="1" ht="21.75" customHeight="1">
      <c r="A92" s="3"/>
      <c r="B92" s="40"/>
      <c r="C92" s="41" t="s">
        <v>51</v>
      </c>
      <c r="D92" s="42">
        <f t="shared" si="30"/>
        <v>15647</v>
      </c>
      <c r="E92" s="42">
        <f t="shared" si="30"/>
        <v>629</v>
      </c>
      <c r="F92" s="42">
        <f t="shared" si="30"/>
        <v>1095</v>
      </c>
      <c r="G92" s="46">
        <f t="shared" si="23"/>
        <v>0.0699814660957372</v>
      </c>
      <c r="H92" s="42">
        <f>H90+H86+H84+H82+H80+H88</f>
        <v>800</v>
      </c>
      <c r="I92" s="46">
        <f t="shared" si="24"/>
        <v>0.730593607305936</v>
      </c>
      <c r="J92" s="42">
        <f aca="true" t="shared" si="33" ref="J92:X92">J90+J86+J84+J82+J80+J88</f>
        <v>25</v>
      </c>
      <c r="K92" s="42">
        <f t="shared" si="33"/>
        <v>429</v>
      </c>
      <c r="L92" s="42">
        <f t="shared" si="32"/>
        <v>377</v>
      </c>
      <c r="M92" s="42">
        <f t="shared" si="32"/>
        <v>71</v>
      </c>
      <c r="N92" s="42">
        <f t="shared" si="32"/>
        <v>306</v>
      </c>
      <c r="O92" s="42">
        <f t="shared" si="33"/>
        <v>0</v>
      </c>
      <c r="P92" s="42">
        <f t="shared" si="33"/>
        <v>0</v>
      </c>
      <c r="Q92" s="42">
        <f t="shared" si="33"/>
        <v>3</v>
      </c>
      <c r="R92" s="42">
        <f t="shared" si="33"/>
        <v>83</v>
      </c>
      <c r="S92" s="42">
        <f t="shared" si="33"/>
        <v>83</v>
      </c>
      <c r="T92" s="42">
        <f t="shared" si="33"/>
        <v>30</v>
      </c>
      <c r="U92" s="42">
        <f t="shared" si="33"/>
        <v>147</v>
      </c>
      <c r="V92" s="42">
        <f t="shared" si="33"/>
        <v>23</v>
      </c>
      <c r="W92" s="42">
        <f t="shared" si="33"/>
        <v>18</v>
      </c>
      <c r="X92" s="42">
        <f t="shared" si="33"/>
        <v>13</v>
      </c>
      <c r="Y92" s="44">
        <f t="shared" si="29"/>
        <v>0.0014699303380839778</v>
      </c>
      <c r="Z92" s="26"/>
      <c r="AA92" s="26"/>
      <c r="AB92" s="27"/>
      <c r="AC92" s="3"/>
      <c r="AD92" s="3"/>
      <c r="AE92" s="5"/>
      <c r="AF92" s="5"/>
      <c r="AG92" s="28"/>
      <c r="AH92" s="8"/>
      <c r="AI92" s="8"/>
      <c r="AJ92" s="8"/>
      <c r="AK92" s="8"/>
      <c r="AL92" s="8"/>
      <c r="AM92" s="3"/>
      <c r="AN92" s="3"/>
      <c r="AO92" s="10"/>
      <c r="AP92" s="6"/>
      <c r="AQ92" s="5"/>
      <c r="AR92" s="6"/>
      <c r="AS92" s="6"/>
      <c r="AT92" s="6"/>
      <c r="AU92" s="6"/>
      <c r="AV92" s="6"/>
      <c r="AW92" s="6"/>
      <c r="AX92" s="6"/>
      <c r="AY92" s="3"/>
      <c r="AZ92" s="3"/>
      <c r="BA92" s="3"/>
      <c r="BB92" s="3"/>
      <c r="BC92" s="3"/>
      <c r="BD92" s="3"/>
      <c r="BE92" s="3"/>
      <c r="BF92" s="3"/>
    </row>
    <row r="93" spans="2:41" ht="21.75" customHeight="1">
      <c r="B93" s="23"/>
      <c r="C93" s="96" t="s">
        <v>33</v>
      </c>
      <c r="D93" s="24">
        <v>1560</v>
      </c>
      <c r="E93" s="24">
        <v>60</v>
      </c>
      <c r="F93" s="24">
        <v>144</v>
      </c>
      <c r="G93" s="80">
        <f t="shared" si="23"/>
        <v>0.09230769230769231</v>
      </c>
      <c r="H93" s="24">
        <v>101</v>
      </c>
      <c r="I93" s="80">
        <f t="shared" si="24"/>
        <v>0.7013888888888888</v>
      </c>
      <c r="J93" s="24">
        <v>7</v>
      </c>
      <c r="K93" s="24">
        <v>56</v>
      </c>
      <c r="L93" s="24">
        <v>49</v>
      </c>
      <c r="M93" s="24">
        <v>12</v>
      </c>
      <c r="N93" s="24">
        <v>37</v>
      </c>
      <c r="O93" s="24"/>
      <c r="P93" s="24"/>
      <c r="Q93" s="24"/>
      <c r="R93" s="24">
        <v>8</v>
      </c>
      <c r="S93" s="24">
        <v>5</v>
      </c>
      <c r="T93" s="24">
        <v>4</v>
      </c>
      <c r="U93" s="24">
        <v>21</v>
      </c>
      <c r="V93" s="24">
        <v>7</v>
      </c>
      <c r="W93" s="24">
        <v>5</v>
      </c>
      <c r="X93" s="24">
        <v>5</v>
      </c>
      <c r="Y93" s="25">
        <f t="shared" si="29"/>
        <v>0.004487179487179487</v>
      </c>
      <c r="Z93" s="26"/>
      <c r="AA93" s="26"/>
      <c r="AB93" s="27"/>
      <c r="AC93" s="3"/>
      <c r="AD93" s="3"/>
      <c r="AE93" s="5"/>
      <c r="AF93" s="5"/>
      <c r="AG93" s="28"/>
      <c r="AH93" s="8"/>
      <c r="AI93" s="8"/>
      <c r="AJ93" s="8"/>
      <c r="AK93" s="8"/>
      <c r="AL93" s="8"/>
      <c r="AO93" s="10"/>
    </row>
    <row r="94" spans="1:58" s="9" customFormat="1" ht="21.75" customHeight="1">
      <c r="A94" s="3"/>
      <c r="B94" s="30" t="s">
        <v>108</v>
      </c>
      <c r="C94" s="97"/>
      <c r="D94" s="31">
        <v>7526</v>
      </c>
      <c r="E94" s="31">
        <v>154</v>
      </c>
      <c r="F94" s="31">
        <v>567</v>
      </c>
      <c r="G94" s="32">
        <f t="shared" si="23"/>
        <v>0.07533882540526175</v>
      </c>
      <c r="H94" s="31">
        <v>436</v>
      </c>
      <c r="I94" s="32">
        <f t="shared" si="24"/>
        <v>0.7689594356261023</v>
      </c>
      <c r="J94" s="31">
        <v>17</v>
      </c>
      <c r="K94" s="31">
        <v>254</v>
      </c>
      <c r="L94" s="31">
        <v>213</v>
      </c>
      <c r="M94" s="31">
        <v>41</v>
      </c>
      <c r="N94" s="31">
        <v>172</v>
      </c>
      <c r="O94" s="31"/>
      <c r="P94" s="31"/>
      <c r="Q94" s="31"/>
      <c r="R94" s="31">
        <v>45</v>
      </c>
      <c r="S94" s="31">
        <v>30</v>
      </c>
      <c r="T94" s="31">
        <v>9</v>
      </c>
      <c r="U94" s="31">
        <v>81</v>
      </c>
      <c r="V94" s="31">
        <v>15</v>
      </c>
      <c r="W94" s="31">
        <v>8</v>
      </c>
      <c r="X94" s="31">
        <v>6</v>
      </c>
      <c r="Y94" s="33">
        <f t="shared" si="29"/>
        <v>0.001993090619186819</v>
      </c>
      <c r="Z94" s="26"/>
      <c r="AA94" s="26"/>
      <c r="AB94" s="27"/>
      <c r="AC94" s="3"/>
      <c r="AD94" s="3"/>
      <c r="AE94" s="5"/>
      <c r="AF94" s="5"/>
      <c r="AG94" s="28"/>
      <c r="AH94" s="8"/>
      <c r="AI94" s="8"/>
      <c r="AJ94" s="8"/>
      <c r="AK94" s="8"/>
      <c r="AL94" s="8"/>
      <c r="AM94" s="3"/>
      <c r="AN94" s="3"/>
      <c r="AO94" s="10"/>
      <c r="AP94" s="6"/>
      <c r="AQ94" s="5"/>
      <c r="AR94" s="6"/>
      <c r="AS94" s="6"/>
      <c r="AT94" s="6"/>
      <c r="AU94" s="6"/>
      <c r="AV94" s="6"/>
      <c r="AW94" s="6"/>
      <c r="AX94" s="6"/>
      <c r="AY94" s="3"/>
      <c r="AZ94" s="3"/>
      <c r="BA94" s="3"/>
      <c r="BB94" s="3"/>
      <c r="BC94" s="3"/>
      <c r="BD94" s="3"/>
      <c r="BE94" s="3"/>
      <c r="BF94" s="3"/>
    </row>
    <row r="95" spans="1:58" s="9" customFormat="1" ht="21.75" customHeight="1">
      <c r="A95" s="3"/>
      <c r="B95" s="30"/>
      <c r="C95" s="102" t="s">
        <v>107</v>
      </c>
      <c r="D95" s="24">
        <v>1166</v>
      </c>
      <c r="E95" s="24">
        <v>20</v>
      </c>
      <c r="F95" s="24">
        <v>114</v>
      </c>
      <c r="G95" s="80">
        <f t="shared" si="23"/>
        <v>0.09777015437392796</v>
      </c>
      <c r="H95" s="24">
        <v>44</v>
      </c>
      <c r="I95" s="80">
        <f t="shared" si="24"/>
        <v>0.38596491228070173</v>
      </c>
      <c r="J95" s="24">
        <v>4</v>
      </c>
      <c r="K95" s="24">
        <v>18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4</v>
      </c>
      <c r="S95" s="24">
        <v>6</v>
      </c>
      <c r="T95" s="24">
        <v>1</v>
      </c>
      <c r="U95" s="24">
        <v>11</v>
      </c>
      <c r="V95" s="24">
        <v>0</v>
      </c>
      <c r="W95" s="24">
        <v>0</v>
      </c>
      <c r="X95" s="24">
        <v>0</v>
      </c>
      <c r="Y95" s="25">
        <v>0</v>
      </c>
      <c r="Z95" s="26"/>
      <c r="AA95" s="26"/>
      <c r="AB95" s="27"/>
      <c r="AC95" s="3"/>
      <c r="AD95" s="3"/>
      <c r="AE95" s="5"/>
      <c r="AF95" s="5"/>
      <c r="AG95" s="28"/>
      <c r="AH95" s="8"/>
      <c r="AI95" s="8"/>
      <c r="AJ95" s="8"/>
      <c r="AK95" s="8"/>
      <c r="AL95" s="8"/>
      <c r="AM95" s="3"/>
      <c r="AN95" s="3"/>
      <c r="AO95" s="10"/>
      <c r="AP95" s="6"/>
      <c r="AQ95" s="5"/>
      <c r="AR95" s="6"/>
      <c r="AS95" s="6"/>
      <c r="AT95" s="6"/>
      <c r="AU95" s="6"/>
      <c r="AV95" s="6"/>
      <c r="AW95" s="6"/>
      <c r="AX95" s="6"/>
      <c r="AY95" s="3"/>
      <c r="AZ95" s="3"/>
      <c r="BA95" s="3"/>
      <c r="BB95" s="3"/>
      <c r="BC95" s="3"/>
      <c r="BD95" s="3"/>
      <c r="BE95" s="3"/>
      <c r="BF95" s="3"/>
    </row>
    <row r="96" spans="1:58" s="9" customFormat="1" ht="21.75" customHeight="1">
      <c r="A96" s="3"/>
      <c r="B96" s="30" t="s">
        <v>99</v>
      </c>
      <c r="C96" s="103"/>
      <c r="D96" s="31">
        <v>3933</v>
      </c>
      <c r="E96" s="31">
        <v>48</v>
      </c>
      <c r="F96" s="31">
        <v>342</v>
      </c>
      <c r="G96" s="32">
        <f t="shared" si="23"/>
        <v>0.08695652173913043</v>
      </c>
      <c r="H96" s="31">
        <v>134</v>
      </c>
      <c r="I96" s="32">
        <f t="shared" si="24"/>
        <v>0.391812865497076</v>
      </c>
      <c r="J96" s="31">
        <v>9</v>
      </c>
      <c r="K96" s="31">
        <v>63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1</v>
      </c>
      <c r="R96" s="31">
        <v>10</v>
      </c>
      <c r="S96" s="31">
        <v>10</v>
      </c>
      <c r="T96" s="31">
        <v>5</v>
      </c>
      <c r="U96" s="31">
        <v>36</v>
      </c>
      <c r="V96" s="31">
        <v>0</v>
      </c>
      <c r="W96" s="31">
        <v>0</v>
      </c>
      <c r="X96" s="31">
        <v>0</v>
      </c>
      <c r="Y96" s="33">
        <v>0</v>
      </c>
      <c r="Z96" s="26"/>
      <c r="AA96" s="26"/>
      <c r="AB96" s="27"/>
      <c r="AC96" s="3"/>
      <c r="AD96" s="3"/>
      <c r="AE96" s="5"/>
      <c r="AF96" s="5"/>
      <c r="AG96" s="28"/>
      <c r="AH96" s="8"/>
      <c r="AI96" s="8"/>
      <c r="AJ96" s="8"/>
      <c r="AK96" s="8"/>
      <c r="AL96" s="8"/>
      <c r="AM96" s="3"/>
      <c r="AN96" s="3"/>
      <c r="AO96" s="10"/>
      <c r="AP96" s="6"/>
      <c r="AQ96" s="5"/>
      <c r="AR96" s="6"/>
      <c r="AS96" s="6"/>
      <c r="AT96" s="6"/>
      <c r="AU96" s="6"/>
      <c r="AV96" s="6"/>
      <c r="AW96" s="6"/>
      <c r="AX96" s="6"/>
      <c r="AY96" s="3"/>
      <c r="AZ96" s="3"/>
      <c r="BA96" s="3"/>
      <c r="BB96" s="3"/>
      <c r="BC96" s="3"/>
      <c r="BD96" s="3"/>
      <c r="BE96" s="3"/>
      <c r="BF96" s="3"/>
    </row>
    <row r="97" spans="2:41" ht="21.75" customHeight="1">
      <c r="B97" s="30" t="s">
        <v>100</v>
      </c>
      <c r="C97" s="96" t="s">
        <v>76</v>
      </c>
      <c r="D97" s="24">
        <v>391</v>
      </c>
      <c r="E97" s="24">
        <v>16</v>
      </c>
      <c r="F97" s="24">
        <v>24</v>
      </c>
      <c r="G97" s="80">
        <f t="shared" si="23"/>
        <v>0.061381074168797956</v>
      </c>
      <c r="H97" s="24">
        <v>20</v>
      </c>
      <c r="I97" s="80">
        <f t="shared" si="24"/>
        <v>0.8333333333333334</v>
      </c>
      <c r="J97" s="24">
        <v>1</v>
      </c>
      <c r="K97" s="24">
        <v>10</v>
      </c>
      <c r="L97" s="24">
        <v>9</v>
      </c>
      <c r="M97" s="24">
        <v>1</v>
      </c>
      <c r="N97" s="24">
        <v>8</v>
      </c>
      <c r="O97" s="24"/>
      <c r="P97" s="24"/>
      <c r="Q97" s="24"/>
      <c r="R97" s="24">
        <v>2</v>
      </c>
      <c r="S97" s="24">
        <v>4</v>
      </c>
      <c r="T97" s="24"/>
      <c r="U97" s="24">
        <v>3</v>
      </c>
      <c r="V97" s="24"/>
      <c r="W97" s="24"/>
      <c r="X97" s="24"/>
      <c r="Y97" s="25">
        <f t="shared" si="29"/>
        <v>0</v>
      </c>
      <c r="Z97" s="26"/>
      <c r="AA97" s="26"/>
      <c r="AB97" s="27"/>
      <c r="AC97" s="3"/>
      <c r="AD97" s="3"/>
      <c r="AE97" s="5"/>
      <c r="AF97" s="5"/>
      <c r="AG97" s="28"/>
      <c r="AH97" s="8"/>
      <c r="AI97" s="8"/>
      <c r="AJ97" s="8"/>
      <c r="AK97" s="8"/>
      <c r="AL97" s="8"/>
      <c r="AO97" s="10"/>
    </row>
    <row r="98" spans="1:58" s="9" customFormat="1" ht="21.75" customHeight="1">
      <c r="A98" s="3"/>
      <c r="B98" s="30" t="s">
        <v>101</v>
      </c>
      <c r="C98" s="97"/>
      <c r="D98" s="31">
        <v>2443</v>
      </c>
      <c r="E98" s="31">
        <v>58</v>
      </c>
      <c r="F98" s="31">
        <v>170</v>
      </c>
      <c r="G98" s="32">
        <f t="shared" si="23"/>
        <v>0.06958657388456815</v>
      </c>
      <c r="H98" s="31">
        <v>143</v>
      </c>
      <c r="I98" s="32">
        <f t="shared" si="24"/>
        <v>0.8411764705882353</v>
      </c>
      <c r="J98" s="31">
        <v>10</v>
      </c>
      <c r="K98" s="31">
        <v>61</v>
      </c>
      <c r="L98" s="31">
        <v>56</v>
      </c>
      <c r="M98" s="31">
        <v>11</v>
      </c>
      <c r="N98" s="31">
        <v>45</v>
      </c>
      <c r="O98" s="31"/>
      <c r="P98" s="31"/>
      <c r="Q98" s="31"/>
      <c r="R98" s="31">
        <v>15</v>
      </c>
      <c r="S98" s="31">
        <v>37</v>
      </c>
      <c r="T98" s="31">
        <v>4</v>
      </c>
      <c r="U98" s="31">
        <v>16</v>
      </c>
      <c r="V98" s="31">
        <v>9</v>
      </c>
      <c r="W98" s="31">
        <v>6</v>
      </c>
      <c r="X98" s="31">
        <v>5</v>
      </c>
      <c r="Y98" s="33">
        <f t="shared" si="29"/>
        <v>0.0036839950880065493</v>
      </c>
      <c r="Z98" s="26"/>
      <c r="AA98" s="26"/>
      <c r="AB98" s="27"/>
      <c r="AC98" s="3"/>
      <c r="AD98" s="3"/>
      <c r="AE98" s="5"/>
      <c r="AF98" s="5"/>
      <c r="AG98" s="28"/>
      <c r="AH98" s="8"/>
      <c r="AI98" s="8"/>
      <c r="AJ98" s="8"/>
      <c r="AK98" s="8"/>
      <c r="AL98" s="8"/>
      <c r="AM98" s="3"/>
      <c r="AN98" s="3"/>
      <c r="AO98" s="10"/>
      <c r="AP98" s="6"/>
      <c r="AQ98" s="5"/>
      <c r="AR98" s="6"/>
      <c r="AS98" s="6"/>
      <c r="AT98" s="6"/>
      <c r="AU98" s="6"/>
      <c r="AV98" s="6"/>
      <c r="AW98" s="6"/>
      <c r="AX98" s="6"/>
      <c r="AY98" s="3"/>
      <c r="AZ98" s="3"/>
      <c r="BA98" s="3"/>
      <c r="BB98" s="3"/>
      <c r="BC98" s="3"/>
      <c r="BD98" s="3"/>
      <c r="BE98" s="3"/>
      <c r="BF98" s="3"/>
    </row>
    <row r="99" spans="2:41" ht="21.75" customHeight="1">
      <c r="B99" s="30" t="s">
        <v>109</v>
      </c>
      <c r="C99" s="102" t="s">
        <v>102</v>
      </c>
      <c r="D99" s="24">
        <v>3</v>
      </c>
      <c r="E99" s="24">
        <v>0</v>
      </c>
      <c r="F99" s="24">
        <v>0</v>
      </c>
      <c r="G99" s="80">
        <f t="shared" si="23"/>
        <v>0</v>
      </c>
      <c r="H99" s="24">
        <v>0</v>
      </c>
      <c r="I99" s="80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5">
        <v>0</v>
      </c>
      <c r="Z99" s="26"/>
      <c r="AA99" s="26"/>
      <c r="AB99" s="27"/>
      <c r="AC99" s="3"/>
      <c r="AD99" s="3"/>
      <c r="AE99" s="5"/>
      <c r="AF99" s="5"/>
      <c r="AG99" s="28"/>
      <c r="AH99" s="8"/>
      <c r="AI99" s="8"/>
      <c r="AJ99" s="8"/>
      <c r="AK99" s="8"/>
      <c r="AL99" s="8"/>
      <c r="AO99" s="10"/>
    </row>
    <row r="100" spans="1:58" s="9" customFormat="1" ht="21.75" customHeight="1">
      <c r="A100" s="3"/>
      <c r="B100" s="30" t="s">
        <v>109</v>
      </c>
      <c r="C100" s="103"/>
      <c r="D100" s="31">
        <v>30</v>
      </c>
      <c r="E100" s="31">
        <v>0</v>
      </c>
      <c r="F100" s="31">
        <v>3</v>
      </c>
      <c r="G100" s="32">
        <f t="shared" si="23"/>
        <v>0.1</v>
      </c>
      <c r="H100" s="31">
        <v>2</v>
      </c>
      <c r="I100" s="32">
        <f t="shared" si="24"/>
        <v>0.6666666666666666</v>
      </c>
      <c r="J100" s="31">
        <v>0</v>
      </c>
      <c r="K100" s="31">
        <v>1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1</v>
      </c>
      <c r="V100" s="31">
        <v>0</v>
      </c>
      <c r="W100" s="31">
        <v>0</v>
      </c>
      <c r="X100" s="31">
        <v>0</v>
      </c>
      <c r="Y100" s="33">
        <v>0</v>
      </c>
      <c r="Z100" s="26"/>
      <c r="AA100" s="26"/>
      <c r="AB100" s="27"/>
      <c r="AC100" s="3"/>
      <c r="AD100" s="3"/>
      <c r="AE100" s="5"/>
      <c r="AF100" s="5"/>
      <c r="AG100" s="28"/>
      <c r="AH100" s="8"/>
      <c r="AI100" s="8"/>
      <c r="AJ100" s="8"/>
      <c r="AK100" s="8"/>
      <c r="AL100" s="8"/>
      <c r="AM100" s="3"/>
      <c r="AN100" s="3"/>
      <c r="AO100" s="10"/>
      <c r="AP100" s="6"/>
      <c r="AQ100" s="5"/>
      <c r="AR100" s="6"/>
      <c r="AS100" s="6"/>
      <c r="AT100" s="6"/>
      <c r="AU100" s="6"/>
      <c r="AV100" s="6"/>
      <c r="AW100" s="6"/>
      <c r="AX100" s="6"/>
      <c r="AY100" s="3"/>
      <c r="AZ100" s="3"/>
      <c r="BA100" s="3"/>
      <c r="BB100" s="3"/>
      <c r="BC100" s="3"/>
      <c r="BD100" s="3"/>
      <c r="BE100" s="3"/>
      <c r="BF100" s="3"/>
    </row>
    <row r="101" spans="2:41" ht="21.75" customHeight="1">
      <c r="B101" s="30"/>
      <c r="C101" s="36" t="s">
        <v>54</v>
      </c>
      <c r="D101" s="37">
        <f aca="true" t="shared" si="34" ref="D101:F102">D97+D93+D99+D95</f>
        <v>3120</v>
      </c>
      <c r="E101" s="37">
        <f t="shared" si="34"/>
        <v>96</v>
      </c>
      <c r="F101" s="37">
        <f t="shared" si="34"/>
        <v>282</v>
      </c>
      <c r="G101" s="38">
        <f t="shared" si="23"/>
        <v>0.09038461538461538</v>
      </c>
      <c r="H101" s="37">
        <f>H97+H93+H99+H95</f>
        <v>165</v>
      </c>
      <c r="I101" s="38">
        <f t="shared" si="24"/>
        <v>0.5851063829787234</v>
      </c>
      <c r="J101" s="37">
        <f aca="true" t="shared" si="35" ref="J101:X101">J97+J93+J99+J95</f>
        <v>12</v>
      </c>
      <c r="K101" s="37">
        <f t="shared" si="35"/>
        <v>84</v>
      </c>
      <c r="L101" s="37">
        <f aca="true" t="shared" si="36" ref="L101:N102">L97+L93+L99+L95</f>
        <v>58</v>
      </c>
      <c r="M101" s="37">
        <f t="shared" si="36"/>
        <v>13</v>
      </c>
      <c r="N101" s="37">
        <f t="shared" si="36"/>
        <v>45</v>
      </c>
      <c r="O101" s="37">
        <f t="shared" si="35"/>
        <v>0</v>
      </c>
      <c r="P101" s="37">
        <f t="shared" si="35"/>
        <v>0</v>
      </c>
      <c r="Q101" s="37">
        <f t="shared" si="35"/>
        <v>0</v>
      </c>
      <c r="R101" s="37">
        <f t="shared" si="35"/>
        <v>14</v>
      </c>
      <c r="S101" s="37">
        <f t="shared" si="35"/>
        <v>15</v>
      </c>
      <c r="T101" s="37">
        <f t="shared" si="35"/>
        <v>5</v>
      </c>
      <c r="U101" s="37">
        <f t="shared" si="35"/>
        <v>35</v>
      </c>
      <c r="V101" s="37">
        <f t="shared" si="35"/>
        <v>7</v>
      </c>
      <c r="W101" s="37">
        <f t="shared" si="35"/>
        <v>5</v>
      </c>
      <c r="X101" s="37">
        <f t="shared" si="35"/>
        <v>5</v>
      </c>
      <c r="Y101" s="39">
        <f t="shared" si="29"/>
        <v>0.0022435897435897434</v>
      </c>
      <c r="Z101" s="26"/>
      <c r="AA101" s="26"/>
      <c r="AB101" s="27"/>
      <c r="AC101" s="3"/>
      <c r="AD101" s="3"/>
      <c r="AE101" s="5"/>
      <c r="AF101" s="5"/>
      <c r="AG101" s="28"/>
      <c r="AH101" s="8"/>
      <c r="AI101" s="8"/>
      <c r="AJ101" s="8"/>
      <c r="AK101" s="8"/>
      <c r="AL101" s="8"/>
      <c r="AO101" s="10"/>
    </row>
    <row r="102" spans="1:58" s="9" customFormat="1" ht="21.75" customHeight="1">
      <c r="A102" s="3"/>
      <c r="B102" s="52"/>
      <c r="C102" s="41" t="s">
        <v>51</v>
      </c>
      <c r="D102" s="42">
        <f t="shared" si="34"/>
        <v>13932</v>
      </c>
      <c r="E102" s="42">
        <f t="shared" si="34"/>
        <v>260</v>
      </c>
      <c r="F102" s="42">
        <f t="shared" si="34"/>
        <v>1082</v>
      </c>
      <c r="G102" s="46">
        <f t="shared" si="23"/>
        <v>0.07766293425208154</v>
      </c>
      <c r="H102" s="42">
        <f>H98+H94+H100+H96</f>
        <v>715</v>
      </c>
      <c r="I102" s="46">
        <f t="shared" si="24"/>
        <v>0.6608133086876156</v>
      </c>
      <c r="J102" s="42">
        <f aca="true" t="shared" si="37" ref="J102:X102">J98+J94+J100+J96</f>
        <v>36</v>
      </c>
      <c r="K102" s="42">
        <f t="shared" si="37"/>
        <v>379</v>
      </c>
      <c r="L102" s="42">
        <f t="shared" si="36"/>
        <v>269</v>
      </c>
      <c r="M102" s="42">
        <f t="shared" si="36"/>
        <v>52</v>
      </c>
      <c r="N102" s="42">
        <f t="shared" si="36"/>
        <v>217</v>
      </c>
      <c r="O102" s="42">
        <f t="shared" si="37"/>
        <v>0</v>
      </c>
      <c r="P102" s="42">
        <f t="shared" si="37"/>
        <v>0</v>
      </c>
      <c r="Q102" s="42">
        <f t="shared" si="37"/>
        <v>1</v>
      </c>
      <c r="R102" s="42">
        <f t="shared" si="37"/>
        <v>70</v>
      </c>
      <c r="S102" s="42">
        <f t="shared" si="37"/>
        <v>77</v>
      </c>
      <c r="T102" s="42">
        <f t="shared" si="37"/>
        <v>18</v>
      </c>
      <c r="U102" s="42">
        <f t="shared" si="37"/>
        <v>134</v>
      </c>
      <c r="V102" s="42">
        <f t="shared" si="37"/>
        <v>24</v>
      </c>
      <c r="W102" s="42">
        <f t="shared" si="37"/>
        <v>14</v>
      </c>
      <c r="X102" s="42">
        <f t="shared" si="37"/>
        <v>11</v>
      </c>
      <c r="Y102" s="44">
        <f t="shared" si="29"/>
        <v>0.0017226528854435831</v>
      </c>
      <c r="Z102" s="26"/>
      <c r="AA102" s="26"/>
      <c r="AB102" s="27"/>
      <c r="AC102" s="3"/>
      <c r="AD102" s="3"/>
      <c r="AE102" s="5"/>
      <c r="AF102" s="5"/>
      <c r="AG102" s="28"/>
      <c r="AH102" s="8"/>
      <c r="AI102" s="8"/>
      <c r="AJ102" s="8"/>
      <c r="AK102" s="8"/>
      <c r="AL102" s="8"/>
      <c r="AM102" s="3"/>
      <c r="AN102" s="3"/>
      <c r="AO102" s="10"/>
      <c r="AP102" s="6"/>
      <c r="AQ102" s="5"/>
      <c r="AR102" s="6"/>
      <c r="AS102" s="6"/>
      <c r="AT102" s="6"/>
      <c r="AU102" s="6"/>
      <c r="AV102" s="6"/>
      <c r="AW102" s="6"/>
      <c r="AX102" s="6"/>
      <c r="AY102" s="3"/>
      <c r="AZ102" s="3"/>
      <c r="BA102" s="3"/>
      <c r="BB102" s="3"/>
      <c r="BC102" s="3"/>
      <c r="BD102" s="3"/>
      <c r="BE102" s="3"/>
      <c r="BF102" s="3"/>
    </row>
    <row r="103" spans="2:41" ht="21.75" customHeight="1">
      <c r="B103" s="23"/>
      <c r="C103" s="104" t="s">
        <v>77</v>
      </c>
      <c r="D103" s="24">
        <v>602</v>
      </c>
      <c r="E103" s="24">
        <v>26</v>
      </c>
      <c r="F103" s="24">
        <v>51</v>
      </c>
      <c r="G103" s="80">
        <f t="shared" si="23"/>
        <v>0.08471760797342193</v>
      </c>
      <c r="H103" s="24">
        <v>36</v>
      </c>
      <c r="I103" s="80">
        <f t="shared" si="24"/>
        <v>0.7058823529411765</v>
      </c>
      <c r="J103" s="24">
        <v>7</v>
      </c>
      <c r="K103" s="24">
        <v>18</v>
      </c>
      <c r="L103" s="24">
        <v>17</v>
      </c>
      <c r="M103" s="24">
        <v>2</v>
      </c>
      <c r="N103" s="24">
        <v>15</v>
      </c>
      <c r="O103" s="24"/>
      <c r="P103" s="24"/>
      <c r="Q103" s="24"/>
      <c r="R103" s="24">
        <v>3</v>
      </c>
      <c r="S103" s="24">
        <v>1</v>
      </c>
      <c r="T103" s="24">
        <v>2</v>
      </c>
      <c r="U103" s="24">
        <v>5</v>
      </c>
      <c r="V103" s="24">
        <v>6</v>
      </c>
      <c r="W103" s="24">
        <v>5</v>
      </c>
      <c r="X103" s="24">
        <v>5</v>
      </c>
      <c r="Y103" s="25">
        <f t="shared" si="29"/>
        <v>0.009966777408637873</v>
      </c>
      <c r="Z103" s="26"/>
      <c r="AA103" s="26"/>
      <c r="AB103" s="27"/>
      <c r="AC103" s="3"/>
      <c r="AD103" s="3"/>
      <c r="AE103" s="5"/>
      <c r="AF103" s="5"/>
      <c r="AG103" s="28"/>
      <c r="AH103" s="8"/>
      <c r="AI103" s="8"/>
      <c r="AJ103" s="8"/>
      <c r="AK103" s="8"/>
      <c r="AL103" s="8"/>
      <c r="AO103" s="10"/>
    </row>
    <row r="104" spans="1:58" s="9" customFormat="1" ht="21.75" customHeight="1">
      <c r="A104" s="3"/>
      <c r="B104" s="30"/>
      <c r="C104" s="97"/>
      <c r="D104" s="31">
        <v>3933</v>
      </c>
      <c r="E104" s="31">
        <v>123</v>
      </c>
      <c r="F104" s="31">
        <v>282</v>
      </c>
      <c r="G104" s="32">
        <f t="shared" si="23"/>
        <v>0.07170099160945843</v>
      </c>
      <c r="H104" s="31">
        <v>221</v>
      </c>
      <c r="I104" s="32">
        <f t="shared" si="24"/>
        <v>0.7836879432624113</v>
      </c>
      <c r="J104" s="31">
        <v>12</v>
      </c>
      <c r="K104" s="31">
        <v>112</v>
      </c>
      <c r="L104" s="31">
        <v>99</v>
      </c>
      <c r="M104" s="31">
        <v>17</v>
      </c>
      <c r="N104" s="31">
        <v>82</v>
      </c>
      <c r="O104" s="31"/>
      <c r="P104" s="31"/>
      <c r="Q104" s="31"/>
      <c r="R104" s="31">
        <v>23</v>
      </c>
      <c r="S104" s="31">
        <v>20</v>
      </c>
      <c r="T104" s="31">
        <v>13</v>
      </c>
      <c r="U104" s="31">
        <v>41</v>
      </c>
      <c r="V104" s="31">
        <v>10</v>
      </c>
      <c r="W104" s="31">
        <v>8</v>
      </c>
      <c r="X104" s="31">
        <v>8</v>
      </c>
      <c r="Y104" s="33">
        <f t="shared" si="29"/>
        <v>0.0025425883549453345</v>
      </c>
      <c r="Z104" s="26"/>
      <c r="AA104" s="26"/>
      <c r="AB104" s="27"/>
      <c r="AC104" s="3"/>
      <c r="AD104" s="3"/>
      <c r="AE104" s="5"/>
      <c r="AF104" s="5"/>
      <c r="AG104" s="28"/>
      <c r="AH104" s="8"/>
      <c r="AI104" s="8"/>
      <c r="AJ104" s="8"/>
      <c r="AK104" s="8"/>
      <c r="AL104" s="8"/>
      <c r="AM104" s="3"/>
      <c r="AN104" s="3"/>
      <c r="AO104" s="10"/>
      <c r="AP104" s="6"/>
      <c r="AQ104" s="5"/>
      <c r="AR104" s="6"/>
      <c r="AS104" s="6"/>
      <c r="AT104" s="6"/>
      <c r="AU104" s="6"/>
      <c r="AV104" s="6"/>
      <c r="AW104" s="6"/>
      <c r="AX104" s="6"/>
      <c r="AY104" s="3"/>
      <c r="AZ104" s="3"/>
      <c r="BA104" s="3"/>
      <c r="BB104" s="3"/>
      <c r="BC104" s="3"/>
      <c r="BD104" s="3"/>
      <c r="BE104" s="3"/>
      <c r="BF104" s="3"/>
    </row>
    <row r="105" spans="2:41" ht="21.75" customHeight="1">
      <c r="B105" s="30" t="s">
        <v>65</v>
      </c>
      <c r="C105" s="104" t="s">
        <v>78</v>
      </c>
      <c r="D105" s="24">
        <v>889</v>
      </c>
      <c r="E105" s="24">
        <v>53</v>
      </c>
      <c r="F105" s="24">
        <v>67</v>
      </c>
      <c r="G105" s="80">
        <f t="shared" si="23"/>
        <v>0.07536557930258718</v>
      </c>
      <c r="H105" s="24">
        <v>52</v>
      </c>
      <c r="I105" s="80">
        <f t="shared" si="24"/>
        <v>0.7761194029850746</v>
      </c>
      <c r="J105" s="24">
        <v>2</v>
      </c>
      <c r="K105" s="24">
        <v>27</v>
      </c>
      <c r="L105" s="24">
        <v>23</v>
      </c>
      <c r="M105" s="24">
        <v>8</v>
      </c>
      <c r="N105" s="24">
        <v>15</v>
      </c>
      <c r="O105" s="24"/>
      <c r="P105" s="24"/>
      <c r="Q105" s="24"/>
      <c r="R105" s="24">
        <v>2</v>
      </c>
      <c r="S105" s="24">
        <v>7</v>
      </c>
      <c r="T105" s="24">
        <v>4</v>
      </c>
      <c r="U105" s="24">
        <v>10</v>
      </c>
      <c r="V105" s="24">
        <v>1</v>
      </c>
      <c r="W105" s="24"/>
      <c r="X105" s="24"/>
      <c r="Y105" s="25">
        <f t="shared" si="29"/>
        <v>0.0011248593925759281</v>
      </c>
      <c r="Z105" s="26"/>
      <c r="AA105" s="26"/>
      <c r="AB105" s="27"/>
      <c r="AC105" s="3"/>
      <c r="AD105" s="3"/>
      <c r="AE105" s="5"/>
      <c r="AF105" s="5"/>
      <c r="AG105" s="28"/>
      <c r="AH105" s="8"/>
      <c r="AI105" s="8"/>
      <c r="AJ105" s="8"/>
      <c r="AK105" s="8"/>
      <c r="AL105" s="8"/>
      <c r="AO105" s="10"/>
    </row>
    <row r="106" spans="1:58" s="9" customFormat="1" ht="21.75" customHeight="1">
      <c r="A106" s="3"/>
      <c r="B106" s="30"/>
      <c r="C106" s="97"/>
      <c r="D106" s="31">
        <v>7762</v>
      </c>
      <c r="E106" s="31">
        <v>283</v>
      </c>
      <c r="F106" s="31">
        <v>537</v>
      </c>
      <c r="G106" s="32">
        <f t="shared" si="23"/>
        <v>0.06918320020613244</v>
      </c>
      <c r="H106" s="31">
        <v>426</v>
      </c>
      <c r="I106" s="32">
        <f t="shared" si="24"/>
        <v>0.7932960893854749</v>
      </c>
      <c r="J106" s="31">
        <v>14</v>
      </c>
      <c r="K106" s="31">
        <v>232</v>
      </c>
      <c r="L106" s="31">
        <v>204</v>
      </c>
      <c r="M106" s="31">
        <v>34</v>
      </c>
      <c r="N106" s="31">
        <v>170</v>
      </c>
      <c r="O106" s="31"/>
      <c r="P106" s="31"/>
      <c r="Q106" s="31"/>
      <c r="R106" s="31">
        <v>49</v>
      </c>
      <c r="S106" s="31">
        <v>36</v>
      </c>
      <c r="T106" s="31">
        <v>19</v>
      </c>
      <c r="U106" s="31">
        <v>76</v>
      </c>
      <c r="V106" s="31">
        <v>11</v>
      </c>
      <c r="W106" s="31">
        <v>8</v>
      </c>
      <c r="X106" s="31">
        <v>6</v>
      </c>
      <c r="Y106" s="33">
        <f t="shared" si="29"/>
        <v>0.0014171605256377221</v>
      </c>
      <c r="Z106" s="26"/>
      <c r="AA106" s="26"/>
      <c r="AB106" s="27"/>
      <c r="AC106" s="3"/>
      <c r="AD106" s="3"/>
      <c r="AE106" s="5"/>
      <c r="AF106" s="5"/>
      <c r="AG106" s="28"/>
      <c r="AH106" s="8"/>
      <c r="AI106" s="8"/>
      <c r="AJ106" s="8"/>
      <c r="AK106" s="8"/>
      <c r="AL106" s="8"/>
      <c r="AM106" s="3"/>
      <c r="AN106" s="3"/>
      <c r="AO106" s="10"/>
      <c r="AP106" s="6"/>
      <c r="AQ106" s="5"/>
      <c r="AR106" s="6"/>
      <c r="AS106" s="6"/>
      <c r="AT106" s="6"/>
      <c r="AU106" s="6"/>
      <c r="AV106" s="6"/>
      <c r="AW106" s="6"/>
      <c r="AX106" s="6"/>
      <c r="AY106" s="3"/>
      <c r="AZ106" s="3"/>
      <c r="BA106" s="3"/>
      <c r="BB106" s="3"/>
      <c r="BC106" s="3"/>
      <c r="BD106" s="3"/>
      <c r="BE106" s="3"/>
      <c r="BF106" s="3"/>
    </row>
    <row r="107" spans="2:41" ht="21.75" customHeight="1">
      <c r="B107" s="30"/>
      <c r="C107" s="96" t="s">
        <v>34</v>
      </c>
      <c r="D107" s="24">
        <v>468</v>
      </c>
      <c r="E107" s="24">
        <v>22</v>
      </c>
      <c r="F107" s="24">
        <v>53</v>
      </c>
      <c r="G107" s="80">
        <f t="shared" si="23"/>
        <v>0.11324786324786325</v>
      </c>
      <c r="H107" s="24">
        <v>47</v>
      </c>
      <c r="I107" s="80">
        <f t="shared" si="24"/>
        <v>0.8867924528301887</v>
      </c>
      <c r="J107" s="24">
        <v>9</v>
      </c>
      <c r="K107" s="24">
        <v>17</v>
      </c>
      <c r="L107" s="24">
        <v>17</v>
      </c>
      <c r="M107" s="24">
        <v>4</v>
      </c>
      <c r="N107" s="24">
        <v>13</v>
      </c>
      <c r="O107" s="24"/>
      <c r="P107" s="24"/>
      <c r="Q107" s="24"/>
      <c r="R107" s="24">
        <v>3</v>
      </c>
      <c r="S107" s="24">
        <v>15</v>
      </c>
      <c r="T107" s="24">
        <v>1</v>
      </c>
      <c r="U107" s="24">
        <v>2</v>
      </c>
      <c r="V107" s="24">
        <v>7</v>
      </c>
      <c r="W107" s="24">
        <v>3</v>
      </c>
      <c r="X107" s="24">
        <v>3</v>
      </c>
      <c r="Y107" s="25">
        <f t="shared" si="29"/>
        <v>0.014957264957264958</v>
      </c>
      <c r="Z107" s="26"/>
      <c r="AA107" s="26"/>
      <c r="AB107" s="27"/>
      <c r="AC107" s="3"/>
      <c r="AD107" s="3"/>
      <c r="AE107" s="5"/>
      <c r="AF107" s="5"/>
      <c r="AG107" s="28"/>
      <c r="AH107" s="8"/>
      <c r="AI107" s="8"/>
      <c r="AJ107" s="8"/>
      <c r="AK107" s="8"/>
      <c r="AL107" s="8"/>
      <c r="AO107" s="10"/>
    </row>
    <row r="108" spans="1:58" s="9" customFormat="1" ht="21.75" customHeight="1">
      <c r="A108" s="3"/>
      <c r="B108" s="30" t="s">
        <v>66</v>
      </c>
      <c r="C108" s="97"/>
      <c r="D108" s="31">
        <v>3315</v>
      </c>
      <c r="E108" s="31">
        <v>98</v>
      </c>
      <c r="F108" s="31">
        <v>219</v>
      </c>
      <c r="G108" s="32">
        <f t="shared" si="23"/>
        <v>0.0660633484162896</v>
      </c>
      <c r="H108" s="31">
        <v>185</v>
      </c>
      <c r="I108" s="32">
        <f t="shared" si="24"/>
        <v>0.8447488584474886</v>
      </c>
      <c r="J108" s="31">
        <v>12</v>
      </c>
      <c r="K108" s="31">
        <v>97</v>
      </c>
      <c r="L108" s="31">
        <v>92</v>
      </c>
      <c r="M108" s="31">
        <v>15</v>
      </c>
      <c r="N108" s="31">
        <v>77</v>
      </c>
      <c r="O108" s="31"/>
      <c r="P108" s="31"/>
      <c r="Q108" s="31"/>
      <c r="R108" s="31">
        <v>17</v>
      </c>
      <c r="S108" s="31">
        <v>37</v>
      </c>
      <c r="T108" s="31">
        <v>8</v>
      </c>
      <c r="U108" s="31">
        <v>14</v>
      </c>
      <c r="V108" s="31">
        <v>10</v>
      </c>
      <c r="W108" s="31">
        <v>5</v>
      </c>
      <c r="X108" s="31">
        <v>5</v>
      </c>
      <c r="Y108" s="33">
        <f t="shared" si="29"/>
        <v>0.0030165912518853697</v>
      </c>
      <c r="Z108" s="26"/>
      <c r="AA108" s="26"/>
      <c r="AB108" s="27"/>
      <c r="AC108" s="3"/>
      <c r="AD108" s="3"/>
      <c r="AE108" s="5"/>
      <c r="AF108" s="5"/>
      <c r="AG108" s="28"/>
      <c r="AH108" s="8"/>
      <c r="AI108" s="8"/>
      <c r="AJ108" s="8"/>
      <c r="AK108" s="8"/>
      <c r="AL108" s="8"/>
      <c r="AM108" s="3"/>
      <c r="AN108" s="3"/>
      <c r="AO108" s="10"/>
      <c r="AP108" s="6"/>
      <c r="AQ108" s="5"/>
      <c r="AR108" s="6"/>
      <c r="AS108" s="6"/>
      <c r="AT108" s="6"/>
      <c r="AU108" s="6"/>
      <c r="AV108" s="6"/>
      <c r="AW108" s="6"/>
      <c r="AX108" s="6"/>
      <c r="AY108" s="3"/>
      <c r="AZ108" s="3"/>
      <c r="BA108" s="3"/>
      <c r="BB108" s="3"/>
      <c r="BC108" s="3"/>
      <c r="BD108" s="3"/>
      <c r="BE108" s="3"/>
      <c r="BF108" s="3"/>
    </row>
    <row r="109" spans="2:41" ht="20.25" customHeight="1">
      <c r="B109" s="30"/>
      <c r="C109" s="36" t="s">
        <v>54</v>
      </c>
      <c r="D109" s="37">
        <f aca="true" t="shared" si="38" ref="D109:F110">D107+D105+D103</f>
        <v>1959</v>
      </c>
      <c r="E109" s="37">
        <f t="shared" si="38"/>
        <v>101</v>
      </c>
      <c r="F109" s="37">
        <f t="shared" si="38"/>
        <v>171</v>
      </c>
      <c r="G109" s="38">
        <f t="shared" si="23"/>
        <v>0.08728943338437979</v>
      </c>
      <c r="H109" s="37">
        <f aca="true" t="shared" si="39" ref="H109:W110">H107+H105+H103</f>
        <v>135</v>
      </c>
      <c r="I109" s="38">
        <f t="shared" si="24"/>
        <v>0.7894736842105263</v>
      </c>
      <c r="J109" s="37">
        <f t="shared" si="39"/>
        <v>18</v>
      </c>
      <c r="K109" s="37">
        <f t="shared" si="39"/>
        <v>62</v>
      </c>
      <c r="L109" s="37">
        <f aca="true" t="shared" si="40" ref="L109:N110">L107+L105+L103</f>
        <v>57</v>
      </c>
      <c r="M109" s="37">
        <f t="shared" si="40"/>
        <v>14</v>
      </c>
      <c r="N109" s="37">
        <f t="shared" si="40"/>
        <v>43</v>
      </c>
      <c r="O109" s="37">
        <f t="shared" si="39"/>
        <v>0</v>
      </c>
      <c r="P109" s="37">
        <f t="shared" si="39"/>
        <v>0</v>
      </c>
      <c r="Q109" s="37">
        <f t="shared" si="39"/>
        <v>0</v>
      </c>
      <c r="R109" s="37">
        <f t="shared" si="39"/>
        <v>8</v>
      </c>
      <c r="S109" s="37">
        <f t="shared" si="39"/>
        <v>23</v>
      </c>
      <c r="T109" s="37">
        <f t="shared" si="39"/>
        <v>7</v>
      </c>
      <c r="U109" s="37">
        <f t="shared" si="39"/>
        <v>17</v>
      </c>
      <c r="V109" s="37">
        <f t="shared" si="39"/>
        <v>14</v>
      </c>
      <c r="W109" s="37">
        <f t="shared" si="39"/>
        <v>8</v>
      </c>
      <c r="X109" s="37">
        <f>X107+X105+X103</f>
        <v>8</v>
      </c>
      <c r="Y109" s="39">
        <f t="shared" si="29"/>
        <v>0.0071465033180193975</v>
      </c>
      <c r="Z109" s="26"/>
      <c r="AA109" s="26"/>
      <c r="AB109" s="27"/>
      <c r="AC109" s="3"/>
      <c r="AD109" s="3"/>
      <c r="AE109" s="5"/>
      <c r="AF109" s="5"/>
      <c r="AG109" s="28"/>
      <c r="AH109" s="8"/>
      <c r="AI109" s="8"/>
      <c r="AJ109" s="8"/>
      <c r="AK109" s="8"/>
      <c r="AL109" s="8"/>
      <c r="AO109" s="10"/>
    </row>
    <row r="110" spans="1:58" s="9" customFormat="1" ht="20.25" customHeight="1">
      <c r="A110" s="3"/>
      <c r="B110" s="40"/>
      <c r="C110" s="41" t="s">
        <v>51</v>
      </c>
      <c r="D110" s="42">
        <f t="shared" si="38"/>
        <v>15010</v>
      </c>
      <c r="E110" s="42">
        <f t="shared" si="38"/>
        <v>504</v>
      </c>
      <c r="F110" s="42">
        <f t="shared" si="38"/>
        <v>1038</v>
      </c>
      <c r="G110" s="46">
        <f t="shared" si="23"/>
        <v>0.06915389740173218</v>
      </c>
      <c r="H110" s="42">
        <f t="shared" si="39"/>
        <v>832</v>
      </c>
      <c r="I110" s="46">
        <f t="shared" si="24"/>
        <v>0.8015414258188824</v>
      </c>
      <c r="J110" s="42">
        <f t="shared" si="39"/>
        <v>38</v>
      </c>
      <c r="K110" s="42">
        <f t="shared" si="39"/>
        <v>441</v>
      </c>
      <c r="L110" s="42">
        <f t="shared" si="40"/>
        <v>395</v>
      </c>
      <c r="M110" s="42">
        <f t="shared" si="40"/>
        <v>66</v>
      </c>
      <c r="N110" s="42">
        <f t="shared" si="40"/>
        <v>329</v>
      </c>
      <c r="O110" s="42">
        <f t="shared" si="39"/>
        <v>0</v>
      </c>
      <c r="P110" s="42">
        <f t="shared" si="39"/>
        <v>0</v>
      </c>
      <c r="Q110" s="42">
        <f t="shared" si="39"/>
        <v>0</v>
      </c>
      <c r="R110" s="42">
        <f t="shared" si="39"/>
        <v>89</v>
      </c>
      <c r="S110" s="42">
        <f t="shared" si="39"/>
        <v>93</v>
      </c>
      <c r="T110" s="42">
        <f t="shared" si="39"/>
        <v>40</v>
      </c>
      <c r="U110" s="42">
        <f t="shared" si="39"/>
        <v>131</v>
      </c>
      <c r="V110" s="42">
        <f t="shared" si="39"/>
        <v>31</v>
      </c>
      <c r="W110" s="42">
        <f t="shared" si="39"/>
        <v>21</v>
      </c>
      <c r="X110" s="42">
        <f>X108+X106+X104</f>
        <v>19</v>
      </c>
      <c r="Y110" s="44">
        <f t="shared" si="29"/>
        <v>0.0020652898067954695</v>
      </c>
      <c r="Z110" s="26"/>
      <c r="AA110" s="26"/>
      <c r="AB110" s="27"/>
      <c r="AC110" s="3"/>
      <c r="AD110" s="3"/>
      <c r="AE110" s="5"/>
      <c r="AF110" s="5"/>
      <c r="AG110" s="28"/>
      <c r="AH110" s="8"/>
      <c r="AI110" s="8"/>
      <c r="AJ110" s="8"/>
      <c r="AK110" s="8"/>
      <c r="AL110" s="8"/>
      <c r="AM110" s="3"/>
      <c r="AN110" s="3"/>
      <c r="AO110" s="10"/>
      <c r="AP110" s="6"/>
      <c r="AQ110" s="5"/>
      <c r="AR110" s="6"/>
      <c r="AS110" s="6"/>
      <c r="AT110" s="6"/>
      <c r="AU110" s="6"/>
      <c r="AV110" s="6"/>
      <c r="AW110" s="6"/>
      <c r="AX110" s="6"/>
      <c r="AY110" s="3"/>
      <c r="AZ110" s="3"/>
      <c r="BA110" s="3"/>
      <c r="BB110" s="3"/>
      <c r="BC110" s="3"/>
      <c r="BD110" s="3"/>
      <c r="BE110" s="3"/>
      <c r="BF110" s="3"/>
    </row>
    <row r="111" spans="2:41" ht="21.75" customHeight="1">
      <c r="B111" s="47"/>
      <c r="C111" s="96" t="s">
        <v>35</v>
      </c>
      <c r="D111" s="24">
        <v>487</v>
      </c>
      <c r="E111" s="24">
        <v>40</v>
      </c>
      <c r="F111" s="24">
        <v>29</v>
      </c>
      <c r="G111" s="80">
        <f t="shared" si="23"/>
        <v>0.059548254620123205</v>
      </c>
      <c r="H111" s="24">
        <v>23</v>
      </c>
      <c r="I111" s="80">
        <f t="shared" si="24"/>
        <v>0.7931034482758621</v>
      </c>
      <c r="J111" s="24"/>
      <c r="K111" s="24">
        <v>14</v>
      </c>
      <c r="L111" s="24">
        <v>12</v>
      </c>
      <c r="M111" s="24">
        <v>3</v>
      </c>
      <c r="N111" s="24">
        <v>9</v>
      </c>
      <c r="O111" s="24"/>
      <c r="P111" s="24"/>
      <c r="Q111" s="24">
        <v>1</v>
      </c>
      <c r="R111" s="24"/>
      <c r="S111" s="24">
        <v>2</v>
      </c>
      <c r="T111" s="24">
        <v>2</v>
      </c>
      <c r="U111" s="24">
        <v>4</v>
      </c>
      <c r="V111" s="24"/>
      <c r="W111" s="24"/>
      <c r="X111" s="24"/>
      <c r="Y111" s="25">
        <f t="shared" si="29"/>
        <v>0</v>
      </c>
      <c r="Z111" s="26"/>
      <c r="AA111" s="26"/>
      <c r="AB111" s="27"/>
      <c r="AC111" s="3"/>
      <c r="AD111" s="3"/>
      <c r="AE111" s="5"/>
      <c r="AF111" s="5"/>
      <c r="AG111" s="28"/>
      <c r="AH111" s="8"/>
      <c r="AI111" s="8"/>
      <c r="AJ111" s="8"/>
      <c r="AK111" s="8"/>
      <c r="AL111" s="8"/>
      <c r="AO111" s="10"/>
    </row>
    <row r="112" spans="1:58" s="9" customFormat="1" ht="21.75" customHeight="1">
      <c r="A112" s="3"/>
      <c r="B112" s="48"/>
      <c r="C112" s="97"/>
      <c r="D112" s="31">
        <v>3028</v>
      </c>
      <c r="E112" s="31">
        <v>98</v>
      </c>
      <c r="F112" s="31">
        <v>157</v>
      </c>
      <c r="G112" s="32">
        <f t="shared" si="23"/>
        <v>0.05184940554821665</v>
      </c>
      <c r="H112" s="31">
        <v>123</v>
      </c>
      <c r="I112" s="32">
        <f t="shared" si="24"/>
        <v>0.7834394904458599</v>
      </c>
      <c r="J112" s="31">
        <v>2</v>
      </c>
      <c r="K112" s="31">
        <v>81</v>
      </c>
      <c r="L112" s="31">
        <v>70</v>
      </c>
      <c r="M112" s="31">
        <v>6</v>
      </c>
      <c r="N112" s="31">
        <v>64</v>
      </c>
      <c r="O112" s="31"/>
      <c r="P112" s="31"/>
      <c r="Q112" s="31">
        <v>1</v>
      </c>
      <c r="R112" s="31">
        <v>6</v>
      </c>
      <c r="S112" s="31">
        <v>9</v>
      </c>
      <c r="T112" s="31">
        <v>2</v>
      </c>
      <c r="U112" s="31">
        <v>22</v>
      </c>
      <c r="V112" s="31">
        <v>2</v>
      </c>
      <c r="W112" s="31">
        <v>2</v>
      </c>
      <c r="X112" s="31">
        <v>2</v>
      </c>
      <c r="Y112" s="33">
        <f t="shared" si="29"/>
        <v>0.0006605019815059445</v>
      </c>
      <c r="Z112" s="26"/>
      <c r="AA112" s="26"/>
      <c r="AB112" s="27"/>
      <c r="AC112" s="3"/>
      <c r="AD112" s="3"/>
      <c r="AE112" s="5"/>
      <c r="AF112" s="5"/>
      <c r="AG112" s="28"/>
      <c r="AH112" s="8"/>
      <c r="AI112" s="8"/>
      <c r="AJ112" s="8"/>
      <c r="AK112" s="8"/>
      <c r="AL112" s="8"/>
      <c r="AM112" s="3"/>
      <c r="AN112" s="3"/>
      <c r="AO112" s="10"/>
      <c r="AP112" s="6"/>
      <c r="AQ112" s="5"/>
      <c r="AR112" s="6"/>
      <c r="AS112" s="6"/>
      <c r="AT112" s="6"/>
      <c r="AU112" s="6"/>
      <c r="AV112" s="6"/>
      <c r="AW112" s="6"/>
      <c r="AX112" s="6"/>
      <c r="AY112" s="3"/>
      <c r="AZ112" s="3"/>
      <c r="BA112" s="3"/>
      <c r="BB112" s="3"/>
      <c r="BC112" s="3"/>
      <c r="BD112" s="3"/>
      <c r="BE112" s="3"/>
      <c r="BF112" s="3"/>
    </row>
    <row r="113" spans="2:41" ht="21.75" customHeight="1">
      <c r="B113" s="48"/>
      <c r="C113" s="96" t="s">
        <v>79</v>
      </c>
      <c r="D113" s="24">
        <v>838</v>
      </c>
      <c r="E113" s="24">
        <v>30</v>
      </c>
      <c r="F113" s="24">
        <v>64</v>
      </c>
      <c r="G113" s="80">
        <f t="shared" si="23"/>
        <v>0.07637231503579953</v>
      </c>
      <c r="H113" s="24">
        <v>44</v>
      </c>
      <c r="I113" s="80">
        <f t="shared" si="24"/>
        <v>0.6875</v>
      </c>
      <c r="J113" s="24">
        <v>4</v>
      </c>
      <c r="K113" s="24">
        <v>19</v>
      </c>
      <c r="L113" s="24">
        <v>18</v>
      </c>
      <c r="M113" s="24">
        <v>6</v>
      </c>
      <c r="N113" s="24">
        <v>12</v>
      </c>
      <c r="O113" s="24"/>
      <c r="P113" s="24"/>
      <c r="Q113" s="24"/>
      <c r="R113" s="24">
        <v>2</v>
      </c>
      <c r="S113" s="24">
        <v>3</v>
      </c>
      <c r="T113" s="24">
        <v>1</v>
      </c>
      <c r="U113" s="24">
        <v>15</v>
      </c>
      <c r="V113" s="24">
        <v>4</v>
      </c>
      <c r="W113" s="24">
        <v>3</v>
      </c>
      <c r="X113" s="24">
        <v>2</v>
      </c>
      <c r="Y113" s="25">
        <f t="shared" si="29"/>
        <v>0.00477326968973747</v>
      </c>
      <c r="Z113" s="26"/>
      <c r="AA113" s="26"/>
      <c r="AB113" s="27"/>
      <c r="AC113" s="3"/>
      <c r="AD113" s="3"/>
      <c r="AE113" s="5"/>
      <c r="AF113" s="5"/>
      <c r="AG113" s="28"/>
      <c r="AH113" s="8"/>
      <c r="AI113" s="8"/>
      <c r="AJ113" s="8"/>
      <c r="AK113" s="8"/>
      <c r="AL113" s="8"/>
      <c r="AO113" s="10"/>
    </row>
    <row r="114" spans="1:58" s="9" customFormat="1" ht="21.75" customHeight="1">
      <c r="A114" s="3"/>
      <c r="B114" s="48" t="s">
        <v>67</v>
      </c>
      <c r="C114" s="97"/>
      <c r="D114" s="31">
        <v>3579</v>
      </c>
      <c r="E114" s="31">
        <v>104</v>
      </c>
      <c r="F114" s="31">
        <v>248</v>
      </c>
      <c r="G114" s="32">
        <f t="shared" si="23"/>
        <v>0.06929309863090248</v>
      </c>
      <c r="H114" s="31">
        <v>187</v>
      </c>
      <c r="I114" s="32">
        <f t="shared" si="24"/>
        <v>0.7540322580645161</v>
      </c>
      <c r="J114" s="31">
        <v>9</v>
      </c>
      <c r="K114" s="31">
        <v>84</v>
      </c>
      <c r="L114" s="31">
        <v>81</v>
      </c>
      <c r="M114" s="31">
        <v>14</v>
      </c>
      <c r="N114" s="31">
        <v>67</v>
      </c>
      <c r="O114" s="31"/>
      <c r="P114" s="31"/>
      <c r="Q114" s="31">
        <v>2</v>
      </c>
      <c r="R114" s="31">
        <v>14</v>
      </c>
      <c r="S114" s="31">
        <v>16</v>
      </c>
      <c r="T114" s="31">
        <v>4</v>
      </c>
      <c r="U114" s="31">
        <v>58</v>
      </c>
      <c r="V114" s="31">
        <v>8</v>
      </c>
      <c r="W114" s="31">
        <v>7</v>
      </c>
      <c r="X114" s="31">
        <v>5</v>
      </c>
      <c r="Y114" s="33">
        <f t="shared" si="29"/>
        <v>0.0022352612461581448</v>
      </c>
      <c r="Z114" s="26"/>
      <c r="AA114" s="26"/>
      <c r="AB114" s="27"/>
      <c r="AC114" s="3"/>
      <c r="AD114" s="3"/>
      <c r="AE114" s="5"/>
      <c r="AF114" s="5"/>
      <c r="AG114" s="28"/>
      <c r="AH114" s="8"/>
      <c r="AI114" s="8"/>
      <c r="AJ114" s="8"/>
      <c r="AK114" s="8"/>
      <c r="AL114" s="8"/>
      <c r="AM114" s="3"/>
      <c r="AN114" s="3"/>
      <c r="AO114" s="10"/>
      <c r="AP114" s="6"/>
      <c r="AQ114" s="5"/>
      <c r="AR114" s="6"/>
      <c r="AS114" s="6"/>
      <c r="AT114" s="6"/>
      <c r="AU114" s="6"/>
      <c r="AV114" s="6"/>
      <c r="AW114" s="6"/>
      <c r="AX114" s="6"/>
      <c r="AY114" s="3"/>
      <c r="AZ114" s="3"/>
      <c r="BA114" s="3"/>
      <c r="BB114" s="3"/>
      <c r="BC114" s="3"/>
      <c r="BD114" s="3"/>
      <c r="BE114" s="3"/>
      <c r="BF114" s="3"/>
    </row>
    <row r="115" spans="1:58" s="9" customFormat="1" ht="21.75" customHeight="1">
      <c r="A115" s="3"/>
      <c r="B115" s="48"/>
      <c r="C115" s="102" t="s">
        <v>89</v>
      </c>
      <c r="D115" s="24">
        <v>19</v>
      </c>
      <c r="E115" s="24">
        <v>0</v>
      </c>
      <c r="F115" s="24">
        <v>1</v>
      </c>
      <c r="G115" s="80">
        <f t="shared" si="23"/>
        <v>0.05263157894736842</v>
      </c>
      <c r="H115" s="24">
        <v>0</v>
      </c>
      <c r="I115" s="80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5">
        <v>0</v>
      </c>
      <c r="Z115" s="26"/>
      <c r="AA115" s="26"/>
      <c r="AB115" s="27"/>
      <c r="AC115" s="3"/>
      <c r="AD115" s="3"/>
      <c r="AE115" s="5"/>
      <c r="AF115" s="5"/>
      <c r="AG115" s="28"/>
      <c r="AH115" s="8"/>
      <c r="AI115" s="8"/>
      <c r="AJ115" s="8"/>
      <c r="AK115" s="8"/>
      <c r="AL115" s="8"/>
      <c r="AM115" s="3"/>
      <c r="AN115" s="3"/>
      <c r="AO115" s="10"/>
      <c r="AP115" s="6"/>
      <c r="AQ115" s="5"/>
      <c r="AR115" s="6"/>
      <c r="AS115" s="6"/>
      <c r="AT115" s="6"/>
      <c r="AU115" s="6"/>
      <c r="AV115" s="6"/>
      <c r="AW115" s="6"/>
      <c r="AX115" s="6"/>
      <c r="AY115" s="3"/>
      <c r="AZ115" s="3"/>
      <c r="BA115" s="3"/>
      <c r="BB115" s="3"/>
      <c r="BC115" s="3"/>
      <c r="BD115" s="3"/>
      <c r="BE115" s="3"/>
      <c r="BF115" s="3"/>
    </row>
    <row r="116" spans="1:58" s="9" customFormat="1" ht="21.75" customHeight="1">
      <c r="A116" s="3"/>
      <c r="B116" s="48"/>
      <c r="C116" s="103"/>
      <c r="D116" s="31">
        <v>48</v>
      </c>
      <c r="E116" s="31">
        <v>0</v>
      </c>
      <c r="F116" s="31">
        <v>4</v>
      </c>
      <c r="G116" s="32">
        <f t="shared" si="23"/>
        <v>0.08333333333333333</v>
      </c>
      <c r="H116" s="31">
        <v>2</v>
      </c>
      <c r="I116" s="32">
        <f t="shared" si="24"/>
        <v>0.5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</v>
      </c>
      <c r="S116" s="31">
        <v>0</v>
      </c>
      <c r="T116" s="31">
        <v>0</v>
      </c>
      <c r="U116" s="31">
        <v>1</v>
      </c>
      <c r="V116" s="31">
        <v>0</v>
      </c>
      <c r="W116" s="31">
        <v>0</v>
      </c>
      <c r="X116" s="31">
        <v>0</v>
      </c>
      <c r="Y116" s="33">
        <v>0</v>
      </c>
      <c r="Z116" s="26"/>
      <c r="AA116" s="26"/>
      <c r="AB116" s="27"/>
      <c r="AC116" s="3"/>
      <c r="AD116" s="3"/>
      <c r="AE116" s="5"/>
      <c r="AF116" s="5"/>
      <c r="AG116" s="28"/>
      <c r="AH116" s="8"/>
      <c r="AI116" s="8"/>
      <c r="AJ116" s="8"/>
      <c r="AK116" s="8"/>
      <c r="AL116" s="8"/>
      <c r="AM116" s="3"/>
      <c r="AN116" s="3"/>
      <c r="AO116" s="10"/>
      <c r="AP116" s="6"/>
      <c r="AQ116" s="5"/>
      <c r="AR116" s="6"/>
      <c r="AS116" s="6"/>
      <c r="AT116" s="6"/>
      <c r="AU116" s="6"/>
      <c r="AV116" s="6"/>
      <c r="AW116" s="6"/>
      <c r="AX116" s="6"/>
      <c r="AY116" s="3"/>
      <c r="AZ116" s="3"/>
      <c r="BA116" s="3"/>
      <c r="BB116" s="3"/>
      <c r="BC116" s="3"/>
      <c r="BD116" s="3"/>
      <c r="BE116" s="3"/>
      <c r="BF116" s="3"/>
    </row>
    <row r="117" spans="2:41" ht="21.75" customHeight="1">
      <c r="B117" s="48"/>
      <c r="C117" s="96" t="s">
        <v>50</v>
      </c>
      <c r="D117" s="24">
        <v>836</v>
      </c>
      <c r="E117" s="24">
        <v>25</v>
      </c>
      <c r="F117" s="24">
        <v>77</v>
      </c>
      <c r="G117" s="80">
        <f t="shared" si="23"/>
        <v>0.09210526315789473</v>
      </c>
      <c r="H117" s="24">
        <v>53</v>
      </c>
      <c r="I117" s="80">
        <f t="shared" si="24"/>
        <v>0.6883116883116883</v>
      </c>
      <c r="J117" s="24">
        <v>5</v>
      </c>
      <c r="K117" s="24">
        <v>30</v>
      </c>
      <c r="L117" s="24">
        <v>28</v>
      </c>
      <c r="M117" s="24">
        <v>10</v>
      </c>
      <c r="N117" s="24">
        <v>18</v>
      </c>
      <c r="O117" s="24"/>
      <c r="P117" s="24"/>
      <c r="Q117" s="24"/>
      <c r="R117" s="24">
        <v>4</v>
      </c>
      <c r="S117" s="24">
        <v>3</v>
      </c>
      <c r="T117" s="24">
        <v>2</v>
      </c>
      <c r="U117" s="24">
        <v>9</v>
      </c>
      <c r="V117" s="24">
        <v>5</v>
      </c>
      <c r="W117" s="24">
        <v>2</v>
      </c>
      <c r="X117" s="24">
        <v>2</v>
      </c>
      <c r="Y117" s="45">
        <f aca="true" t="shared" si="41" ref="Y117:Y132">V117/D117</f>
        <v>0.005980861244019139</v>
      </c>
      <c r="Z117" s="26"/>
      <c r="AA117" s="26"/>
      <c r="AB117" s="27"/>
      <c r="AC117" s="3"/>
      <c r="AD117" s="3"/>
      <c r="AE117" s="5"/>
      <c r="AF117" s="5"/>
      <c r="AG117" s="28"/>
      <c r="AH117" s="8"/>
      <c r="AI117" s="8"/>
      <c r="AJ117" s="8"/>
      <c r="AK117" s="8"/>
      <c r="AL117" s="8"/>
      <c r="AO117" s="10"/>
    </row>
    <row r="118" spans="1:58" s="9" customFormat="1" ht="21.75" customHeight="1">
      <c r="A118" s="3"/>
      <c r="B118" s="48"/>
      <c r="C118" s="97"/>
      <c r="D118" s="31">
        <v>5700</v>
      </c>
      <c r="E118" s="31">
        <v>112</v>
      </c>
      <c r="F118" s="31">
        <v>443</v>
      </c>
      <c r="G118" s="32">
        <f t="shared" si="23"/>
        <v>0.07771929824561404</v>
      </c>
      <c r="H118" s="31">
        <v>322</v>
      </c>
      <c r="I118" s="32">
        <f t="shared" si="24"/>
        <v>0.7268623024830699</v>
      </c>
      <c r="J118" s="31">
        <v>11</v>
      </c>
      <c r="K118" s="31">
        <v>167</v>
      </c>
      <c r="L118" s="31">
        <v>148</v>
      </c>
      <c r="M118" s="31">
        <v>35</v>
      </c>
      <c r="N118" s="31">
        <v>113</v>
      </c>
      <c r="O118" s="31"/>
      <c r="P118" s="31"/>
      <c r="Q118" s="31">
        <v>2</v>
      </c>
      <c r="R118" s="31">
        <v>38</v>
      </c>
      <c r="S118" s="31">
        <v>32</v>
      </c>
      <c r="T118" s="31">
        <v>8</v>
      </c>
      <c r="U118" s="31">
        <v>64</v>
      </c>
      <c r="V118" s="31">
        <v>10</v>
      </c>
      <c r="W118" s="31">
        <v>7</v>
      </c>
      <c r="X118" s="31">
        <v>6</v>
      </c>
      <c r="Y118" s="33">
        <f t="shared" si="41"/>
        <v>0.0017543859649122807</v>
      </c>
      <c r="Z118" s="26"/>
      <c r="AA118" s="26"/>
      <c r="AB118" s="27"/>
      <c r="AC118" s="3"/>
      <c r="AD118" s="3"/>
      <c r="AE118" s="5"/>
      <c r="AF118" s="5"/>
      <c r="AG118" s="28"/>
      <c r="AH118" s="8"/>
      <c r="AI118" s="8"/>
      <c r="AJ118" s="8"/>
      <c r="AK118" s="8"/>
      <c r="AL118" s="8"/>
      <c r="AM118" s="3"/>
      <c r="AN118" s="3"/>
      <c r="AO118" s="10"/>
      <c r="AP118" s="6"/>
      <c r="AQ118" s="5"/>
      <c r="AR118" s="6"/>
      <c r="AS118" s="6"/>
      <c r="AT118" s="6"/>
      <c r="AU118" s="6"/>
      <c r="AV118" s="6"/>
      <c r="AW118" s="6"/>
      <c r="AX118" s="6"/>
      <c r="AY118" s="3"/>
      <c r="AZ118" s="3"/>
      <c r="BA118" s="3"/>
      <c r="BB118" s="3"/>
      <c r="BC118" s="3"/>
      <c r="BD118" s="3"/>
      <c r="BE118" s="3"/>
      <c r="BF118" s="3"/>
    </row>
    <row r="119" spans="2:41" ht="21.75" customHeight="1">
      <c r="B119" s="48" t="s">
        <v>68</v>
      </c>
      <c r="C119" s="96" t="s">
        <v>36</v>
      </c>
      <c r="D119" s="24">
        <v>234</v>
      </c>
      <c r="E119" s="24">
        <v>15</v>
      </c>
      <c r="F119" s="24">
        <v>34</v>
      </c>
      <c r="G119" s="80">
        <f t="shared" si="23"/>
        <v>0.1452991452991453</v>
      </c>
      <c r="H119" s="24">
        <v>23</v>
      </c>
      <c r="I119" s="80">
        <f t="shared" si="24"/>
        <v>0.6764705882352942</v>
      </c>
      <c r="J119" s="24"/>
      <c r="K119" s="24">
        <v>13</v>
      </c>
      <c r="L119" s="24">
        <v>13</v>
      </c>
      <c r="M119" s="24">
        <v>6</v>
      </c>
      <c r="N119" s="24">
        <v>7</v>
      </c>
      <c r="O119" s="24"/>
      <c r="P119" s="24"/>
      <c r="Q119" s="24"/>
      <c r="R119" s="24">
        <v>2</v>
      </c>
      <c r="S119" s="24"/>
      <c r="T119" s="24">
        <v>1</v>
      </c>
      <c r="U119" s="24">
        <v>7</v>
      </c>
      <c r="V119" s="24"/>
      <c r="W119" s="24"/>
      <c r="X119" s="24"/>
      <c r="Y119" s="45">
        <f t="shared" si="41"/>
        <v>0</v>
      </c>
      <c r="Z119" s="26"/>
      <c r="AA119" s="26"/>
      <c r="AB119" s="27"/>
      <c r="AC119" s="3"/>
      <c r="AD119" s="3"/>
      <c r="AE119" s="5"/>
      <c r="AF119" s="5"/>
      <c r="AG119" s="28"/>
      <c r="AH119" s="8"/>
      <c r="AI119" s="8"/>
      <c r="AJ119" s="8"/>
      <c r="AK119" s="8"/>
      <c r="AL119" s="8"/>
      <c r="AO119" s="10"/>
    </row>
    <row r="120" spans="1:58" s="9" customFormat="1" ht="21.75" customHeight="1">
      <c r="A120" s="3"/>
      <c r="B120" s="48"/>
      <c r="C120" s="97"/>
      <c r="D120" s="31">
        <v>1675</v>
      </c>
      <c r="E120" s="31">
        <v>47</v>
      </c>
      <c r="F120" s="31">
        <v>125</v>
      </c>
      <c r="G120" s="32">
        <f t="shared" si="23"/>
        <v>0.07462686567164178</v>
      </c>
      <c r="H120" s="31">
        <v>96</v>
      </c>
      <c r="I120" s="32">
        <f t="shared" si="24"/>
        <v>0.768</v>
      </c>
      <c r="J120" s="31">
        <v>4</v>
      </c>
      <c r="K120" s="31">
        <v>57</v>
      </c>
      <c r="L120" s="31">
        <v>51</v>
      </c>
      <c r="M120" s="31">
        <v>11</v>
      </c>
      <c r="N120" s="31">
        <v>40</v>
      </c>
      <c r="O120" s="31"/>
      <c r="P120" s="31"/>
      <c r="Q120" s="31"/>
      <c r="R120" s="31">
        <v>6</v>
      </c>
      <c r="S120" s="31">
        <v>4</v>
      </c>
      <c r="T120" s="31">
        <v>2</v>
      </c>
      <c r="U120" s="31">
        <v>23</v>
      </c>
      <c r="V120" s="31">
        <v>3</v>
      </c>
      <c r="W120" s="31">
        <v>1</v>
      </c>
      <c r="X120" s="31">
        <v>1</v>
      </c>
      <c r="Y120" s="33">
        <f t="shared" si="41"/>
        <v>0.001791044776119403</v>
      </c>
      <c r="Z120" s="26"/>
      <c r="AA120" s="26"/>
      <c r="AB120" s="27"/>
      <c r="AC120" s="3"/>
      <c r="AD120" s="3"/>
      <c r="AE120" s="5"/>
      <c r="AF120" s="5"/>
      <c r="AG120" s="28"/>
      <c r="AH120" s="8"/>
      <c r="AI120" s="8"/>
      <c r="AJ120" s="8"/>
      <c r="AK120" s="8"/>
      <c r="AL120" s="8"/>
      <c r="AM120" s="3"/>
      <c r="AN120" s="3"/>
      <c r="AO120" s="10"/>
      <c r="AP120" s="6"/>
      <c r="AQ120" s="5"/>
      <c r="AR120" s="6"/>
      <c r="AS120" s="6"/>
      <c r="AT120" s="6"/>
      <c r="AU120" s="6"/>
      <c r="AV120" s="6"/>
      <c r="AW120" s="6"/>
      <c r="AX120" s="6"/>
      <c r="AY120" s="3"/>
      <c r="AZ120" s="3"/>
      <c r="BA120" s="3"/>
      <c r="BB120" s="3"/>
      <c r="BC120" s="3"/>
      <c r="BD120" s="3"/>
      <c r="BE120" s="3"/>
      <c r="BF120" s="3"/>
    </row>
    <row r="121" spans="2:41" ht="21.75" customHeight="1">
      <c r="B121" s="48"/>
      <c r="C121" s="36" t="s">
        <v>54</v>
      </c>
      <c r="D121" s="37">
        <f aca="true" t="shared" si="42" ref="D121:F122">D117+D113+D111+D119+D115</f>
        <v>2414</v>
      </c>
      <c r="E121" s="37">
        <f t="shared" si="42"/>
        <v>110</v>
      </c>
      <c r="F121" s="37">
        <f t="shared" si="42"/>
        <v>205</v>
      </c>
      <c r="G121" s="38">
        <f t="shared" si="23"/>
        <v>0.08492129246064622</v>
      </c>
      <c r="H121" s="37">
        <f>H117+H113+H111+H119+H115</f>
        <v>143</v>
      </c>
      <c r="I121" s="38">
        <f t="shared" si="24"/>
        <v>0.697560975609756</v>
      </c>
      <c r="J121" s="37">
        <f aca="true" t="shared" si="43" ref="J121:X121">J117+J113+J111+J119+J115</f>
        <v>9</v>
      </c>
      <c r="K121" s="37">
        <f t="shared" si="43"/>
        <v>76</v>
      </c>
      <c r="L121" s="37">
        <f aca="true" t="shared" si="44" ref="L121:N122">L117+L113+L111+L119+L115</f>
        <v>71</v>
      </c>
      <c r="M121" s="37">
        <f t="shared" si="44"/>
        <v>25</v>
      </c>
      <c r="N121" s="37">
        <f t="shared" si="44"/>
        <v>46</v>
      </c>
      <c r="O121" s="37">
        <f t="shared" si="43"/>
        <v>0</v>
      </c>
      <c r="P121" s="37">
        <f t="shared" si="43"/>
        <v>0</v>
      </c>
      <c r="Q121" s="37">
        <f t="shared" si="43"/>
        <v>1</v>
      </c>
      <c r="R121" s="37">
        <f t="shared" si="43"/>
        <v>8</v>
      </c>
      <c r="S121" s="37">
        <f t="shared" si="43"/>
        <v>8</v>
      </c>
      <c r="T121" s="37">
        <f t="shared" si="43"/>
        <v>6</v>
      </c>
      <c r="U121" s="37">
        <f t="shared" si="43"/>
        <v>35</v>
      </c>
      <c r="V121" s="37">
        <f t="shared" si="43"/>
        <v>9</v>
      </c>
      <c r="W121" s="37">
        <f t="shared" si="43"/>
        <v>5</v>
      </c>
      <c r="X121" s="37">
        <f t="shared" si="43"/>
        <v>4</v>
      </c>
      <c r="Y121" s="39">
        <f t="shared" si="41"/>
        <v>0.003728251864125932</v>
      </c>
      <c r="Z121" s="26"/>
      <c r="AA121" s="26"/>
      <c r="AB121" s="27"/>
      <c r="AC121" s="3"/>
      <c r="AD121" s="3"/>
      <c r="AE121" s="5"/>
      <c r="AF121" s="5"/>
      <c r="AG121" s="28"/>
      <c r="AH121" s="8"/>
      <c r="AI121" s="8"/>
      <c r="AJ121" s="8"/>
      <c r="AK121" s="8"/>
      <c r="AL121" s="8"/>
      <c r="AO121" s="10"/>
    </row>
    <row r="122" spans="1:58" s="9" customFormat="1" ht="21.75" customHeight="1">
      <c r="A122" s="3"/>
      <c r="B122" s="49"/>
      <c r="C122" s="41" t="s">
        <v>51</v>
      </c>
      <c r="D122" s="42">
        <f t="shared" si="42"/>
        <v>14030</v>
      </c>
      <c r="E122" s="42">
        <f t="shared" si="42"/>
        <v>361</v>
      </c>
      <c r="F122" s="42">
        <f t="shared" si="42"/>
        <v>977</v>
      </c>
      <c r="G122" s="46">
        <f t="shared" si="23"/>
        <v>0.06963649322879543</v>
      </c>
      <c r="H122" s="42">
        <f>H118+H114+H112+H120+H116</f>
        <v>730</v>
      </c>
      <c r="I122" s="46">
        <f t="shared" si="24"/>
        <v>0.7471852610030706</v>
      </c>
      <c r="J122" s="42">
        <f aca="true" t="shared" si="45" ref="J122:X122">J118+J114+J112+J120+J116</f>
        <v>26</v>
      </c>
      <c r="K122" s="42">
        <f t="shared" si="45"/>
        <v>389</v>
      </c>
      <c r="L122" s="42">
        <f t="shared" si="44"/>
        <v>350</v>
      </c>
      <c r="M122" s="42">
        <f t="shared" si="44"/>
        <v>66</v>
      </c>
      <c r="N122" s="42">
        <f t="shared" si="44"/>
        <v>284</v>
      </c>
      <c r="O122" s="42">
        <f t="shared" si="45"/>
        <v>0</v>
      </c>
      <c r="P122" s="42">
        <f t="shared" si="45"/>
        <v>0</v>
      </c>
      <c r="Q122" s="42">
        <f t="shared" si="45"/>
        <v>5</v>
      </c>
      <c r="R122" s="42">
        <f t="shared" si="45"/>
        <v>65</v>
      </c>
      <c r="S122" s="42">
        <f t="shared" si="45"/>
        <v>61</v>
      </c>
      <c r="T122" s="42">
        <f t="shared" si="45"/>
        <v>16</v>
      </c>
      <c r="U122" s="42">
        <f t="shared" si="45"/>
        <v>168</v>
      </c>
      <c r="V122" s="42">
        <f t="shared" si="45"/>
        <v>23</v>
      </c>
      <c r="W122" s="42">
        <f t="shared" si="45"/>
        <v>17</v>
      </c>
      <c r="X122" s="42">
        <f t="shared" si="45"/>
        <v>14</v>
      </c>
      <c r="Y122" s="44">
        <f t="shared" si="41"/>
        <v>0.001639344262295082</v>
      </c>
      <c r="Z122" s="26"/>
      <c r="AA122" s="26"/>
      <c r="AB122" s="27"/>
      <c r="AC122" s="3"/>
      <c r="AD122" s="3"/>
      <c r="AE122" s="5"/>
      <c r="AF122" s="5"/>
      <c r="AG122" s="28"/>
      <c r="AH122" s="8"/>
      <c r="AI122" s="8"/>
      <c r="AJ122" s="8"/>
      <c r="AK122" s="8"/>
      <c r="AL122" s="8"/>
      <c r="AM122" s="3"/>
      <c r="AN122" s="3"/>
      <c r="AO122" s="10"/>
      <c r="AP122" s="6"/>
      <c r="AQ122" s="5"/>
      <c r="AR122" s="6"/>
      <c r="AS122" s="6"/>
      <c r="AT122" s="6"/>
      <c r="AU122" s="6"/>
      <c r="AV122" s="6"/>
      <c r="AW122" s="6"/>
      <c r="AX122" s="6"/>
      <c r="AY122" s="3"/>
      <c r="AZ122" s="3"/>
      <c r="BA122" s="3"/>
      <c r="BB122" s="3"/>
      <c r="BC122" s="3"/>
      <c r="BD122" s="3"/>
      <c r="BE122" s="3"/>
      <c r="BF122" s="3"/>
    </row>
    <row r="123" spans="2:41" ht="21.75" customHeight="1">
      <c r="B123" s="23"/>
      <c r="C123" s="104" t="s">
        <v>82</v>
      </c>
      <c r="D123" s="24">
        <v>1199</v>
      </c>
      <c r="E123" s="24">
        <v>26</v>
      </c>
      <c r="F123" s="24">
        <v>99</v>
      </c>
      <c r="G123" s="80">
        <f aca="true" t="shared" si="46" ref="G123:G132">F123/D123</f>
        <v>0.08256880733944955</v>
      </c>
      <c r="H123" s="24">
        <v>83</v>
      </c>
      <c r="I123" s="80">
        <f>H123/F123</f>
        <v>0.8383838383838383</v>
      </c>
      <c r="J123" s="24">
        <v>4</v>
      </c>
      <c r="K123" s="24">
        <v>47</v>
      </c>
      <c r="L123" s="24">
        <v>43</v>
      </c>
      <c r="M123" s="24">
        <v>11</v>
      </c>
      <c r="N123" s="24">
        <v>32</v>
      </c>
      <c r="O123" s="24"/>
      <c r="P123" s="24"/>
      <c r="Q123" s="24">
        <v>1</v>
      </c>
      <c r="R123" s="24">
        <v>8</v>
      </c>
      <c r="S123" s="24">
        <v>5</v>
      </c>
      <c r="T123" s="24">
        <v>4</v>
      </c>
      <c r="U123" s="24">
        <v>14</v>
      </c>
      <c r="V123" s="24">
        <v>4</v>
      </c>
      <c r="W123" s="24">
        <v>3</v>
      </c>
      <c r="X123" s="24">
        <v>3</v>
      </c>
      <c r="Y123" s="25">
        <f t="shared" si="41"/>
        <v>0.003336113427856547</v>
      </c>
      <c r="Z123" s="26"/>
      <c r="AA123" s="26"/>
      <c r="AB123" s="27"/>
      <c r="AC123" s="3"/>
      <c r="AD123" s="3"/>
      <c r="AE123" s="5"/>
      <c r="AF123" s="5"/>
      <c r="AG123" s="28"/>
      <c r="AH123" s="8"/>
      <c r="AI123" s="8"/>
      <c r="AJ123" s="8"/>
      <c r="AN123" s="10"/>
      <c r="AO123" s="10"/>
    </row>
    <row r="124" spans="1:58" s="9" customFormat="1" ht="21.75" customHeight="1">
      <c r="A124" s="3"/>
      <c r="B124" s="30"/>
      <c r="C124" s="97"/>
      <c r="D124" s="31">
        <v>11191</v>
      </c>
      <c r="E124" s="31">
        <v>233</v>
      </c>
      <c r="F124" s="31">
        <v>759</v>
      </c>
      <c r="G124" s="32">
        <f t="shared" si="46"/>
        <v>0.06782235725136271</v>
      </c>
      <c r="H124" s="31">
        <v>596</v>
      </c>
      <c r="I124" s="32">
        <f>H124/F124</f>
        <v>0.7852437417654808</v>
      </c>
      <c r="J124" s="31">
        <v>11</v>
      </c>
      <c r="K124" s="31">
        <v>335</v>
      </c>
      <c r="L124" s="31">
        <v>308</v>
      </c>
      <c r="M124" s="31">
        <v>53</v>
      </c>
      <c r="N124" s="31">
        <v>255</v>
      </c>
      <c r="O124" s="31"/>
      <c r="P124" s="31"/>
      <c r="Q124" s="31">
        <v>3</v>
      </c>
      <c r="R124" s="31">
        <v>77</v>
      </c>
      <c r="S124" s="31">
        <v>50</v>
      </c>
      <c r="T124" s="31">
        <v>22</v>
      </c>
      <c r="U124" s="31">
        <v>98</v>
      </c>
      <c r="V124" s="31">
        <v>11</v>
      </c>
      <c r="W124" s="31">
        <v>9</v>
      </c>
      <c r="X124" s="31">
        <v>6</v>
      </c>
      <c r="Y124" s="33">
        <f t="shared" si="41"/>
        <v>0.0009829327137878653</v>
      </c>
      <c r="Z124" s="26"/>
      <c r="AA124" s="26"/>
      <c r="AB124" s="27"/>
      <c r="AC124" s="3"/>
      <c r="AD124" s="3"/>
      <c r="AE124" s="5"/>
      <c r="AF124" s="5"/>
      <c r="AG124" s="28"/>
      <c r="AH124" s="8"/>
      <c r="AI124" s="8"/>
      <c r="AJ124" s="8"/>
      <c r="AK124" s="8"/>
      <c r="AL124" s="8"/>
      <c r="AM124" s="3"/>
      <c r="AN124" s="3"/>
      <c r="AO124" s="10"/>
      <c r="AP124" s="6"/>
      <c r="AQ124" s="5"/>
      <c r="AR124" s="6"/>
      <c r="AS124" s="6"/>
      <c r="AT124" s="6"/>
      <c r="AU124" s="6"/>
      <c r="AV124" s="6"/>
      <c r="AW124" s="6"/>
      <c r="AX124" s="6"/>
      <c r="AY124" s="3"/>
      <c r="AZ124" s="3"/>
      <c r="BA124" s="3"/>
      <c r="BB124" s="3"/>
      <c r="BC124" s="3"/>
      <c r="BD124" s="3"/>
      <c r="BE124" s="3"/>
      <c r="BF124" s="3"/>
    </row>
    <row r="125" spans="2:41" ht="21.75" customHeight="1">
      <c r="B125" s="30" t="s">
        <v>80</v>
      </c>
      <c r="C125" s="96" t="s">
        <v>37</v>
      </c>
      <c r="D125" s="24">
        <v>140</v>
      </c>
      <c r="E125" s="24">
        <v>5</v>
      </c>
      <c r="F125" s="24">
        <v>8</v>
      </c>
      <c r="G125" s="80">
        <f t="shared" si="46"/>
        <v>0.05714285714285714</v>
      </c>
      <c r="H125" s="24">
        <v>5</v>
      </c>
      <c r="I125" s="80">
        <f aca="true" t="shared" si="47" ref="I125:I132">H125/F125</f>
        <v>0.625</v>
      </c>
      <c r="J125" s="24"/>
      <c r="K125" s="24">
        <v>1</v>
      </c>
      <c r="L125" s="24">
        <v>1</v>
      </c>
      <c r="M125" s="24"/>
      <c r="N125" s="24">
        <v>1</v>
      </c>
      <c r="O125" s="24"/>
      <c r="P125" s="24"/>
      <c r="Q125" s="24">
        <v>1</v>
      </c>
      <c r="R125" s="24"/>
      <c r="S125" s="24">
        <v>2</v>
      </c>
      <c r="T125" s="24"/>
      <c r="U125" s="24">
        <v>1</v>
      </c>
      <c r="V125" s="24"/>
      <c r="W125" s="24"/>
      <c r="X125" s="24"/>
      <c r="Y125" s="25">
        <f t="shared" si="41"/>
        <v>0</v>
      </c>
      <c r="Z125" s="26"/>
      <c r="AA125" s="26"/>
      <c r="AB125" s="27"/>
      <c r="AC125" s="3"/>
      <c r="AD125" s="3"/>
      <c r="AE125" s="5"/>
      <c r="AF125" s="5"/>
      <c r="AG125" s="28"/>
      <c r="AH125" s="8"/>
      <c r="AI125" s="8"/>
      <c r="AJ125" s="8"/>
      <c r="AK125" s="8"/>
      <c r="AL125" s="8"/>
      <c r="AO125" s="10"/>
    </row>
    <row r="126" spans="1:58" s="9" customFormat="1" ht="21.75" customHeight="1">
      <c r="A126" s="3"/>
      <c r="B126" s="30"/>
      <c r="C126" s="97"/>
      <c r="D126" s="31">
        <v>1096</v>
      </c>
      <c r="E126" s="31">
        <v>21</v>
      </c>
      <c r="F126" s="31">
        <v>71</v>
      </c>
      <c r="G126" s="32">
        <f t="shared" si="46"/>
        <v>0.06478102189781022</v>
      </c>
      <c r="H126" s="31">
        <v>47</v>
      </c>
      <c r="I126" s="32">
        <f t="shared" si="47"/>
        <v>0.6619718309859155</v>
      </c>
      <c r="J126" s="31">
        <v>2</v>
      </c>
      <c r="K126" s="31">
        <v>23</v>
      </c>
      <c r="L126" s="31">
        <v>18</v>
      </c>
      <c r="M126" s="31">
        <v>2</v>
      </c>
      <c r="N126" s="31">
        <v>16</v>
      </c>
      <c r="O126" s="31"/>
      <c r="P126" s="31"/>
      <c r="Q126" s="31">
        <v>1</v>
      </c>
      <c r="R126" s="31">
        <v>5</v>
      </c>
      <c r="S126" s="31">
        <v>6</v>
      </c>
      <c r="T126" s="31">
        <v>5</v>
      </c>
      <c r="U126" s="31">
        <v>5</v>
      </c>
      <c r="V126" s="31">
        <v>2</v>
      </c>
      <c r="W126" s="31">
        <v>1</v>
      </c>
      <c r="X126" s="31"/>
      <c r="Y126" s="33">
        <f t="shared" si="41"/>
        <v>0.0018248175182481751</v>
      </c>
      <c r="Z126" s="26"/>
      <c r="AA126" s="26"/>
      <c r="AB126" s="27"/>
      <c r="AC126" s="3"/>
      <c r="AD126" s="3"/>
      <c r="AE126" s="5"/>
      <c r="AF126" s="5"/>
      <c r="AG126" s="28"/>
      <c r="AH126" s="8"/>
      <c r="AI126" s="8"/>
      <c r="AJ126" s="8"/>
      <c r="AK126" s="8"/>
      <c r="AL126" s="8"/>
      <c r="AM126" s="3"/>
      <c r="AN126" s="3"/>
      <c r="AO126" s="10"/>
      <c r="AP126" s="6"/>
      <c r="AQ126" s="5"/>
      <c r="AR126" s="6"/>
      <c r="AS126" s="6"/>
      <c r="AT126" s="6"/>
      <c r="AU126" s="6"/>
      <c r="AV126" s="6"/>
      <c r="AW126" s="6"/>
      <c r="AX126" s="6"/>
      <c r="AY126" s="3"/>
      <c r="AZ126" s="3"/>
      <c r="BA126" s="3"/>
      <c r="BB126" s="3"/>
      <c r="BC126" s="3"/>
      <c r="BD126" s="3"/>
      <c r="BE126" s="3"/>
      <c r="BF126" s="3"/>
    </row>
    <row r="127" spans="2:41" ht="21.75" customHeight="1">
      <c r="B127" s="30"/>
      <c r="C127" s="96" t="s">
        <v>38</v>
      </c>
      <c r="D127" s="24">
        <v>249</v>
      </c>
      <c r="E127" s="24">
        <v>16</v>
      </c>
      <c r="F127" s="24">
        <v>21</v>
      </c>
      <c r="G127" s="80">
        <f t="shared" si="46"/>
        <v>0.08433734939759036</v>
      </c>
      <c r="H127" s="24">
        <v>11</v>
      </c>
      <c r="I127" s="80">
        <f t="shared" si="47"/>
        <v>0.5238095238095238</v>
      </c>
      <c r="J127" s="24">
        <v>1</v>
      </c>
      <c r="K127" s="24">
        <v>5</v>
      </c>
      <c r="L127" s="24">
        <v>5</v>
      </c>
      <c r="M127" s="24">
        <v>1</v>
      </c>
      <c r="N127" s="24">
        <v>4</v>
      </c>
      <c r="O127" s="24"/>
      <c r="P127" s="24"/>
      <c r="Q127" s="24"/>
      <c r="R127" s="24">
        <v>1</v>
      </c>
      <c r="S127" s="24">
        <v>1</v>
      </c>
      <c r="T127" s="24">
        <v>1</v>
      </c>
      <c r="U127" s="24">
        <v>2</v>
      </c>
      <c r="V127" s="24">
        <v>1</v>
      </c>
      <c r="W127" s="24"/>
      <c r="X127" s="24"/>
      <c r="Y127" s="25">
        <f t="shared" si="41"/>
        <v>0.004016064257028112</v>
      </c>
      <c r="Z127" s="26"/>
      <c r="AA127" s="26"/>
      <c r="AB127" s="27"/>
      <c r="AC127" s="3"/>
      <c r="AD127" s="3"/>
      <c r="AE127" s="5"/>
      <c r="AF127" s="5"/>
      <c r="AG127" s="28"/>
      <c r="AH127" s="8"/>
      <c r="AI127" s="8"/>
      <c r="AJ127" s="8"/>
      <c r="AK127" s="8"/>
      <c r="AL127" s="8"/>
      <c r="AO127" s="10"/>
    </row>
    <row r="128" spans="1:58" s="9" customFormat="1" ht="21.75" customHeight="1">
      <c r="A128" s="3"/>
      <c r="B128" s="30" t="s">
        <v>81</v>
      </c>
      <c r="C128" s="97"/>
      <c r="D128" s="35">
        <v>3146</v>
      </c>
      <c r="E128" s="35">
        <v>95</v>
      </c>
      <c r="F128" s="35">
        <v>206</v>
      </c>
      <c r="G128" s="50">
        <f t="shared" si="46"/>
        <v>0.06547997457088366</v>
      </c>
      <c r="H128" s="35">
        <v>144</v>
      </c>
      <c r="I128" s="50">
        <f t="shared" si="47"/>
        <v>0.6990291262135923</v>
      </c>
      <c r="J128" s="35">
        <v>7</v>
      </c>
      <c r="K128" s="35">
        <v>70</v>
      </c>
      <c r="L128" s="35">
        <v>65</v>
      </c>
      <c r="M128" s="35">
        <v>13</v>
      </c>
      <c r="N128" s="35">
        <v>52</v>
      </c>
      <c r="O128" s="35"/>
      <c r="P128" s="35"/>
      <c r="Q128" s="35">
        <v>1</v>
      </c>
      <c r="R128" s="35">
        <v>18</v>
      </c>
      <c r="S128" s="35">
        <v>25</v>
      </c>
      <c r="T128" s="35">
        <v>4</v>
      </c>
      <c r="U128" s="35">
        <v>19</v>
      </c>
      <c r="V128" s="31">
        <v>7</v>
      </c>
      <c r="W128" s="31">
        <v>4</v>
      </c>
      <c r="X128" s="31">
        <v>3</v>
      </c>
      <c r="Y128" s="53">
        <f t="shared" si="41"/>
        <v>0.0022250476795931343</v>
      </c>
      <c r="Z128" s="26"/>
      <c r="AA128" s="26"/>
      <c r="AB128" s="27"/>
      <c r="AC128" s="3"/>
      <c r="AD128" s="3"/>
      <c r="AE128" s="5"/>
      <c r="AF128" s="5"/>
      <c r="AG128" s="28"/>
      <c r="AH128" s="8"/>
      <c r="AI128" s="8"/>
      <c r="AJ128" s="8"/>
      <c r="AK128" s="8"/>
      <c r="AL128" s="8"/>
      <c r="AM128" s="3"/>
      <c r="AN128" s="3"/>
      <c r="AO128" s="10"/>
      <c r="AP128" s="6"/>
      <c r="AQ128" s="5"/>
      <c r="AR128" s="6"/>
      <c r="AS128" s="6"/>
      <c r="AT128" s="6"/>
      <c r="AU128" s="6"/>
      <c r="AV128" s="6"/>
      <c r="AW128" s="6"/>
      <c r="AX128" s="6"/>
      <c r="AY128" s="3"/>
      <c r="AZ128" s="3"/>
      <c r="BA128" s="3"/>
      <c r="BB128" s="3"/>
      <c r="BC128" s="3"/>
      <c r="BD128" s="3"/>
      <c r="BE128" s="3"/>
      <c r="BF128" s="3"/>
    </row>
    <row r="129" spans="2:42" ht="21.75" customHeight="1">
      <c r="B129" s="30"/>
      <c r="C129" s="36" t="s">
        <v>54</v>
      </c>
      <c r="D129" s="37">
        <f aca="true" t="shared" si="48" ref="D129:F130">D127+D125+D123</f>
        <v>1588</v>
      </c>
      <c r="E129" s="37">
        <f t="shared" si="48"/>
        <v>47</v>
      </c>
      <c r="F129" s="37">
        <f t="shared" si="48"/>
        <v>128</v>
      </c>
      <c r="G129" s="38">
        <f t="shared" si="46"/>
        <v>0.08060453400503778</v>
      </c>
      <c r="H129" s="37">
        <f aca="true" t="shared" si="49" ref="H129:W130">H127+H125+H123</f>
        <v>99</v>
      </c>
      <c r="I129" s="38">
        <f t="shared" si="47"/>
        <v>0.7734375</v>
      </c>
      <c r="J129" s="37">
        <f t="shared" si="49"/>
        <v>5</v>
      </c>
      <c r="K129" s="37">
        <f t="shared" si="49"/>
        <v>53</v>
      </c>
      <c r="L129" s="37">
        <f aca="true" t="shared" si="50" ref="L129:N130">L127+L125+L123</f>
        <v>49</v>
      </c>
      <c r="M129" s="37">
        <f t="shared" si="50"/>
        <v>12</v>
      </c>
      <c r="N129" s="37">
        <f t="shared" si="50"/>
        <v>37</v>
      </c>
      <c r="O129" s="37">
        <f t="shared" si="49"/>
        <v>0</v>
      </c>
      <c r="P129" s="37">
        <f t="shared" si="49"/>
        <v>0</v>
      </c>
      <c r="Q129" s="37">
        <f t="shared" si="49"/>
        <v>2</v>
      </c>
      <c r="R129" s="37">
        <f t="shared" si="49"/>
        <v>9</v>
      </c>
      <c r="S129" s="37">
        <f t="shared" si="49"/>
        <v>8</v>
      </c>
      <c r="T129" s="37">
        <f t="shared" si="49"/>
        <v>5</v>
      </c>
      <c r="U129" s="37">
        <f>U127+U125+U123</f>
        <v>17</v>
      </c>
      <c r="V129" s="37">
        <f>V127+V125+V123</f>
        <v>5</v>
      </c>
      <c r="W129" s="37">
        <f t="shared" si="49"/>
        <v>3</v>
      </c>
      <c r="X129" s="37">
        <f>X127+X125+X123</f>
        <v>3</v>
      </c>
      <c r="Y129" s="39">
        <f t="shared" si="41"/>
        <v>0.0031486146095717885</v>
      </c>
      <c r="Z129" s="26"/>
      <c r="AA129" s="26"/>
      <c r="AB129" s="27"/>
      <c r="AC129" s="3"/>
      <c r="AD129" s="3"/>
      <c r="AE129" s="5"/>
      <c r="AF129" s="5"/>
      <c r="AG129" s="28"/>
      <c r="AH129" s="8"/>
      <c r="AI129" s="8"/>
      <c r="AJ129" s="8"/>
      <c r="AK129" s="8"/>
      <c r="AL129" s="8"/>
      <c r="AM129" s="8"/>
      <c r="AN129" s="10"/>
      <c r="AO129" s="10"/>
      <c r="AP129" s="8"/>
    </row>
    <row r="130" spans="1:58" s="9" customFormat="1" ht="21.75" customHeight="1" thickBot="1">
      <c r="A130" s="3"/>
      <c r="B130" s="54"/>
      <c r="C130" s="55" t="s">
        <v>51</v>
      </c>
      <c r="D130" s="42">
        <f t="shared" si="48"/>
        <v>15433</v>
      </c>
      <c r="E130" s="42">
        <f t="shared" si="48"/>
        <v>349</v>
      </c>
      <c r="F130" s="42">
        <f t="shared" si="48"/>
        <v>1036</v>
      </c>
      <c r="G130" s="46">
        <f t="shared" si="46"/>
        <v>0.06712887967342707</v>
      </c>
      <c r="H130" s="42">
        <f t="shared" si="49"/>
        <v>787</v>
      </c>
      <c r="I130" s="46">
        <f t="shared" si="47"/>
        <v>0.7596525096525096</v>
      </c>
      <c r="J130" s="42">
        <f t="shared" si="49"/>
        <v>20</v>
      </c>
      <c r="K130" s="42">
        <f t="shared" si="49"/>
        <v>428</v>
      </c>
      <c r="L130" s="42">
        <f t="shared" si="50"/>
        <v>391</v>
      </c>
      <c r="M130" s="42">
        <f t="shared" si="50"/>
        <v>68</v>
      </c>
      <c r="N130" s="42">
        <f t="shared" si="50"/>
        <v>323</v>
      </c>
      <c r="O130" s="42">
        <f t="shared" si="49"/>
        <v>0</v>
      </c>
      <c r="P130" s="42">
        <f t="shared" si="49"/>
        <v>0</v>
      </c>
      <c r="Q130" s="42">
        <f t="shared" si="49"/>
        <v>5</v>
      </c>
      <c r="R130" s="42">
        <f t="shared" si="49"/>
        <v>100</v>
      </c>
      <c r="S130" s="42">
        <f t="shared" si="49"/>
        <v>81</v>
      </c>
      <c r="T130" s="42">
        <f t="shared" si="49"/>
        <v>31</v>
      </c>
      <c r="U130" s="42">
        <f t="shared" si="49"/>
        <v>122</v>
      </c>
      <c r="V130" s="42">
        <f t="shared" si="49"/>
        <v>20</v>
      </c>
      <c r="W130" s="42">
        <f t="shared" si="49"/>
        <v>14</v>
      </c>
      <c r="X130" s="42">
        <f>X128+X126+X124</f>
        <v>9</v>
      </c>
      <c r="Y130" s="44">
        <f t="shared" si="41"/>
        <v>0.0012959243180198277</v>
      </c>
      <c r="Z130" s="26"/>
      <c r="AA130" s="26"/>
      <c r="AB130" s="27"/>
      <c r="AC130" s="3"/>
      <c r="AD130" s="3"/>
      <c r="AE130" s="5"/>
      <c r="AF130" s="5"/>
      <c r="AG130" s="28"/>
      <c r="AH130" s="8"/>
      <c r="AI130" s="8"/>
      <c r="AJ130" s="8"/>
      <c r="AK130" s="8"/>
      <c r="AL130" s="8"/>
      <c r="AM130" s="3"/>
      <c r="AN130" s="3"/>
      <c r="AO130" s="3"/>
      <c r="AP130" s="6"/>
      <c r="AQ130" s="5"/>
      <c r="AR130" s="6"/>
      <c r="AS130" s="6"/>
      <c r="AT130" s="6"/>
      <c r="AU130" s="6"/>
      <c r="AV130" s="6"/>
      <c r="AW130" s="6"/>
      <c r="AX130" s="6"/>
      <c r="AY130" s="3"/>
      <c r="AZ130" s="3"/>
      <c r="BA130" s="3"/>
      <c r="BB130" s="3"/>
      <c r="BC130" s="3"/>
      <c r="BD130" s="3"/>
      <c r="BE130" s="3"/>
      <c r="BF130" s="3"/>
    </row>
    <row r="131" spans="2:38" ht="21.75" customHeight="1" thickTop="1">
      <c r="B131" s="98" t="s">
        <v>40</v>
      </c>
      <c r="C131" s="99"/>
      <c r="D131" s="56">
        <f aca="true" t="shared" si="51" ref="D131:F132">D129+D121+D109+D101+D91+D77+D61+D53+D47+D39+D27+D19</f>
        <v>31386</v>
      </c>
      <c r="E131" s="56">
        <f t="shared" si="51"/>
        <v>1106</v>
      </c>
      <c r="F131" s="56">
        <f t="shared" si="51"/>
        <v>2540</v>
      </c>
      <c r="G131" s="57">
        <f t="shared" si="46"/>
        <v>0.0809278022048047</v>
      </c>
      <c r="H131" s="56">
        <f>H129+H121+H109+H101+H91+H77+H61+H53+H47+H39+H27+H19</f>
        <v>1740</v>
      </c>
      <c r="I131" s="57">
        <f t="shared" si="47"/>
        <v>0.6850393700787402</v>
      </c>
      <c r="J131" s="56">
        <f aca="true" t="shared" si="52" ref="J131:X131">J129+J121+J109+J101+J91+J77+J61+J53+J47+J39+J27+J19</f>
        <v>137</v>
      </c>
      <c r="K131" s="56">
        <f t="shared" si="52"/>
        <v>903</v>
      </c>
      <c r="L131" s="56">
        <f aca="true" t="shared" si="53" ref="L131:N132">L129+L121+L109+L101+L91+L77+L61+L53+L47+L39+L27+L19</f>
        <v>762</v>
      </c>
      <c r="M131" s="56">
        <f t="shared" si="53"/>
        <v>191</v>
      </c>
      <c r="N131" s="56">
        <f t="shared" si="53"/>
        <v>571</v>
      </c>
      <c r="O131" s="56">
        <f t="shared" si="52"/>
        <v>0</v>
      </c>
      <c r="P131" s="56">
        <f t="shared" si="52"/>
        <v>0</v>
      </c>
      <c r="Q131" s="56">
        <f t="shared" si="52"/>
        <v>13</v>
      </c>
      <c r="R131" s="56">
        <f t="shared" si="52"/>
        <v>146</v>
      </c>
      <c r="S131" s="56">
        <f t="shared" si="52"/>
        <v>178</v>
      </c>
      <c r="T131" s="56">
        <f t="shared" si="52"/>
        <v>51</v>
      </c>
      <c r="U131" s="56">
        <f t="shared" si="52"/>
        <v>312</v>
      </c>
      <c r="V131" s="56">
        <f t="shared" si="52"/>
        <v>107</v>
      </c>
      <c r="W131" s="56">
        <f t="shared" si="52"/>
        <v>59</v>
      </c>
      <c r="X131" s="56">
        <f t="shared" si="52"/>
        <v>47</v>
      </c>
      <c r="Y131" s="58">
        <f t="shared" si="41"/>
        <v>0.0034091633212260243</v>
      </c>
      <c r="Z131" s="26"/>
      <c r="AA131" s="26"/>
      <c r="AB131" s="27"/>
      <c r="AC131" s="3"/>
      <c r="AD131" s="3"/>
      <c r="AE131" s="5"/>
      <c r="AF131" s="5"/>
      <c r="AG131" s="28"/>
      <c r="AH131" s="8"/>
      <c r="AI131" s="8"/>
      <c r="AJ131" s="8"/>
      <c r="AK131" s="8"/>
      <c r="AL131" s="8"/>
    </row>
    <row r="132" spans="1:58" s="9" customFormat="1" ht="21.75" customHeight="1">
      <c r="A132" s="3"/>
      <c r="B132" s="100"/>
      <c r="C132" s="101"/>
      <c r="D132" s="31">
        <f t="shared" si="51"/>
        <v>179281</v>
      </c>
      <c r="E132" s="31">
        <f t="shared" si="51"/>
        <v>5131</v>
      </c>
      <c r="F132" s="31">
        <f t="shared" si="51"/>
        <v>12385</v>
      </c>
      <c r="G132" s="59">
        <f t="shared" si="46"/>
        <v>0.06908149776049888</v>
      </c>
      <c r="H132" s="31">
        <f>H130+H122+H110+H102+H92+H78+H62+H54+H48+H40+H28+H20</f>
        <v>9052</v>
      </c>
      <c r="I132" s="59">
        <f t="shared" si="47"/>
        <v>0.7308841340331046</v>
      </c>
      <c r="J132" s="31">
        <f aca="true" t="shared" si="54" ref="J132:X132">J130+J122+J110+J102+J92+J78+J62+J54+J48+J40+J28+J20</f>
        <v>369</v>
      </c>
      <c r="K132" s="31">
        <f>K130+K122+K110+K102+K92+K78+K62+K54+K48+K40+K28+K20</f>
        <v>4730</v>
      </c>
      <c r="L132" s="31">
        <f t="shared" si="53"/>
        <v>4088</v>
      </c>
      <c r="M132" s="31">
        <f t="shared" si="53"/>
        <v>753</v>
      </c>
      <c r="N132" s="31">
        <f t="shared" si="53"/>
        <v>3335</v>
      </c>
      <c r="O132" s="31">
        <f t="shared" si="54"/>
        <v>0</v>
      </c>
      <c r="P132" s="31">
        <f t="shared" si="54"/>
        <v>2</v>
      </c>
      <c r="Q132" s="31">
        <f t="shared" si="54"/>
        <v>35</v>
      </c>
      <c r="R132" s="31">
        <f t="shared" si="54"/>
        <v>985</v>
      </c>
      <c r="S132" s="31">
        <f t="shared" si="54"/>
        <v>1029</v>
      </c>
      <c r="T132" s="31">
        <f t="shared" si="54"/>
        <v>261</v>
      </c>
      <c r="U132" s="31">
        <f t="shared" si="54"/>
        <v>1641</v>
      </c>
      <c r="V132" s="31">
        <f t="shared" si="54"/>
        <v>304</v>
      </c>
      <c r="W132" s="31">
        <f t="shared" si="54"/>
        <v>191</v>
      </c>
      <c r="X132" s="31">
        <f t="shared" si="54"/>
        <v>137</v>
      </c>
      <c r="Y132" s="60">
        <f t="shared" si="41"/>
        <v>0.0016956621170118417</v>
      </c>
      <c r="Z132" s="26"/>
      <c r="AA132" s="26"/>
      <c r="AB132" s="27"/>
      <c r="AC132" s="3"/>
      <c r="AD132" s="3"/>
      <c r="AE132" s="5"/>
      <c r="AF132" s="5"/>
      <c r="AG132" s="28"/>
      <c r="AH132" s="8"/>
      <c r="AI132" s="8"/>
      <c r="AJ132" s="8"/>
      <c r="AK132" s="8"/>
      <c r="AL132" s="8"/>
      <c r="AM132" s="3"/>
      <c r="AN132" s="3"/>
      <c r="AO132" s="3"/>
      <c r="AP132" s="6"/>
      <c r="AQ132" s="5"/>
      <c r="AR132" s="6"/>
      <c r="AS132" s="6"/>
      <c r="AT132" s="6"/>
      <c r="AU132" s="6"/>
      <c r="AV132" s="6"/>
      <c r="AW132" s="6"/>
      <c r="AX132" s="6"/>
      <c r="AY132" s="3"/>
      <c r="AZ132" s="3"/>
      <c r="BA132" s="3"/>
      <c r="BB132" s="3"/>
      <c r="BC132" s="3"/>
      <c r="BD132" s="3"/>
      <c r="BE132" s="3"/>
      <c r="BF132" s="3"/>
    </row>
    <row r="133" spans="3:30" ht="13.5">
      <c r="C133" s="61"/>
      <c r="AA133" s="26"/>
      <c r="AB133" s="62"/>
      <c r="AC133" s="3"/>
      <c r="AD133" s="3"/>
    </row>
    <row r="134" spans="2:30" ht="22.5" customHeight="1">
      <c r="B134" s="63"/>
      <c r="C134" s="61"/>
      <c r="D134" s="64"/>
      <c r="E134" s="64"/>
      <c r="F134" s="134"/>
      <c r="G134" s="64"/>
      <c r="H134" s="13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AA134" s="26"/>
      <c r="AB134" s="62"/>
      <c r="AC134" s="3"/>
      <c r="AD134" s="3"/>
    </row>
    <row r="135" spans="2:30" ht="21.75" customHeight="1">
      <c r="B135" s="63"/>
      <c r="C135" s="61"/>
      <c r="D135" s="64"/>
      <c r="E135" s="64"/>
      <c r="F135" s="64"/>
      <c r="G135" s="64"/>
      <c r="H135" s="64"/>
      <c r="I135" s="61"/>
      <c r="J135" s="135"/>
      <c r="K135" s="135"/>
      <c r="L135" s="135"/>
      <c r="M135" s="135"/>
      <c r="N135" s="135"/>
      <c r="O135" s="135"/>
      <c r="P135" s="136"/>
      <c r="Q135" s="136"/>
      <c r="R135" s="135"/>
      <c r="S135" s="136"/>
      <c r="T135" s="136"/>
      <c r="U135" s="136"/>
      <c r="V135" s="136"/>
      <c r="W135" s="136"/>
      <c r="X135" s="135"/>
      <c r="Y135" s="64"/>
      <c r="AA135" s="26"/>
      <c r="AC135" s="3"/>
      <c r="AD135" s="3"/>
    </row>
    <row r="136" spans="1:58" s="64" customFormat="1" ht="30.75" customHeight="1">
      <c r="A136" s="61"/>
      <c r="B136" s="63"/>
      <c r="C136" s="61"/>
      <c r="I136" s="61"/>
      <c r="J136" s="79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Y136" s="137"/>
      <c r="Z136" s="61"/>
      <c r="AA136" s="65"/>
      <c r="AB136" s="63"/>
      <c r="AC136" s="61"/>
      <c r="AD136" s="61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13"/>
      <c r="AR136" s="4"/>
      <c r="AS136" s="4"/>
      <c r="AT136" s="4"/>
      <c r="AU136" s="4"/>
      <c r="AV136" s="4"/>
      <c r="AW136" s="4"/>
      <c r="AX136" s="4"/>
      <c r="AY136" s="61"/>
      <c r="AZ136" s="61"/>
      <c r="BA136" s="61"/>
      <c r="BB136" s="61"/>
      <c r="BC136" s="61"/>
      <c r="BD136" s="61"/>
      <c r="BE136" s="61"/>
      <c r="BF136" s="61"/>
    </row>
    <row r="137" spans="1:58" s="71" customFormat="1" ht="20.25">
      <c r="A137" s="68"/>
      <c r="B137" s="69"/>
      <c r="C137" s="68"/>
      <c r="D137" s="70"/>
      <c r="G137" s="76"/>
      <c r="H137" s="68"/>
      <c r="I137" s="76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3"/>
      <c r="W137" s="73"/>
      <c r="X137" s="73"/>
      <c r="Y137" s="138"/>
      <c r="Z137" s="68"/>
      <c r="AA137" s="74"/>
      <c r="AB137" s="69"/>
      <c r="AC137" s="68"/>
      <c r="AD137" s="68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6"/>
      <c r="AR137" s="75"/>
      <c r="AS137" s="75"/>
      <c r="AT137" s="75"/>
      <c r="AU137" s="75"/>
      <c r="AV137" s="75"/>
      <c r="AW137" s="75"/>
      <c r="AX137" s="75"/>
      <c r="AY137" s="68"/>
      <c r="AZ137" s="68"/>
      <c r="BA137" s="68"/>
      <c r="BB137" s="68"/>
      <c r="BC137" s="68"/>
      <c r="BD137" s="68"/>
      <c r="BE137" s="68"/>
      <c r="BF137" s="68"/>
    </row>
    <row r="138" spans="1:58" s="71" customFormat="1" ht="20.25">
      <c r="A138" s="68"/>
      <c r="B138" s="69"/>
      <c r="C138" s="68"/>
      <c r="D138" s="70"/>
      <c r="G138" s="76"/>
      <c r="H138" s="68"/>
      <c r="I138" s="76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3"/>
      <c r="W138" s="73"/>
      <c r="X138" s="82"/>
      <c r="Y138" s="138"/>
      <c r="Z138" s="68"/>
      <c r="AA138" s="74"/>
      <c r="AB138" s="69"/>
      <c r="AC138" s="68"/>
      <c r="AD138" s="68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6"/>
      <c r="AR138" s="75"/>
      <c r="AS138" s="75"/>
      <c r="AT138" s="75"/>
      <c r="AU138" s="75"/>
      <c r="AV138" s="75"/>
      <c r="AW138" s="75"/>
      <c r="AX138" s="75"/>
      <c r="AY138" s="68"/>
      <c r="AZ138" s="68"/>
      <c r="BA138" s="68"/>
      <c r="BB138" s="68"/>
      <c r="BC138" s="68"/>
      <c r="BD138" s="68"/>
      <c r="BE138" s="68"/>
      <c r="BF138" s="68"/>
    </row>
    <row r="139" spans="1:58" s="71" customFormat="1" ht="20.25">
      <c r="A139" s="68"/>
      <c r="B139" s="69"/>
      <c r="C139" s="68"/>
      <c r="G139" s="68"/>
      <c r="H139" s="68"/>
      <c r="I139" s="68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Y139" s="68"/>
      <c r="Z139" s="68"/>
      <c r="AA139" s="74"/>
      <c r="AB139" s="69"/>
      <c r="AC139" s="68"/>
      <c r="AD139" s="68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6"/>
      <c r="AR139" s="75"/>
      <c r="AS139" s="75"/>
      <c r="AT139" s="75"/>
      <c r="AU139" s="75"/>
      <c r="AV139" s="75"/>
      <c r="AW139" s="75"/>
      <c r="AX139" s="75"/>
      <c r="AY139" s="68"/>
      <c r="AZ139" s="68"/>
      <c r="BA139" s="68"/>
      <c r="BB139" s="68"/>
      <c r="BC139" s="68"/>
      <c r="BD139" s="68"/>
      <c r="BE139" s="68"/>
      <c r="BF139" s="68"/>
    </row>
    <row r="140" spans="1:58" s="71" customFormat="1" ht="20.25">
      <c r="A140" s="68"/>
      <c r="B140" s="69"/>
      <c r="C140" s="78"/>
      <c r="D140" s="70"/>
      <c r="E140" s="70"/>
      <c r="F140" s="70"/>
      <c r="G140" s="76"/>
      <c r="H140" s="74"/>
      <c r="I140" s="76"/>
      <c r="J140" s="70"/>
      <c r="K140" s="70"/>
      <c r="L140" s="70"/>
      <c r="M140" s="70"/>
      <c r="N140" s="70"/>
      <c r="O140" s="70"/>
      <c r="P140" s="70"/>
      <c r="Q140" s="72"/>
      <c r="R140" s="72"/>
      <c r="S140" s="72"/>
      <c r="T140" s="72"/>
      <c r="U140" s="72"/>
      <c r="V140" s="73"/>
      <c r="W140" s="73"/>
      <c r="X140" s="73"/>
      <c r="Y140" s="138"/>
      <c r="Z140" s="68"/>
      <c r="AA140" s="74"/>
      <c r="AB140" s="69"/>
      <c r="AC140" s="68"/>
      <c r="AD140" s="68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6"/>
      <c r="AR140" s="75"/>
      <c r="AS140" s="75"/>
      <c r="AT140" s="75"/>
      <c r="AU140" s="75"/>
      <c r="AV140" s="75"/>
      <c r="AW140" s="75"/>
      <c r="AX140" s="75"/>
      <c r="AY140" s="68"/>
      <c r="AZ140" s="68"/>
      <c r="BA140" s="68"/>
      <c r="BB140" s="68"/>
      <c r="BC140" s="68"/>
      <c r="BD140" s="68"/>
      <c r="BE140" s="68"/>
      <c r="BF140" s="68"/>
    </row>
    <row r="141" spans="1:58" s="71" customFormat="1" ht="20.25">
      <c r="A141" s="68"/>
      <c r="B141" s="69"/>
      <c r="C141" s="68"/>
      <c r="D141" s="70"/>
      <c r="E141" s="70"/>
      <c r="F141" s="70"/>
      <c r="G141" s="76"/>
      <c r="H141" s="74"/>
      <c r="I141" s="76"/>
      <c r="J141" s="70"/>
      <c r="K141" s="70"/>
      <c r="L141" s="70"/>
      <c r="M141" s="70"/>
      <c r="N141" s="70"/>
      <c r="O141" s="70"/>
      <c r="P141" s="70"/>
      <c r="Q141" s="72"/>
      <c r="R141" s="72"/>
      <c r="S141" s="72"/>
      <c r="T141" s="72"/>
      <c r="U141" s="72"/>
      <c r="V141" s="73"/>
      <c r="W141" s="73"/>
      <c r="X141" s="73"/>
      <c r="Y141" s="138"/>
      <c r="Z141" s="68"/>
      <c r="AA141" s="74"/>
      <c r="AB141" s="69"/>
      <c r="AC141" s="68"/>
      <c r="AD141" s="68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6"/>
      <c r="AR141" s="75"/>
      <c r="AS141" s="75"/>
      <c r="AT141" s="75"/>
      <c r="AU141" s="75"/>
      <c r="AV141" s="75"/>
      <c r="AW141" s="75"/>
      <c r="AX141" s="75"/>
      <c r="AY141" s="68"/>
      <c r="AZ141" s="68"/>
      <c r="BA141" s="68"/>
      <c r="BB141" s="68"/>
      <c r="BC141" s="68"/>
      <c r="BD141" s="68"/>
      <c r="BE141" s="68"/>
      <c r="BF141" s="68"/>
    </row>
    <row r="142" spans="1:58" s="64" customFormat="1" ht="13.5">
      <c r="A142" s="61"/>
      <c r="B142" s="63"/>
      <c r="C142" s="61"/>
      <c r="G142" s="61"/>
      <c r="H142" s="61"/>
      <c r="I142" s="61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Y142" s="61"/>
      <c r="Z142" s="61"/>
      <c r="AA142" s="65"/>
      <c r="AB142" s="63"/>
      <c r="AC142" s="61"/>
      <c r="AD142" s="61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13"/>
      <c r="AR142" s="4"/>
      <c r="AS142" s="4"/>
      <c r="AT142" s="4"/>
      <c r="AU142" s="4"/>
      <c r="AV142" s="4"/>
      <c r="AW142" s="4"/>
      <c r="AX142" s="4"/>
      <c r="AY142" s="61"/>
      <c r="AZ142" s="61"/>
      <c r="BA142" s="61"/>
      <c r="BB142" s="61"/>
      <c r="BC142" s="61"/>
      <c r="BD142" s="61"/>
      <c r="BE142" s="61"/>
      <c r="BF142" s="61"/>
    </row>
    <row r="143" spans="1:58" s="71" customFormat="1" ht="20.25">
      <c r="A143" s="68"/>
      <c r="B143" s="69"/>
      <c r="C143" s="78"/>
      <c r="D143" s="70"/>
      <c r="G143" s="76"/>
      <c r="H143" s="68"/>
      <c r="I143" s="76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3"/>
      <c r="W143" s="73"/>
      <c r="X143" s="73"/>
      <c r="Y143" s="138"/>
      <c r="Z143" s="68"/>
      <c r="AA143" s="74"/>
      <c r="AB143" s="69"/>
      <c r="AC143" s="68"/>
      <c r="AD143" s="68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6"/>
      <c r="AR143" s="75"/>
      <c r="AS143" s="75"/>
      <c r="AT143" s="75"/>
      <c r="AU143" s="75"/>
      <c r="AV143" s="75"/>
      <c r="AW143" s="75"/>
      <c r="AX143" s="75"/>
      <c r="AY143" s="68"/>
      <c r="AZ143" s="68"/>
      <c r="BA143" s="68"/>
      <c r="BB143" s="68"/>
      <c r="BC143" s="68"/>
      <c r="BD143" s="68"/>
      <c r="BE143" s="68"/>
      <c r="BF143" s="68"/>
    </row>
    <row r="144" spans="1:58" s="71" customFormat="1" ht="20.25">
      <c r="A144" s="68"/>
      <c r="B144" s="69"/>
      <c r="C144" s="68"/>
      <c r="D144" s="70"/>
      <c r="G144" s="76"/>
      <c r="H144" s="68"/>
      <c r="I144" s="76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3"/>
      <c r="W144" s="73"/>
      <c r="X144" s="73"/>
      <c r="Y144" s="138"/>
      <c r="Z144" s="68"/>
      <c r="AA144" s="74"/>
      <c r="AB144" s="69"/>
      <c r="AC144" s="68"/>
      <c r="AD144" s="68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6"/>
      <c r="AR144" s="75"/>
      <c r="AS144" s="75"/>
      <c r="AT144" s="75"/>
      <c r="AU144" s="75"/>
      <c r="AV144" s="75"/>
      <c r="AW144" s="75"/>
      <c r="AX144" s="75"/>
      <c r="AY144" s="68"/>
      <c r="AZ144" s="68"/>
      <c r="BA144" s="68"/>
      <c r="BB144" s="68"/>
      <c r="BC144" s="68"/>
      <c r="BD144" s="68"/>
      <c r="BE144" s="68"/>
      <c r="BF144" s="68"/>
    </row>
    <row r="145" spans="1:58" s="64" customFormat="1" ht="13.5">
      <c r="A145" s="61"/>
      <c r="B145" s="63"/>
      <c r="C145" s="61"/>
      <c r="Y145" s="61"/>
      <c r="Z145" s="61"/>
      <c r="AA145" s="65"/>
      <c r="AB145" s="63"/>
      <c r="AC145" s="61"/>
      <c r="AD145" s="61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13"/>
      <c r="AR145" s="4"/>
      <c r="AS145" s="4"/>
      <c r="AT145" s="4"/>
      <c r="AU145" s="4"/>
      <c r="AV145" s="4"/>
      <c r="AW145" s="4"/>
      <c r="AX145" s="4"/>
      <c r="AY145" s="61"/>
      <c r="AZ145" s="61"/>
      <c r="BA145" s="61"/>
      <c r="BB145" s="61"/>
      <c r="BC145" s="61"/>
      <c r="BD145" s="61"/>
      <c r="BE145" s="61"/>
      <c r="BF145" s="61"/>
    </row>
    <row r="146" spans="1:58" s="64" customFormat="1" ht="13.5">
      <c r="A146" s="61"/>
      <c r="B146" s="63"/>
      <c r="C146" s="61"/>
      <c r="Y146" s="61"/>
      <c r="Z146" s="61"/>
      <c r="AA146" s="61"/>
      <c r="AB146" s="63"/>
      <c r="AC146" s="61"/>
      <c r="AD146" s="61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13"/>
      <c r="AR146" s="4"/>
      <c r="AS146" s="4"/>
      <c r="AT146" s="4"/>
      <c r="AU146" s="4"/>
      <c r="AV146" s="4"/>
      <c r="AW146" s="4"/>
      <c r="AX146" s="4"/>
      <c r="AY146" s="61"/>
      <c r="AZ146" s="61"/>
      <c r="BA146" s="61"/>
      <c r="BB146" s="61"/>
      <c r="BC146" s="61"/>
      <c r="BD146" s="61"/>
      <c r="BE146" s="61"/>
      <c r="BF146" s="61"/>
    </row>
    <row r="147" spans="1:58" s="64" customFormat="1" ht="13.5">
      <c r="A147" s="61"/>
      <c r="B147" s="63"/>
      <c r="C147" s="61"/>
      <c r="Y147" s="61"/>
      <c r="Z147" s="61"/>
      <c r="AA147" s="61"/>
      <c r="AB147" s="63"/>
      <c r="AC147" s="61"/>
      <c r="AD147" s="61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13"/>
      <c r="AR147" s="4"/>
      <c r="AS147" s="4"/>
      <c r="AT147" s="4"/>
      <c r="AU147" s="4"/>
      <c r="AV147" s="4"/>
      <c r="AW147" s="4"/>
      <c r="AX147" s="4"/>
      <c r="AY147" s="61"/>
      <c r="AZ147" s="61"/>
      <c r="BA147" s="61"/>
      <c r="BB147" s="61"/>
      <c r="BC147" s="61"/>
      <c r="BD147" s="61"/>
      <c r="BE147" s="61"/>
      <c r="BF147" s="61"/>
    </row>
    <row r="148" spans="1:58" s="64" customFormat="1" ht="13.5">
      <c r="A148" s="61"/>
      <c r="B148" s="63"/>
      <c r="C148" s="61"/>
      <c r="Y148" s="61"/>
      <c r="Z148" s="61"/>
      <c r="AA148" s="61"/>
      <c r="AB148" s="63"/>
      <c r="AC148" s="61"/>
      <c r="AD148" s="61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13"/>
      <c r="AR148" s="4"/>
      <c r="AS148" s="4"/>
      <c r="AT148" s="4"/>
      <c r="AU148" s="4"/>
      <c r="AV148" s="4"/>
      <c r="AW148" s="4"/>
      <c r="AX148" s="4"/>
      <c r="AY148" s="61"/>
      <c r="AZ148" s="61"/>
      <c r="BA148" s="61"/>
      <c r="BB148" s="61"/>
      <c r="BC148" s="61"/>
      <c r="BD148" s="61"/>
      <c r="BE148" s="61"/>
      <c r="BF148" s="61"/>
    </row>
    <row r="149" spans="1:58" s="64" customFormat="1" ht="13.5">
      <c r="A149" s="61"/>
      <c r="B149" s="63"/>
      <c r="C149" s="61"/>
      <c r="Y149" s="61"/>
      <c r="Z149" s="61"/>
      <c r="AA149" s="61"/>
      <c r="AB149" s="63"/>
      <c r="AC149" s="61"/>
      <c r="AD149" s="61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13"/>
      <c r="AR149" s="4"/>
      <c r="AS149" s="4"/>
      <c r="AT149" s="4"/>
      <c r="AU149" s="4"/>
      <c r="AV149" s="4"/>
      <c r="AW149" s="4"/>
      <c r="AX149" s="4"/>
      <c r="AY149" s="61"/>
      <c r="AZ149" s="61"/>
      <c r="BA149" s="61"/>
      <c r="BB149" s="61"/>
      <c r="BC149" s="61"/>
      <c r="BD149" s="61"/>
      <c r="BE149" s="61"/>
      <c r="BF149" s="61"/>
    </row>
    <row r="150" spans="1:58" s="64" customFormat="1" ht="13.5">
      <c r="A150" s="61"/>
      <c r="B150" s="63"/>
      <c r="C150" s="61"/>
      <c r="Y150" s="61"/>
      <c r="Z150" s="61"/>
      <c r="AA150" s="61"/>
      <c r="AB150" s="63"/>
      <c r="AC150" s="61"/>
      <c r="AD150" s="61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13"/>
      <c r="AR150" s="4"/>
      <c r="AS150" s="4"/>
      <c r="AT150" s="4"/>
      <c r="AU150" s="4"/>
      <c r="AV150" s="4"/>
      <c r="AW150" s="4"/>
      <c r="AX150" s="4"/>
      <c r="AY150" s="61"/>
      <c r="AZ150" s="61"/>
      <c r="BA150" s="61"/>
      <c r="BB150" s="61"/>
      <c r="BC150" s="61"/>
      <c r="BD150" s="61"/>
      <c r="BE150" s="61"/>
      <c r="BF150" s="61"/>
    </row>
    <row r="151" spans="1:58" s="64" customFormat="1" ht="13.5">
      <c r="A151" s="61"/>
      <c r="B151" s="63"/>
      <c r="C151" s="61"/>
      <c r="Y151" s="61"/>
      <c r="Z151" s="61"/>
      <c r="AA151" s="61"/>
      <c r="AB151" s="63"/>
      <c r="AC151" s="61"/>
      <c r="AD151" s="61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13"/>
      <c r="AR151" s="4"/>
      <c r="AS151" s="4"/>
      <c r="AT151" s="4"/>
      <c r="AU151" s="4"/>
      <c r="AV151" s="4"/>
      <c r="AW151" s="4"/>
      <c r="AX151" s="4"/>
      <c r="AY151" s="61"/>
      <c r="AZ151" s="61"/>
      <c r="BA151" s="61"/>
      <c r="BB151" s="61"/>
      <c r="BC151" s="61"/>
      <c r="BD151" s="61"/>
      <c r="BE151" s="61"/>
      <c r="BF151" s="61"/>
    </row>
    <row r="152" spans="1:58" s="64" customFormat="1" ht="13.5">
      <c r="A152" s="61"/>
      <c r="B152" s="63"/>
      <c r="C152" s="61"/>
      <c r="Y152" s="61"/>
      <c r="Z152" s="61"/>
      <c r="AA152" s="61"/>
      <c r="AB152" s="63"/>
      <c r="AC152" s="61"/>
      <c r="AD152" s="61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13"/>
      <c r="AR152" s="4"/>
      <c r="AS152" s="4"/>
      <c r="AT152" s="4"/>
      <c r="AU152" s="4"/>
      <c r="AV152" s="4"/>
      <c r="AW152" s="4"/>
      <c r="AX152" s="4"/>
      <c r="AY152" s="61"/>
      <c r="AZ152" s="61"/>
      <c r="BA152" s="61"/>
      <c r="BB152" s="61"/>
      <c r="BC152" s="61"/>
      <c r="BD152" s="61"/>
      <c r="BE152" s="61"/>
      <c r="BF152" s="61"/>
    </row>
    <row r="153" spans="1:58" s="64" customFormat="1" ht="13.5">
      <c r="A153" s="61"/>
      <c r="B153" s="63"/>
      <c r="C153" s="61"/>
      <c r="Y153" s="61"/>
      <c r="Z153" s="61"/>
      <c r="AA153" s="61"/>
      <c r="AB153" s="63"/>
      <c r="AC153" s="61"/>
      <c r="AD153" s="61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13"/>
      <c r="AR153" s="4"/>
      <c r="AS153" s="4"/>
      <c r="AT153" s="4"/>
      <c r="AU153" s="4"/>
      <c r="AV153" s="4"/>
      <c r="AW153" s="4"/>
      <c r="AX153" s="4"/>
      <c r="AY153" s="61"/>
      <c r="AZ153" s="61"/>
      <c r="BA153" s="61"/>
      <c r="BB153" s="61"/>
      <c r="BC153" s="61"/>
      <c r="BD153" s="61"/>
      <c r="BE153" s="61"/>
      <c r="BF153" s="61"/>
    </row>
    <row r="154" spans="3:30" ht="13.5">
      <c r="C154" s="61"/>
      <c r="Y154" s="3"/>
      <c r="AC154" s="3"/>
      <c r="AD154" s="3"/>
    </row>
    <row r="155" spans="3:30" ht="13.5">
      <c r="C155" s="61"/>
      <c r="Y155" s="3"/>
      <c r="AC155" s="3"/>
      <c r="AD155" s="3"/>
    </row>
    <row r="156" spans="3:30" ht="13.5">
      <c r="C156" s="61"/>
      <c r="AC156" s="3"/>
      <c r="AD156" s="3"/>
    </row>
    <row r="157" spans="3:30" ht="13.5">
      <c r="C157" s="61"/>
      <c r="AC157" s="3"/>
      <c r="AD157" s="3"/>
    </row>
    <row r="158" spans="3:30" ht="13.5">
      <c r="C158" s="61"/>
      <c r="AC158" s="3"/>
      <c r="AD158" s="3"/>
    </row>
    <row r="159" spans="3:30" ht="13.5">
      <c r="C159" s="61"/>
      <c r="AC159" s="3"/>
      <c r="AD159" s="3"/>
    </row>
    <row r="160" spans="3:30" ht="13.5">
      <c r="C160" s="61"/>
      <c r="AC160" s="3"/>
      <c r="AD160" s="3"/>
    </row>
    <row r="161" spans="3:30" ht="13.5">
      <c r="C161" s="61"/>
      <c r="AC161" s="3"/>
      <c r="AD161" s="3"/>
    </row>
    <row r="162" spans="3:30" ht="13.5">
      <c r="C162" s="61"/>
      <c r="AC162" s="3"/>
      <c r="AD162" s="3"/>
    </row>
    <row r="163" spans="3:30" ht="13.5">
      <c r="C163" s="61"/>
      <c r="AC163" s="3"/>
      <c r="AD163" s="3"/>
    </row>
    <row r="164" spans="3:30" ht="13.5">
      <c r="C164" s="61"/>
      <c r="AC164" s="3"/>
      <c r="AD164" s="3"/>
    </row>
    <row r="165" spans="3:30" ht="13.5">
      <c r="C165" s="61"/>
      <c r="AC165" s="3"/>
      <c r="AD165" s="3"/>
    </row>
    <row r="166" ht="13.5">
      <c r="C166" s="61"/>
    </row>
    <row r="167" ht="13.5">
      <c r="C167" s="61"/>
    </row>
    <row r="168" ht="13.5">
      <c r="C168" s="61"/>
    </row>
    <row r="169" ht="13.5">
      <c r="C169" s="61"/>
    </row>
    <row r="170" ht="13.5">
      <c r="C170" s="61"/>
    </row>
    <row r="171" ht="13.5">
      <c r="C171" s="61"/>
    </row>
    <row r="172" ht="13.5">
      <c r="C172" s="61"/>
    </row>
    <row r="173" ht="13.5">
      <c r="C173" s="61"/>
    </row>
    <row r="174" ht="13.5">
      <c r="C174" s="61"/>
    </row>
    <row r="175" ht="13.5">
      <c r="C175" s="61"/>
    </row>
    <row r="176" ht="13.5">
      <c r="C176" s="61"/>
    </row>
    <row r="177" ht="13.5">
      <c r="C177" s="61"/>
    </row>
    <row r="178" ht="13.5">
      <c r="C178" s="61"/>
    </row>
    <row r="179" ht="13.5">
      <c r="C179" s="61"/>
    </row>
    <row r="180" ht="13.5">
      <c r="C180" s="61"/>
    </row>
    <row r="181" ht="13.5">
      <c r="C181" s="61"/>
    </row>
    <row r="182" ht="13.5">
      <c r="C182" s="61"/>
    </row>
    <row r="183" ht="13.5">
      <c r="C183" s="61"/>
    </row>
    <row r="184" ht="13.5">
      <c r="C184" s="61"/>
    </row>
    <row r="185" ht="13.5">
      <c r="C185" s="61"/>
    </row>
    <row r="186" ht="13.5">
      <c r="C186" s="61"/>
    </row>
    <row r="187" ht="13.5">
      <c r="C187" s="61"/>
    </row>
    <row r="188" ht="13.5">
      <c r="C188" s="61"/>
    </row>
    <row r="189" ht="13.5">
      <c r="C189" s="61"/>
    </row>
    <row r="190" ht="13.5">
      <c r="C190" s="61"/>
    </row>
    <row r="191" ht="13.5">
      <c r="C191" s="61"/>
    </row>
    <row r="192" ht="13.5">
      <c r="C192" s="61"/>
    </row>
    <row r="193" ht="13.5">
      <c r="C193" s="61"/>
    </row>
    <row r="194" ht="13.5">
      <c r="C194" s="61"/>
    </row>
    <row r="195" ht="13.5">
      <c r="C195" s="61"/>
    </row>
    <row r="196" ht="13.5">
      <c r="C196" s="61"/>
    </row>
    <row r="197" ht="13.5">
      <c r="C197" s="61"/>
    </row>
    <row r="198" ht="13.5">
      <c r="C198" s="61"/>
    </row>
    <row r="199" ht="13.5">
      <c r="C199" s="61"/>
    </row>
    <row r="200" ht="13.5">
      <c r="C200" s="61"/>
    </row>
    <row r="201" ht="13.5">
      <c r="C201" s="61"/>
    </row>
    <row r="202" ht="13.5">
      <c r="C202" s="61"/>
    </row>
    <row r="203" ht="13.5">
      <c r="C203" s="61"/>
    </row>
    <row r="204" ht="13.5">
      <c r="C204" s="61"/>
    </row>
    <row r="205" ht="13.5">
      <c r="C205" s="61"/>
    </row>
    <row r="206" ht="13.5">
      <c r="C206" s="61"/>
    </row>
    <row r="207" ht="13.5">
      <c r="C207" s="61"/>
    </row>
    <row r="208" ht="13.5">
      <c r="C208" s="61"/>
    </row>
    <row r="209" ht="13.5">
      <c r="C209" s="61"/>
    </row>
    <row r="210" ht="13.5">
      <c r="C210" s="61"/>
    </row>
    <row r="211" ht="13.5">
      <c r="C211" s="61"/>
    </row>
    <row r="212" ht="13.5">
      <c r="C212" s="61"/>
    </row>
    <row r="213" ht="13.5">
      <c r="C213" s="61"/>
    </row>
    <row r="214" ht="13.5">
      <c r="C214" s="61"/>
    </row>
    <row r="215" ht="13.5">
      <c r="C215" s="61"/>
    </row>
    <row r="216" ht="13.5">
      <c r="C216" s="61"/>
    </row>
    <row r="217" ht="13.5">
      <c r="C217" s="61"/>
    </row>
    <row r="218" ht="13.5">
      <c r="C218" s="61"/>
    </row>
    <row r="219" ht="13.5">
      <c r="C219" s="61"/>
    </row>
    <row r="220" ht="13.5">
      <c r="C220" s="61"/>
    </row>
    <row r="221" ht="13.5">
      <c r="C221" s="61"/>
    </row>
    <row r="222" ht="13.5">
      <c r="C222" s="61"/>
    </row>
    <row r="223" ht="13.5">
      <c r="C223" s="61"/>
    </row>
    <row r="224" ht="13.5">
      <c r="C224" s="61"/>
    </row>
    <row r="225" ht="13.5">
      <c r="C225" s="61"/>
    </row>
    <row r="226" ht="13.5">
      <c r="C226" s="61"/>
    </row>
    <row r="227" ht="13.5">
      <c r="C227" s="61"/>
    </row>
    <row r="228" ht="13.5">
      <c r="C228" s="61"/>
    </row>
    <row r="229" ht="13.5">
      <c r="C229" s="61"/>
    </row>
    <row r="230" ht="13.5">
      <c r="C230" s="61"/>
    </row>
    <row r="231" ht="13.5">
      <c r="C231" s="61"/>
    </row>
    <row r="232" ht="13.5">
      <c r="C232" s="61"/>
    </row>
    <row r="233" ht="13.5">
      <c r="C233" s="61"/>
    </row>
    <row r="234" ht="13.5">
      <c r="C234" s="61"/>
    </row>
    <row r="235" ht="13.5">
      <c r="C235" s="61"/>
    </row>
    <row r="236" ht="13.5">
      <c r="C236" s="61"/>
    </row>
    <row r="237" ht="13.5">
      <c r="C237" s="61"/>
    </row>
    <row r="238" ht="13.5">
      <c r="C238" s="61"/>
    </row>
    <row r="239" ht="13.5">
      <c r="C239" s="61"/>
    </row>
    <row r="240" ht="13.5">
      <c r="C240" s="61"/>
    </row>
    <row r="241" ht="13.5">
      <c r="C241" s="61"/>
    </row>
    <row r="242" ht="13.5">
      <c r="C242" s="61"/>
    </row>
    <row r="243" ht="13.5">
      <c r="C243" s="61"/>
    </row>
    <row r="244" ht="13.5">
      <c r="C244" s="61"/>
    </row>
    <row r="245" ht="13.5">
      <c r="C245" s="61"/>
    </row>
    <row r="246" ht="13.5">
      <c r="C246" s="61"/>
    </row>
    <row r="247" ht="13.5">
      <c r="C247" s="61"/>
    </row>
    <row r="248" ht="13.5">
      <c r="C248" s="61"/>
    </row>
    <row r="249" ht="13.5">
      <c r="C249" s="61"/>
    </row>
    <row r="250" ht="13.5">
      <c r="C250" s="61"/>
    </row>
    <row r="251" ht="13.5">
      <c r="C251" s="61"/>
    </row>
    <row r="252" ht="13.5">
      <c r="C252" s="61"/>
    </row>
    <row r="253" ht="13.5">
      <c r="C253" s="61"/>
    </row>
    <row r="254" ht="13.5">
      <c r="C254" s="61"/>
    </row>
    <row r="255" ht="13.5">
      <c r="C255" s="61"/>
    </row>
    <row r="256" ht="13.5">
      <c r="C256" s="61"/>
    </row>
    <row r="257" ht="13.5">
      <c r="C257" s="61"/>
    </row>
    <row r="258" ht="13.5">
      <c r="C258" s="61"/>
    </row>
    <row r="259" ht="13.5">
      <c r="C259" s="61"/>
    </row>
    <row r="260" ht="13.5">
      <c r="C260" s="61"/>
    </row>
    <row r="261" ht="13.5">
      <c r="C261" s="61"/>
    </row>
    <row r="262" ht="13.5">
      <c r="C262" s="61"/>
    </row>
    <row r="263" ht="13.5">
      <c r="C263" s="61"/>
    </row>
    <row r="264" ht="13.5">
      <c r="C264" s="61"/>
    </row>
    <row r="265" ht="13.5">
      <c r="C265" s="61"/>
    </row>
    <row r="266" ht="13.5">
      <c r="C266" s="61"/>
    </row>
    <row r="267" ht="13.5">
      <c r="C267" s="61"/>
    </row>
    <row r="268" ht="13.5">
      <c r="C268" s="61"/>
    </row>
    <row r="269" ht="13.5">
      <c r="C269" s="61"/>
    </row>
    <row r="270" ht="13.5">
      <c r="C270" s="61"/>
    </row>
    <row r="271" ht="13.5">
      <c r="C271" s="61"/>
    </row>
    <row r="272" ht="13.5">
      <c r="C272" s="61"/>
    </row>
    <row r="273" ht="13.5">
      <c r="C273" s="61"/>
    </row>
    <row r="274" ht="13.5">
      <c r="C274" s="61"/>
    </row>
    <row r="275" ht="13.5">
      <c r="C275" s="61"/>
    </row>
    <row r="276" ht="13.5">
      <c r="C276" s="61"/>
    </row>
    <row r="277" ht="13.5">
      <c r="C277" s="61"/>
    </row>
    <row r="278" ht="13.5">
      <c r="C278" s="61"/>
    </row>
    <row r="279" ht="13.5">
      <c r="C279" s="61"/>
    </row>
    <row r="280" ht="13.5">
      <c r="C280" s="61"/>
    </row>
    <row r="281" ht="13.5">
      <c r="C281" s="61"/>
    </row>
    <row r="282" ht="13.5">
      <c r="C282" s="61"/>
    </row>
    <row r="283" ht="13.5">
      <c r="C283" s="61"/>
    </row>
    <row r="284" ht="13.5">
      <c r="C284" s="61"/>
    </row>
    <row r="285" ht="13.5">
      <c r="C285" s="61"/>
    </row>
    <row r="286" ht="13.5">
      <c r="C286" s="61"/>
    </row>
    <row r="287" ht="13.5">
      <c r="C287" s="61"/>
    </row>
    <row r="288" ht="13.5">
      <c r="C288" s="61"/>
    </row>
    <row r="289" ht="13.5">
      <c r="C289" s="61"/>
    </row>
    <row r="290" ht="13.5">
      <c r="C290" s="61"/>
    </row>
    <row r="291" ht="13.5">
      <c r="C291" s="61"/>
    </row>
    <row r="292" ht="13.5">
      <c r="C292" s="61"/>
    </row>
    <row r="293" ht="13.5">
      <c r="C293" s="61"/>
    </row>
    <row r="294" ht="13.5">
      <c r="C294" s="61"/>
    </row>
    <row r="295" ht="13.5">
      <c r="C295" s="61"/>
    </row>
    <row r="296" ht="13.5">
      <c r="C296" s="61"/>
    </row>
    <row r="297" ht="13.5">
      <c r="C297" s="61"/>
    </row>
    <row r="298" ht="13.5">
      <c r="C298" s="61"/>
    </row>
    <row r="299" ht="13.5">
      <c r="C299" s="61"/>
    </row>
    <row r="300" ht="13.5">
      <c r="C300" s="61"/>
    </row>
    <row r="301" ht="13.5">
      <c r="C301" s="61"/>
    </row>
    <row r="302" ht="13.5">
      <c r="C302" s="61"/>
    </row>
    <row r="303" ht="13.5">
      <c r="C303" s="61"/>
    </row>
    <row r="304" ht="13.5">
      <c r="C304" s="61"/>
    </row>
    <row r="305" ht="13.5">
      <c r="C305" s="61"/>
    </row>
    <row r="306" ht="13.5">
      <c r="C306" s="61"/>
    </row>
    <row r="307" ht="13.5">
      <c r="C307" s="61"/>
    </row>
    <row r="308" ht="13.5">
      <c r="C308" s="61"/>
    </row>
    <row r="309" ht="13.5">
      <c r="C309" s="61"/>
    </row>
    <row r="310" ht="13.5">
      <c r="C310" s="61"/>
    </row>
    <row r="311" ht="13.5">
      <c r="C311" s="61"/>
    </row>
    <row r="312" ht="13.5">
      <c r="C312" s="61"/>
    </row>
    <row r="313" ht="13.5">
      <c r="C313" s="61"/>
    </row>
    <row r="314" ht="13.5">
      <c r="C314" s="61"/>
    </row>
    <row r="315" ht="13.5">
      <c r="C315" s="61"/>
    </row>
    <row r="316" ht="13.5">
      <c r="C316" s="61"/>
    </row>
    <row r="317" ht="13.5">
      <c r="C317" s="61"/>
    </row>
    <row r="318" ht="13.5">
      <c r="C318" s="61"/>
    </row>
    <row r="319" ht="13.5">
      <c r="C319" s="61"/>
    </row>
    <row r="320" ht="13.5">
      <c r="C320" s="61"/>
    </row>
    <row r="321" ht="13.5">
      <c r="C321" s="61"/>
    </row>
    <row r="322" ht="13.5">
      <c r="C322" s="61"/>
    </row>
    <row r="323" ht="13.5">
      <c r="C323" s="61"/>
    </row>
    <row r="324" ht="13.5">
      <c r="C324" s="61"/>
    </row>
    <row r="325" ht="13.5">
      <c r="C325" s="61"/>
    </row>
    <row r="326" ht="13.5">
      <c r="C326" s="61"/>
    </row>
    <row r="327" ht="13.5">
      <c r="C327" s="61"/>
    </row>
    <row r="328" ht="13.5">
      <c r="C328" s="61"/>
    </row>
    <row r="329" ht="13.5">
      <c r="C329" s="61"/>
    </row>
    <row r="330" ht="13.5">
      <c r="C330" s="61"/>
    </row>
    <row r="331" ht="13.5">
      <c r="C331" s="61"/>
    </row>
    <row r="332" ht="13.5">
      <c r="C332" s="61"/>
    </row>
    <row r="333" ht="13.5">
      <c r="C333" s="61"/>
    </row>
    <row r="334" ht="13.5">
      <c r="C334" s="61"/>
    </row>
    <row r="335" ht="13.5">
      <c r="C335" s="61"/>
    </row>
    <row r="336" ht="13.5">
      <c r="C336" s="61"/>
    </row>
    <row r="337" ht="13.5">
      <c r="C337" s="61"/>
    </row>
    <row r="338" ht="13.5">
      <c r="C338" s="61"/>
    </row>
    <row r="339" ht="13.5">
      <c r="C339" s="61"/>
    </row>
    <row r="340" ht="13.5">
      <c r="C340" s="61"/>
    </row>
    <row r="341" ht="13.5">
      <c r="C341" s="61"/>
    </row>
    <row r="342" ht="13.5">
      <c r="C342" s="61"/>
    </row>
    <row r="343" ht="13.5">
      <c r="C343" s="61"/>
    </row>
    <row r="344" ht="13.5">
      <c r="C344" s="61"/>
    </row>
    <row r="345" ht="13.5">
      <c r="C345" s="61"/>
    </row>
    <row r="346" ht="13.5">
      <c r="C346" s="61"/>
    </row>
    <row r="347" ht="13.5">
      <c r="C347" s="61"/>
    </row>
    <row r="348" ht="13.5">
      <c r="C348" s="61"/>
    </row>
    <row r="349" ht="13.5">
      <c r="C349" s="61"/>
    </row>
    <row r="350" ht="13.5">
      <c r="C350" s="61"/>
    </row>
    <row r="351" ht="13.5">
      <c r="C351" s="61"/>
    </row>
    <row r="352" ht="13.5">
      <c r="C352" s="61"/>
    </row>
    <row r="353" ht="13.5">
      <c r="C353" s="61"/>
    </row>
    <row r="354" ht="13.5">
      <c r="C354" s="61"/>
    </row>
    <row r="355" ht="13.5">
      <c r="C355" s="61"/>
    </row>
    <row r="356" ht="13.5">
      <c r="C356" s="61"/>
    </row>
    <row r="357" ht="13.5">
      <c r="C357" s="61"/>
    </row>
    <row r="358" ht="13.5">
      <c r="C358" s="61"/>
    </row>
    <row r="359" ht="13.5">
      <c r="C359" s="61"/>
    </row>
    <row r="360" ht="13.5">
      <c r="C360" s="61"/>
    </row>
    <row r="361" ht="13.5">
      <c r="C361" s="61"/>
    </row>
    <row r="362" ht="13.5">
      <c r="C362" s="61"/>
    </row>
    <row r="363" ht="13.5">
      <c r="C363" s="61"/>
    </row>
    <row r="364" ht="13.5">
      <c r="C364" s="61"/>
    </row>
    <row r="365" ht="13.5">
      <c r="C365" s="61"/>
    </row>
    <row r="366" ht="13.5">
      <c r="C366" s="61"/>
    </row>
    <row r="367" ht="13.5">
      <c r="C367" s="61"/>
    </row>
    <row r="368" ht="13.5">
      <c r="C368" s="61"/>
    </row>
    <row r="369" ht="13.5">
      <c r="C369" s="61"/>
    </row>
    <row r="370" ht="13.5">
      <c r="C370" s="61"/>
    </row>
    <row r="371" ht="13.5">
      <c r="C371" s="61"/>
    </row>
    <row r="372" ht="13.5">
      <c r="C372" s="61"/>
    </row>
    <row r="373" ht="13.5">
      <c r="C373" s="61"/>
    </row>
    <row r="374" ht="13.5">
      <c r="C374" s="61"/>
    </row>
    <row r="375" ht="13.5">
      <c r="C375" s="61"/>
    </row>
    <row r="376" ht="13.5">
      <c r="C376" s="61"/>
    </row>
    <row r="377" ht="13.5">
      <c r="C377" s="61"/>
    </row>
    <row r="378" ht="13.5">
      <c r="C378" s="61"/>
    </row>
    <row r="379" ht="13.5">
      <c r="C379" s="61"/>
    </row>
    <row r="380" ht="13.5">
      <c r="C380" s="61"/>
    </row>
    <row r="381" ht="13.5">
      <c r="C381" s="61"/>
    </row>
    <row r="382" ht="13.5">
      <c r="C382" s="61"/>
    </row>
    <row r="383" ht="13.5">
      <c r="C383" s="61"/>
    </row>
    <row r="384" ht="13.5">
      <c r="C384" s="61"/>
    </row>
    <row r="385" ht="13.5">
      <c r="C385" s="61"/>
    </row>
    <row r="386" ht="13.5">
      <c r="C386" s="61"/>
    </row>
    <row r="387" ht="13.5">
      <c r="C387" s="61"/>
    </row>
    <row r="388" ht="13.5">
      <c r="C388" s="61"/>
    </row>
    <row r="389" ht="13.5">
      <c r="C389" s="61"/>
    </row>
    <row r="390" ht="13.5">
      <c r="C390" s="61"/>
    </row>
    <row r="391" ht="13.5">
      <c r="C391" s="61"/>
    </row>
    <row r="392" ht="13.5">
      <c r="C392" s="61"/>
    </row>
    <row r="393" ht="13.5">
      <c r="C393" s="61"/>
    </row>
    <row r="394" ht="13.5">
      <c r="C394" s="61"/>
    </row>
    <row r="395" ht="13.5">
      <c r="C395" s="61"/>
    </row>
    <row r="396" ht="13.5">
      <c r="C396" s="61"/>
    </row>
    <row r="397" ht="13.5">
      <c r="C397" s="61"/>
    </row>
    <row r="398" ht="13.5">
      <c r="C398" s="61"/>
    </row>
    <row r="399" ht="13.5">
      <c r="C399" s="61"/>
    </row>
    <row r="400" ht="13.5">
      <c r="C400" s="61"/>
    </row>
    <row r="401" ht="13.5">
      <c r="C401" s="61"/>
    </row>
    <row r="402" ht="13.5">
      <c r="C402" s="61"/>
    </row>
    <row r="403" ht="13.5">
      <c r="C403" s="61"/>
    </row>
    <row r="404" ht="13.5">
      <c r="C404" s="61"/>
    </row>
    <row r="405" ht="13.5">
      <c r="C405" s="61"/>
    </row>
    <row r="406" ht="13.5">
      <c r="C406" s="61"/>
    </row>
    <row r="407" ht="13.5">
      <c r="C407" s="61"/>
    </row>
    <row r="408" ht="13.5">
      <c r="C408" s="61"/>
    </row>
    <row r="409" ht="13.5">
      <c r="C409" s="61"/>
    </row>
    <row r="410" ht="13.5">
      <c r="C410" s="61"/>
    </row>
    <row r="411" ht="13.5">
      <c r="C411" s="61"/>
    </row>
    <row r="412" ht="13.5">
      <c r="C412" s="61"/>
    </row>
    <row r="413" ht="13.5">
      <c r="C413" s="61"/>
    </row>
    <row r="414" ht="13.5">
      <c r="C414" s="61"/>
    </row>
    <row r="415" ht="13.5">
      <c r="C415" s="61"/>
    </row>
    <row r="416" ht="13.5">
      <c r="C416" s="61"/>
    </row>
    <row r="417" ht="13.5">
      <c r="C417" s="61"/>
    </row>
    <row r="418" ht="13.5">
      <c r="C418" s="61"/>
    </row>
    <row r="419" ht="13.5">
      <c r="C419" s="61"/>
    </row>
    <row r="420" ht="13.5">
      <c r="C420" s="61"/>
    </row>
    <row r="421" ht="13.5">
      <c r="C421" s="61"/>
    </row>
    <row r="422" ht="13.5">
      <c r="C422" s="61"/>
    </row>
    <row r="423" ht="13.5">
      <c r="C423" s="61"/>
    </row>
    <row r="424" ht="13.5">
      <c r="C424" s="61"/>
    </row>
    <row r="425" ht="13.5">
      <c r="C425" s="61"/>
    </row>
    <row r="426" ht="13.5">
      <c r="C426" s="61"/>
    </row>
    <row r="427" ht="13.5">
      <c r="C427" s="61"/>
    </row>
    <row r="428" ht="13.5">
      <c r="C428" s="61"/>
    </row>
    <row r="429" ht="13.5">
      <c r="C429" s="61"/>
    </row>
    <row r="430" ht="13.5">
      <c r="C430" s="61"/>
    </row>
    <row r="431" ht="13.5">
      <c r="C431" s="61"/>
    </row>
    <row r="432" ht="13.5">
      <c r="C432" s="61"/>
    </row>
    <row r="433" ht="13.5">
      <c r="C433" s="61"/>
    </row>
    <row r="434" ht="13.5">
      <c r="C434" s="61"/>
    </row>
    <row r="435" ht="13.5">
      <c r="C435" s="61"/>
    </row>
    <row r="436" ht="13.5">
      <c r="C436" s="61"/>
    </row>
    <row r="437" ht="13.5">
      <c r="C437" s="61"/>
    </row>
    <row r="438" ht="13.5">
      <c r="C438" s="61"/>
    </row>
    <row r="439" ht="13.5">
      <c r="C439" s="61"/>
    </row>
    <row r="440" ht="13.5">
      <c r="C440" s="61"/>
    </row>
    <row r="441" ht="13.5">
      <c r="C441" s="61"/>
    </row>
    <row r="442" ht="13.5">
      <c r="C442" s="61"/>
    </row>
    <row r="443" ht="13.5">
      <c r="C443" s="61"/>
    </row>
    <row r="444" ht="13.5">
      <c r="C444" s="61"/>
    </row>
    <row r="445" ht="13.5">
      <c r="C445" s="61"/>
    </row>
    <row r="446" ht="13.5">
      <c r="C446" s="61"/>
    </row>
    <row r="447" ht="13.5">
      <c r="C447" s="61"/>
    </row>
    <row r="448" ht="13.5">
      <c r="C448" s="61"/>
    </row>
    <row r="449" ht="13.5">
      <c r="C449" s="61"/>
    </row>
    <row r="450" ht="13.5">
      <c r="C450" s="61"/>
    </row>
    <row r="451" ht="13.5">
      <c r="C451" s="61"/>
    </row>
    <row r="452" ht="13.5">
      <c r="C452" s="61"/>
    </row>
    <row r="453" ht="13.5">
      <c r="C453" s="61"/>
    </row>
    <row r="454" ht="13.5">
      <c r="C454" s="61"/>
    </row>
    <row r="455" ht="13.5">
      <c r="C455" s="61"/>
    </row>
    <row r="456" ht="13.5">
      <c r="C456" s="61"/>
    </row>
    <row r="457" ht="13.5">
      <c r="C457" s="61"/>
    </row>
    <row r="458" ht="13.5">
      <c r="C458" s="61"/>
    </row>
    <row r="459" ht="13.5">
      <c r="C459" s="61"/>
    </row>
    <row r="460" ht="13.5">
      <c r="C460" s="61"/>
    </row>
    <row r="461" ht="13.5">
      <c r="C461" s="61"/>
    </row>
    <row r="462" ht="13.5">
      <c r="C462" s="61"/>
    </row>
    <row r="463" ht="13.5">
      <c r="C463" s="61"/>
    </row>
    <row r="464" ht="13.5">
      <c r="C464" s="61"/>
    </row>
    <row r="465" ht="13.5">
      <c r="C465" s="61"/>
    </row>
    <row r="466" ht="13.5">
      <c r="C466" s="61"/>
    </row>
    <row r="467" ht="13.5">
      <c r="C467" s="61"/>
    </row>
    <row r="468" ht="13.5">
      <c r="C468" s="61"/>
    </row>
    <row r="469" ht="13.5">
      <c r="C469" s="61"/>
    </row>
    <row r="470" ht="13.5">
      <c r="C470" s="61"/>
    </row>
    <row r="471" ht="13.5">
      <c r="C471" s="61"/>
    </row>
    <row r="472" ht="13.5">
      <c r="C472" s="61"/>
    </row>
    <row r="473" ht="13.5">
      <c r="C473" s="61"/>
    </row>
    <row r="474" ht="13.5">
      <c r="C474" s="61"/>
    </row>
    <row r="475" ht="13.5">
      <c r="C475" s="61"/>
    </row>
    <row r="476" ht="13.5">
      <c r="C476" s="61"/>
    </row>
    <row r="477" ht="13.5">
      <c r="C477" s="61"/>
    </row>
    <row r="478" ht="13.5">
      <c r="C478" s="61"/>
    </row>
    <row r="479" ht="13.5">
      <c r="C479" s="61"/>
    </row>
    <row r="480" ht="13.5">
      <c r="C480" s="61"/>
    </row>
    <row r="481" ht="13.5">
      <c r="C481" s="61"/>
    </row>
    <row r="482" ht="13.5">
      <c r="C482" s="61"/>
    </row>
    <row r="483" ht="13.5">
      <c r="C483" s="61"/>
    </row>
    <row r="484" ht="13.5">
      <c r="C484" s="61"/>
    </row>
    <row r="485" ht="13.5">
      <c r="C485" s="61"/>
    </row>
    <row r="486" ht="13.5">
      <c r="C486" s="61"/>
    </row>
    <row r="487" ht="13.5">
      <c r="C487" s="61"/>
    </row>
    <row r="488" ht="13.5">
      <c r="C488" s="61"/>
    </row>
    <row r="489" ht="13.5">
      <c r="C489" s="61"/>
    </row>
    <row r="490" ht="13.5">
      <c r="C490" s="61"/>
    </row>
    <row r="491" ht="13.5">
      <c r="C491" s="61"/>
    </row>
    <row r="492" ht="13.5">
      <c r="C492" s="61"/>
    </row>
    <row r="493" ht="13.5">
      <c r="C493" s="61"/>
    </row>
    <row r="494" ht="13.5">
      <c r="C494" s="61"/>
    </row>
    <row r="495" ht="13.5">
      <c r="C495" s="61"/>
    </row>
    <row r="496" ht="13.5">
      <c r="C496" s="61"/>
    </row>
    <row r="497" ht="13.5">
      <c r="C497" s="61"/>
    </row>
    <row r="498" ht="13.5">
      <c r="C498" s="61"/>
    </row>
    <row r="499" ht="13.5">
      <c r="C499" s="61"/>
    </row>
    <row r="500" ht="13.5">
      <c r="C500" s="61"/>
    </row>
    <row r="501" ht="13.5">
      <c r="C501" s="61"/>
    </row>
    <row r="502" ht="13.5">
      <c r="C502" s="61"/>
    </row>
    <row r="503" ht="13.5">
      <c r="C503" s="61"/>
    </row>
    <row r="504" ht="13.5">
      <c r="C504" s="61"/>
    </row>
    <row r="505" ht="13.5">
      <c r="C505" s="61"/>
    </row>
    <row r="506" ht="13.5">
      <c r="C506" s="61"/>
    </row>
    <row r="507" ht="13.5">
      <c r="C507" s="61"/>
    </row>
    <row r="508" ht="13.5">
      <c r="C508" s="61"/>
    </row>
    <row r="509" ht="13.5">
      <c r="C509" s="61"/>
    </row>
    <row r="510" ht="13.5">
      <c r="C510" s="61"/>
    </row>
    <row r="511" ht="13.5">
      <c r="C511" s="61"/>
    </row>
    <row r="512" ht="13.5">
      <c r="C512" s="61"/>
    </row>
    <row r="513" ht="13.5">
      <c r="C513" s="61"/>
    </row>
    <row r="514" ht="13.5">
      <c r="C514" s="61"/>
    </row>
    <row r="515" ht="13.5">
      <c r="C515" s="61"/>
    </row>
    <row r="516" ht="13.5">
      <c r="C516" s="61"/>
    </row>
    <row r="517" ht="13.5">
      <c r="C517" s="61"/>
    </row>
    <row r="518" ht="13.5">
      <c r="C518" s="61"/>
    </row>
    <row r="519" ht="13.5">
      <c r="C519" s="61"/>
    </row>
    <row r="520" ht="13.5">
      <c r="C520" s="61"/>
    </row>
    <row r="521" ht="13.5">
      <c r="C521" s="61"/>
    </row>
    <row r="522" ht="13.5">
      <c r="C522" s="61"/>
    </row>
    <row r="523" ht="13.5">
      <c r="C523" s="61"/>
    </row>
    <row r="524" ht="13.5">
      <c r="C524" s="61"/>
    </row>
    <row r="525" ht="13.5">
      <c r="C525" s="61"/>
    </row>
    <row r="526" ht="13.5">
      <c r="C526" s="61"/>
    </row>
    <row r="527" ht="13.5">
      <c r="C527" s="61"/>
    </row>
    <row r="528" ht="13.5">
      <c r="C528" s="61"/>
    </row>
    <row r="529" ht="13.5">
      <c r="C529" s="61"/>
    </row>
    <row r="530" ht="13.5">
      <c r="C530" s="61"/>
    </row>
    <row r="531" ht="13.5">
      <c r="C531" s="61"/>
    </row>
    <row r="532" ht="13.5">
      <c r="C532" s="61"/>
    </row>
    <row r="533" ht="13.5">
      <c r="C533" s="61"/>
    </row>
    <row r="534" ht="13.5">
      <c r="C534" s="61"/>
    </row>
    <row r="535" ht="13.5">
      <c r="C535" s="61"/>
    </row>
    <row r="536" ht="13.5">
      <c r="C536" s="61"/>
    </row>
    <row r="537" ht="13.5">
      <c r="C537" s="61"/>
    </row>
    <row r="538" ht="13.5">
      <c r="C538" s="61"/>
    </row>
    <row r="539" ht="13.5">
      <c r="C539" s="61"/>
    </row>
    <row r="540" ht="13.5">
      <c r="C540" s="61"/>
    </row>
    <row r="541" ht="13.5">
      <c r="C541" s="61"/>
    </row>
    <row r="542" ht="13.5">
      <c r="C542" s="61"/>
    </row>
    <row r="543" ht="13.5">
      <c r="C543" s="61"/>
    </row>
    <row r="544" ht="13.5">
      <c r="C544" s="61"/>
    </row>
    <row r="545" ht="13.5">
      <c r="C545" s="61"/>
    </row>
    <row r="546" ht="13.5">
      <c r="C546" s="61"/>
    </row>
    <row r="547" ht="13.5">
      <c r="C547" s="61"/>
    </row>
    <row r="548" ht="13.5">
      <c r="C548" s="61"/>
    </row>
    <row r="549" ht="13.5">
      <c r="C549" s="61"/>
    </row>
    <row r="550" ht="13.5">
      <c r="C550" s="61"/>
    </row>
    <row r="551" ht="13.5">
      <c r="C551" s="61"/>
    </row>
    <row r="552" ht="13.5">
      <c r="C552" s="61"/>
    </row>
    <row r="553" ht="13.5">
      <c r="C553" s="61"/>
    </row>
    <row r="554" ht="13.5">
      <c r="C554" s="61"/>
    </row>
    <row r="555" ht="13.5">
      <c r="C555" s="61"/>
    </row>
    <row r="556" ht="13.5">
      <c r="C556" s="61"/>
    </row>
    <row r="557" ht="13.5">
      <c r="C557" s="61"/>
    </row>
    <row r="558" ht="13.5">
      <c r="C558" s="61"/>
    </row>
    <row r="559" ht="13.5">
      <c r="C559" s="61"/>
    </row>
    <row r="560" ht="13.5">
      <c r="C560" s="61"/>
    </row>
    <row r="561" ht="13.5">
      <c r="C561" s="61"/>
    </row>
    <row r="562" ht="13.5">
      <c r="C562" s="61"/>
    </row>
    <row r="563" ht="13.5">
      <c r="C563" s="61"/>
    </row>
    <row r="564" ht="13.5">
      <c r="C564" s="61"/>
    </row>
    <row r="565" ht="13.5">
      <c r="C565" s="61"/>
    </row>
    <row r="566" ht="13.5">
      <c r="C566" s="61"/>
    </row>
    <row r="567" ht="13.5">
      <c r="C567" s="61"/>
    </row>
    <row r="568" ht="13.5">
      <c r="C568" s="61"/>
    </row>
    <row r="569" ht="13.5">
      <c r="C569" s="61"/>
    </row>
    <row r="570" ht="13.5">
      <c r="C570" s="61"/>
    </row>
    <row r="571" ht="13.5">
      <c r="C571" s="61"/>
    </row>
    <row r="572" ht="13.5">
      <c r="C572" s="61"/>
    </row>
    <row r="573" ht="13.5">
      <c r="C573" s="61"/>
    </row>
    <row r="574" ht="13.5">
      <c r="C574" s="61"/>
    </row>
    <row r="575" ht="13.5">
      <c r="C575" s="61"/>
    </row>
    <row r="576" ht="13.5">
      <c r="C576" s="61"/>
    </row>
    <row r="577" ht="13.5">
      <c r="C577" s="61"/>
    </row>
    <row r="578" ht="13.5">
      <c r="C578" s="61"/>
    </row>
    <row r="579" ht="13.5">
      <c r="C579" s="61"/>
    </row>
    <row r="580" ht="13.5">
      <c r="C580" s="61"/>
    </row>
    <row r="581" ht="13.5">
      <c r="C581" s="61"/>
    </row>
    <row r="582" ht="13.5">
      <c r="C582" s="61"/>
    </row>
    <row r="583" ht="13.5">
      <c r="C583" s="61"/>
    </row>
    <row r="584" ht="13.5">
      <c r="C584" s="61"/>
    </row>
    <row r="585" ht="13.5">
      <c r="C585" s="61"/>
    </row>
    <row r="586" ht="13.5">
      <c r="C586" s="61"/>
    </row>
    <row r="587" ht="13.5">
      <c r="C587" s="61"/>
    </row>
    <row r="588" ht="13.5">
      <c r="C588" s="61"/>
    </row>
    <row r="589" ht="13.5">
      <c r="C589" s="61"/>
    </row>
    <row r="590" ht="13.5">
      <c r="C590" s="61"/>
    </row>
    <row r="591" ht="13.5">
      <c r="C591" s="61"/>
    </row>
    <row r="592" ht="13.5">
      <c r="C592" s="61"/>
    </row>
    <row r="593" ht="13.5">
      <c r="C593" s="61"/>
    </row>
    <row r="594" ht="13.5">
      <c r="C594" s="61"/>
    </row>
    <row r="595" ht="13.5">
      <c r="C595" s="61"/>
    </row>
    <row r="596" ht="13.5">
      <c r="C596" s="61"/>
    </row>
    <row r="597" ht="13.5">
      <c r="C597" s="61"/>
    </row>
    <row r="598" ht="13.5">
      <c r="C598" s="61"/>
    </row>
    <row r="599" ht="13.5">
      <c r="C599" s="61"/>
    </row>
    <row r="600" ht="13.5">
      <c r="C600" s="61"/>
    </row>
    <row r="601" ht="13.5">
      <c r="C601" s="61"/>
    </row>
    <row r="602" ht="13.5">
      <c r="C602" s="61"/>
    </row>
    <row r="603" ht="13.5">
      <c r="C603" s="61"/>
    </row>
    <row r="604" ht="13.5">
      <c r="C604" s="61"/>
    </row>
    <row r="605" ht="13.5">
      <c r="C605" s="61"/>
    </row>
    <row r="606" ht="13.5">
      <c r="C606" s="61"/>
    </row>
    <row r="607" ht="13.5">
      <c r="C607" s="61"/>
    </row>
    <row r="608" ht="13.5">
      <c r="C608" s="61"/>
    </row>
    <row r="609" ht="13.5">
      <c r="C609" s="61"/>
    </row>
    <row r="610" ht="13.5">
      <c r="C610" s="61"/>
    </row>
    <row r="611" ht="13.5">
      <c r="C611" s="61"/>
    </row>
    <row r="612" ht="13.5">
      <c r="C612" s="61"/>
    </row>
    <row r="613" ht="13.5">
      <c r="C613" s="61"/>
    </row>
    <row r="614" ht="13.5">
      <c r="C614" s="61"/>
    </row>
    <row r="615" ht="13.5">
      <c r="C615" s="61"/>
    </row>
    <row r="616" ht="13.5">
      <c r="C616" s="61"/>
    </row>
    <row r="617" ht="13.5">
      <c r="C617" s="61"/>
    </row>
    <row r="618" ht="13.5">
      <c r="C618" s="61"/>
    </row>
    <row r="619" ht="13.5">
      <c r="C619" s="61"/>
    </row>
    <row r="620" ht="13.5">
      <c r="C620" s="61"/>
    </row>
    <row r="621" ht="13.5">
      <c r="C621" s="61"/>
    </row>
    <row r="622" ht="13.5">
      <c r="C622" s="61"/>
    </row>
    <row r="623" ht="13.5">
      <c r="C623" s="61"/>
    </row>
    <row r="624" ht="13.5">
      <c r="C624" s="61"/>
    </row>
    <row r="625" ht="13.5">
      <c r="C625" s="61"/>
    </row>
    <row r="626" ht="13.5">
      <c r="C626" s="61"/>
    </row>
    <row r="627" ht="13.5">
      <c r="C627" s="61"/>
    </row>
    <row r="628" ht="13.5">
      <c r="C628" s="61"/>
    </row>
    <row r="629" ht="13.5">
      <c r="C629" s="61"/>
    </row>
    <row r="630" ht="13.5">
      <c r="C630" s="61"/>
    </row>
    <row r="631" ht="13.5">
      <c r="C631" s="61"/>
    </row>
    <row r="632" ht="13.5">
      <c r="C632" s="61"/>
    </row>
    <row r="633" ht="13.5">
      <c r="C633" s="61"/>
    </row>
    <row r="634" ht="13.5">
      <c r="C634" s="61"/>
    </row>
    <row r="635" ht="13.5">
      <c r="C635" s="61"/>
    </row>
    <row r="636" ht="13.5">
      <c r="C636" s="61"/>
    </row>
    <row r="637" ht="13.5">
      <c r="C637" s="61"/>
    </row>
    <row r="638" ht="13.5">
      <c r="C638" s="61"/>
    </row>
    <row r="639" ht="13.5">
      <c r="C639" s="61"/>
    </row>
    <row r="640" ht="13.5">
      <c r="C640" s="61"/>
    </row>
    <row r="641" ht="13.5">
      <c r="C641" s="61"/>
    </row>
    <row r="642" ht="13.5">
      <c r="C642" s="61"/>
    </row>
    <row r="643" ht="13.5">
      <c r="C643" s="61"/>
    </row>
    <row r="644" ht="13.5">
      <c r="C644" s="61"/>
    </row>
    <row r="645" ht="13.5">
      <c r="C645" s="61"/>
    </row>
    <row r="646" ht="13.5">
      <c r="C646" s="61"/>
    </row>
    <row r="647" ht="13.5">
      <c r="C647" s="61"/>
    </row>
    <row r="648" ht="13.5">
      <c r="C648" s="61"/>
    </row>
    <row r="649" ht="13.5">
      <c r="C649" s="61"/>
    </row>
    <row r="650" ht="13.5">
      <c r="C650" s="61"/>
    </row>
    <row r="651" ht="13.5">
      <c r="C651" s="61"/>
    </row>
    <row r="652" ht="13.5">
      <c r="C652" s="61"/>
    </row>
    <row r="653" ht="13.5">
      <c r="C653" s="61"/>
    </row>
    <row r="654" ht="13.5">
      <c r="C654" s="61"/>
    </row>
    <row r="655" ht="13.5">
      <c r="C655" s="61"/>
    </row>
    <row r="656" ht="13.5">
      <c r="C656" s="61"/>
    </row>
    <row r="657" ht="13.5">
      <c r="C657" s="61"/>
    </row>
    <row r="658" ht="13.5">
      <c r="C658" s="61"/>
    </row>
    <row r="659" ht="13.5">
      <c r="C659" s="61"/>
    </row>
    <row r="660" ht="13.5">
      <c r="C660" s="61"/>
    </row>
    <row r="661" ht="13.5">
      <c r="C661" s="61"/>
    </row>
    <row r="662" ht="13.5">
      <c r="C662" s="61"/>
    </row>
    <row r="663" ht="13.5">
      <c r="C663" s="61"/>
    </row>
    <row r="664" ht="13.5">
      <c r="C664" s="61"/>
    </row>
    <row r="665" ht="13.5">
      <c r="C665" s="61"/>
    </row>
    <row r="666" ht="13.5">
      <c r="C666" s="61"/>
    </row>
    <row r="667" ht="13.5">
      <c r="C667" s="61"/>
    </row>
    <row r="668" ht="13.5">
      <c r="C668" s="61"/>
    </row>
    <row r="669" ht="13.5">
      <c r="C669" s="61"/>
    </row>
    <row r="670" ht="13.5">
      <c r="C670" s="61"/>
    </row>
    <row r="671" ht="13.5">
      <c r="C671" s="61"/>
    </row>
    <row r="672" ht="13.5">
      <c r="C672" s="61"/>
    </row>
    <row r="673" ht="13.5">
      <c r="C673" s="61"/>
    </row>
    <row r="674" ht="13.5">
      <c r="C674" s="61"/>
    </row>
    <row r="675" ht="13.5">
      <c r="C675" s="61"/>
    </row>
    <row r="676" ht="13.5">
      <c r="C676" s="61"/>
    </row>
    <row r="677" ht="13.5">
      <c r="C677" s="61"/>
    </row>
    <row r="678" ht="13.5">
      <c r="C678" s="61"/>
    </row>
    <row r="679" ht="13.5">
      <c r="C679" s="61"/>
    </row>
    <row r="680" ht="13.5">
      <c r="C680" s="61"/>
    </row>
    <row r="681" ht="13.5">
      <c r="C681" s="61"/>
    </row>
    <row r="682" ht="13.5">
      <c r="C682" s="61"/>
    </row>
    <row r="683" ht="13.5">
      <c r="C683" s="61"/>
    </row>
    <row r="684" ht="13.5">
      <c r="C684" s="61"/>
    </row>
    <row r="685" ht="13.5">
      <c r="C685" s="61"/>
    </row>
    <row r="686" ht="13.5">
      <c r="C686" s="61"/>
    </row>
    <row r="687" ht="13.5">
      <c r="C687" s="61"/>
    </row>
    <row r="688" ht="13.5">
      <c r="C688" s="61"/>
    </row>
    <row r="689" ht="13.5">
      <c r="C689" s="61"/>
    </row>
    <row r="690" ht="13.5">
      <c r="C690" s="61"/>
    </row>
    <row r="691" ht="13.5">
      <c r="C691" s="61"/>
    </row>
    <row r="692" ht="13.5">
      <c r="C692" s="61"/>
    </row>
    <row r="693" ht="13.5">
      <c r="C693" s="61"/>
    </row>
    <row r="694" ht="13.5">
      <c r="C694" s="61"/>
    </row>
    <row r="695" ht="13.5">
      <c r="C695" s="61"/>
    </row>
    <row r="696" ht="13.5">
      <c r="C696" s="61"/>
    </row>
    <row r="697" ht="13.5">
      <c r="C697" s="61"/>
    </row>
    <row r="698" ht="13.5">
      <c r="C698" s="61"/>
    </row>
    <row r="699" ht="13.5">
      <c r="C699" s="61"/>
    </row>
    <row r="700" ht="13.5">
      <c r="C700" s="61"/>
    </row>
    <row r="701" ht="13.5">
      <c r="C701" s="61"/>
    </row>
    <row r="702" ht="13.5">
      <c r="C702" s="61"/>
    </row>
    <row r="703" ht="13.5">
      <c r="C703" s="61"/>
    </row>
    <row r="704" ht="13.5">
      <c r="C704" s="61"/>
    </row>
    <row r="705" ht="13.5">
      <c r="C705" s="61"/>
    </row>
    <row r="706" ht="13.5">
      <c r="C706" s="61"/>
    </row>
    <row r="707" ht="13.5">
      <c r="C707" s="61"/>
    </row>
    <row r="708" ht="13.5">
      <c r="C708" s="61"/>
    </row>
    <row r="709" ht="13.5">
      <c r="C709" s="61"/>
    </row>
    <row r="710" ht="13.5">
      <c r="C710" s="61"/>
    </row>
    <row r="711" ht="13.5">
      <c r="C711" s="61"/>
    </row>
    <row r="712" ht="13.5">
      <c r="C712" s="61"/>
    </row>
    <row r="713" ht="13.5">
      <c r="C713" s="61"/>
    </row>
    <row r="714" ht="13.5">
      <c r="C714" s="61"/>
    </row>
    <row r="715" ht="13.5">
      <c r="C715" s="61"/>
    </row>
    <row r="716" ht="13.5">
      <c r="C716" s="61"/>
    </row>
    <row r="717" ht="13.5">
      <c r="C717" s="61"/>
    </row>
    <row r="718" ht="13.5">
      <c r="C718" s="61"/>
    </row>
    <row r="719" ht="13.5">
      <c r="C719" s="61"/>
    </row>
    <row r="720" ht="13.5">
      <c r="C720" s="61"/>
    </row>
    <row r="721" ht="13.5">
      <c r="C721" s="61"/>
    </row>
    <row r="722" ht="13.5">
      <c r="C722" s="61"/>
    </row>
    <row r="723" ht="13.5">
      <c r="C723" s="61"/>
    </row>
    <row r="724" ht="13.5">
      <c r="C724" s="61"/>
    </row>
    <row r="725" ht="13.5">
      <c r="C725" s="61"/>
    </row>
    <row r="726" ht="13.5">
      <c r="C726" s="61"/>
    </row>
    <row r="727" ht="13.5">
      <c r="C727" s="61"/>
    </row>
    <row r="728" ht="13.5">
      <c r="C728" s="61"/>
    </row>
    <row r="729" ht="13.5">
      <c r="C729" s="61"/>
    </row>
    <row r="730" ht="13.5">
      <c r="C730" s="61"/>
    </row>
    <row r="731" ht="13.5">
      <c r="C731" s="61"/>
    </row>
    <row r="732" ht="13.5">
      <c r="C732" s="61"/>
    </row>
    <row r="733" ht="13.5">
      <c r="C733" s="61"/>
    </row>
    <row r="734" ht="13.5">
      <c r="C734" s="61"/>
    </row>
    <row r="735" ht="13.5">
      <c r="C735" s="61"/>
    </row>
    <row r="736" ht="13.5">
      <c r="C736" s="61"/>
    </row>
    <row r="737" ht="13.5">
      <c r="C737" s="61"/>
    </row>
    <row r="738" ht="13.5">
      <c r="C738" s="61"/>
    </row>
    <row r="739" ht="13.5">
      <c r="C739" s="61"/>
    </row>
    <row r="740" ht="13.5">
      <c r="C740" s="61"/>
    </row>
    <row r="741" ht="13.5">
      <c r="C741" s="61"/>
    </row>
    <row r="742" ht="13.5">
      <c r="C742" s="61"/>
    </row>
    <row r="743" ht="13.5">
      <c r="C743" s="61"/>
    </row>
    <row r="744" ht="13.5">
      <c r="C744" s="61"/>
    </row>
    <row r="745" ht="13.5">
      <c r="C745" s="61"/>
    </row>
    <row r="746" ht="13.5">
      <c r="C746" s="61"/>
    </row>
    <row r="747" ht="13.5">
      <c r="C747" s="61"/>
    </row>
    <row r="748" ht="13.5">
      <c r="C748" s="61"/>
    </row>
    <row r="749" ht="13.5">
      <c r="C749" s="61"/>
    </row>
    <row r="750" ht="13.5">
      <c r="C750" s="61"/>
    </row>
    <row r="751" ht="13.5">
      <c r="C751" s="61"/>
    </row>
    <row r="752" ht="13.5">
      <c r="C752" s="61"/>
    </row>
    <row r="753" ht="13.5">
      <c r="C753" s="61"/>
    </row>
    <row r="754" ht="13.5">
      <c r="C754" s="61"/>
    </row>
    <row r="755" ht="13.5">
      <c r="C755" s="61"/>
    </row>
    <row r="756" ht="13.5">
      <c r="C756" s="61"/>
    </row>
    <row r="757" ht="13.5">
      <c r="C757" s="61"/>
    </row>
    <row r="758" ht="13.5">
      <c r="C758" s="61"/>
    </row>
    <row r="759" ht="13.5">
      <c r="C759" s="61"/>
    </row>
    <row r="760" ht="13.5">
      <c r="C760" s="61"/>
    </row>
    <row r="761" ht="13.5">
      <c r="C761" s="61"/>
    </row>
    <row r="762" ht="13.5">
      <c r="C762" s="61"/>
    </row>
    <row r="763" ht="13.5">
      <c r="C763" s="61"/>
    </row>
    <row r="764" ht="13.5">
      <c r="C764" s="61"/>
    </row>
    <row r="765" ht="13.5">
      <c r="C765" s="61"/>
    </row>
    <row r="766" ht="13.5">
      <c r="C766" s="61"/>
    </row>
    <row r="767" ht="13.5">
      <c r="C767" s="61"/>
    </row>
    <row r="768" ht="13.5">
      <c r="C768" s="61"/>
    </row>
    <row r="769" ht="13.5">
      <c r="C769" s="61"/>
    </row>
    <row r="770" ht="13.5">
      <c r="C770" s="61"/>
    </row>
    <row r="771" ht="13.5">
      <c r="C771" s="61"/>
    </row>
    <row r="772" ht="13.5">
      <c r="C772" s="61"/>
    </row>
    <row r="773" ht="13.5">
      <c r="C773" s="61"/>
    </row>
    <row r="774" ht="13.5">
      <c r="C774" s="61"/>
    </row>
    <row r="775" ht="13.5">
      <c r="C775" s="61"/>
    </row>
    <row r="776" ht="13.5">
      <c r="C776" s="61"/>
    </row>
    <row r="777" ht="13.5">
      <c r="C777" s="61"/>
    </row>
    <row r="778" ht="13.5">
      <c r="C778" s="61"/>
    </row>
    <row r="779" ht="13.5">
      <c r="C779" s="61"/>
    </row>
    <row r="780" ht="13.5">
      <c r="C780" s="61"/>
    </row>
    <row r="781" ht="13.5">
      <c r="C781" s="61"/>
    </row>
    <row r="782" ht="13.5">
      <c r="C782" s="61"/>
    </row>
    <row r="783" ht="13.5">
      <c r="C783" s="61"/>
    </row>
    <row r="784" ht="13.5">
      <c r="C784" s="61"/>
    </row>
    <row r="785" ht="13.5">
      <c r="C785" s="61"/>
    </row>
    <row r="786" ht="13.5">
      <c r="C786" s="61"/>
    </row>
    <row r="787" ht="13.5">
      <c r="C787" s="61"/>
    </row>
    <row r="788" ht="13.5">
      <c r="C788" s="61"/>
    </row>
    <row r="789" ht="13.5">
      <c r="C789" s="61"/>
    </row>
    <row r="790" ht="13.5">
      <c r="C790" s="61"/>
    </row>
    <row r="791" ht="13.5">
      <c r="C791" s="61"/>
    </row>
  </sheetData>
  <sheetProtection/>
  <mergeCells count="74">
    <mergeCell ref="G3:G4"/>
    <mergeCell ref="H3:H4"/>
    <mergeCell ref="R3:R4"/>
    <mergeCell ref="S3:S4"/>
    <mergeCell ref="V1:Y1"/>
    <mergeCell ref="C2:C4"/>
    <mergeCell ref="J2:U2"/>
    <mergeCell ref="W2:W3"/>
    <mergeCell ref="X2:X3"/>
    <mergeCell ref="D3:D4"/>
    <mergeCell ref="T3:T4"/>
    <mergeCell ref="U3:U4"/>
    <mergeCell ref="P3:P4"/>
    <mergeCell ref="Q3:Q4"/>
    <mergeCell ref="Y3:Y4"/>
    <mergeCell ref="C5:C6"/>
    <mergeCell ref="I3:I4"/>
    <mergeCell ref="J3:J4"/>
    <mergeCell ref="K3:K4"/>
    <mergeCell ref="O3:O4"/>
    <mergeCell ref="E3:E4"/>
    <mergeCell ref="F3:F4"/>
    <mergeCell ref="C29:C30"/>
    <mergeCell ref="C7:C8"/>
    <mergeCell ref="C9:C10"/>
    <mergeCell ref="C11:C12"/>
    <mergeCell ref="C13:C14"/>
    <mergeCell ref="C15:C16"/>
    <mergeCell ref="C17:C18"/>
    <mergeCell ref="C21:C22"/>
    <mergeCell ref="C23:C24"/>
    <mergeCell ref="C25:C26"/>
    <mergeCell ref="C31:C32"/>
    <mergeCell ref="C35:C36"/>
    <mergeCell ref="C37:C38"/>
    <mergeCell ref="C41:C42"/>
    <mergeCell ref="C33:C34"/>
    <mergeCell ref="C43:C44"/>
    <mergeCell ref="C45:C46"/>
    <mergeCell ref="B73:B78"/>
    <mergeCell ref="C73:C74"/>
    <mergeCell ref="C75:C76"/>
    <mergeCell ref="C49:C50"/>
    <mergeCell ref="C51:C52"/>
    <mergeCell ref="C55:C56"/>
    <mergeCell ref="C57:C58"/>
    <mergeCell ref="C59:C60"/>
    <mergeCell ref="C63:C64"/>
    <mergeCell ref="C79:C80"/>
    <mergeCell ref="C81:C82"/>
    <mergeCell ref="C83:C84"/>
    <mergeCell ref="C85:C86"/>
    <mergeCell ref="C87:C88"/>
    <mergeCell ref="C65:C66"/>
    <mergeCell ref="C67:C68"/>
    <mergeCell ref="C69:C70"/>
    <mergeCell ref="C71:C72"/>
    <mergeCell ref="C103:C104"/>
    <mergeCell ref="C105:C106"/>
    <mergeCell ref="C107:C108"/>
    <mergeCell ref="C111:C112"/>
    <mergeCell ref="C113:C114"/>
    <mergeCell ref="C89:C90"/>
    <mergeCell ref="C93:C94"/>
    <mergeCell ref="C95:C96"/>
    <mergeCell ref="C97:C98"/>
    <mergeCell ref="C99:C100"/>
    <mergeCell ref="C127:C128"/>
    <mergeCell ref="B131:C132"/>
    <mergeCell ref="C115:C116"/>
    <mergeCell ref="C117:C118"/>
    <mergeCell ref="C119:C120"/>
    <mergeCell ref="C123:C124"/>
    <mergeCell ref="C125:C126"/>
  </mergeCells>
  <printOptions horizontalCentered="1"/>
  <pageMargins left="0.7086614173228347" right="0.7086614173228347" top="0.5511811023622047" bottom="0.5511811023622047" header="0.31496062992125984" footer="0.31496062992125984"/>
  <pageSetup fitToHeight="0" horizontalDpi="600" verticalDpi="600" orientation="landscape" paperSize="9" scale="63" r:id="rId2"/>
  <rowBreaks count="4" manualBreakCount="4">
    <brk id="40" max="21" man="1"/>
    <brk id="72" max="21" man="1"/>
    <brk id="110" max="21" man="1"/>
    <brk id="13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企画部情報政策課</cp:lastModifiedBy>
  <cp:lastPrinted>2020-02-26T05:27:14Z</cp:lastPrinted>
  <dcterms:created xsi:type="dcterms:W3CDTF">2000-11-21T05:17:02Z</dcterms:created>
  <dcterms:modified xsi:type="dcterms:W3CDTF">2020-03-27T07:44:51Z</dcterms:modified>
  <cp:category/>
  <cp:version/>
  <cp:contentType/>
  <cp:contentStatus/>
</cp:coreProperties>
</file>