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330" tabRatio="772" activeTab="0"/>
  </bookViews>
  <sheets>
    <sheet name="表1-1" sheetId="1" r:id="rId1"/>
  </sheets>
  <definedNames>
    <definedName name="_xlnm.Print_Area" localSheetId="0">'表1-1'!$A$1:$AM$27</definedName>
  </definedNames>
  <calcPr fullCalcOnLoad="1"/>
</workbook>
</file>

<file path=xl/sharedStrings.xml><?xml version="1.0" encoding="utf-8"?>
<sst xmlns="http://schemas.openxmlformats.org/spreadsheetml/2006/main" count="87" uniqueCount="46">
  <si>
    <t>1990年</t>
  </si>
  <si>
    <t>1996年</t>
  </si>
  <si>
    <t>1999年</t>
  </si>
  <si>
    <t>区　分</t>
  </si>
  <si>
    <t>構成比
（％）</t>
  </si>
  <si>
    <t>産業部門</t>
  </si>
  <si>
    <t>運輸部門</t>
  </si>
  <si>
    <t>工業プロセス</t>
  </si>
  <si>
    <t>廃棄物</t>
  </si>
  <si>
    <t>合　計</t>
  </si>
  <si>
    <t>農　業</t>
  </si>
  <si>
    <t>一酸化二窒素</t>
  </si>
  <si>
    <t>温室効果ガス合計</t>
  </si>
  <si>
    <t>2002年</t>
  </si>
  <si>
    <t>2004年</t>
  </si>
  <si>
    <t>エネルギー転換部門</t>
  </si>
  <si>
    <t>有機溶剤等の使用</t>
  </si>
  <si>
    <t>2010年</t>
  </si>
  <si>
    <t>二酸化炭素</t>
  </si>
  <si>
    <t>2006年</t>
  </si>
  <si>
    <t>2008年</t>
  </si>
  <si>
    <t>2009年</t>
  </si>
  <si>
    <t>端数処理の関係で合計が一致しないことがある。</t>
  </si>
  <si>
    <t>2011年</t>
  </si>
  <si>
    <t>民生部門家庭系</t>
  </si>
  <si>
    <t>民生部門業務系</t>
  </si>
  <si>
    <t>2005年</t>
  </si>
  <si>
    <t>2012年</t>
  </si>
  <si>
    <t>8.8</t>
  </si>
  <si>
    <t>97.2</t>
  </si>
  <si>
    <t>メタン</t>
  </si>
  <si>
    <t>エネルギー</t>
  </si>
  <si>
    <t>HFC</t>
  </si>
  <si>
    <t>PFC</t>
  </si>
  <si>
    <t>SF6</t>
  </si>
  <si>
    <t>100.0</t>
  </si>
  <si>
    <t>2013年</t>
  </si>
  <si>
    <t>NF3</t>
  </si>
  <si>
    <t>2014年</t>
  </si>
  <si>
    <t>※国の手引きに沿って計算方法を変更</t>
  </si>
  <si>
    <t>2015年</t>
  </si>
  <si>
    <t>2016年</t>
  </si>
  <si>
    <t>2017年</t>
  </si>
  <si>
    <r>
      <t>表１</t>
    </r>
    <r>
      <rPr>
        <sz val="9"/>
        <color indexed="8"/>
        <rFont val="ＭＳ Ｐゴシック"/>
        <family val="3"/>
      </rPr>
      <t>－１　茨城県における温室効果ガス排出量実態調査結果</t>
    </r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</si>
  <si>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</si>
  <si>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vertAlign val="subscript"/>
        <sz val="8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</si>
</sst>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;&quot;△ &quot;#,##0"/>
    <numFmt numFmtId="179" formatCode="0_ "/>
    <numFmt numFmtId="180" formatCode="#,##0_ "/>
    <numFmt numFmtId="181" formatCode="&quot;¥&quot;#,##0_);[Red]\(&quot;¥&quot;#,##0\)"/>
  </numFmts>
  <fonts count="47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vertAlign val="subscript"/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38" fontId="44" fillId="0" borderId="13" xfId="48" applyFont="1" applyBorder="1" applyAlignment="1">
      <alignment horizontal="right" vertical="center" shrinkToFit="1"/>
    </xf>
    <xf numFmtId="0" fontId="44" fillId="0" borderId="13" xfId="48" applyNumberFormat="1" applyFont="1" applyBorder="1" applyAlignment="1">
      <alignment horizontal="right" vertical="center" shrinkToFit="1"/>
    </xf>
    <xf numFmtId="176" fontId="44" fillId="0" borderId="13" xfId="48" applyNumberFormat="1" applyFont="1" applyBorder="1" applyAlignment="1" applyProtection="1">
      <alignment horizontal="right" vertical="center" shrinkToFit="1"/>
      <protection locked="0"/>
    </xf>
    <xf numFmtId="176" fontId="45" fillId="0" borderId="13" xfId="48" applyNumberFormat="1" applyFont="1" applyBorder="1" applyAlignment="1" applyProtection="1">
      <alignment horizontal="right" vertical="center" shrinkToFit="1"/>
      <protection locked="0"/>
    </xf>
    <xf numFmtId="38" fontId="45" fillId="0" borderId="13" xfId="48" applyFont="1" applyBorder="1" applyAlignment="1">
      <alignment horizontal="right" vertical="center" shrinkToFit="1"/>
    </xf>
    <xf numFmtId="178" fontId="45" fillId="0" borderId="13" xfId="0" applyNumberFormat="1" applyFont="1" applyBorder="1" applyAlignment="1">
      <alignment horizontal="right" vertical="center" shrinkToFit="1"/>
    </xf>
    <xf numFmtId="176" fontId="45" fillId="0" borderId="13" xfId="0" applyNumberFormat="1" applyFont="1" applyBorder="1" applyAlignment="1">
      <alignment vertical="center" shrinkToFit="1"/>
    </xf>
    <xf numFmtId="176" fontId="45" fillId="0" borderId="14" xfId="0" applyNumberFormat="1" applyFont="1" applyBorder="1" applyAlignment="1">
      <alignment vertical="center" shrinkToFit="1"/>
    </xf>
    <xf numFmtId="178" fontId="45" fillId="0" borderId="15" xfId="0" applyNumberFormat="1" applyFont="1" applyBorder="1" applyAlignment="1">
      <alignment horizontal="right" vertical="center" shrinkToFit="1"/>
    </xf>
    <xf numFmtId="38" fontId="44" fillId="0" borderId="16" xfId="48" applyFont="1" applyBorder="1" applyAlignment="1">
      <alignment horizontal="right" vertical="center" shrinkToFit="1"/>
    </xf>
    <xf numFmtId="0" fontId="44" fillId="0" borderId="16" xfId="48" applyNumberFormat="1" applyFont="1" applyBorder="1" applyAlignment="1">
      <alignment horizontal="right" vertical="center" shrinkToFit="1"/>
    </xf>
    <xf numFmtId="176" fontId="44" fillId="0" borderId="16" xfId="48" applyNumberFormat="1" applyFont="1" applyBorder="1" applyAlignment="1" applyProtection="1">
      <alignment horizontal="right" vertical="center" shrinkToFit="1"/>
      <protection locked="0"/>
    </xf>
    <xf numFmtId="176" fontId="45" fillId="0" borderId="16" xfId="48" applyNumberFormat="1" applyFont="1" applyBorder="1" applyAlignment="1" applyProtection="1">
      <alignment horizontal="right" vertical="center" shrinkToFit="1"/>
      <protection locked="0"/>
    </xf>
    <xf numFmtId="38" fontId="45" fillId="0" borderId="16" xfId="48" applyFont="1" applyBorder="1" applyAlignment="1">
      <alignment horizontal="right" vertical="center" shrinkToFit="1"/>
    </xf>
    <xf numFmtId="178" fontId="45" fillId="0" borderId="16" xfId="0" applyNumberFormat="1" applyFont="1" applyBorder="1" applyAlignment="1">
      <alignment vertical="center" shrinkToFit="1"/>
    </xf>
    <xf numFmtId="176" fontId="45" fillId="0" borderId="16" xfId="0" applyNumberFormat="1" applyFont="1" applyBorder="1" applyAlignment="1">
      <alignment vertical="center" shrinkToFit="1"/>
    </xf>
    <xf numFmtId="176" fontId="45" fillId="0" borderId="17" xfId="0" applyNumberFormat="1" applyFont="1" applyBorder="1" applyAlignment="1">
      <alignment vertical="center" shrinkToFit="1"/>
    </xf>
    <xf numFmtId="178" fontId="45" fillId="0" borderId="18" xfId="0" applyNumberFormat="1" applyFont="1" applyBorder="1" applyAlignment="1">
      <alignment vertical="center" shrinkToFit="1"/>
    </xf>
    <xf numFmtId="49" fontId="44" fillId="0" borderId="16" xfId="48" applyNumberFormat="1" applyFont="1" applyBorder="1" applyAlignment="1">
      <alignment horizontal="right" vertical="center" shrinkToFit="1"/>
    </xf>
    <xf numFmtId="38" fontId="44" fillId="0" borderId="19" xfId="48" applyFont="1" applyBorder="1" applyAlignment="1">
      <alignment horizontal="right" vertical="center" shrinkToFit="1"/>
    </xf>
    <xf numFmtId="0" fontId="44" fillId="0" borderId="19" xfId="48" applyNumberFormat="1" applyFont="1" applyBorder="1" applyAlignment="1">
      <alignment horizontal="right" vertical="center" shrinkToFit="1"/>
    </xf>
    <xf numFmtId="176" fontId="44" fillId="0" borderId="19" xfId="48" applyNumberFormat="1" applyFont="1" applyBorder="1" applyAlignment="1" applyProtection="1">
      <alignment horizontal="right" vertical="center" shrinkToFit="1"/>
      <protection locked="0"/>
    </xf>
    <xf numFmtId="176" fontId="45" fillId="0" borderId="19" xfId="48" applyNumberFormat="1" applyFont="1" applyBorder="1" applyAlignment="1" applyProtection="1">
      <alignment horizontal="right" vertical="center" shrinkToFit="1"/>
      <protection locked="0"/>
    </xf>
    <xf numFmtId="38" fontId="45" fillId="0" borderId="19" xfId="48" applyFont="1" applyBorder="1" applyAlignment="1">
      <alignment horizontal="right" vertical="center" shrinkToFit="1"/>
    </xf>
    <xf numFmtId="178" fontId="45" fillId="0" borderId="19" xfId="0" applyNumberFormat="1" applyFont="1" applyBorder="1" applyAlignment="1">
      <alignment vertical="center" shrinkToFit="1"/>
    </xf>
    <xf numFmtId="176" fontId="45" fillId="0" borderId="19" xfId="0" applyNumberFormat="1" applyFont="1" applyBorder="1" applyAlignment="1">
      <alignment vertical="center" shrinkToFit="1"/>
    </xf>
    <xf numFmtId="176" fontId="45" fillId="0" borderId="20" xfId="0" applyNumberFormat="1" applyFont="1" applyBorder="1" applyAlignment="1">
      <alignment vertical="center" shrinkToFit="1"/>
    </xf>
    <xf numFmtId="178" fontId="45" fillId="0" borderId="21" xfId="0" applyNumberFormat="1" applyFont="1" applyBorder="1" applyAlignment="1">
      <alignment vertical="center" shrinkToFit="1"/>
    </xf>
    <xf numFmtId="38" fontId="44" fillId="0" borderId="10" xfId="48" applyFont="1" applyBorder="1" applyAlignment="1">
      <alignment horizontal="right" vertical="center" shrinkToFit="1"/>
    </xf>
    <xf numFmtId="49" fontId="44" fillId="0" borderId="10" xfId="48" applyNumberFormat="1" applyFont="1" applyBorder="1" applyAlignment="1">
      <alignment horizontal="right" vertical="center" shrinkToFit="1"/>
    </xf>
    <xf numFmtId="176" fontId="44" fillId="0" borderId="10" xfId="48" applyNumberFormat="1" applyFont="1" applyBorder="1" applyAlignment="1" applyProtection="1">
      <alignment horizontal="right" vertical="center" shrinkToFit="1"/>
      <protection locked="0"/>
    </xf>
    <xf numFmtId="176" fontId="45" fillId="0" borderId="10" xfId="48" applyNumberFormat="1" applyFont="1" applyBorder="1" applyAlignment="1" applyProtection="1">
      <alignment horizontal="right" vertical="center" shrinkToFit="1"/>
      <protection locked="0"/>
    </xf>
    <xf numFmtId="38" fontId="45" fillId="0" borderId="10" xfId="48" applyFont="1" applyBorder="1" applyAlignment="1">
      <alignment horizontal="right" vertical="center" shrinkToFit="1"/>
    </xf>
    <xf numFmtId="178" fontId="45" fillId="0" borderId="10" xfId="0" applyNumberFormat="1" applyFont="1" applyBorder="1" applyAlignment="1">
      <alignment vertical="center" shrinkToFit="1"/>
    </xf>
    <xf numFmtId="176" fontId="45" fillId="0" borderId="10" xfId="0" applyNumberFormat="1" applyFont="1" applyBorder="1" applyAlignment="1">
      <alignment vertical="center" shrinkToFit="1"/>
    </xf>
    <xf numFmtId="176" fontId="45" fillId="0" borderId="11" xfId="0" applyNumberFormat="1" applyFont="1" applyBorder="1" applyAlignment="1">
      <alignment vertical="center" shrinkToFit="1"/>
    </xf>
    <xf numFmtId="178" fontId="45" fillId="0" borderId="12" xfId="0" applyNumberFormat="1" applyFont="1" applyBorder="1" applyAlignment="1">
      <alignment vertical="center" shrinkToFit="1"/>
    </xf>
    <xf numFmtId="177" fontId="44" fillId="0" borderId="13" xfId="48" applyNumberFormat="1" applyFont="1" applyBorder="1" applyAlignment="1">
      <alignment vertical="center" shrinkToFit="1"/>
    </xf>
    <xf numFmtId="178" fontId="45" fillId="0" borderId="13" xfId="0" applyNumberFormat="1" applyFont="1" applyBorder="1" applyAlignment="1">
      <alignment vertical="center" shrinkToFit="1"/>
    </xf>
    <xf numFmtId="177" fontId="44" fillId="0" borderId="16" xfId="48" applyNumberFormat="1" applyFont="1" applyBorder="1" applyAlignment="1">
      <alignment vertical="center" shrinkToFit="1"/>
    </xf>
    <xf numFmtId="177" fontId="44" fillId="0" borderId="19" xfId="48" applyNumberFormat="1" applyFont="1" applyBorder="1" applyAlignment="1">
      <alignment vertical="center" shrinkToFit="1"/>
    </xf>
    <xf numFmtId="177" fontId="44" fillId="0" borderId="10" xfId="48" applyNumberFormat="1" applyFont="1" applyBorder="1" applyAlignment="1">
      <alignment vertical="center" shrinkToFit="1"/>
    </xf>
    <xf numFmtId="3" fontId="44" fillId="0" borderId="16" xfId="48" applyNumberFormat="1" applyFont="1" applyBorder="1" applyAlignment="1">
      <alignment horizontal="right" vertical="center" shrinkToFit="1"/>
    </xf>
    <xf numFmtId="38" fontId="44" fillId="0" borderId="10" xfId="48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178" fontId="45" fillId="0" borderId="15" xfId="0" applyNumberFormat="1" applyFont="1" applyBorder="1" applyAlignment="1">
      <alignment vertical="center" shrinkToFit="1"/>
    </xf>
    <xf numFmtId="0" fontId="43" fillId="34" borderId="10" xfId="0" applyFont="1" applyFill="1" applyBorder="1" applyAlignment="1">
      <alignment horizontal="center" vertical="center"/>
    </xf>
    <xf numFmtId="0" fontId="43" fillId="8" borderId="23" xfId="0" applyFont="1" applyFill="1" applyBorder="1" applyAlignment="1">
      <alignment horizontal="left" vertical="center"/>
    </xf>
    <xf numFmtId="0" fontId="43" fillId="8" borderId="18" xfId="0" applyFont="1" applyFill="1" applyBorder="1" applyAlignment="1">
      <alignment horizontal="left" vertical="center"/>
    </xf>
    <xf numFmtId="0" fontId="43" fillId="8" borderId="24" xfId="0" applyFont="1" applyFill="1" applyBorder="1" applyAlignment="1">
      <alignment horizontal="center" vertical="center" textRotation="255"/>
    </xf>
    <xf numFmtId="0" fontId="43" fillId="8" borderId="24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left" vertical="center"/>
    </xf>
    <xf numFmtId="0" fontId="43" fillId="8" borderId="12" xfId="0" applyFont="1" applyFill="1" applyBorder="1" applyAlignment="1">
      <alignment horizontal="left" vertical="center"/>
    </xf>
    <xf numFmtId="0" fontId="43" fillId="8" borderId="25" xfId="0" applyFont="1" applyFill="1" applyBorder="1" applyAlignment="1">
      <alignment horizontal="left" vertical="center"/>
    </xf>
    <xf numFmtId="0" fontId="43" fillId="8" borderId="15" xfId="0" applyFont="1" applyFill="1" applyBorder="1" applyAlignment="1">
      <alignment horizontal="left" vertical="center"/>
    </xf>
    <xf numFmtId="0" fontId="43" fillId="8" borderId="26" xfId="0" applyFont="1" applyFill="1" applyBorder="1" applyAlignment="1">
      <alignment horizontal="left" vertical="center"/>
    </xf>
    <xf numFmtId="0" fontId="43" fillId="8" borderId="21" xfId="0" applyFont="1" applyFill="1" applyBorder="1" applyAlignment="1">
      <alignment horizontal="left" vertical="center"/>
    </xf>
    <xf numFmtId="0" fontId="43" fillId="8" borderId="13" xfId="0" applyFont="1" applyFill="1" applyBorder="1" applyAlignment="1">
      <alignment horizontal="center" vertical="center" textRotation="255"/>
    </xf>
    <xf numFmtId="0" fontId="43" fillId="8" borderId="27" xfId="0" applyFont="1" applyFill="1" applyBorder="1" applyAlignment="1">
      <alignment horizontal="center" vertical="center" textRotation="255"/>
    </xf>
    <xf numFmtId="0" fontId="43" fillId="8" borderId="19" xfId="0" applyFont="1" applyFill="1" applyBorder="1" applyAlignment="1">
      <alignment horizontal="center" vertical="center" textRotation="255"/>
    </xf>
    <xf numFmtId="0" fontId="43" fillId="8" borderId="10" xfId="0" applyFont="1" applyFill="1" applyBorder="1" applyAlignment="1">
      <alignment horizontal="center" vertical="center" textRotation="255"/>
    </xf>
    <xf numFmtId="0" fontId="44" fillId="0" borderId="28" xfId="0" applyFont="1" applyBorder="1" applyAlignment="1">
      <alignment horizontal="left" vertical="center"/>
    </xf>
    <xf numFmtId="0" fontId="46" fillId="8" borderId="29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tabSelected="1" view="pageBreakPreview" zoomScale="200" zoomScaleNormal="85" zoomScaleSheetLayoutView="2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C3"/>
    </sheetView>
  </sheetViews>
  <sheetFormatPr defaultColWidth="8.796875" defaultRowHeight="18" customHeight="1"/>
  <cols>
    <col min="1" max="1" width="2.5" style="48" customWidth="1"/>
    <col min="2" max="2" width="1.59765625" style="48" customWidth="1"/>
    <col min="3" max="3" width="12.59765625" style="48" customWidth="1"/>
    <col min="4" max="4" width="9.3984375" style="48" customWidth="1"/>
    <col min="5" max="5" width="5.59765625" style="48" customWidth="1"/>
    <col min="6" max="6" width="9.3984375" style="48" customWidth="1"/>
    <col min="7" max="7" width="5.59765625" style="48" customWidth="1"/>
    <col min="8" max="8" width="9.3984375" style="50" customWidth="1"/>
    <col min="9" max="9" width="5.59765625" style="50" customWidth="1"/>
    <col min="10" max="10" width="9.3984375" style="48" customWidth="1"/>
    <col min="11" max="11" width="5.59765625" style="48" customWidth="1"/>
    <col min="12" max="12" width="9.3984375" style="48" customWidth="1"/>
    <col min="13" max="13" width="5.59765625" style="48" customWidth="1"/>
    <col min="14" max="14" width="9.3984375" style="48" customWidth="1"/>
    <col min="15" max="15" width="5.59765625" style="48" customWidth="1"/>
    <col min="16" max="16" width="9.3984375" style="48" customWidth="1"/>
    <col min="17" max="17" width="5.59765625" style="48" customWidth="1"/>
    <col min="18" max="18" width="9.3984375" style="48" customWidth="1"/>
    <col min="19" max="19" width="5.59765625" style="48" customWidth="1"/>
    <col min="20" max="20" width="9.3984375" style="48" customWidth="1"/>
    <col min="21" max="21" width="5.59765625" style="48" customWidth="1"/>
    <col min="22" max="22" width="9.3984375" style="48" customWidth="1"/>
    <col min="23" max="23" width="5.59765625" style="48" customWidth="1"/>
    <col min="24" max="24" width="9.3984375" style="48" bestFit="1" customWidth="1"/>
    <col min="25" max="25" width="5.59765625" style="48" customWidth="1"/>
    <col min="26" max="26" width="9.3984375" style="48" customWidth="1"/>
    <col min="27" max="27" width="5.59765625" style="48" customWidth="1"/>
    <col min="28" max="28" width="9.3984375" style="48" customWidth="1"/>
    <col min="29" max="29" width="5.59765625" style="48" customWidth="1"/>
    <col min="30" max="30" width="9" style="48" customWidth="1"/>
    <col min="31" max="31" width="5.5" style="48" customWidth="1"/>
    <col min="32" max="32" width="9" style="48" customWidth="1"/>
    <col min="33" max="33" width="5.5" style="48" customWidth="1"/>
    <col min="34" max="34" width="9" style="48" customWidth="1"/>
    <col min="35" max="35" width="5.5" style="48" customWidth="1"/>
    <col min="36" max="36" width="9" style="48" customWidth="1"/>
    <col min="37" max="37" width="5.5" style="48" customWidth="1"/>
    <col min="38" max="38" width="9" style="48" customWidth="1"/>
    <col min="39" max="39" width="5.5" style="48" customWidth="1"/>
    <col min="40" max="16384" width="9" style="48" customWidth="1"/>
  </cols>
  <sheetData>
    <row r="1" spans="1:30" ht="25.5" customHeight="1">
      <c r="A1" s="48" t="s">
        <v>43</v>
      </c>
      <c r="E1" s="49"/>
      <c r="AC1" s="51"/>
      <c r="AD1" s="48" t="s">
        <v>39</v>
      </c>
    </row>
    <row r="2" spans="1:39" ht="25.5" customHeight="1">
      <c r="A2" s="53" t="s">
        <v>3</v>
      </c>
      <c r="B2" s="53"/>
      <c r="C2" s="53"/>
      <c r="D2" s="53" t="s">
        <v>0</v>
      </c>
      <c r="E2" s="53"/>
      <c r="F2" s="53" t="s">
        <v>1</v>
      </c>
      <c r="G2" s="53"/>
      <c r="H2" s="53" t="s">
        <v>2</v>
      </c>
      <c r="I2" s="53"/>
      <c r="J2" s="53" t="s">
        <v>13</v>
      </c>
      <c r="K2" s="53"/>
      <c r="L2" s="53" t="s">
        <v>14</v>
      </c>
      <c r="M2" s="53"/>
      <c r="N2" s="74" t="s">
        <v>26</v>
      </c>
      <c r="O2" s="72"/>
      <c r="P2" s="53" t="s">
        <v>19</v>
      </c>
      <c r="Q2" s="53"/>
      <c r="R2" s="53" t="s">
        <v>20</v>
      </c>
      <c r="S2" s="53"/>
      <c r="T2" s="53" t="s">
        <v>21</v>
      </c>
      <c r="U2" s="53"/>
      <c r="V2" s="53" t="s">
        <v>17</v>
      </c>
      <c r="W2" s="53"/>
      <c r="X2" s="53" t="s">
        <v>23</v>
      </c>
      <c r="Y2" s="53"/>
      <c r="Z2" s="53" t="s">
        <v>27</v>
      </c>
      <c r="AA2" s="53"/>
      <c r="AB2" s="53" t="s">
        <v>36</v>
      </c>
      <c r="AC2" s="73"/>
      <c r="AD2" s="72" t="s">
        <v>36</v>
      </c>
      <c r="AE2" s="53"/>
      <c r="AF2" s="53" t="s">
        <v>38</v>
      </c>
      <c r="AG2" s="53"/>
      <c r="AH2" s="53" t="s">
        <v>40</v>
      </c>
      <c r="AI2" s="53"/>
      <c r="AJ2" s="53" t="s">
        <v>41</v>
      </c>
      <c r="AK2" s="53"/>
      <c r="AL2" s="53" t="s">
        <v>42</v>
      </c>
      <c r="AM2" s="53"/>
    </row>
    <row r="3" spans="1:39" ht="25.5" customHeight="1">
      <c r="A3" s="53"/>
      <c r="B3" s="53"/>
      <c r="C3" s="53"/>
      <c r="D3" s="1" t="s">
        <v>44</v>
      </c>
      <c r="E3" s="1" t="s">
        <v>4</v>
      </c>
      <c r="F3" s="1" t="s">
        <v>44</v>
      </c>
      <c r="G3" s="1" t="s">
        <v>4</v>
      </c>
      <c r="H3" s="1" t="s">
        <v>44</v>
      </c>
      <c r="I3" s="1" t="s">
        <v>4</v>
      </c>
      <c r="J3" s="1" t="s">
        <v>44</v>
      </c>
      <c r="K3" s="1" t="s">
        <v>4</v>
      </c>
      <c r="L3" s="1" t="s">
        <v>44</v>
      </c>
      <c r="M3" s="1" t="s">
        <v>4</v>
      </c>
      <c r="N3" s="1" t="s">
        <v>44</v>
      </c>
      <c r="O3" s="1" t="s">
        <v>4</v>
      </c>
      <c r="P3" s="1" t="s">
        <v>44</v>
      </c>
      <c r="Q3" s="1" t="s">
        <v>4</v>
      </c>
      <c r="R3" s="1" t="s">
        <v>44</v>
      </c>
      <c r="S3" s="1" t="s">
        <v>4</v>
      </c>
      <c r="T3" s="1" t="s">
        <v>44</v>
      </c>
      <c r="U3" s="1" t="s">
        <v>4</v>
      </c>
      <c r="V3" s="1" t="s">
        <v>44</v>
      </c>
      <c r="W3" s="1" t="s">
        <v>4</v>
      </c>
      <c r="X3" s="1" t="s">
        <v>44</v>
      </c>
      <c r="Y3" s="1" t="s">
        <v>4</v>
      </c>
      <c r="Z3" s="1" t="s">
        <v>44</v>
      </c>
      <c r="AA3" s="1" t="s">
        <v>4</v>
      </c>
      <c r="AB3" s="1" t="s">
        <v>44</v>
      </c>
      <c r="AC3" s="2" t="s">
        <v>4</v>
      </c>
      <c r="AD3" s="3" t="s">
        <v>45</v>
      </c>
      <c r="AE3" s="1" t="s">
        <v>4</v>
      </c>
      <c r="AF3" s="1" t="s">
        <v>44</v>
      </c>
      <c r="AG3" s="1" t="s">
        <v>4</v>
      </c>
      <c r="AH3" s="1" t="s">
        <v>44</v>
      </c>
      <c r="AI3" s="1" t="s">
        <v>4</v>
      </c>
      <c r="AJ3" s="1" t="s">
        <v>44</v>
      </c>
      <c r="AK3" s="1" t="s">
        <v>4</v>
      </c>
      <c r="AL3" s="1" t="s">
        <v>44</v>
      </c>
      <c r="AM3" s="1" t="s">
        <v>4</v>
      </c>
    </row>
    <row r="4" spans="1:39" ht="20.25" customHeight="1">
      <c r="A4" s="56" t="s">
        <v>18</v>
      </c>
      <c r="B4" s="60" t="s">
        <v>15</v>
      </c>
      <c r="C4" s="61"/>
      <c r="D4" s="4">
        <v>616124</v>
      </c>
      <c r="E4" s="5">
        <v>1.2</v>
      </c>
      <c r="F4" s="4">
        <v>461787</v>
      </c>
      <c r="G4" s="6">
        <f>F4/F26*100</f>
        <v>0.8828295111487414</v>
      </c>
      <c r="H4" s="4">
        <v>453630</v>
      </c>
      <c r="I4" s="6">
        <f>H4/H26*100</f>
        <v>0.9316544015849236</v>
      </c>
      <c r="J4" s="4">
        <v>575079</v>
      </c>
      <c r="K4" s="7">
        <f>J4/J26*100</f>
        <v>1.169587539075382</v>
      </c>
      <c r="L4" s="8">
        <v>802863</v>
      </c>
      <c r="M4" s="7">
        <f>L4/L26*100</f>
        <v>1.6484831695437436</v>
      </c>
      <c r="N4" s="8">
        <v>982993</v>
      </c>
      <c r="O4" s="7">
        <f>N4/N26*100</f>
        <v>1.9782142920822205</v>
      </c>
      <c r="P4" s="8">
        <v>832238</v>
      </c>
      <c r="Q4" s="7">
        <f>P4/P26*100</f>
        <v>1.6370077305645288</v>
      </c>
      <c r="R4" s="9">
        <v>1254725</v>
      </c>
      <c r="S4" s="10">
        <f>R4/R26*100</f>
        <v>2.4777265764421177</v>
      </c>
      <c r="T4" s="9">
        <v>1225601</v>
      </c>
      <c r="U4" s="10">
        <f>T4/T26*100</f>
        <v>2.4837733090160454</v>
      </c>
      <c r="V4" s="9">
        <v>1153986</v>
      </c>
      <c r="W4" s="10">
        <f>V4/V26*100</f>
        <v>2.332421043810695</v>
      </c>
      <c r="X4" s="9">
        <v>1305746</v>
      </c>
      <c r="Y4" s="10">
        <f>X4/X26*100</f>
        <v>2.66731424604289</v>
      </c>
      <c r="Z4" s="9">
        <v>1325288</v>
      </c>
      <c r="AA4" s="10">
        <f>Z4/Z26*100</f>
        <v>2.5916508272990813</v>
      </c>
      <c r="AB4" s="9">
        <v>1397515</v>
      </c>
      <c r="AC4" s="11">
        <f>AB4/AB26*100</f>
        <v>2.6932370585133243</v>
      </c>
      <c r="AD4" s="12">
        <v>1359240</v>
      </c>
      <c r="AE4" s="10">
        <f>AD4/AD26*100</f>
        <v>2.563616297609138</v>
      </c>
      <c r="AF4" s="9">
        <v>1180550</v>
      </c>
      <c r="AG4" s="10">
        <f>AF4/AF26*100</f>
        <v>2.3080520547020167</v>
      </c>
      <c r="AH4" s="9">
        <v>1250512</v>
      </c>
      <c r="AI4" s="10">
        <f>AH4/AH26*100</f>
        <v>2.5039387349237754</v>
      </c>
      <c r="AJ4" s="9">
        <v>1200282</v>
      </c>
      <c r="AK4" s="10">
        <f>AJ4/AJ26*100</f>
        <v>2.4283978100188746</v>
      </c>
      <c r="AL4" s="9">
        <v>1060257</v>
      </c>
      <c r="AM4" s="10">
        <f>AL4/AL26*100</f>
        <v>2.2003837037078853</v>
      </c>
    </row>
    <row r="5" spans="1:39" ht="20.25" customHeight="1">
      <c r="A5" s="56"/>
      <c r="B5" s="54" t="s">
        <v>5</v>
      </c>
      <c r="C5" s="55"/>
      <c r="D5" s="13">
        <v>36143878</v>
      </c>
      <c r="E5" s="14">
        <v>72.5</v>
      </c>
      <c r="F5" s="13">
        <v>35182408</v>
      </c>
      <c r="G5" s="15">
        <f>F5/F26*100</f>
        <v>67.26059429060491</v>
      </c>
      <c r="H5" s="13">
        <v>32937627</v>
      </c>
      <c r="I5" s="15">
        <f>H5/H26*100</f>
        <v>67.64650744508172</v>
      </c>
      <c r="J5" s="13">
        <v>33177208</v>
      </c>
      <c r="K5" s="16">
        <f>J5/J26*100</f>
        <v>67.47533653308862</v>
      </c>
      <c r="L5" s="17">
        <v>32919008</v>
      </c>
      <c r="M5" s="16">
        <f>L5/L26*100</f>
        <v>67.59114649208627</v>
      </c>
      <c r="N5" s="17">
        <v>32787281</v>
      </c>
      <c r="O5" s="16">
        <f>N5/N26*100</f>
        <v>65.98243107806042</v>
      </c>
      <c r="P5" s="17">
        <v>34663258</v>
      </c>
      <c r="Q5" s="16">
        <f>P5/P26*100</f>
        <v>68.18244458021954</v>
      </c>
      <c r="R5" s="18">
        <v>33966683</v>
      </c>
      <c r="S5" s="19">
        <f>R5/R26*100</f>
        <v>67.0745806313612</v>
      </c>
      <c r="T5" s="18">
        <v>33434301</v>
      </c>
      <c r="U5" s="19">
        <f>T5/T26*100</f>
        <v>67.75714480439268</v>
      </c>
      <c r="V5" s="18">
        <v>34134271</v>
      </c>
      <c r="W5" s="19">
        <f>V5/V26*100</f>
        <v>68.99173126496953</v>
      </c>
      <c r="X5" s="18">
        <v>33707494</v>
      </c>
      <c r="Y5" s="19">
        <f>X5/X26*100</f>
        <v>68.85602478935813</v>
      </c>
      <c r="Z5" s="18">
        <v>35679958</v>
      </c>
      <c r="AA5" s="19">
        <f>Z5/Z26*100</f>
        <v>69.77350784787644</v>
      </c>
      <c r="AB5" s="18">
        <v>36312086</v>
      </c>
      <c r="AC5" s="20">
        <f>AB5/AB26*100</f>
        <v>69.97925295050348</v>
      </c>
      <c r="AD5" s="21">
        <v>30849552</v>
      </c>
      <c r="AE5" s="19">
        <f>AD5/AD26*100</f>
        <v>58.184289956991094</v>
      </c>
      <c r="AF5" s="18">
        <v>29611276</v>
      </c>
      <c r="AG5" s="19">
        <f>AF5/AF26*100</f>
        <v>57.89197104243659</v>
      </c>
      <c r="AH5" s="18">
        <v>28132654</v>
      </c>
      <c r="AI5" s="19">
        <f>AH5/AH26*100</f>
        <v>56.33088052478368</v>
      </c>
      <c r="AJ5" s="18">
        <v>28494866</v>
      </c>
      <c r="AK5" s="19">
        <f>AJ5/AJ26*100</f>
        <v>57.65051062265475</v>
      </c>
      <c r="AL5" s="18">
        <v>27146528</v>
      </c>
      <c r="AM5" s="19">
        <f>AL5/AL26*100</f>
        <v>56.33801788005154</v>
      </c>
    </row>
    <row r="6" spans="1:39" ht="20.25" customHeight="1">
      <c r="A6" s="56"/>
      <c r="B6" s="54" t="s">
        <v>6</v>
      </c>
      <c r="C6" s="55"/>
      <c r="D6" s="13">
        <v>4377236</v>
      </c>
      <c r="E6" s="22" t="s">
        <v>28</v>
      </c>
      <c r="F6" s="13">
        <v>5570443</v>
      </c>
      <c r="G6" s="15">
        <f>F6/F26*100</f>
        <v>10.649393487845975</v>
      </c>
      <c r="H6" s="13">
        <v>6018140</v>
      </c>
      <c r="I6" s="15">
        <f>H6/H26*100</f>
        <v>12.359911426392197</v>
      </c>
      <c r="J6" s="13">
        <v>6009059</v>
      </c>
      <c r="K6" s="16">
        <f>J6/J26*100</f>
        <v>12.221139231251316</v>
      </c>
      <c r="L6" s="17">
        <v>5874215</v>
      </c>
      <c r="M6" s="16">
        <f>L6/L26*100</f>
        <v>12.061266444936933</v>
      </c>
      <c r="N6" s="17">
        <v>5750726</v>
      </c>
      <c r="O6" s="16">
        <f>N6/N26*100</f>
        <v>11.572990207507907</v>
      </c>
      <c r="P6" s="17">
        <v>5756411</v>
      </c>
      <c r="Q6" s="16">
        <f>P6/P26*100</f>
        <v>11.322829896383833</v>
      </c>
      <c r="R6" s="18">
        <v>5508653</v>
      </c>
      <c r="S6" s="19">
        <f>R6/R26*100</f>
        <v>10.878029798161034</v>
      </c>
      <c r="T6" s="18">
        <v>5427241</v>
      </c>
      <c r="U6" s="19">
        <f>T6/T26*100</f>
        <v>10.998715191483647</v>
      </c>
      <c r="V6" s="18">
        <v>4924797</v>
      </c>
      <c r="W6" s="19">
        <f>V6/V26*100</f>
        <v>9.953933721289323</v>
      </c>
      <c r="X6" s="18">
        <v>4870112</v>
      </c>
      <c r="Y6" s="19">
        <f>X6/X26*100</f>
        <v>9.948427272551038</v>
      </c>
      <c r="Z6" s="18">
        <v>4957381</v>
      </c>
      <c r="AA6" s="19">
        <f>Z6/Z26*100</f>
        <v>9.694346111853987</v>
      </c>
      <c r="AB6" s="18">
        <v>4953078</v>
      </c>
      <c r="AC6" s="20">
        <f>AB6/AB26*100</f>
        <v>9.545381068043678</v>
      </c>
      <c r="AD6" s="21">
        <v>6622061</v>
      </c>
      <c r="AE6" s="19">
        <f>AD6/AD26*100</f>
        <v>12.489643847563245</v>
      </c>
      <c r="AF6" s="18">
        <v>6315626</v>
      </c>
      <c r="AG6" s="19">
        <f>AF6/AF26*100</f>
        <v>12.347459714564803</v>
      </c>
      <c r="AH6" s="18">
        <v>6713437</v>
      </c>
      <c r="AI6" s="19">
        <f>AH6/AH26*100</f>
        <v>13.442521902045296</v>
      </c>
      <c r="AJ6" s="18">
        <v>6285946</v>
      </c>
      <c r="AK6" s="19">
        <f>AJ6/AJ26*100</f>
        <v>12.717659266986345</v>
      </c>
      <c r="AL6" s="18">
        <v>6157377</v>
      </c>
      <c r="AM6" s="19">
        <f>AL6/AL26*100</f>
        <v>12.778592368063352</v>
      </c>
    </row>
    <row r="7" spans="1:39" ht="20.25" customHeight="1">
      <c r="A7" s="56"/>
      <c r="B7" s="54" t="s">
        <v>24</v>
      </c>
      <c r="C7" s="55"/>
      <c r="D7" s="13">
        <v>2657273</v>
      </c>
      <c r="E7" s="14">
        <v>5.3</v>
      </c>
      <c r="F7" s="13">
        <v>3094662</v>
      </c>
      <c r="G7" s="15">
        <f>F7/F26*100</f>
        <v>5.916275123878729</v>
      </c>
      <c r="H7" s="13">
        <v>3121778</v>
      </c>
      <c r="I7" s="15">
        <f>H7/H26*100</f>
        <v>6.411432697288494</v>
      </c>
      <c r="J7" s="13">
        <v>3082029</v>
      </c>
      <c r="K7" s="16">
        <f>J7/J26*100</f>
        <v>6.268187002949091</v>
      </c>
      <c r="L7" s="17">
        <v>3249950</v>
      </c>
      <c r="M7" s="16">
        <f>L7/L26*100</f>
        <v>6.672978922753557</v>
      </c>
      <c r="N7" s="17">
        <v>3544516</v>
      </c>
      <c r="O7" s="16">
        <f>N7/N26*100</f>
        <v>7.133125271201426</v>
      </c>
      <c r="P7" s="17">
        <v>3122688</v>
      </c>
      <c r="Q7" s="16">
        <f>P7/P26*100</f>
        <v>6.142310728590964</v>
      </c>
      <c r="R7" s="18">
        <v>3077550</v>
      </c>
      <c r="S7" s="19">
        <f>R7/R26*100</f>
        <v>6.077289784876718</v>
      </c>
      <c r="T7" s="18">
        <v>2970017</v>
      </c>
      <c r="U7" s="19">
        <f>T7/T26*100</f>
        <v>6.0189645340725955</v>
      </c>
      <c r="V7" s="18">
        <v>3194175</v>
      </c>
      <c r="W7" s="19">
        <f>V7/V26*100</f>
        <v>6.456023719190725</v>
      </c>
      <c r="X7" s="18">
        <v>3063726</v>
      </c>
      <c r="Y7" s="19">
        <f>X7/X26*100</f>
        <v>6.2584300513055355</v>
      </c>
      <c r="Z7" s="18">
        <v>3253796</v>
      </c>
      <c r="AA7" s="19">
        <f>Z7/Z26*100</f>
        <v>6.362921187894586</v>
      </c>
      <c r="AB7" s="18">
        <v>3025082</v>
      </c>
      <c r="AC7" s="20">
        <f>AB7/AB26*100</f>
        <v>5.8298214669907695</v>
      </c>
      <c r="AD7" s="21">
        <v>4990294</v>
      </c>
      <c r="AE7" s="19">
        <f>AD7/AD26*100</f>
        <v>9.412023651644372</v>
      </c>
      <c r="AF7" s="18">
        <v>5012663</v>
      </c>
      <c r="AG7" s="19">
        <f>AF7/AF26*100</f>
        <v>9.800082280868049</v>
      </c>
      <c r="AH7" s="18">
        <v>4658646</v>
      </c>
      <c r="AI7" s="19">
        <f>AH7/AH26*100</f>
        <v>9.328150526902345</v>
      </c>
      <c r="AJ7" s="18">
        <v>4212612</v>
      </c>
      <c r="AK7" s="19">
        <f>AJ7/AJ26*100</f>
        <v>8.522911911750096</v>
      </c>
      <c r="AL7" s="18">
        <v>4467531</v>
      </c>
      <c r="AM7" s="19">
        <f>AL7/AL26*100</f>
        <v>9.271603402014598</v>
      </c>
    </row>
    <row r="8" spans="1:39" ht="20.25" customHeight="1">
      <c r="A8" s="56"/>
      <c r="B8" s="54" t="s">
        <v>25</v>
      </c>
      <c r="C8" s="55"/>
      <c r="D8" s="13">
        <v>2786707</v>
      </c>
      <c r="E8" s="14">
        <v>5.6</v>
      </c>
      <c r="F8" s="13">
        <v>4058323</v>
      </c>
      <c r="G8" s="15">
        <f>F8/F26*100</f>
        <v>7.758571181461786</v>
      </c>
      <c r="H8" s="13">
        <v>2140000</v>
      </c>
      <c r="I8" s="15">
        <f>H8/H26*100</f>
        <v>4.395080615020471</v>
      </c>
      <c r="J8" s="13">
        <v>2777265</v>
      </c>
      <c r="K8" s="16">
        <f>J8/J26*100</f>
        <v>5.648362288851081</v>
      </c>
      <c r="L8" s="17">
        <v>2859964</v>
      </c>
      <c r="M8" s="16">
        <f>L8/L26*100</f>
        <v>5.87223787807011</v>
      </c>
      <c r="N8" s="17">
        <v>2895553</v>
      </c>
      <c r="O8" s="16">
        <f>N8/N26*100</f>
        <v>5.827126264461242</v>
      </c>
      <c r="P8" s="17">
        <v>2888211</v>
      </c>
      <c r="Q8" s="16">
        <f>P8/P26*100</f>
        <v>5.6810957136077755</v>
      </c>
      <c r="R8" s="18">
        <v>2891165</v>
      </c>
      <c r="S8" s="19">
        <f>R8/R26*100</f>
        <v>5.709232188231904</v>
      </c>
      <c r="T8" s="18">
        <v>2891061</v>
      </c>
      <c r="U8" s="19">
        <f>T8/T26*100</f>
        <v>5.858954216369957</v>
      </c>
      <c r="V8" s="18">
        <v>2876639</v>
      </c>
      <c r="W8" s="19">
        <f>V8/V26*100</f>
        <v>5.814224209866111</v>
      </c>
      <c r="X8" s="18">
        <v>2864090</v>
      </c>
      <c r="Y8" s="19">
        <f>X8/X26*100</f>
        <v>5.850623366986366</v>
      </c>
      <c r="Z8" s="18">
        <v>2876808</v>
      </c>
      <c r="AA8" s="19">
        <f>Z8/Z26*100</f>
        <v>5.6257068902612986</v>
      </c>
      <c r="AB8" s="18">
        <v>2863902</v>
      </c>
      <c r="AC8" s="20">
        <f>AB8/AB26*100</f>
        <v>5.519201581629125</v>
      </c>
      <c r="AD8" s="21">
        <v>5864687</v>
      </c>
      <c r="AE8" s="19">
        <f>AD8/AD26*100</f>
        <v>11.061186525982492</v>
      </c>
      <c r="AF8" s="18">
        <v>5581440</v>
      </c>
      <c r="AG8" s="19">
        <f>AF8/AF26*100</f>
        <v>10.91207831959343</v>
      </c>
      <c r="AH8" s="18">
        <v>5588075</v>
      </c>
      <c r="AI8" s="19">
        <f>AH8/AH26*100</f>
        <v>11.18917487090022</v>
      </c>
      <c r="AJ8" s="18">
        <v>5626280</v>
      </c>
      <c r="AK8" s="19">
        <f>AJ8/AJ26*100</f>
        <v>11.383030013407677</v>
      </c>
      <c r="AL8" s="18">
        <v>5104434</v>
      </c>
      <c r="AM8" s="19">
        <f>AL8/AL26*100</f>
        <v>10.593387631727454</v>
      </c>
    </row>
    <row r="9" spans="1:39" ht="20.25" customHeight="1">
      <c r="A9" s="56"/>
      <c r="B9" s="54" t="s">
        <v>7</v>
      </c>
      <c r="C9" s="55"/>
      <c r="D9" s="13">
        <v>1201272</v>
      </c>
      <c r="E9" s="14">
        <v>2.4</v>
      </c>
      <c r="F9" s="13">
        <v>1178182</v>
      </c>
      <c r="G9" s="15">
        <f>F9/F26*100</f>
        <v>2.2524103950614602</v>
      </c>
      <c r="H9" s="13">
        <v>1123144</v>
      </c>
      <c r="I9" s="15">
        <f>H9/H26*100</f>
        <v>2.306686178633903</v>
      </c>
      <c r="J9" s="13">
        <v>891564</v>
      </c>
      <c r="K9" s="16">
        <f>J9/J26*100</f>
        <v>1.8132502572484892</v>
      </c>
      <c r="L9" s="17">
        <v>871478</v>
      </c>
      <c r="M9" s="16">
        <f>L9/L26*100</f>
        <v>1.789367321233688</v>
      </c>
      <c r="N9" s="17">
        <v>906986</v>
      </c>
      <c r="O9" s="16">
        <f>N9/N26*100</f>
        <v>1.8252547758920812</v>
      </c>
      <c r="P9" s="17">
        <v>894341</v>
      </c>
      <c r="Q9" s="16">
        <f>P9/P26*100</f>
        <v>1.7591640020773038</v>
      </c>
      <c r="R9" s="18">
        <v>927406</v>
      </c>
      <c r="S9" s="19">
        <f>R9/R26*100</f>
        <v>1.8313642378623831</v>
      </c>
      <c r="T9" s="18">
        <v>740202</v>
      </c>
      <c r="U9" s="19">
        <f>T9/T26*100</f>
        <v>1.500075449416486</v>
      </c>
      <c r="V9" s="18">
        <v>770829</v>
      </c>
      <c r="W9" s="19">
        <f>V9/V26*100</f>
        <v>1.5579892483787101</v>
      </c>
      <c r="X9" s="18">
        <v>744812</v>
      </c>
      <c r="Y9" s="19">
        <f>X9/X26*100</f>
        <v>1.5214656282490597</v>
      </c>
      <c r="Z9" s="18">
        <v>808096</v>
      </c>
      <c r="AA9" s="19">
        <f>Z9/Z26*100</f>
        <v>1.580262302938741</v>
      </c>
      <c r="AB9" s="18">
        <v>833655</v>
      </c>
      <c r="AC9" s="20">
        <f>AB9/AB26*100</f>
        <v>1.6065877933438464</v>
      </c>
      <c r="AD9" s="21">
        <v>833655</v>
      </c>
      <c r="AE9" s="19">
        <f>AD9/AD26*100</f>
        <v>1.57232831919554</v>
      </c>
      <c r="AF9" s="18">
        <v>774407</v>
      </c>
      <c r="AG9" s="19">
        <f>AF9/AF26*100</f>
        <v>1.5140160666855487</v>
      </c>
      <c r="AH9" s="18">
        <v>800932</v>
      </c>
      <c r="AI9" s="19">
        <f>AH9/AH26*100</f>
        <v>1.6037308389203537</v>
      </c>
      <c r="AJ9" s="18">
        <v>770948</v>
      </c>
      <c r="AK9" s="19">
        <f>AJ9/AJ26*100</f>
        <v>1.5597738155187124</v>
      </c>
      <c r="AL9" s="18">
        <v>787055</v>
      </c>
      <c r="AM9" s="19">
        <f>AL9/AL26*100</f>
        <v>1.6333992568988553</v>
      </c>
    </row>
    <row r="10" spans="1:39" ht="20.25" customHeight="1">
      <c r="A10" s="56"/>
      <c r="B10" s="62" t="s">
        <v>8</v>
      </c>
      <c r="C10" s="63"/>
      <c r="D10" s="23">
        <v>634265</v>
      </c>
      <c r="E10" s="24">
        <v>1.3</v>
      </c>
      <c r="F10" s="23">
        <v>918068</v>
      </c>
      <c r="G10" s="25">
        <f>F10/F26*100</f>
        <v>1.7551328288611476</v>
      </c>
      <c r="H10" s="23">
        <v>1182049</v>
      </c>
      <c r="I10" s="25">
        <f>H10/H26*100</f>
        <v>2.427663853226324</v>
      </c>
      <c r="J10" s="23">
        <v>1050123</v>
      </c>
      <c r="K10" s="26">
        <f>J10/J26*100</f>
        <v>2.1357253095600037</v>
      </c>
      <c r="L10" s="27">
        <v>762722</v>
      </c>
      <c r="M10" s="26">
        <f>L10/L26*100</f>
        <v>1.566063425566682</v>
      </c>
      <c r="N10" s="27">
        <v>689307</v>
      </c>
      <c r="O10" s="26">
        <f>N10/N26*100</f>
        <v>1.3871888803199202</v>
      </c>
      <c r="P10" s="27">
        <v>746280</v>
      </c>
      <c r="Q10" s="26">
        <f>P10/P26*100</f>
        <v>1.4679288006143634</v>
      </c>
      <c r="R10" s="28">
        <v>719053</v>
      </c>
      <c r="S10" s="29">
        <f>R10/R26*100</f>
        <v>1.4199260618625071</v>
      </c>
      <c r="T10" s="28">
        <v>920481</v>
      </c>
      <c r="U10" s="29">
        <f>T10/T26*100</f>
        <v>1.8654245054111396</v>
      </c>
      <c r="V10" s="28">
        <v>736050</v>
      </c>
      <c r="W10" s="29">
        <f>V10/V26*100</f>
        <v>1.4876943994960616</v>
      </c>
      <c r="X10" s="28">
        <v>648084</v>
      </c>
      <c r="Y10" s="29">
        <f>X10/X26*100</f>
        <v>1.3238743873865668</v>
      </c>
      <c r="Z10" s="28">
        <v>607354</v>
      </c>
      <c r="AA10" s="29">
        <f>Z10/Z26*100</f>
        <v>1.18770372670952</v>
      </c>
      <c r="AB10" s="28">
        <v>616145</v>
      </c>
      <c r="AC10" s="30">
        <f>AB10/AB26*100</f>
        <v>1.1874109025074453</v>
      </c>
      <c r="AD10" s="31">
        <v>616145</v>
      </c>
      <c r="AE10" s="29">
        <f>AD10/AD26*100</f>
        <v>1.1620901118936922</v>
      </c>
      <c r="AF10" s="28">
        <v>575503</v>
      </c>
      <c r="AG10" s="29">
        <f>AF10/AF26*100</f>
        <v>1.1251458063082247</v>
      </c>
      <c r="AH10" s="28">
        <v>486201</v>
      </c>
      <c r="AI10" s="29">
        <f>AH10/AH26*100</f>
        <v>0.9735352534471278</v>
      </c>
      <c r="AJ10" s="28">
        <v>504349</v>
      </c>
      <c r="AK10" s="29">
        <f>AJ10/AJ26*100</f>
        <v>1.0203935467541871</v>
      </c>
      <c r="AL10" s="28">
        <v>727729</v>
      </c>
      <c r="AM10" s="29">
        <f>AL10/AL26*100</f>
        <v>1.510278198885398</v>
      </c>
    </row>
    <row r="11" spans="1:39" ht="20.25" customHeight="1">
      <c r="A11" s="57"/>
      <c r="B11" s="58" t="s">
        <v>9</v>
      </c>
      <c r="C11" s="59"/>
      <c r="D11" s="32">
        <v>48416755</v>
      </c>
      <c r="E11" s="33" t="s">
        <v>29</v>
      </c>
      <c r="F11" s="32">
        <v>50463873</v>
      </c>
      <c r="G11" s="34">
        <f>F11/F26*100</f>
        <v>96.47520681886276</v>
      </c>
      <c r="H11" s="32">
        <v>46976368</v>
      </c>
      <c r="I11" s="34">
        <f>H11/H26*100</f>
        <v>96.47893661722804</v>
      </c>
      <c r="J11" s="32">
        <v>47562326</v>
      </c>
      <c r="K11" s="35">
        <f>J11/J26*100</f>
        <v>96.73158612823813</v>
      </c>
      <c r="L11" s="36">
        <v>47340199</v>
      </c>
      <c r="M11" s="35">
        <f>L11/L26*100</f>
        <v>97.2015416009351</v>
      </c>
      <c r="N11" s="36">
        <f>SUM(N4:N10)</f>
        <v>47557362</v>
      </c>
      <c r="O11" s="35">
        <f>N11/N26*100</f>
        <v>95.70633076952521</v>
      </c>
      <c r="P11" s="36">
        <v>48903427</v>
      </c>
      <c r="Q11" s="35">
        <f>P11/P26*100</f>
        <v>96.1927814520583</v>
      </c>
      <c r="R11" s="37">
        <v>48345235</v>
      </c>
      <c r="S11" s="38">
        <f>R11/R26*100</f>
        <v>95.46814927879787</v>
      </c>
      <c r="T11" s="37">
        <v>47608904</v>
      </c>
      <c r="U11" s="38">
        <f>T11/T26*100</f>
        <v>96.48305201016255</v>
      </c>
      <c r="V11" s="37">
        <v>47790746</v>
      </c>
      <c r="W11" s="38">
        <f>V11/V26*100</f>
        <v>96.59401558581456</v>
      </c>
      <c r="X11" s="37">
        <f>SUM(X4:X10)</f>
        <v>47204064</v>
      </c>
      <c r="Y11" s="38">
        <f>X11/X26*100</f>
        <v>96.42615974187959</v>
      </c>
      <c r="Z11" s="37">
        <f>SUM(Z4:Z10)</f>
        <v>49508681</v>
      </c>
      <c r="AA11" s="38">
        <f>Z11/Z26*100</f>
        <v>96.81609889483366</v>
      </c>
      <c r="AB11" s="37">
        <f>SUM(AB4:AB10)</f>
        <v>50001463</v>
      </c>
      <c r="AC11" s="39">
        <f>AB11/AB26*100</f>
        <v>96.36089282153166</v>
      </c>
      <c r="AD11" s="40">
        <v>51135634</v>
      </c>
      <c r="AE11" s="38">
        <f>AD11/AD26*100</f>
        <v>96.44517871087957</v>
      </c>
      <c r="AF11" s="37">
        <v>49051466</v>
      </c>
      <c r="AG11" s="38">
        <f>AF11/AF26*100</f>
        <v>95.89880724022372</v>
      </c>
      <c r="AH11" s="37">
        <v>47630458</v>
      </c>
      <c r="AI11" s="38">
        <f>AH11/AH26*100</f>
        <v>95.37193465425364</v>
      </c>
      <c r="AJ11" s="37">
        <v>47095283</v>
      </c>
      <c r="AK11" s="38">
        <f>AJ11/AJ26*100</f>
        <v>95.28267698709062</v>
      </c>
      <c r="AL11" s="37">
        <v>45450912</v>
      </c>
      <c r="AM11" s="38">
        <f>AL11/AL26*100</f>
        <v>94.3256645166796</v>
      </c>
    </row>
    <row r="12" spans="1:39" ht="20.25" customHeight="1">
      <c r="A12" s="67" t="s">
        <v>30</v>
      </c>
      <c r="B12" s="60" t="s">
        <v>31</v>
      </c>
      <c r="C12" s="61"/>
      <c r="D12" s="4">
        <v>13490</v>
      </c>
      <c r="E12" s="41">
        <v>0</v>
      </c>
      <c r="F12" s="4">
        <v>13641</v>
      </c>
      <c r="G12" s="6">
        <f>F12/F26*100</f>
        <v>0.026078424385225184</v>
      </c>
      <c r="H12" s="4">
        <v>13341</v>
      </c>
      <c r="I12" s="6">
        <f>H12/H26*100</f>
        <v>0.027399425460274816</v>
      </c>
      <c r="J12" s="4">
        <v>13473</v>
      </c>
      <c r="K12" s="7">
        <f>J12/J26*100</f>
        <v>0.027401196903316972</v>
      </c>
      <c r="L12" s="8">
        <v>13350</v>
      </c>
      <c r="M12" s="7">
        <f>L12/L26*100</f>
        <v>0.027410965897555345</v>
      </c>
      <c r="N12" s="8">
        <v>13249</v>
      </c>
      <c r="O12" s="7">
        <f>N12/N26*100</f>
        <v>0.026662815661756833</v>
      </c>
      <c r="P12" s="8">
        <v>13719</v>
      </c>
      <c r="Q12" s="7">
        <f>P12/P26*100</f>
        <v>0.026985200213898868</v>
      </c>
      <c r="R12" s="42">
        <v>13384</v>
      </c>
      <c r="S12" s="10">
        <f>R12/R26*100</f>
        <v>0.026429610073204334</v>
      </c>
      <c r="T12" s="42">
        <v>13193</v>
      </c>
      <c r="U12" s="10">
        <f>T12/T26*100</f>
        <v>0.026736614335210795</v>
      </c>
      <c r="V12" s="42">
        <v>13040</v>
      </c>
      <c r="W12" s="10">
        <f>V12/V26*100</f>
        <v>0.02635627330946083</v>
      </c>
      <c r="X12" s="42">
        <v>14794</v>
      </c>
      <c r="Y12" s="10">
        <f>X12/X26*100</f>
        <v>0.030220461679345376</v>
      </c>
      <c r="Z12" s="42">
        <v>15533</v>
      </c>
      <c r="AA12" s="10">
        <f>Z12/Z26*100</f>
        <v>0.030375369203098974</v>
      </c>
      <c r="AB12" s="42">
        <v>15735</v>
      </c>
      <c r="AC12" s="11">
        <f>AB12/AB26*100</f>
        <v>0.030323885694040605</v>
      </c>
      <c r="AD12" s="52">
        <v>14555</v>
      </c>
      <c r="AE12" s="10">
        <f>AD12/AD26*100</f>
        <v>0.027451690070702015</v>
      </c>
      <c r="AF12" s="42">
        <v>16583</v>
      </c>
      <c r="AG12" s="10">
        <f>AF12/AF26*100</f>
        <v>0.032420843863558126</v>
      </c>
      <c r="AH12" s="42">
        <v>18431</v>
      </c>
      <c r="AI12" s="10">
        <f>AH12/AH26*100</f>
        <v>0.03690495958725714</v>
      </c>
      <c r="AJ12" s="42">
        <v>18804</v>
      </c>
      <c r="AK12" s="10">
        <f>AJ12/AJ26*100</f>
        <v>0.0380440533304631</v>
      </c>
      <c r="AL12" s="42">
        <v>15950</v>
      </c>
      <c r="AM12" s="10">
        <f>AL12/AL26*100</f>
        <v>0.033101521682140055</v>
      </c>
    </row>
    <row r="13" spans="1:39" ht="20.25" customHeight="1">
      <c r="A13" s="67"/>
      <c r="B13" s="54" t="s">
        <v>7</v>
      </c>
      <c r="C13" s="55"/>
      <c r="D13" s="13">
        <v>34517</v>
      </c>
      <c r="E13" s="43">
        <v>0.1</v>
      </c>
      <c r="F13" s="13">
        <v>50165</v>
      </c>
      <c r="G13" s="15">
        <f>F13/F26*100</f>
        <v>0.09590383104499828</v>
      </c>
      <c r="H13" s="13">
        <v>54716</v>
      </c>
      <c r="I13" s="15">
        <f>H13/H26*100</f>
        <v>0.11237440697731782</v>
      </c>
      <c r="J13" s="13">
        <v>6182</v>
      </c>
      <c r="K13" s="16">
        <f>J13/J26*100</f>
        <v>0.012572864191813667</v>
      </c>
      <c r="L13" s="17">
        <v>6722</v>
      </c>
      <c r="M13" s="16">
        <f>L13/L26*100</f>
        <v>0.013801985974784046</v>
      </c>
      <c r="N13" s="17">
        <v>6545</v>
      </c>
      <c r="O13" s="16">
        <f>N13/N26*100</f>
        <v>0.013171418862268738</v>
      </c>
      <c r="P13" s="17">
        <v>6699</v>
      </c>
      <c r="Q13" s="16">
        <f>P13/P26*100</f>
        <v>0.013176897458481562</v>
      </c>
      <c r="R13" s="18">
        <v>5858</v>
      </c>
      <c r="S13" s="19">
        <f>R13/R26*100</f>
        <v>0.011567891199105722</v>
      </c>
      <c r="T13" s="18">
        <v>5148</v>
      </c>
      <c r="U13" s="19">
        <f>T13/T26*100</f>
        <v>0.010432812142626027</v>
      </c>
      <c r="V13" s="18">
        <v>5923</v>
      </c>
      <c r="W13" s="19">
        <f>V13/V26*100</f>
        <v>0.011971488252449118</v>
      </c>
      <c r="X13" s="18">
        <v>6046</v>
      </c>
      <c r="Y13" s="19">
        <f>X13/X26*100</f>
        <v>0.01235047392952022</v>
      </c>
      <c r="Z13" s="18">
        <v>6011</v>
      </c>
      <c r="AA13" s="19">
        <f>Z13/Z26*100</f>
        <v>0.011754737930845808</v>
      </c>
      <c r="AB13" s="18">
        <v>2558</v>
      </c>
      <c r="AC13" s="20">
        <f>AB13/AB26*100</f>
        <v>0.0049296790343410155</v>
      </c>
      <c r="AD13" s="21">
        <v>2558</v>
      </c>
      <c r="AE13" s="19">
        <f>AD13/AD26*100</f>
        <v>0.004824556729704964</v>
      </c>
      <c r="AF13" s="18">
        <v>2277</v>
      </c>
      <c r="AG13" s="19">
        <f>AF13/AF26*100</f>
        <v>0.004451683137992031</v>
      </c>
      <c r="AH13" s="18">
        <v>2724</v>
      </c>
      <c r="AI13" s="19">
        <f>AH13/AH26*100</f>
        <v>0.005454349189717782</v>
      </c>
      <c r="AJ13" s="18">
        <v>2244</v>
      </c>
      <c r="AK13" s="19">
        <f>AJ13/AJ26*100</f>
        <v>0.004540036996041225</v>
      </c>
      <c r="AL13" s="18">
        <v>2382</v>
      </c>
      <c r="AM13" s="19">
        <f>AL13/AL26*100</f>
        <v>0.004943437281934646</v>
      </c>
    </row>
    <row r="14" spans="1:39" ht="20.25" customHeight="1">
      <c r="A14" s="67"/>
      <c r="B14" s="54" t="s">
        <v>10</v>
      </c>
      <c r="C14" s="55"/>
      <c r="D14" s="13">
        <v>477389</v>
      </c>
      <c r="E14" s="43">
        <v>1</v>
      </c>
      <c r="F14" s="13">
        <v>481341</v>
      </c>
      <c r="G14" s="15">
        <f>F14/F26*100</f>
        <v>0.9202122184596934</v>
      </c>
      <c r="H14" s="13">
        <v>497216</v>
      </c>
      <c r="I14" s="15">
        <f>H14/H26*100</f>
        <v>1.0211702818121582</v>
      </c>
      <c r="J14" s="13">
        <v>478578</v>
      </c>
      <c r="K14" s="16">
        <f>J14/J26*100</f>
        <v>0.9733251697168879</v>
      </c>
      <c r="L14" s="17">
        <v>460043</v>
      </c>
      <c r="M14" s="16">
        <f>L14/L26*100</f>
        <v>0.9445859913415021</v>
      </c>
      <c r="N14" s="17">
        <v>457633</v>
      </c>
      <c r="O14" s="16">
        <f>N14/N26*100</f>
        <v>0.9209588889528844</v>
      </c>
      <c r="P14" s="17">
        <v>458300</v>
      </c>
      <c r="Q14" s="16">
        <f>P14/P26*100</f>
        <v>0.901473668491133</v>
      </c>
      <c r="R14" s="18">
        <v>455942</v>
      </c>
      <c r="S14" s="19">
        <f>R14/R26*100</f>
        <v>0.9003563416016833</v>
      </c>
      <c r="T14" s="18">
        <v>454250</v>
      </c>
      <c r="U14" s="19">
        <f>T14/T26*100</f>
        <v>0.9205720504638446</v>
      </c>
      <c r="V14" s="18">
        <v>451892</v>
      </c>
      <c r="W14" s="19">
        <f>V14/V26*100</f>
        <v>0.9133580566226129</v>
      </c>
      <c r="X14" s="18">
        <v>438970</v>
      </c>
      <c r="Y14" s="19">
        <f>X14/X26*100</f>
        <v>0.8967065069205246</v>
      </c>
      <c r="Z14" s="18">
        <v>435748</v>
      </c>
      <c r="AA14" s="19">
        <f>Z14/Z26*100</f>
        <v>0.8521217008634502</v>
      </c>
      <c r="AB14" s="18">
        <v>434095</v>
      </c>
      <c r="AC14" s="20">
        <f>AB14/AB26*100</f>
        <v>0.8365711573151926</v>
      </c>
      <c r="AD14" s="21">
        <v>434095</v>
      </c>
      <c r="AE14" s="19">
        <f>AD14/AD26*100</f>
        <v>0.8187318035892401</v>
      </c>
      <c r="AF14" s="18">
        <v>510290</v>
      </c>
      <c r="AG14" s="19">
        <f>AF14/AF26*100</f>
        <v>0.9976501486543492</v>
      </c>
      <c r="AH14" s="18">
        <v>481712</v>
      </c>
      <c r="AI14" s="19">
        <f>AH14/AH26*100</f>
        <v>0.9645467903367594</v>
      </c>
      <c r="AJ14" s="18">
        <v>475862</v>
      </c>
      <c r="AK14" s="19">
        <f>AJ14/AJ26*100</f>
        <v>0.9627589505392912</v>
      </c>
      <c r="AL14" s="18">
        <v>492516</v>
      </c>
      <c r="AM14" s="19">
        <f>AL14/AL26*100</f>
        <v>1.0221334829342252</v>
      </c>
    </row>
    <row r="15" spans="1:39" ht="20.25" customHeight="1">
      <c r="A15" s="67"/>
      <c r="B15" s="62" t="s">
        <v>8</v>
      </c>
      <c r="C15" s="63"/>
      <c r="D15" s="23">
        <v>91412</v>
      </c>
      <c r="E15" s="44">
        <v>0.2</v>
      </c>
      <c r="F15" s="23">
        <v>70931</v>
      </c>
      <c r="G15" s="25">
        <f>F15/F26*100</f>
        <v>0.1356036009140391</v>
      </c>
      <c r="H15" s="23">
        <v>58870</v>
      </c>
      <c r="I15" s="25">
        <f>H15/H26*100</f>
        <v>0.1209057924328295</v>
      </c>
      <c r="J15" s="23">
        <v>46311</v>
      </c>
      <c r="K15" s="26">
        <f>J15/J26*100</f>
        <v>0.09418665700211624</v>
      </c>
      <c r="L15" s="27">
        <v>35425</v>
      </c>
      <c r="M15" s="26">
        <f>L15/L26*100</f>
        <v>0.07273658928246428</v>
      </c>
      <c r="N15" s="27">
        <v>45111</v>
      </c>
      <c r="O15" s="26">
        <f>N15/N26*100</f>
        <v>0.09078317437674638</v>
      </c>
      <c r="P15" s="27">
        <v>34411</v>
      </c>
      <c r="Q15" s="26">
        <f>P15/P26*100</f>
        <v>0.06768625443257337</v>
      </c>
      <c r="R15" s="28">
        <v>36388</v>
      </c>
      <c r="S15" s="29">
        <f>R15/R26*100</f>
        <v>0.07185599606573216</v>
      </c>
      <c r="T15" s="28">
        <v>34608</v>
      </c>
      <c r="U15" s="29">
        <f>T15/T26*100</f>
        <v>0.07013573477700107</v>
      </c>
      <c r="V15" s="28">
        <v>35232</v>
      </c>
      <c r="W15" s="29">
        <f>V15/V26*100</f>
        <v>0.07121044641402792</v>
      </c>
      <c r="X15" s="28">
        <v>40473</v>
      </c>
      <c r="Y15" s="29">
        <f>X15/X26*100</f>
        <v>0.08267627048453058</v>
      </c>
      <c r="Z15" s="28">
        <v>39339</v>
      </c>
      <c r="AA15" s="29">
        <f>Z15/Z26*100</f>
        <v>0.07692890292156766</v>
      </c>
      <c r="AB15" s="28">
        <v>44810</v>
      </c>
      <c r="AC15" s="30">
        <f>AB15/AB26*100</f>
        <v>0.08635610536701363</v>
      </c>
      <c r="AD15" s="31">
        <v>44839</v>
      </c>
      <c r="AE15" s="29">
        <f>AD15/AD26*100</f>
        <v>0.0845693116509933</v>
      </c>
      <c r="AF15" s="28">
        <v>54232</v>
      </c>
      <c r="AG15" s="29">
        <f>AF15/AF26*100</f>
        <v>0.10602708824751154</v>
      </c>
      <c r="AH15" s="28">
        <v>47114</v>
      </c>
      <c r="AI15" s="29">
        <f>AH15/AH26*100</f>
        <v>0.09433781487678547</v>
      </c>
      <c r="AJ15" s="28">
        <v>45405</v>
      </c>
      <c r="AK15" s="29">
        <f>AJ15/AJ26*100</f>
        <v>0.09186291435171651</v>
      </c>
      <c r="AL15" s="28">
        <v>47400</v>
      </c>
      <c r="AM15" s="29">
        <f>AL15/AL26*100</f>
        <v>0.09837066631557607</v>
      </c>
    </row>
    <row r="16" spans="1:39" ht="20.25" customHeight="1">
      <c r="A16" s="57"/>
      <c r="B16" s="58" t="s">
        <v>9</v>
      </c>
      <c r="C16" s="59"/>
      <c r="D16" s="32">
        <v>616808</v>
      </c>
      <c r="E16" s="45">
        <v>1.2</v>
      </c>
      <c r="F16" s="32">
        <v>616078</v>
      </c>
      <c r="G16" s="34">
        <f>F16/F26*100</f>
        <v>1.1777980748039558</v>
      </c>
      <c r="H16" s="32">
        <v>624143</v>
      </c>
      <c r="I16" s="34">
        <f>H16/H26*100</f>
        <v>1.2818499066825804</v>
      </c>
      <c r="J16" s="32">
        <v>544544</v>
      </c>
      <c r="K16" s="35">
        <f>J16/J26*100</f>
        <v>1.1074858878141347</v>
      </c>
      <c r="L16" s="36">
        <v>515541</v>
      </c>
      <c r="M16" s="35">
        <f>L16/L26*100</f>
        <v>1.0585375857521782</v>
      </c>
      <c r="N16" s="36">
        <f>SUM(N12:N15)</f>
        <v>522538</v>
      </c>
      <c r="O16" s="35">
        <f>N16/N26*100</f>
        <v>1.0515762978536565</v>
      </c>
      <c r="P16" s="36">
        <v>513128</v>
      </c>
      <c r="Q16" s="35">
        <f>P16/P26*100</f>
        <v>1.0093200536013922</v>
      </c>
      <c r="R16" s="37">
        <v>511572</v>
      </c>
      <c r="S16" s="38">
        <f>R16/R26*100</f>
        <v>1.0102098389397256</v>
      </c>
      <c r="T16" s="37">
        <v>507199</v>
      </c>
      <c r="U16" s="38">
        <f>T16/T26*100</f>
        <v>1.0278772117186827</v>
      </c>
      <c r="V16" s="37">
        <v>506087</v>
      </c>
      <c r="W16" s="38">
        <f>V16/V26*100</f>
        <v>1.0228962645985507</v>
      </c>
      <c r="X16" s="37">
        <f>SUM(X12:X15)</f>
        <v>500283</v>
      </c>
      <c r="Y16" s="38">
        <f>X16/X26*100</f>
        <v>1.0219537130139207</v>
      </c>
      <c r="Z16" s="37">
        <f>SUM(Z12:Z15)</f>
        <v>496631</v>
      </c>
      <c r="AA16" s="38">
        <f>Z16/Z26*100</f>
        <v>0.9711807109189625</v>
      </c>
      <c r="AB16" s="37">
        <v>497199</v>
      </c>
      <c r="AC16" s="39">
        <f>AB16/AB26*100</f>
        <v>0.9581827545720557</v>
      </c>
      <c r="AD16" s="40">
        <v>496048</v>
      </c>
      <c r="AE16" s="38">
        <f>AD16/AD26*100</f>
        <v>0.935579248106602</v>
      </c>
      <c r="AF16" s="37">
        <v>583383</v>
      </c>
      <c r="AG16" s="38">
        <f>AF16/AF26*100</f>
        <v>1.1405517189684693</v>
      </c>
      <c r="AH16" s="37">
        <v>549981</v>
      </c>
      <c r="AI16" s="38">
        <f>AH16/AH26*100</f>
        <v>1.1012439139905197</v>
      </c>
      <c r="AJ16" s="37">
        <v>542315</v>
      </c>
      <c r="AK16" s="38">
        <f>AJ16/AJ26*100</f>
        <v>1.0972059552175122</v>
      </c>
      <c r="AL16" s="37">
        <v>558248</v>
      </c>
      <c r="AM16" s="38">
        <f>AL16/AL26*100</f>
        <v>1.158549108213876</v>
      </c>
    </row>
    <row r="17" spans="1:39" ht="20.25" customHeight="1">
      <c r="A17" s="64" t="s">
        <v>11</v>
      </c>
      <c r="B17" s="60" t="s">
        <v>31</v>
      </c>
      <c r="C17" s="61"/>
      <c r="D17" s="4">
        <v>125087</v>
      </c>
      <c r="E17" s="41">
        <v>0.3</v>
      </c>
      <c r="F17" s="4">
        <v>149158</v>
      </c>
      <c r="G17" s="6">
        <f>F17/F26*100</f>
        <v>0.28515545960350547</v>
      </c>
      <c r="H17" s="4">
        <v>155367</v>
      </c>
      <c r="I17" s="6">
        <f>H17/H26*100</f>
        <v>0.31908901397845124</v>
      </c>
      <c r="J17" s="4">
        <v>157533</v>
      </c>
      <c r="K17" s="7">
        <f>J17/J26*100</f>
        <v>0.320388388018276</v>
      </c>
      <c r="L17" s="8">
        <v>156348</v>
      </c>
      <c r="M17" s="7">
        <f>L17/L26*100</f>
        <v>0.32102244914988637</v>
      </c>
      <c r="N17" s="8">
        <v>153767</v>
      </c>
      <c r="O17" s="7">
        <f>N17/N26*100</f>
        <v>0.30944683944911794</v>
      </c>
      <c r="P17" s="8">
        <v>154296</v>
      </c>
      <c r="Q17" s="7">
        <f>P17/P26*100</f>
        <v>0.30349941338317227</v>
      </c>
      <c r="R17" s="42">
        <v>148592</v>
      </c>
      <c r="S17" s="10">
        <f>R17/R26*100</f>
        <v>0.2934271234307814</v>
      </c>
      <c r="T17" s="42">
        <v>147456</v>
      </c>
      <c r="U17" s="10">
        <f>T17/T26*100</f>
        <v>0.29883075899437905</v>
      </c>
      <c r="V17" s="42">
        <v>136944</v>
      </c>
      <c r="W17" s="10">
        <f>V17/V26*100</f>
        <v>0.27678937822782235</v>
      </c>
      <c r="X17" s="42">
        <v>132274</v>
      </c>
      <c r="Y17" s="10">
        <f>X17/X26*100</f>
        <v>0.2702028760425666</v>
      </c>
      <c r="Z17" s="42">
        <v>136688</v>
      </c>
      <c r="AA17" s="10">
        <f>Z17/Z26*100</f>
        <v>0.2672985556964651</v>
      </c>
      <c r="AB17" s="42">
        <v>138057</v>
      </c>
      <c r="AC17" s="11">
        <f>AB17/AB26*100</f>
        <v>0.2660581307443384</v>
      </c>
      <c r="AD17" s="52">
        <v>135664</v>
      </c>
      <c r="AE17" s="10">
        <f>AD17/AD26*100</f>
        <v>0.2558712526109047</v>
      </c>
      <c r="AF17" s="42">
        <v>122803</v>
      </c>
      <c r="AG17" s="10">
        <f>AF17/AF26*100</f>
        <v>0.24008785436751662</v>
      </c>
      <c r="AH17" s="42">
        <v>195515</v>
      </c>
      <c r="AI17" s="10">
        <f>AH17/AH26*100</f>
        <v>0.39148571285891054</v>
      </c>
      <c r="AJ17" s="42">
        <v>198109</v>
      </c>
      <c r="AK17" s="10">
        <f>AJ17/AJ26*100</f>
        <v>0.4008120272944435</v>
      </c>
      <c r="AL17" s="42">
        <v>181539</v>
      </c>
      <c r="AM17" s="10">
        <f>AL17/AL26*100</f>
        <v>0.3767534259971175</v>
      </c>
    </row>
    <row r="18" spans="1:39" ht="20.25" customHeight="1">
      <c r="A18" s="65"/>
      <c r="B18" s="54" t="s">
        <v>16</v>
      </c>
      <c r="C18" s="55"/>
      <c r="D18" s="13">
        <v>10060</v>
      </c>
      <c r="E18" s="43">
        <v>0</v>
      </c>
      <c r="F18" s="13">
        <v>9863</v>
      </c>
      <c r="G18" s="15">
        <f>F18/F26*100</f>
        <v>0.01885576568517528</v>
      </c>
      <c r="H18" s="46">
        <v>6948</v>
      </c>
      <c r="I18" s="15">
        <f>H18/H26*100</f>
        <v>0.01426963556689824</v>
      </c>
      <c r="J18" s="13">
        <v>6606</v>
      </c>
      <c r="K18" s="16">
        <f>J18/J26*100</f>
        <v>0.01343518939681674</v>
      </c>
      <c r="L18" s="17">
        <v>5930</v>
      </c>
      <c r="M18" s="16">
        <f>L18/L26*100</f>
        <v>0.012175807323783011</v>
      </c>
      <c r="N18" s="17">
        <v>5343</v>
      </c>
      <c r="O18" s="16">
        <f>N18/N26*100</f>
        <v>0.010752466154484623</v>
      </c>
      <c r="P18" s="17">
        <v>5410</v>
      </c>
      <c r="Q18" s="16">
        <f>P18/P26*100</f>
        <v>0.010641441297266047</v>
      </c>
      <c r="R18" s="18">
        <v>3271</v>
      </c>
      <c r="S18" s="19">
        <f>R18/R26*100</f>
        <v>0.006459298755936295</v>
      </c>
      <c r="T18" s="18">
        <v>2452</v>
      </c>
      <c r="U18" s="19">
        <f>T18/T26*100</f>
        <v>0.004969163825508744</v>
      </c>
      <c r="V18" s="18">
        <v>2011</v>
      </c>
      <c r="W18" s="19">
        <f>V18/V26*100</f>
        <v>0.0040646062596108685</v>
      </c>
      <c r="X18" s="18">
        <v>1974</v>
      </c>
      <c r="Y18" s="19">
        <f>X18/X26*100</f>
        <v>0.004032390925715004</v>
      </c>
      <c r="Z18" s="18">
        <v>1851</v>
      </c>
      <c r="AA18" s="19">
        <f>Z18/Z26*100</f>
        <v>0.0036197005340202278</v>
      </c>
      <c r="AB18" s="18">
        <v>1605</v>
      </c>
      <c r="AC18" s="20">
        <f>AB18/AB26*100</f>
        <v>0.0030930941556361726</v>
      </c>
      <c r="AD18" s="21">
        <v>1605</v>
      </c>
      <c r="AE18" s="19">
        <f>AD18/AD26*100</f>
        <v>0.0030271358683254365</v>
      </c>
      <c r="AF18" s="18">
        <v>1537</v>
      </c>
      <c r="AG18" s="19">
        <f>AF18/AF26*100</f>
        <v>0.0030049349947710805</v>
      </c>
      <c r="AH18" s="18">
        <v>6725</v>
      </c>
      <c r="AI18" s="19">
        <f>AH18/AH26*100</f>
        <v>0.013465674853469929</v>
      </c>
      <c r="AJ18" s="18">
        <v>1315</v>
      </c>
      <c r="AK18" s="19">
        <f>AJ18/AJ26*100</f>
        <v>0.0026604940507104326</v>
      </c>
      <c r="AL18" s="18">
        <v>1318</v>
      </c>
      <c r="AM18" s="19">
        <f>AL18/AL26*100</f>
        <v>0.0027352856161166512</v>
      </c>
    </row>
    <row r="19" spans="1:39" ht="20.25" customHeight="1">
      <c r="A19" s="65"/>
      <c r="B19" s="54" t="s">
        <v>10</v>
      </c>
      <c r="C19" s="55"/>
      <c r="D19" s="13">
        <v>606282</v>
      </c>
      <c r="E19" s="43">
        <v>1.2</v>
      </c>
      <c r="F19" s="13">
        <v>537066</v>
      </c>
      <c r="G19" s="15">
        <f>F19/F26*100</f>
        <v>1.0267454784015357</v>
      </c>
      <c r="H19" s="13">
        <v>520335</v>
      </c>
      <c r="I19" s="15">
        <f>H19/H26*100</f>
        <v>1.0686515288862977</v>
      </c>
      <c r="J19" s="13">
        <v>504473</v>
      </c>
      <c r="K19" s="16">
        <f>J19/J26*100</f>
        <v>1.025990054583762</v>
      </c>
      <c r="L19" s="17">
        <v>399263</v>
      </c>
      <c r="M19" s="16">
        <f>L19/L26*100</f>
        <v>0.8197890994124074</v>
      </c>
      <c r="N19" s="17">
        <v>400184</v>
      </c>
      <c r="O19" s="16">
        <f>N19/N26*100</f>
        <v>0.8053462316238583</v>
      </c>
      <c r="P19" s="17">
        <v>386845</v>
      </c>
      <c r="Q19" s="16">
        <f>P19/P26*100</f>
        <v>0.7609220625953574</v>
      </c>
      <c r="R19" s="18">
        <v>358327</v>
      </c>
      <c r="S19" s="19">
        <f>R19/R26*100</f>
        <v>0.7075943580918327</v>
      </c>
      <c r="T19" s="18">
        <v>357870</v>
      </c>
      <c r="U19" s="19">
        <f>T19/T26*100</f>
        <v>0.7252506762784724</v>
      </c>
      <c r="V19" s="18">
        <v>348564</v>
      </c>
      <c r="W19" s="19">
        <f>V19/V26*100</f>
        <v>0.7045128872575847</v>
      </c>
      <c r="X19" s="18">
        <v>344220</v>
      </c>
      <c r="Y19" s="19">
        <f>X19/X26*100</f>
        <v>0.703155827988662</v>
      </c>
      <c r="Z19" s="18">
        <v>346532</v>
      </c>
      <c r="AA19" s="19">
        <f>Z19/Z26*100</f>
        <v>0.6776564373069138</v>
      </c>
      <c r="AB19" s="18">
        <v>363157</v>
      </c>
      <c r="AC19" s="20">
        <f>AB19/AB26*100</f>
        <v>0.6998621771204769</v>
      </c>
      <c r="AD19" s="21">
        <v>363157</v>
      </c>
      <c r="AE19" s="19">
        <f>AD19/AD26*100</f>
        <v>0.6849380564071406</v>
      </c>
      <c r="AF19" s="18">
        <v>328667</v>
      </c>
      <c r="AG19" s="19">
        <f>AF19/AF26*100</f>
        <v>0.6425653675513512</v>
      </c>
      <c r="AH19" s="18">
        <v>325462</v>
      </c>
      <c r="AI19" s="19">
        <f>AH19/AH26*100</f>
        <v>0.6516825976446142</v>
      </c>
      <c r="AJ19" s="18">
        <v>323478</v>
      </c>
      <c r="AK19" s="19">
        <f>AJ19/AJ26*100</f>
        <v>0.6544572582020604</v>
      </c>
      <c r="AL19" s="18">
        <v>430280</v>
      </c>
      <c r="AM19" s="19">
        <f>AL19/AL26*100</f>
        <v>0.8929732131279764</v>
      </c>
    </row>
    <row r="20" spans="1:39" ht="20.25" customHeight="1">
      <c r="A20" s="65"/>
      <c r="B20" s="62" t="s">
        <v>8</v>
      </c>
      <c r="C20" s="63"/>
      <c r="D20" s="23">
        <v>45573</v>
      </c>
      <c r="E20" s="44">
        <v>0.1</v>
      </c>
      <c r="F20" s="23">
        <v>49468</v>
      </c>
      <c r="G20" s="25">
        <f>F20/F26*100</f>
        <v>0.09457132889731834</v>
      </c>
      <c r="H20" s="23">
        <v>56259</v>
      </c>
      <c r="I20" s="25">
        <f>H20/H26*100</f>
        <v>0.11554338332730688</v>
      </c>
      <c r="J20" s="23">
        <v>57876</v>
      </c>
      <c r="K20" s="26">
        <f>J20/J26*100</f>
        <v>0.11770739048291941</v>
      </c>
      <c r="L20" s="27">
        <v>62416</v>
      </c>
      <c r="M20" s="26">
        <f>L20/L26*100</f>
        <v>0.1281560185364655</v>
      </c>
      <c r="N20" s="27">
        <v>32289</v>
      </c>
      <c r="O20" s="26">
        <f>N20/N26*100</f>
        <v>0.06497967053381135</v>
      </c>
      <c r="P20" s="27">
        <v>62428</v>
      </c>
      <c r="Q20" s="26">
        <f>P20/P26*100</f>
        <v>0.12279554478848886</v>
      </c>
      <c r="R20" s="28">
        <v>54589</v>
      </c>
      <c r="S20" s="29">
        <f>R20/R26*100</f>
        <v>0.10779781711641896</v>
      </c>
      <c r="T20" s="28">
        <v>31135</v>
      </c>
      <c r="U20" s="29">
        <f>T20/T26*100</f>
        <v>0.06309743707472054</v>
      </c>
      <c r="V20" s="28">
        <v>22624</v>
      </c>
      <c r="W20" s="29">
        <f>V20/V26*100</f>
        <v>0.04572732571727314</v>
      </c>
      <c r="X20" s="28">
        <v>27723</v>
      </c>
      <c r="Y20" s="29">
        <f>X20/X26*100</f>
        <v>0.056631192316918474</v>
      </c>
      <c r="Z20" s="28">
        <v>34832</v>
      </c>
      <c r="AA20" s="29">
        <f>Z20/Z26*100</f>
        <v>0.06811529389572803</v>
      </c>
      <c r="AB20" s="28">
        <v>30763</v>
      </c>
      <c r="AC20" s="30">
        <f>AB20/AB26*100</f>
        <v>0.05928526823042715</v>
      </c>
      <c r="AD20" s="31">
        <v>30763</v>
      </c>
      <c r="AE20" s="29">
        <f>AD20/AD26*100</f>
        <v>0.05802104717588498</v>
      </c>
      <c r="AF20" s="28">
        <v>37155</v>
      </c>
      <c r="AG20" s="29">
        <f>AF20/AF26*100</f>
        <v>0.07264044224510052</v>
      </c>
      <c r="AH20" s="28">
        <v>32539</v>
      </c>
      <c r="AI20" s="29">
        <f>AH20/AH26*100</f>
        <v>0.06515384298246217</v>
      </c>
      <c r="AJ20" s="28">
        <v>32228</v>
      </c>
      <c r="AK20" s="29">
        <f>AJ20/AJ26*100</f>
        <v>0.06520334773102344</v>
      </c>
      <c r="AL20" s="28">
        <v>36229</v>
      </c>
      <c r="AM20" s="29">
        <f>AL20/AL26*100</f>
        <v>0.07518714915500013</v>
      </c>
    </row>
    <row r="21" spans="1:39" ht="20.25" customHeight="1">
      <c r="A21" s="66"/>
      <c r="B21" s="58" t="s">
        <v>9</v>
      </c>
      <c r="C21" s="59"/>
      <c r="D21" s="32">
        <v>787002</v>
      </c>
      <c r="E21" s="45">
        <v>1.6</v>
      </c>
      <c r="F21" s="32">
        <v>745555</v>
      </c>
      <c r="G21" s="34">
        <f>F21/F26*100</f>
        <v>1.425328032587535</v>
      </c>
      <c r="H21" s="32">
        <v>738909</v>
      </c>
      <c r="I21" s="34">
        <f>H21/H26*100</f>
        <v>1.517553561758954</v>
      </c>
      <c r="J21" s="32">
        <v>726488</v>
      </c>
      <c r="K21" s="35">
        <f>J21/J26*100</f>
        <v>1.4775210224817739</v>
      </c>
      <c r="L21" s="36">
        <v>623956</v>
      </c>
      <c r="M21" s="35">
        <f>L21/L26*100</f>
        <v>1.2811413211666698</v>
      </c>
      <c r="N21" s="36">
        <f>SUM(N17:N20)</f>
        <v>591583</v>
      </c>
      <c r="O21" s="35">
        <f>N21/N26*100</f>
        <v>1.1905252077612722</v>
      </c>
      <c r="P21" s="36">
        <v>608979</v>
      </c>
      <c r="Q21" s="35">
        <f>P21/P26*100</f>
        <v>1.1978584620642847</v>
      </c>
      <c r="R21" s="37">
        <v>564779</v>
      </c>
      <c r="S21" s="38">
        <f>R21/R26*100</f>
        <v>1.1152785973949693</v>
      </c>
      <c r="T21" s="37">
        <v>538913</v>
      </c>
      <c r="U21" s="38">
        <f>T21/T26*100</f>
        <v>1.0921480361730806</v>
      </c>
      <c r="V21" s="37">
        <v>510142</v>
      </c>
      <c r="W21" s="38">
        <f>V21/V26*100</f>
        <v>1.0310921762756875</v>
      </c>
      <c r="X21" s="37">
        <f>SUM(X17:X20)</f>
        <v>506191</v>
      </c>
      <c r="Y21" s="38">
        <f>X21/X26*100</f>
        <v>1.034022287273862</v>
      </c>
      <c r="Z21" s="37">
        <v>519902</v>
      </c>
      <c r="AA21" s="38">
        <f>Z21/Z26*100</f>
        <v>1.0166880318952913</v>
      </c>
      <c r="AB21" s="37">
        <v>533582</v>
      </c>
      <c r="AC21" s="39">
        <f>AB21/AB26*100</f>
        <v>1.0282986702508787</v>
      </c>
      <c r="AD21" s="40">
        <v>531189</v>
      </c>
      <c r="AE21" s="38">
        <f>AD21/AD26*100</f>
        <v>1.0018574920622556</v>
      </c>
      <c r="AF21" s="37">
        <v>490162</v>
      </c>
      <c r="AG21" s="38">
        <f>AF21/AF26*100</f>
        <v>0.9582985991587394</v>
      </c>
      <c r="AH21" s="37">
        <v>560241</v>
      </c>
      <c r="AI21" s="38">
        <f>AH21/AH26*100</f>
        <v>1.121787828339457</v>
      </c>
      <c r="AJ21" s="37">
        <v>555131</v>
      </c>
      <c r="AK21" s="38">
        <f>AJ21/AJ26*100</f>
        <v>1.12313515046763</v>
      </c>
      <c r="AL21" s="37">
        <v>649366</v>
      </c>
      <c r="AM21" s="38">
        <f>AL21/AL26*100</f>
        <v>1.3476490738962106</v>
      </c>
    </row>
    <row r="22" spans="1:39" ht="20.25" customHeight="1">
      <c r="A22" s="71" t="s">
        <v>32</v>
      </c>
      <c r="B22" s="71"/>
      <c r="C22" s="71"/>
      <c r="D22" s="32"/>
      <c r="E22" s="45"/>
      <c r="F22" s="32">
        <v>82161</v>
      </c>
      <c r="G22" s="34">
        <f>F22/F26*100</f>
        <v>0.15707275316431982</v>
      </c>
      <c r="H22" s="32">
        <v>121947</v>
      </c>
      <c r="I22" s="34">
        <f>H22/H26*100</f>
        <v>0.2504518204485521</v>
      </c>
      <c r="J22" s="32">
        <v>122634</v>
      </c>
      <c r="K22" s="35">
        <f>J22/J26*100</f>
        <v>0.24941129526025188</v>
      </c>
      <c r="L22" s="36">
        <v>122373</v>
      </c>
      <c r="M22" s="35">
        <f>L22/L26*100</f>
        <v>0.25126308088251237</v>
      </c>
      <c r="N22" s="36">
        <v>601641</v>
      </c>
      <c r="O22" s="35">
        <f>N22/N26*100</f>
        <v>1.2107663278402176</v>
      </c>
      <c r="P22" s="36">
        <v>317349</v>
      </c>
      <c r="Q22" s="35">
        <f>P22/P26*100</f>
        <v>0.624223799306115</v>
      </c>
      <c r="R22" s="37">
        <v>786273</v>
      </c>
      <c r="S22" s="38">
        <f>R22/R26*100</f>
        <v>1.5526665272779878</v>
      </c>
      <c r="T22" s="37">
        <v>446816</v>
      </c>
      <c r="U22" s="38">
        <f>T22/T26*100</f>
        <v>0.9055064860760665</v>
      </c>
      <c r="V22" s="37">
        <v>463079</v>
      </c>
      <c r="W22" s="38">
        <f>V22/V26*100</f>
        <v>0.9359690711558137</v>
      </c>
      <c r="X22" s="37">
        <v>490886</v>
      </c>
      <c r="Y22" s="38">
        <f>X22/X26*100</f>
        <v>1.0027579797165833</v>
      </c>
      <c r="Z22" s="37">
        <v>507137</v>
      </c>
      <c r="AA22" s="38">
        <f>Z22/Z26*100</f>
        <v>0.9917255914216186</v>
      </c>
      <c r="AB22" s="37">
        <v>650090</v>
      </c>
      <c r="AC22" s="39">
        <f>AB22/AB26*100</f>
        <v>1.2528283985280495</v>
      </c>
      <c r="AD22" s="40">
        <v>650090</v>
      </c>
      <c r="AE22" s="38">
        <f>AD22/AD26*100</f>
        <v>1.226112620959304</v>
      </c>
      <c r="AF22" s="37">
        <v>733779</v>
      </c>
      <c r="AG22" s="38">
        <f>AF22/AF26*100</f>
        <v>1.4345856834926018</v>
      </c>
      <c r="AH22" s="37">
        <v>797346</v>
      </c>
      <c r="AI22" s="38">
        <f>AH22/AH26*100</f>
        <v>1.5965504805523918</v>
      </c>
      <c r="AJ22" s="37">
        <v>844180</v>
      </c>
      <c r="AK22" s="38">
        <f>AJ22/AJ26*100</f>
        <v>1.707936021086489</v>
      </c>
      <c r="AL22" s="37">
        <v>907028</v>
      </c>
      <c r="AM22" s="38">
        <f>AL22/AL26*100</f>
        <v>1.8823828845334252</v>
      </c>
    </row>
    <row r="23" spans="1:39" ht="20.25" customHeight="1">
      <c r="A23" s="71" t="s">
        <v>33</v>
      </c>
      <c r="B23" s="71"/>
      <c r="C23" s="71"/>
      <c r="D23" s="32"/>
      <c r="E23" s="45"/>
      <c r="F23" s="32">
        <v>62066</v>
      </c>
      <c r="G23" s="34">
        <f>F23/F26*100</f>
        <v>0.11865577948049164</v>
      </c>
      <c r="H23" s="32">
        <v>84537</v>
      </c>
      <c r="I23" s="34">
        <f>H23/H26*100</f>
        <v>0.1736200607252269</v>
      </c>
      <c r="J23" s="32">
        <v>67907</v>
      </c>
      <c r="K23" s="35">
        <f>J23/J26*100</f>
        <v>0.138108296453169</v>
      </c>
      <c r="L23" s="36">
        <v>73010</v>
      </c>
      <c r="M23" s="35">
        <f>L23/L26*100</f>
        <v>0.14990821124947684</v>
      </c>
      <c r="N23" s="36">
        <v>250320</v>
      </c>
      <c r="O23" s="35">
        <f>N23/N26*100</f>
        <v>0.5037539449355402</v>
      </c>
      <c r="P23" s="36">
        <v>355955</v>
      </c>
      <c r="Q23" s="35">
        <f>P23/P26*100</f>
        <v>0.7001615964821323</v>
      </c>
      <c r="R23" s="37">
        <v>232831</v>
      </c>
      <c r="S23" s="38">
        <f>R23/R26*100</f>
        <v>0.4597752946020799</v>
      </c>
      <c r="T23" s="37">
        <v>152242</v>
      </c>
      <c r="U23" s="38">
        <f>T23/T26*100</f>
        <v>0.30852995070273337</v>
      </c>
      <c r="V23" s="37">
        <v>113083</v>
      </c>
      <c r="W23" s="38">
        <f>V23/V26*100</f>
        <v>0.22856184468203672</v>
      </c>
      <c r="X23" s="37">
        <v>140067</v>
      </c>
      <c r="Y23" s="38">
        <f>X23/X26*100</f>
        <v>0.2861220363688569</v>
      </c>
      <c r="Z23" s="37">
        <v>28791</v>
      </c>
      <c r="AA23" s="38">
        <f>Z23/Z26*100</f>
        <v>0.05630188982980895</v>
      </c>
      <c r="AB23" s="37">
        <v>86087</v>
      </c>
      <c r="AC23" s="39">
        <f>AB23/AB26*100</f>
        <v>0.16590354926869233</v>
      </c>
      <c r="AD23" s="40">
        <v>86087</v>
      </c>
      <c r="AE23" s="38">
        <f>AD23/AD26*100</f>
        <v>0.16236576043397624</v>
      </c>
      <c r="AF23" s="37">
        <v>94935</v>
      </c>
      <c r="AG23" s="38">
        <f>AF23/AF26*100</f>
        <v>0.185604101319839</v>
      </c>
      <c r="AH23" s="37">
        <v>90457</v>
      </c>
      <c r="AI23" s="38">
        <f>AH23/AH26*100</f>
        <v>0.18112484018146163</v>
      </c>
      <c r="AJ23" s="37">
        <v>96080</v>
      </c>
      <c r="AK23" s="38">
        <f>AJ23/AJ26*100</f>
        <v>0.19438803680019648</v>
      </c>
      <c r="AL23" s="37">
        <v>118040</v>
      </c>
      <c r="AM23" s="38">
        <f>AL23/AL26*100</f>
        <v>0.2449720137529663</v>
      </c>
    </row>
    <row r="24" spans="1:39" ht="20.25" customHeight="1">
      <c r="A24" s="71" t="s">
        <v>34</v>
      </c>
      <c r="B24" s="71"/>
      <c r="C24" s="71"/>
      <c r="D24" s="47"/>
      <c r="E24" s="45"/>
      <c r="F24" s="32">
        <v>337875</v>
      </c>
      <c r="G24" s="34">
        <f>F24/F26*100</f>
        <v>0.6459385411009427</v>
      </c>
      <c r="H24" s="32">
        <v>144898</v>
      </c>
      <c r="I24" s="34">
        <f>H24/H26*100</f>
        <v>0.29758803315665244</v>
      </c>
      <c r="J24" s="32">
        <v>145486</v>
      </c>
      <c r="K24" s="35">
        <f>J24/J26*100</f>
        <v>0.2958873697525401</v>
      </c>
      <c r="L24" s="36">
        <v>28056</v>
      </c>
      <c r="M24" s="35">
        <f>L24/L26*100</f>
        <v>0.05760614675818822</v>
      </c>
      <c r="N24" s="36">
        <v>167482</v>
      </c>
      <c r="O24" s="35">
        <f>N24/N26*100</f>
        <v>0.33704745208410886</v>
      </c>
      <c r="P24" s="36">
        <v>140140</v>
      </c>
      <c r="Q24" s="35">
        <f>P24/P26*100</f>
        <v>0.2756546364877752</v>
      </c>
      <c r="R24" s="37">
        <v>199482</v>
      </c>
      <c r="S24" s="38">
        <f>R24/R26*100</f>
        <v>0.39392046298736894</v>
      </c>
      <c r="T24" s="37">
        <v>90243</v>
      </c>
      <c r="U24" s="38">
        <f>T24/T26*100</f>
        <v>0.18288427859110343</v>
      </c>
      <c r="V24" s="37">
        <v>92750</v>
      </c>
      <c r="W24" s="38">
        <f>V24/V26*100</f>
        <v>0.1874650574733506</v>
      </c>
      <c r="X24" s="37">
        <v>112096</v>
      </c>
      <c r="Y24" s="38">
        <f>X24/X26*100</f>
        <v>0.228984241747188</v>
      </c>
      <c r="Z24" s="37">
        <v>75685</v>
      </c>
      <c r="AA24" s="38">
        <f>Z24/Z26*100</f>
        <v>0.14800488110065962</v>
      </c>
      <c r="AB24" s="37">
        <v>118960</v>
      </c>
      <c r="AC24" s="39">
        <f>AB24/AB26*100</f>
        <v>0.2292551281959371</v>
      </c>
      <c r="AD24" s="40">
        <v>118960</v>
      </c>
      <c r="AE24" s="38">
        <f>AD24/AD26*100</f>
        <v>0.22436640678878128</v>
      </c>
      <c r="AF24" s="37">
        <v>166982</v>
      </c>
      <c r="AG24" s="38">
        <f>AF24/AF26*100</f>
        <v>0.32646067358286573</v>
      </c>
      <c r="AH24" s="37">
        <v>282856</v>
      </c>
      <c r="AI24" s="38">
        <f>AH24/AH26*100</f>
        <v>0.5663712901640283</v>
      </c>
      <c r="AJ24" s="37">
        <v>260816</v>
      </c>
      <c r="AK24" s="38">
        <f>AJ24/AJ26*100</f>
        <v>0.5276801645095758</v>
      </c>
      <c r="AL24" s="37">
        <v>483843</v>
      </c>
      <c r="AM24" s="38">
        <f>AL24/AL26*100</f>
        <v>1.0041341413950904</v>
      </c>
    </row>
    <row r="25" spans="1:39" ht="20.25" customHeight="1">
      <c r="A25" s="57" t="s">
        <v>37</v>
      </c>
      <c r="B25" s="69"/>
      <c r="C25" s="70"/>
      <c r="D25" s="47"/>
      <c r="E25" s="45"/>
      <c r="F25" s="32"/>
      <c r="G25" s="34"/>
      <c r="H25" s="32"/>
      <c r="I25" s="34"/>
      <c r="J25" s="32"/>
      <c r="K25" s="35"/>
      <c r="L25" s="36"/>
      <c r="M25" s="35"/>
      <c r="N25" s="36"/>
      <c r="O25" s="35"/>
      <c r="P25" s="36"/>
      <c r="Q25" s="35"/>
      <c r="R25" s="37"/>
      <c r="S25" s="38"/>
      <c r="T25" s="37"/>
      <c r="U25" s="38"/>
      <c r="V25" s="37"/>
      <c r="W25" s="38"/>
      <c r="X25" s="37"/>
      <c r="Y25" s="38"/>
      <c r="Z25" s="37"/>
      <c r="AA25" s="38"/>
      <c r="AB25" s="37">
        <v>2407</v>
      </c>
      <c r="AC25" s="39">
        <f>AB25/AB26*100</f>
        <v>0.004638677652720416</v>
      </c>
      <c r="AD25" s="40">
        <v>2407</v>
      </c>
      <c r="AE25" s="38">
        <f>AD25/AD26*100</f>
        <v>0.004539760769507368</v>
      </c>
      <c r="AF25" s="37">
        <v>28487</v>
      </c>
      <c r="AG25" s="38">
        <f>AF25/AF26*100</f>
        <v>0.05569393831883134</v>
      </c>
      <c r="AH25" s="37">
        <v>30459</v>
      </c>
      <c r="AI25" s="38">
        <f>AH25/AH26*100</f>
        <v>0.06098899484934432</v>
      </c>
      <c r="AJ25" s="37">
        <v>33105</v>
      </c>
      <c r="AK25" s="38">
        <f>AJ25/AJ26*100</f>
        <v>0.06697768482796113</v>
      </c>
      <c r="AL25" s="37">
        <v>17659</v>
      </c>
      <c r="AM25" s="38">
        <f>AL25/AL26*100</f>
        <v>0.03664826152883456</v>
      </c>
    </row>
    <row r="26" spans="1:39" ht="20.25" customHeight="1">
      <c r="A26" s="71" t="s">
        <v>12</v>
      </c>
      <c r="B26" s="71"/>
      <c r="C26" s="71"/>
      <c r="D26" s="32">
        <v>49820565</v>
      </c>
      <c r="E26" s="33" t="s">
        <v>35</v>
      </c>
      <c r="F26" s="32">
        <v>52307608</v>
      </c>
      <c r="G26" s="34">
        <f>F26/F26*100</f>
        <v>100</v>
      </c>
      <c r="H26" s="32">
        <v>48690802</v>
      </c>
      <c r="I26" s="34">
        <f>H26/H26*100</f>
        <v>100</v>
      </c>
      <c r="J26" s="32">
        <v>49169385</v>
      </c>
      <c r="K26" s="35">
        <f>J26/J26*100</f>
        <v>100</v>
      </c>
      <c r="L26" s="36">
        <v>48703136</v>
      </c>
      <c r="M26" s="35">
        <f>L26/L26*100</f>
        <v>100</v>
      </c>
      <c r="N26" s="36">
        <f>N11+N16+N21+N22+N23+N24</f>
        <v>49690926</v>
      </c>
      <c r="O26" s="35">
        <f>N26/N26*100</f>
        <v>100</v>
      </c>
      <c r="P26" s="36">
        <v>50838978</v>
      </c>
      <c r="Q26" s="35">
        <f>P26/P26*100</f>
        <v>100</v>
      </c>
      <c r="R26" s="37">
        <v>50640172</v>
      </c>
      <c r="S26" s="38">
        <f>R26/R26*100</f>
        <v>100</v>
      </c>
      <c r="T26" s="37">
        <v>49344318</v>
      </c>
      <c r="U26" s="38">
        <f>T26/T26*100</f>
        <v>100</v>
      </c>
      <c r="V26" s="37">
        <v>49475887</v>
      </c>
      <c r="W26" s="38">
        <f>V26/V26*100</f>
        <v>100</v>
      </c>
      <c r="X26" s="37">
        <f>X11+X16+X21+X22+X23+X24</f>
        <v>48953587</v>
      </c>
      <c r="Y26" s="38">
        <f>X26/X26*100</f>
        <v>100</v>
      </c>
      <c r="Z26" s="37">
        <f>Z11+Z16+Z21+Z22+Z23+Z24</f>
        <v>51136827</v>
      </c>
      <c r="AA26" s="38">
        <f>Z26/Z26*100</f>
        <v>100</v>
      </c>
      <c r="AB26" s="37">
        <f>AB11+AB16+AB21+AB22+AB23+AB24+AB25</f>
        <v>51889788</v>
      </c>
      <c r="AC26" s="39">
        <f>AB26/AB26*100</f>
        <v>100</v>
      </c>
      <c r="AD26" s="40">
        <v>53020415</v>
      </c>
      <c r="AE26" s="38">
        <f>AD26/AD26*100</f>
        <v>100</v>
      </c>
      <c r="AF26" s="37">
        <v>51149193</v>
      </c>
      <c r="AG26" s="38">
        <f>AF26/AF26*100</f>
        <v>100</v>
      </c>
      <c r="AH26" s="37">
        <v>49941797</v>
      </c>
      <c r="AI26" s="38">
        <f>AH26/AH26*100</f>
        <v>100</v>
      </c>
      <c r="AJ26" s="37">
        <v>49426910</v>
      </c>
      <c r="AK26" s="38">
        <f>AJ26/AJ26*100</f>
        <v>100</v>
      </c>
      <c r="AL26" s="37">
        <v>48185096</v>
      </c>
      <c r="AM26" s="38">
        <f>AL26/AL26*100</f>
        <v>100</v>
      </c>
    </row>
    <row r="27" spans="2:23" ht="20.25" customHeight="1">
      <c r="B27" s="68" t="s">
        <v>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8:23" ht="18" customHeight="1">
      <c r="R28" s="49"/>
      <c r="S28" s="49"/>
      <c r="T28" s="49"/>
      <c r="U28" s="49"/>
      <c r="V28" s="49"/>
      <c r="W28" s="49"/>
    </row>
    <row r="29" spans="18:23" ht="18" customHeight="1">
      <c r="R29" s="49"/>
      <c r="S29" s="49"/>
      <c r="T29" s="49"/>
      <c r="U29" s="49"/>
      <c r="V29" s="49"/>
      <c r="W29" s="49"/>
    </row>
    <row r="30" spans="18:23" ht="18" customHeight="1">
      <c r="R30" s="49"/>
      <c r="S30" s="49"/>
      <c r="T30" s="49"/>
      <c r="U30" s="49"/>
      <c r="V30" s="49"/>
      <c r="W30" s="49"/>
    </row>
  </sheetData>
  <sheetProtection/>
  <mergeCells count="46">
    <mergeCell ref="AJ2:AK2"/>
    <mergeCell ref="AH2:AI2"/>
    <mergeCell ref="AL2:AM2"/>
    <mergeCell ref="AD2:AE2"/>
    <mergeCell ref="AF2:AG2"/>
    <mergeCell ref="A26:C26"/>
    <mergeCell ref="B12:C12"/>
    <mergeCell ref="AB2:AC2"/>
    <mergeCell ref="B8:C8"/>
    <mergeCell ref="N2:O2"/>
    <mergeCell ref="L2:M2"/>
    <mergeCell ref="B27:W27"/>
    <mergeCell ref="B15:C15"/>
    <mergeCell ref="B16:C16"/>
    <mergeCell ref="B17:C17"/>
    <mergeCell ref="B18:C18"/>
    <mergeCell ref="A25:C25"/>
    <mergeCell ref="A24:C24"/>
    <mergeCell ref="A22:C22"/>
    <mergeCell ref="A23:C23"/>
    <mergeCell ref="B20:C20"/>
    <mergeCell ref="B10:C10"/>
    <mergeCell ref="B6:C6"/>
    <mergeCell ref="A17:A21"/>
    <mergeCell ref="B7:C7"/>
    <mergeCell ref="A12:A16"/>
    <mergeCell ref="B13:C13"/>
    <mergeCell ref="B19:C19"/>
    <mergeCell ref="B21:C21"/>
    <mergeCell ref="Z2:AA2"/>
    <mergeCell ref="X2:Y2"/>
    <mergeCell ref="J2:K2"/>
    <mergeCell ref="V2:W2"/>
    <mergeCell ref="T2:U2"/>
    <mergeCell ref="B4:C4"/>
    <mergeCell ref="P2:Q2"/>
    <mergeCell ref="A2:C3"/>
    <mergeCell ref="R2:S2"/>
    <mergeCell ref="H2:I2"/>
    <mergeCell ref="D2:E2"/>
    <mergeCell ref="F2:G2"/>
    <mergeCell ref="B14:C14"/>
    <mergeCell ref="A4:A11"/>
    <mergeCell ref="B9:C9"/>
    <mergeCell ref="B11:C11"/>
    <mergeCell ref="B5:C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H23030826</dc:creator>
  <cp:keywords/>
  <dc:description/>
  <cp:lastModifiedBy>政策企画部情報システム課</cp:lastModifiedBy>
  <cp:lastPrinted>2017-08-08T06:06:38Z</cp:lastPrinted>
  <dcterms:created xsi:type="dcterms:W3CDTF">2005-07-27T02:50:05Z</dcterms:created>
  <dcterms:modified xsi:type="dcterms:W3CDTF">2022-11-25T06:52:15Z</dcterms:modified>
  <cp:category/>
  <cp:version/>
  <cp:contentType/>
  <cp:contentStatus/>
</cp:coreProperties>
</file>