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(3) 給料" sheetId="1" r:id="rId1"/>
  </sheets>
  <definedNames>
    <definedName name="_xlnm.Print_Area" localSheetId="0">'(3) 給料'!$B$1:$BI$55</definedName>
  </definedNames>
  <calcPr fullCalcOnLoad="1"/>
</workbook>
</file>

<file path=xl/sharedStrings.xml><?xml version="1.0" encoding="utf-8"?>
<sst xmlns="http://schemas.openxmlformats.org/spreadsheetml/2006/main" count="354" uniqueCount="64">
  <si>
    <r>
      <t xml:space="preserve"> （３）一般行政職職員の平均給料月額，平均給与月額，平均経験年数及び平均年齢（</t>
    </r>
    <r>
      <rPr>
        <sz val="11"/>
        <rFont val="ＭＳ Ｐ明朝"/>
        <family val="1"/>
      </rPr>
      <t>平成</t>
    </r>
    <r>
      <rPr>
        <sz val="11"/>
        <rFont val="ＭＳ 明朝"/>
        <family val="1"/>
      </rPr>
      <t>24</t>
    </r>
    <r>
      <rPr>
        <sz val="11"/>
        <rFont val="ＭＳ Ｐ明朝"/>
        <family val="1"/>
      </rPr>
      <t>年4月1日</t>
    </r>
    <r>
      <rPr>
        <sz val="11"/>
        <rFont val="ＭＳ 明朝"/>
        <family val="1"/>
      </rPr>
      <t>現在)</t>
    </r>
  </si>
  <si>
    <t>（単位：人，百円，年，歳）</t>
  </si>
  <si>
    <t>区分</t>
  </si>
  <si>
    <t>全　　　学　　　歴</t>
  </si>
  <si>
    <t>大　　　学　　　卒</t>
  </si>
  <si>
    <t>高　　　校　　　卒</t>
  </si>
  <si>
    <t>職員数</t>
  </si>
  <si>
    <t>平　　均
給料月額</t>
  </si>
  <si>
    <t>平　　均
給与月額</t>
  </si>
  <si>
    <t>平　　均
経験年数</t>
  </si>
  <si>
    <t>平均年齢</t>
  </si>
  <si>
    <t>市町村名</t>
  </si>
  <si>
    <t>県計</t>
  </si>
  <si>
    <t>．</t>
  </si>
  <si>
    <t>．</t>
  </si>
  <si>
    <t>市計</t>
  </si>
  <si>
    <t>町村計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</si>
  <si>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</si>
  <si>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</si>
  <si>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</si>
  <si>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</si>
  <si>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</si>
  <si>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</si>
  <si>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</si>
  <si>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</si>
  <si>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</si>
  <si>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</si>
  <si>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</si>
  <si>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</si>
  <si>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</si>
  <si>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</si>
  <si>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</si>
  <si>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</si>
  <si>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</si>
  <si>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</si>
  <si>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</si>
  <si>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</si>
  <si>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</si>
  <si>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</si>
  <si>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</si>
  <si>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</si>
  <si>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</si>
  <si>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</si>
  <si>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</si>
  <si>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</si>
  <si>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</si>
  <si>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</si>
  <si>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</si>
  <si>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</si>
  <si>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</si>
  <si>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</si>
  <si>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</si>
  <si>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</si>
  <si>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</si>
  <si>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</si>
  <si>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</si>
  <si>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</si>
  <si>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</si>
  <si>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</si>
  <si>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</si>
  <si>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</si>
  <si>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資料：平成24年地方公務員給与実態調査</t>
  </si>
  <si>
    <t>※　「平均給与月額」には，給料月額のほか，扶養手当，地域手当，住居手当，初任給調整手当，通勤手当，単身赴任手当，特殊勤務手当，管理職手当，時間外勤</t>
  </si>
  <si>
    <t>　務手当，宿日直手当，管理職員特別勤務手当，夜間勤務手当及び休日勤務手当を含む。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</si>
</sst>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_ "/>
    <numFmt numFmtId="178" formatCode="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6"/>
      <name val="ＭＳ Ｐゴシック"/>
      <family val="3"/>
    </font>
    <font>
      <sz val="9"/>
      <color indexed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明朝"/>
      <family val="1"/>
    </font>
    <font>
      <sz val="12"/>
      <color indexed="9"/>
      <name val="ＭＳ Ｐ明朝"/>
      <family val="1"/>
    </font>
    <font>
      <sz val="9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Ｐ明朝"/>
      <family val="1"/>
    </font>
    <font>
      <sz val="12"/>
      <color theme="0"/>
      <name val="ＭＳ Ｐ明朝"/>
      <family val="1"/>
    </font>
    <font>
      <sz val="9"/>
      <color theme="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distributed"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48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1" xfId="0" applyFont="1" applyBorder="1" applyAlignment="1">
      <alignment horizontal="distributed" vertical="center"/>
    </xf>
    <xf numFmtId="176" fontId="2" fillId="0" borderId="32" xfId="0" applyNumberFormat="1" applyFont="1" applyBorder="1" applyAlignment="1">
      <alignment vertical="center"/>
    </xf>
    <xf numFmtId="176" fontId="2" fillId="0" borderId="33" xfId="48" applyNumberFormat="1" applyFon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2" fillId="0" borderId="34" xfId="0" applyNumberFormat="1" applyFont="1" applyBorder="1" applyAlignment="1">
      <alignment vertical="center"/>
    </xf>
    <xf numFmtId="176" fontId="2" fillId="0" borderId="35" xfId="0" applyNumberFormat="1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176" fontId="2" fillId="0" borderId="36" xfId="0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37" fontId="2" fillId="0" borderId="0" xfId="0" applyNumberFormat="1" applyFont="1" applyFill="1" applyBorder="1" applyAlignment="1" applyProtection="1">
      <alignment horizontal="distributed" vertical="center" shrinkToFit="1"/>
      <protection/>
    </xf>
    <xf numFmtId="37" fontId="2" fillId="0" borderId="0" xfId="0" applyNumberFormat="1" applyFont="1" applyBorder="1" applyAlignment="1" applyProtection="1">
      <alignment horizontal="distributed" vertical="center" shrinkToFit="1"/>
      <protection/>
    </xf>
    <xf numFmtId="176" fontId="2" fillId="0" borderId="15" xfId="48" applyNumberFormat="1" applyFont="1" applyBorder="1" applyAlignment="1">
      <alignment vertical="center"/>
    </xf>
    <xf numFmtId="176" fontId="2" fillId="0" borderId="14" xfId="48" applyNumberFormat="1" applyFont="1" applyBorder="1" applyAlignment="1">
      <alignment vertical="center"/>
    </xf>
    <xf numFmtId="176" fontId="2" fillId="0" borderId="12" xfId="48" applyNumberFormat="1" applyFont="1" applyBorder="1" applyAlignment="1">
      <alignment vertical="center"/>
    </xf>
    <xf numFmtId="176" fontId="2" fillId="0" borderId="38" xfId="0" applyNumberFormat="1" applyFont="1" applyBorder="1" applyAlignment="1">
      <alignment vertical="center"/>
    </xf>
    <xf numFmtId="176" fontId="2" fillId="0" borderId="39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176" fontId="2" fillId="0" borderId="40" xfId="0" applyNumberFormat="1" applyFont="1" applyBorder="1" applyAlignment="1">
      <alignment vertical="center"/>
    </xf>
    <xf numFmtId="38" fontId="2" fillId="0" borderId="41" xfId="48" applyFont="1" applyBorder="1" applyAlignment="1">
      <alignment vertical="center"/>
    </xf>
    <xf numFmtId="176" fontId="2" fillId="0" borderId="0" xfId="48" applyNumberFormat="1" applyFont="1" applyBorder="1" applyAlignment="1">
      <alignment vertical="center"/>
    </xf>
    <xf numFmtId="37" fontId="2" fillId="0" borderId="24" xfId="0" applyNumberFormat="1" applyFont="1" applyFill="1" applyBorder="1" applyAlignment="1" applyProtection="1">
      <alignment horizontal="distributed" vertical="center" shrinkToFit="1"/>
      <protection/>
    </xf>
    <xf numFmtId="37" fontId="2" fillId="0" borderId="24" xfId="0" applyNumberFormat="1" applyFont="1" applyBorder="1" applyAlignment="1" applyProtection="1">
      <alignment horizontal="distributed" vertical="center" shrinkToFit="1"/>
      <protection/>
    </xf>
    <xf numFmtId="176" fontId="2" fillId="0" borderId="25" xfId="48" applyNumberFormat="1" applyFont="1" applyBorder="1" applyAlignment="1">
      <alignment vertical="center"/>
    </xf>
    <xf numFmtId="176" fontId="2" fillId="0" borderId="29" xfId="48" applyNumberFormat="1" applyFont="1" applyBorder="1" applyAlignment="1">
      <alignment vertical="center"/>
    </xf>
    <xf numFmtId="177" fontId="2" fillId="0" borderId="24" xfId="0" applyNumberFormat="1" applyFont="1" applyBorder="1" applyAlignment="1">
      <alignment vertical="center"/>
    </xf>
    <xf numFmtId="178" fontId="2" fillId="0" borderId="24" xfId="0" applyNumberFormat="1" applyFont="1" applyBorder="1" applyAlignment="1">
      <alignment vertical="center"/>
    </xf>
    <xf numFmtId="38" fontId="2" fillId="0" borderId="25" xfId="48" applyFont="1" applyBorder="1" applyAlignment="1">
      <alignment vertical="center"/>
    </xf>
    <xf numFmtId="38" fontId="2" fillId="0" borderId="26" xfId="48" applyFont="1" applyBorder="1" applyAlignment="1">
      <alignment vertical="center"/>
    </xf>
    <xf numFmtId="38" fontId="2" fillId="0" borderId="28" xfId="48" applyFont="1" applyBorder="1" applyAlignment="1">
      <alignment vertical="center"/>
    </xf>
    <xf numFmtId="176" fontId="2" fillId="0" borderId="24" xfId="48" applyNumberFormat="1" applyFont="1" applyBorder="1" applyAlignment="1">
      <alignment vertical="center"/>
    </xf>
    <xf numFmtId="0" fontId="2" fillId="0" borderId="24" xfId="0" applyFont="1" applyFill="1" applyBorder="1" applyAlignment="1" applyProtection="1">
      <alignment horizontal="distributed" vertical="center" shrinkToFit="1"/>
      <protection/>
    </xf>
    <xf numFmtId="0" fontId="2" fillId="0" borderId="24" xfId="0" applyFont="1" applyBorder="1" applyAlignment="1" applyProtection="1">
      <alignment horizontal="distributed" vertical="center" shrinkToFit="1"/>
      <protection/>
    </xf>
    <xf numFmtId="176" fontId="8" fillId="0" borderId="24" xfId="0" applyNumberFormat="1" applyFont="1" applyBorder="1" applyAlignment="1">
      <alignment vertical="center"/>
    </xf>
    <xf numFmtId="37" fontId="2" fillId="0" borderId="24" xfId="0" applyNumberFormat="1" applyFont="1" applyFill="1" applyBorder="1" applyAlignment="1" applyProtection="1">
      <alignment horizontal="center" vertical="center" shrinkToFit="1"/>
      <protection/>
    </xf>
    <xf numFmtId="37" fontId="2" fillId="0" borderId="42" xfId="0" applyNumberFormat="1" applyFont="1" applyFill="1" applyBorder="1" applyAlignment="1" applyProtection="1">
      <alignment horizontal="distributed" vertical="center" shrinkToFit="1"/>
      <protection/>
    </xf>
    <xf numFmtId="37" fontId="2" fillId="0" borderId="42" xfId="0" applyNumberFormat="1" applyFont="1" applyBorder="1" applyAlignment="1" applyProtection="1">
      <alignment horizontal="distributed" vertical="center" shrinkToFit="1"/>
      <protection/>
    </xf>
    <xf numFmtId="176" fontId="2" fillId="0" borderId="43" xfId="48" applyNumberFormat="1" applyFont="1" applyBorder="1" applyAlignment="1">
      <alignment vertical="center"/>
    </xf>
    <xf numFmtId="176" fontId="2" fillId="0" borderId="44" xfId="48" applyNumberFormat="1" applyFont="1" applyBorder="1" applyAlignment="1">
      <alignment vertical="center"/>
    </xf>
    <xf numFmtId="176" fontId="2" fillId="0" borderId="45" xfId="48" applyNumberFormat="1" applyFont="1" applyBorder="1" applyAlignment="1">
      <alignment vertical="center"/>
    </xf>
    <xf numFmtId="176" fontId="2" fillId="0" borderId="46" xfId="0" applyNumberFormat="1" applyFont="1" applyBorder="1" applyAlignment="1">
      <alignment vertical="center"/>
    </xf>
    <xf numFmtId="176" fontId="2" fillId="0" borderId="42" xfId="0" applyNumberFormat="1" applyFont="1" applyBorder="1" applyAlignment="1">
      <alignment vertical="center"/>
    </xf>
    <xf numFmtId="176" fontId="2" fillId="0" borderId="47" xfId="0" applyNumberFormat="1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177" fontId="2" fillId="0" borderId="42" xfId="0" applyNumberFormat="1" applyFont="1" applyBorder="1" applyAlignment="1">
      <alignment vertical="center"/>
    </xf>
    <xf numFmtId="178" fontId="2" fillId="0" borderId="42" xfId="0" applyNumberFormat="1" applyFont="1" applyBorder="1" applyAlignment="1">
      <alignment vertical="center"/>
    </xf>
    <xf numFmtId="176" fontId="2" fillId="0" borderId="45" xfId="0" applyNumberFormat="1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38" fontId="2" fillId="0" borderId="43" xfId="48" applyFont="1" applyBorder="1" applyAlignment="1">
      <alignment vertical="center"/>
    </xf>
    <xf numFmtId="38" fontId="2" fillId="0" borderId="44" xfId="48" applyFont="1" applyBorder="1" applyAlignment="1">
      <alignment vertical="center"/>
    </xf>
    <xf numFmtId="38" fontId="2" fillId="0" borderId="47" xfId="48" applyFont="1" applyBorder="1" applyAlignment="1">
      <alignment vertical="center"/>
    </xf>
    <xf numFmtId="176" fontId="2" fillId="0" borderId="42" xfId="48" applyNumberFormat="1" applyFont="1" applyBorder="1" applyAlignment="1">
      <alignment vertical="center"/>
    </xf>
    <xf numFmtId="37" fontId="2" fillId="0" borderId="16" xfId="0" applyNumberFormat="1" applyFont="1" applyFill="1" applyBorder="1" applyAlignment="1" applyProtection="1">
      <alignment horizontal="distributed" vertical="center"/>
      <protection/>
    </xf>
    <xf numFmtId="37" fontId="2" fillId="0" borderId="16" xfId="0" applyNumberFormat="1" applyFont="1" applyBorder="1" applyAlignment="1" applyProtection="1">
      <alignment horizontal="distributed" vertical="center"/>
      <protection/>
    </xf>
    <xf numFmtId="176" fontId="2" fillId="0" borderId="17" xfId="48" applyNumberFormat="1" applyFont="1" applyBorder="1" applyAlignment="1">
      <alignment vertical="center"/>
    </xf>
    <xf numFmtId="176" fontId="2" fillId="0" borderId="21" xfId="48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8" fontId="2" fillId="0" borderId="16" xfId="0" applyNumberFormat="1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37" fontId="2" fillId="0" borderId="24" xfId="0" applyNumberFormat="1" applyFont="1" applyFill="1" applyBorder="1" applyAlignment="1" applyProtection="1">
      <alignment horizontal="distributed" vertical="center"/>
      <protection/>
    </xf>
    <xf numFmtId="176" fontId="2" fillId="0" borderId="25" xfId="48" applyNumberFormat="1" applyFont="1" applyFill="1" applyBorder="1" applyAlignment="1">
      <alignment vertical="center"/>
    </xf>
    <xf numFmtId="176" fontId="2" fillId="0" borderId="26" xfId="48" applyNumberFormat="1" applyFont="1" applyFill="1" applyBorder="1" applyAlignment="1">
      <alignment vertical="center"/>
    </xf>
    <xf numFmtId="176" fontId="2" fillId="0" borderId="29" xfId="48" applyNumberFormat="1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78" fontId="2" fillId="0" borderId="24" xfId="0" applyNumberFormat="1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38" fontId="2" fillId="0" borderId="25" xfId="48" applyFont="1" applyFill="1" applyBorder="1" applyAlignment="1">
      <alignment vertical="center"/>
    </xf>
    <xf numFmtId="38" fontId="2" fillId="0" borderId="26" xfId="48" applyFont="1" applyFill="1" applyBorder="1" applyAlignment="1">
      <alignment vertical="center"/>
    </xf>
    <xf numFmtId="38" fontId="2" fillId="0" borderId="28" xfId="48" applyFont="1" applyFill="1" applyBorder="1" applyAlignment="1">
      <alignment vertical="center"/>
    </xf>
    <xf numFmtId="176" fontId="2" fillId="0" borderId="24" xfId="48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7" fontId="2" fillId="0" borderId="24" xfId="0" applyNumberFormat="1" applyFont="1" applyBorder="1" applyAlignment="1" applyProtection="1">
      <alignment horizontal="distributed" vertical="center"/>
      <protection/>
    </xf>
    <xf numFmtId="37" fontId="2" fillId="0" borderId="48" xfId="0" applyNumberFormat="1" applyFont="1" applyFill="1" applyBorder="1" applyAlignment="1" applyProtection="1">
      <alignment horizontal="distributed" vertical="center"/>
      <protection/>
    </xf>
    <xf numFmtId="37" fontId="2" fillId="0" borderId="48" xfId="0" applyNumberFormat="1" applyFont="1" applyBorder="1" applyAlignment="1" applyProtection="1">
      <alignment horizontal="distributed" vertical="center"/>
      <protection/>
    </xf>
    <xf numFmtId="176" fontId="2" fillId="0" borderId="49" xfId="48" applyNumberFormat="1" applyFont="1" applyBorder="1" applyAlignment="1">
      <alignment vertical="center"/>
    </xf>
    <xf numFmtId="176" fontId="2" fillId="0" borderId="50" xfId="48" applyNumberFormat="1" applyFont="1" applyBorder="1" applyAlignment="1">
      <alignment vertical="center"/>
    </xf>
    <xf numFmtId="176" fontId="2" fillId="0" borderId="51" xfId="48" applyNumberFormat="1" applyFont="1" applyBorder="1" applyAlignment="1">
      <alignment vertical="center"/>
    </xf>
    <xf numFmtId="176" fontId="2" fillId="0" borderId="52" xfId="0" applyNumberFormat="1" applyFont="1" applyBorder="1" applyAlignment="1">
      <alignment vertical="center"/>
    </xf>
    <xf numFmtId="176" fontId="2" fillId="0" borderId="48" xfId="0" applyNumberFormat="1" applyFont="1" applyBorder="1" applyAlignment="1">
      <alignment vertical="center"/>
    </xf>
    <xf numFmtId="176" fontId="2" fillId="0" borderId="53" xfId="0" applyNumberFormat="1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177" fontId="2" fillId="0" borderId="48" xfId="0" applyNumberFormat="1" applyFont="1" applyBorder="1" applyAlignment="1">
      <alignment vertical="center"/>
    </xf>
    <xf numFmtId="178" fontId="2" fillId="0" borderId="48" xfId="0" applyNumberFormat="1" applyFont="1" applyBorder="1" applyAlignment="1">
      <alignment vertical="center"/>
    </xf>
    <xf numFmtId="176" fontId="2" fillId="0" borderId="51" xfId="0" applyNumberFormat="1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38" fontId="2" fillId="0" borderId="49" xfId="48" applyFont="1" applyBorder="1" applyAlignment="1">
      <alignment vertical="center"/>
    </xf>
    <xf numFmtId="38" fontId="2" fillId="0" borderId="50" xfId="48" applyFont="1" applyBorder="1" applyAlignment="1">
      <alignment vertical="center"/>
    </xf>
    <xf numFmtId="38" fontId="2" fillId="0" borderId="53" xfId="48" applyFont="1" applyBorder="1" applyAlignment="1">
      <alignment vertical="center"/>
    </xf>
    <xf numFmtId="176" fontId="2" fillId="0" borderId="48" xfId="48" applyNumberFormat="1" applyFont="1" applyBorder="1" applyAlignment="1">
      <alignment vertical="center"/>
    </xf>
    <xf numFmtId="37" fontId="2" fillId="0" borderId="54" xfId="0" applyNumberFormat="1" applyFont="1" applyFill="1" applyBorder="1" applyAlignment="1" applyProtection="1">
      <alignment horizontal="distributed" vertical="center"/>
      <protection/>
    </xf>
    <xf numFmtId="37" fontId="2" fillId="0" borderId="54" xfId="0" applyNumberFormat="1" applyFont="1" applyBorder="1" applyAlignment="1" applyProtection="1">
      <alignment horizontal="distributed" vertical="center"/>
      <protection/>
    </xf>
    <xf numFmtId="176" fontId="2" fillId="0" borderId="55" xfId="48" applyNumberFormat="1" applyFont="1" applyBorder="1" applyAlignment="1">
      <alignment vertical="center"/>
    </xf>
    <xf numFmtId="176" fontId="2" fillId="0" borderId="13" xfId="48" applyNumberFormat="1" applyFont="1" applyBorder="1" applyAlignment="1">
      <alignment vertical="center"/>
    </xf>
    <xf numFmtId="176" fontId="2" fillId="0" borderId="23" xfId="48" applyNumberFormat="1" applyFont="1" applyBorder="1" applyAlignment="1">
      <alignment vertical="center"/>
    </xf>
    <xf numFmtId="176" fontId="2" fillId="0" borderId="56" xfId="0" applyNumberFormat="1" applyFont="1" applyBorder="1" applyAlignment="1">
      <alignment vertical="center"/>
    </xf>
    <xf numFmtId="176" fontId="2" fillId="0" borderId="54" xfId="0" applyNumberFormat="1" applyFont="1" applyBorder="1" applyAlignment="1">
      <alignment vertical="center"/>
    </xf>
    <xf numFmtId="176" fontId="2" fillId="0" borderId="57" xfId="0" applyNumberFormat="1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177" fontId="2" fillId="0" borderId="54" xfId="0" applyNumberFormat="1" applyFont="1" applyBorder="1" applyAlignment="1">
      <alignment vertical="center"/>
    </xf>
    <xf numFmtId="178" fontId="2" fillId="0" borderId="54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38" fontId="2" fillId="0" borderId="55" xfId="48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2" fillId="0" borderId="57" xfId="48" applyFont="1" applyBorder="1" applyAlignment="1">
      <alignment vertical="center"/>
    </xf>
    <xf numFmtId="176" fontId="2" fillId="0" borderId="54" xfId="48" applyNumberFormat="1" applyFont="1" applyBorder="1" applyAlignment="1">
      <alignment vertical="center"/>
    </xf>
    <xf numFmtId="0" fontId="4" fillId="0" borderId="0" xfId="0" applyFont="1" applyAlignment="1">
      <alignment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58" xfId="0" applyNumberFormat="1" applyFont="1" applyBorder="1" applyAlignment="1">
      <alignment horizontal="center" vertical="center" wrapText="1"/>
    </xf>
    <xf numFmtId="176" fontId="4" fillId="0" borderId="59" xfId="0" applyNumberFormat="1" applyFont="1" applyBorder="1" applyAlignment="1">
      <alignment horizontal="center" vertical="center" wrapText="1"/>
    </xf>
    <xf numFmtId="176" fontId="4" fillId="0" borderId="41" xfId="0" applyNumberFormat="1" applyFont="1" applyBorder="1" applyAlignment="1">
      <alignment horizontal="center" vertical="center" wrapText="1"/>
    </xf>
    <xf numFmtId="176" fontId="4" fillId="0" borderId="38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176" fontId="4" fillId="0" borderId="39" xfId="0" applyNumberFormat="1" applyFont="1" applyBorder="1" applyAlignment="1">
      <alignment horizontal="center" vertical="center" wrapText="1"/>
    </xf>
    <xf numFmtId="176" fontId="4" fillId="0" borderId="40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54" xfId="0" applyNumberFormat="1" applyFont="1" applyBorder="1" applyAlignment="1">
      <alignment horizontal="center" vertical="center"/>
    </xf>
    <xf numFmtId="176" fontId="4" fillId="0" borderId="59" xfId="0" applyNumberFormat="1" applyFont="1" applyBorder="1" applyAlignment="1">
      <alignment horizontal="center" vertical="center"/>
    </xf>
    <xf numFmtId="0" fontId="2" fillId="0" borderId="59" xfId="0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176" fontId="4" fillId="0" borderId="6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61" xfId="0" applyNumberFormat="1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176" fontId="4" fillId="0" borderId="55" xfId="0" applyNumberFormat="1" applyFont="1" applyBorder="1" applyAlignment="1">
      <alignment horizontal="center" vertical="center"/>
    </xf>
    <xf numFmtId="176" fontId="4" fillId="0" borderId="6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 wrapText="1"/>
    </xf>
    <xf numFmtId="176" fontId="45" fillId="0" borderId="0" xfId="0" applyNumberFormat="1" applyFont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176" fontId="47" fillId="0" borderId="0" xfId="0" applyNumberFormat="1" applyFont="1" applyAlignment="1">
      <alignment vertical="center"/>
    </xf>
    <xf numFmtId="176" fontId="47" fillId="0" borderId="0" xfId="0" applyNumberFormat="1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48" xfId="0" applyFont="1" applyBorder="1" applyAlignment="1">
      <alignment vertical="center"/>
    </xf>
    <xf numFmtId="0" fontId="47" fillId="0" borderId="24" xfId="0" applyFont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24" xfId="0" applyFont="1" applyFill="1" applyBorder="1" applyAlignment="1">
      <alignment vertical="center"/>
    </xf>
    <xf numFmtId="0" fontId="47" fillId="0" borderId="31" xfId="0" applyFont="1" applyBorder="1" applyAlignment="1">
      <alignment vertical="center"/>
    </xf>
    <xf numFmtId="0" fontId="4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695325" y="447675"/>
          <a:ext cx="895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O55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4.25" customHeight="1"/>
  <cols>
    <col min="1" max="1" width="9.00390625" style="4" customWidth="1"/>
    <col min="2" max="2" width="11.125" style="1" customWidth="1"/>
    <col min="3" max="3" width="0.74609375" style="1" customWidth="1"/>
    <col min="4" max="4" width="7.00390625" style="3" customWidth="1"/>
    <col min="5" max="5" width="7.25390625" style="3" customWidth="1"/>
    <col min="6" max="6" width="7.625" style="3" hidden="1" customWidth="1"/>
    <col min="7" max="7" width="7.25390625" style="3" customWidth="1"/>
    <col min="8" max="8" width="9.25390625" style="3" hidden="1" customWidth="1"/>
    <col min="9" max="9" width="3.875" style="3" customWidth="1"/>
    <col min="10" max="10" width="1.00390625" style="3" customWidth="1"/>
    <col min="11" max="11" width="2.25390625" style="3" customWidth="1"/>
    <col min="12" max="16" width="9.25390625" style="3" hidden="1" customWidth="1"/>
    <col min="17" max="17" width="3.875" style="3" customWidth="1"/>
    <col min="18" max="18" width="1.00390625" style="3" customWidth="1"/>
    <col min="19" max="19" width="2.25390625" style="3" customWidth="1"/>
    <col min="20" max="24" width="9.25390625" style="3" hidden="1" customWidth="1"/>
    <col min="25" max="25" width="7.00390625" style="1" customWidth="1"/>
    <col min="26" max="26" width="7.25390625" style="1" customWidth="1"/>
    <col min="27" max="27" width="7.625" style="1" hidden="1" customWidth="1"/>
    <col min="28" max="28" width="7.25390625" style="1" customWidth="1"/>
    <col min="29" max="29" width="9.25390625" style="1" hidden="1" customWidth="1"/>
    <col min="30" max="30" width="3.875" style="3" customWidth="1"/>
    <col min="31" max="31" width="1.00390625" style="3" customWidth="1"/>
    <col min="32" max="32" width="2.25390625" style="3" customWidth="1"/>
    <col min="33" max="37" width="9.25390625" style="3" hidden="1" customWidth="1"/>
    <col min="38" max="38" width="3.875" style="3" customWidth="1"/>
    <col min="39" max="39" width="1.00390625" style="3" customWidth="1"/>
    <col min="40" max="40" width="2.25390625" style="3" customWidth="1"/>
    <col min="41" max="45" width="9.25390625" style="3" hidden="1" customWidth="1"/>
    <col min="46" max="46" width="7.00390625" style="1" customWidth="1"/>
    <col min="47" max="47" width="7.25390625" style="1" customWidth="1"/>
    <col min="48" max="48" width="7.625" style="1" hidden="1" customWidth="1"/>
    <col min="49" max="49" width="7.25390625" style="1" customWidth="1"/>
    <col min="50" max="50" width="9.25390625" style="1" hidden="1" customWidth="1"/>
    <col min="51" max="51" width="4.00390625" style="3" customWidth="1"/>
    <col min="52" max="52" width="1.00390625" style="3" customWidth="1"/>
    <col min="53" max="53" width="2.25390625" style="3" customWidth="1"/>
    <col min="54" max="58" width="9.25390625" style="3" hidden="1" customWidth="1"/>
    <col min="59" max="59" width="4.00390625" style="3" customWidth="1"/>
    <col min="60" max="60" width="1.00390625" style="3" customWidth="1"/>
    <col min="61" max="61" width="2.25390625" style="3" customWidth="1"/>
    <col min="62" max="62" width="7.125" style="186" hidden="1" customWidth="1"/>
    <col min="63" max="64" width="10.375" style="186" hidden="1" customWidth="1"/>
    <col min="65" max="65" width="2.375" style="186" hidden="1" customWidth="1"/>
    <col min="66" max="66" width="3.125" style="187" hidden="1" customWidth="1"/>
    <col min="67" max="67" width="0" style="188" hidden="1" customWidth="1"/>
    <col min="68" max="16384" width="9.00390625" style="4" customWidth="1"/>
  </cols>
  <sheetData>
    <row r="1" ht="18.75" customHeight="1">
      <c r="C1" s="2"/>
    </row>
    <row r="2" spans="2:67" ht="15.75" customHeight="1">
      <c r="B2" s="5" t="s">
        <v>0</v>
      </c>
      <c r="C2" s="2"/>
      <c r="BI2" s="6" t="s">
        <v>1</v>
      </c>
      <c r="BJ2" s="189"/>
      <c r="BK2" s="189"/>
      <c r="BL2" s="190"/>
      <c r="BM2" s="189"/>
      <c r="BN2" s="191"/>
      <c r="BO2" s="191"/>
    </row>
    <row r="3" spans="2:67" ht="19.5" customHeight="1">
      <c r="B3" s="175" t="s">
        <v>2</v>
      </c>
      <c r="C3" s="176"/>
      <c r="D3" s="177" t="s">
        <v>3</v>
      </c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9"/>
      <c r="W3" s="7"/>
      <c r="X3" s="7"/>
      <c r="Y3" s="180" t="s">
        <v>4</v>
      </c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2"/>
      <c r="AR3" s="8"/>
      <c r="AS3" s="8"/>
      <c r="AT3" s="180" t="s">
        <v>5</v>
      </c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92"/>
      <c r="BK3" s="192"/>
      <c r="BL3" s="192"/>
      <c r="BM3" s="192"/>
      <c r="BN3" s="191"/>
      <c r="BO3" s="191"/>
    </row>
    <row r="4" spans="2:67" ht="15.75" customHeight="1">
      <c r="B4" s="4"/>
      <c r="C4" s="4"/>
      <c r="D4" s="183" t="s">
        <v>6</v>
      </c>
      <c r="E4" s="163" t="s">
        <v>7</v>
      </c>
      <c r="F4" s="9"/>
      <c r="G4" s="163" t="s">
        <v>8</v>
      </c>
      <c r="H4" s="9"/>
      <c r="I4" s="163" t="s">
        <v>9</v>
      </c>
      <c r="J4" s="163"/>
      <c r="K4" s="163"/>
      <c r="L4" s="10"/>
      <c r="M4" s="10"/>
      <c r="N4" s="10"/>
      <c r="O4" s="10"/>
      <c r="P4" s="10"/>
      <c r="Q4" s="165" t="s">
        <v>10</v>
      </c>
      <c r="R4" s="166"/>
      <c r="S4" s="171"/>
      <c r="T4" s="10"/>
      <c r="U4" s="10"/>
      <c r="V4" s="11"/>
      <c r="W4" s="10"/>
      <c r="X4" s="10"/>
      <c r="Y4" s="183" t="s">
        <v>6</v>
      </c>
      <c r="Z4" s="163" t="s">
        <v>7</v>
      </c>
      <c r="AA4" s="9"/>
      <c r="AB4" s="163" t="s">
        <v>8</v>
      </c>
      <c r="AC4" s="12"/>
      <c r="AD4" s="165" t="s">
        <v>9</v>
      </c>
      <c r="AE4" s="166"/>
      <c r="AF4" s="167"/>
      <c r="AG4" s="10"/>
      <c r="AH4" s="10"/>
      <c r="AI4" s="10"/>
      <c r="AJ4" s="10"/>
      <c r="AK4" s="10"/>
      <c r="AL4" s="165" t="s">
        <v>10</v>
      </c>
      <c r="AM4" s="166"/>
      <c r="AN4" s="171"/>
      <c r="AO4" s="10"/>
      <c r="AP4" s="10"/>
      <c r="AQ4" s="11"/>
      <c r="AR4" s="10"/>
      <c r="AS4" s="10"/>
      <c r="AT4" s="173" t="s">
        <v>6</v>
      </c>
      <c r="AU4" s="163" t="s">
        <v>7</v>
      </c>
      <c r="AV4" s="9"/>
      <c r="AW4" s="163" t="s">
        <v>8</v>
      </c>
      <c r="AX4" s="12"/>
      <c r="AY4" s="165" t="s">
        <v>9</v>
      </c>
      <c r="AZ4" s="166"/>
      <c r="BA4" s="167"/>
      <c r="BB4" s="10"/>
      <c r="BC4" s="10"/>
      <c r="BD4" s="10"/>
      <c r="BE4" s="10"/>
      <c r="BF4" s="10"/>
      <c r="BG4" s="165" t="s">
        <v>10</v>
      </c>
      <c r="BH4" s="166"/>
      <c r="BI4" s="166"/>
      <c r="BJ4" s="190"/>
      <c r="BK4" s="190"/>
      <c r="BL4" s="190"/>
      <c r="BM4" s="190"/>
      <c r="BN4" s="191"/>
      <c r="BO4" s="191"/>
    </row>
    <row r="5" spans="2:67" ht="15.75" customHeight="1">
      <c r="B5" s="4" t="s">
        <v>11</v>
      </c>
      <c r="C5" s="4"/>
      <c r="D5" s="184"/>
      <c r="E5" s="185"/>
      <c r="F5" s="14"/>
      <c r="G5" s="185"/>
      <c r="H5" s="15"/>
      <c r="I5" s="185"/>
      <c r="J5" s="185"/>
      <c r="K5" s="185"/>
      <c r="L5" s="10"/>
      <c r="M5" s="10"/>
      <c r="N5" s="10"/>
      <c r="O5" s="10"/>
      <c r="P5" s="10"/>
      <c r="Q5" s="168"/>
      <c r="R5" s="169"/>
      <c r="S5" s="172"/>
      <c r="T5" s="10"/>
      <c r="U5" s="10"/>
      <c r="V5" s="11"/>
      <c r="W5" s="10"/>
      <c r="X5" s="10"/>
      <c r="Y5" s="184"/>
      <c r="Z5" s="164"/>
      <c r="AA5" s="16"/>
      <c r="AB5" s="164"/>
      <c r="AC5" s="12"/>
      <c r="AD5" s="168"/>
      <c r="AE5" s="169"/>
      <c r="AF5" s="170"/>
      <c r="AG5" s="10"/>
      <c r="AH5" s="10"/>
      <c r="AI5" s="10"/>
      <c r="AJ5" s="10"/>
      <c r="AK5" s="10"/>
      <c r="AL5" s="168"/>
      <c r="AM5" s="169"/>
      <c r="AN5" s="172"/>
      <c r="AO5" s="17"/>
      <c r="AP5" s="10"/>
      <c r="AQ5" s="11"/>
      <c r="AR5" s="10"/>
      <c r="AS5" s="10"/>
      <c r="AT5" s="174"/>
      <c r="AU5" s="164"/>
      <c r="AV5" s="16"/>
      <c r="AW5" s="164"/>
      <c r="AX5" s="12"/>
      <c r="AY5" s="168"/>
      <c r="AZ5" s="169"/>
      <c r="BA5" s="170"/>
      <c r="BB5" s="10"/>
      <c r="BC5" s="10"/>
      <c r="BD5" s="10"/>
      <c r="BE5" s="10"/>
      <c r="BF5" s="10"/>
      <c r="BG5" s="168"/>
      <c r="BH5" s="169"/>
      <c r="BI5" s="169"/>
      <c r="BJ5" s="190"/>
      <c r="BK5" s="190"/>
      <c r="BL5" s="190"/>
      <c r="BM5" s="190"/>
      <c r="BN5" s="191"/>
      <c r="BO5" s="191"/>
    </row>
    <row r="6" spans="2:67" ht="19.5" customHeight="1">
      <c r="B6" s="18" t="s">
        <v>12</v>
      </c>
      <c r="C6" s="18"/>
      <c r="D6" s="19">
        <f>SUM(D9:D52)</f>
        <v>14112</v>
      </c>
      <c r="E6" s="20">
        <f>F6/D6</f>
        <v>3286.1184098639455</v>
      </c>
      <c r="F6" s="21">
        <f>SUM(F9:F52)</f>
        <v>46373703</v>
      </c>
      <c r="G6" s="20">
        <f>H6/D6</f>
        <v>3905.8723781179137</v>
      </c>
      <c r="H6" s="22">
        <f>SUM(H9:H52)</f>
        <v>55119671</v>
      </c>
      <c r="I6" s="23">
        <f>IF(O6=10,P6+1,P6)</f>
        <v>22</v>
      </c>
      <c r="J6" s="22" t="s">
        <v>13</v>
      </c>
      <c r="K6" s="24">
        <f>IF(O6=10,0,O6)</f>
        <v>1</v>
      </c>
      <c r="L6" s="25">
        <f>SUM(L9:L52)</f>
        <v>3739235</v>
      </c>
      <c r="M6" s="26">
        <f>L6/D6/12</f>
        <v>22.08070554610733</v>
      </c>
      <c r="N6" s="26">
        <f>(M6-P6)*10</f>
        <v>0.8070554610732827</v>
      </c>
      <c r="O6" s="27">
        <f>ROUND(N6,0)</f>
        <v>1</v>
      </c>
      <c r="P6" s="27">
        <f>INT(L6/D6/12)</f>
        <v>22</v>
      </c>
      <c r="Q6" s="23">
        <f>IF(W6=10,X6+1,X6)</f>
        <v>43</v>
      </c>
      <c r="R6" s="22" t="s">
        <v>13</v>
      </c>
      <c r="S6" s="28">
        <f>IF(W6=10,0,W6)</f>
        <v>6</v>
      </c>
      <c r="T6" s="25">
        <f>SUM(T9:T52)</f>
        <v>7385636</v>
      </c>
      <c r="U6" s="26">
        <f>T6/D6/12</f>
        <v>43.61321334089191</v>
      </c>
      <c r="V6" s="26">
        <f>(U6-X6)*10</f>
        <v>6.132133408919103</v>
      </c>
      <c r="W6" s="29">
        <f>ROUND(V6,0)</f>
        <v>6</v>
      </c>
      <c r="X6" s="29">
        <f>INT(T6/D6/12)</f>
        <v>43</v>
      </c>
      <c r="Y6" s="19">
        <f>SUM(Y9:Y52)</f>
        <v>7862</v>
      </c>
      <c r="Z6" s="20">
        <f>AA6/Y6</f>
        <v>3116.3742050368865</v>
      </c>
      <c r="AA6" s="21">
        <f>SUM(AA9:AA52)</f>
        <v>24500934</v>
      </c>
      <c r="AB6" s="21">
        <f>AC6/Y6</f>
        <v>3769.4996184177053</v>
      </c>
      <c r="AC6" s="22">
        <f>SUM(AC9:AC52)</f>
        <v>29635806</v>
      </c>
      <c r="AD6" s="23">
        <f>IF(AJ6=10,AK6+1,AK6)</f>
        <v>17</v>
      </c>
      <c r="AE6" s="22" t="s">
        <v>13</v>
      </c>
      <c r="AF6" s="24">
        <f>IF(AJ6=10,0,AJ6)</f>
        <v>4</v>
      </c>
      <c r="AG6" s="25">
        <f>SUM(AG9:AG52)</f>
        <v>1644044</v>
      </c>
      <c r="AH6" s="26">
        <f>AG6/Y6/12</f>
        <v>17.426057830916644</v>
      </c>
      <c r="AI6" s="27">
        <f>(AH6-AK6)*10</f>
        <v>4.260578309166441</v>
      </c>
      <c r="AJ6" s="27">
        <f>ROUND(AI6,0)</f>
        <v>4</v>
      </c>
      <c r="AK6" s="27">
        <f>INT(AG6/Y6/12)</f>
        <v>17</v>
      </c>
      <c r="AL6" s="23">
        <f>IF(AR6=10,AS6+1,AS6)</f>
        <v>40</v>
      </c>
      <c r="AM6" s="22" t="s">
        <v>13</v>
      </c>
      <c r="AN6" s="28">
        <f>IF(AR6=10,0,AR6)</f>
        <v>6</v>
      </c>
      <c r="AO6" s="26">
        <f>SUM(AO9:AO52)</f>
        <v>3828133</v>
      </c>
      <c r="AP6" s="26">
        <f>AO6/Y6/12</f>
        <v>40.57632705842449</v>
      </c>
      <c r="AQ6" s="26">
        <f>(AP6-AS6)*10</f>
        <v>5.763270584244893</v>
      </c>
      <c r="AR6" s="29">
        <f>ROUND(AQ6,0)</f>
        <v>6</v>
      </c>
      <c r="AS6" s="27">
        <f>INT(AO6/Y6/12)</f>
        <v>40</v>
      </c>
      <c r="AT6" s="22">
        <f>SUM(AT9:AT52)</f>
        <v>4315</v>
      </c>
      <c r="AU6" s="20">
        <f>AV6/AT6</f>
        <v>3608.1893395133256</v>
      </c>
      <c r="AV6" s="21">
        <f>SUM(AV9:AV52)</f>
        <v>15569337</v>
      </c>
      <c r="AW6" s="21">
        <f>AX6/AT6</f>
        <v>4211.253534183083</v>
      </c>
      <c r="AX6" s="22">
        <f>SUM(AX9:AX52)</f>
        <v>18171559</v>
      </c>
      <c r="AY6" s="23">
        <f>IF(BE6=10,BF6+1,BF6)</f>
        <v>30</v>
      </c>
      <c r="AZ6" s="22" t="s">
        <v>14</v>
      </c>
      <c r="BA6" s="24">
        <f>IF(BE6=10,0,BE6)</f>
        <v>2</v>
      </c>
      <c r="BB6" s="25">
        <f>SUM(BB9:BB52)</f>
        <v>1562104</v>
      </c>
      <c r="BC6" s="26">
        <f>BB6/AT6/12</f>
        <v>30.168095789880265</v>
      </c>
      <c r="BD6" s="27">
        <f>(BC6-BF6)*10</f>
        <v>1.680957898802653</v>
      </c>
      <c r="BE6" s="26">
        <f>ROUND(BD6,0)</f>
        <v>2</v>
      </c>
      <c r="BF6" s="27">
        <f>INT(BB6/AT6/12)</f>
        <v>30</v>
      </c>
      <c r="BG6" s="23">
        <f>IF(BM6=10,BN6+1,BN6)</f>
        <v>49</v>
      </c>
      <c r="BH6" s="22" t="s">
        <v>13</v>
      </c>
      <c r="BI6" s="22">
        <f>IF(BM6=10,0,BM6)</f>
        <v>1</v>
      </c>
      <c r="BJ6" s="191">
        <f>SUM(BJ9:BJ52)</f>
        <v>2540812</v>
      </c>
      <c r="BK6" s="191">
        <f>BJ6/AT6/12</f>
        <v>49.06937041328698</v>
      </c>
      <c r="BL6" s="191">
        <f>(BK6-BN6)*10</f>
        <v>0.6937041328698257</v>
      </c>
      <c r="BM6" s="191">
        <f>ROUND(BL6,0)</f>
        <v>1</v>
      </c>
      <c r="BN6" s="191">
        <f>INT(BJ6/AT6/12)</f>
        <v>49</v>
      </c>
      <c r="BO6" s="191"/>
    </row>
    <row r="7" spans="2:67" ht="19.5" customHeight="1">
      <c r="B7" s="31" t="s">
        <v>15</v>
      </c>
      <c r="C7" s="31"/>
      <c r="D7" s="32">
        <f>SUM(D9:D40)</f>
        <v>12389</v>
      </c>
      <c r="E7" s="33">
        <f>F7/D7</f>
        <v>3294.049317943337</v>
      </c>
      <c r="F7" s="34">
        <f>SUM(F9:F40)</f>
        <v>40809977</v>
      </c>
      <c r="G7" s="33">
        <f>H7/D7</f>
        <v>3932.232302849302</v>
      </c>
      <c r="H7" s="35">
        <f>SUM(H9:H40)</f>
        <v>48716426</v>
      </c>
      <c r="I7" s="36">
        <f>IF(O7=10,P7+1,P7)</f>
        <v>22</v>
      </c>
      <c r="J7" s="35" t="s">
        <v>13</v>
      </c>
      <c r="K7" s="37">
        <f>IF(O7=10,0,O7)</f>
        <v>1</v>
      </c>
      <c r="L7" s="38">
        <f>SUM(L9:L40)</f>
        <v>3292686</v>
      </c>
      <c r="M7" s="39">
        <f>L7/D7/12</f>
        <v>22.14791347162806</v>
      </c>
      <c r="N7" s="39">
        <f>(M7-P7)*10</f>
        <v>1.4791347162805835</v>
      </c>
      <c r="O7" s="40">
        <f>ROUND(N7,0)</f>
        <v>1</v>
      </c>
      <c r="P7" s="40">
        <f>INT(L7/D7/12)</f>
        <v>22</v>
      </c>
      <c r="Q7" s="36">
        <f>IF(W7=10,X7+1,X7)</f>
        <v>43</v>
      </c>
      <c r="R7" s="35" t="s">
        <v>13</v>
      </c>
      <c r="S7" s="41">
        <f>IF(W7=10,0,W7)</f>
        <v>7</v>
      </c>
      <c r="T7" s="38">
        <f>SUM(T9:T40)</f>
        <v>6500309</v>
      </c>
      <c r="U7" s="39">
        <f>T7/D7/12</f>
        <v>43.72365942906342</v>
      </c>
      <c r="V7" s="39">
        <f>(U7-X7)*10</f>
        <v>7.236594290634173</v>
      </c>
      <c r="W7" s="42">
        <f>ROUND(V7,0)</f>
        <v>7</v>
      </c>
      <c r="X7" s="42">
        <f>INT(T7/D7/12)</f>
        <v>43</v>
      </c>
      <c r="Y7" s="32">
        <f>SUM(Y9:Y40)</f>
        <v>6990</v>
      </c>
      <c r="Z7" s="33">
        <f>AA7/Y7</f>
        <v>3130.500715307582</v>
      </c>
      <c r="AA7" s="34">
        <f>SUM(AA9:AA40)</f>
        <v>21882200</v>
      </c>
      <c r="AB7" s="34">
        <f>AC7/Y7</f>
        <v>3800.9390557939914</v>
      </c>
      <c r="AC7" s="35">
        <f>SUM(AC9:AC40)</f>
        <v>26568564</v>
      </c>
      <c r="AD7" s="36">
        <f>IF(AJ7=10,AK7+1,AK7)</f>
        <v>17</v>
      </c>
      <c r="AE7" s="35" t="s">
        <v>13</v>
      </c>
      <c r="AF7" s="37">
        <f>IF(AJ7=10,0,AJ7)</f>
        <v>6</v>
      </c>
      <c r="AG7" s="38">
        <f>SUM(AG9:AG40)</f>
        <v>1478256</v>
      </c>
      <c r="AH7" s="39">
        <f>AG7/Y7/12</f>
        <v>17.62346208869814</v>
      </c>
      <c r="AI7" s="40">
        <f>(AH7-AK7)*10</f>
        <v>6.2346208869814035</v>
      </c>
      <c r="AJ7" s="40">
        <f>ROUND(AI7,0)</f>
        <v>6</v>
      </c>
      <c r="AK7" s="40">
        <f>INT(AG7/Y7/12)</f>
        <v>17</v>
      </c>
      <c r="AL7" s="36">
        <f>IF(AR7=10,AS7+1,AS7)</f>
        <v>40</v>
      </c>
      <c r="AM7" s="35" t="s">
        <v>13</v>
      </c>
      <c r="AN7" s="41">
        <f>IF(AR7=10,0,AR7)</f>
        <v>8</v>
      </c>
      <c r="AO7" s="39">
        <f>SUM(AO9:AO40)</f>
        <v>3421063</v>
      </c>
      <c r="AP7" s="39">
        <f>AO7/Y7/12</f>
        <v>40.78520505484025</v>
      </c>
      <c r="AQ7" s="39">
        <f>(AP7-AS7)*10</f>
        <v>7.852050548402474</v>
      </c>
      <c r="AR7" s="42">
        <f>ROUND(AQ7,0)</f>
        <v>8</v>
      </c>
      <c r="AS7" s="40">
        <f>INT(AO7/Y7/12)</f>
        <v>40</v>
      </c>
      <c r="AT7" s="35">
        <f>SUM(AT9:AT40)</f>
        <v>3698</v>
      </c>
      <c r="AU7" s="33">
        <f>AV7/AT7</f>
        <v>3614.456733369389</v>
      </c>
      <c r="AV7" s="34">
        <f>SUM(AV9:AV40)</f>
        <v>13366261</v>
      </c>
      <c r="AW7" s="34">
        <f>AX7/AT7</f>
        <v>4238.279881016766</v>
      </c>
      <c r="AX7" s="35">
        <f>SUM(AX9:AX40)</f>
        <v>15673159</v>
      </c>
      <c r="AY7" s="36">
        <f>IF(BE7=10,BF7+1,BF7)</f>
        <v>30</v>
      </c>
      <c r="AZ7" s="35" t="s">
        <v>13</v>
      </c>
      <c r="BA7" s="37">
        <f>IF(BE7=10,0,BE7)</f>
        <v>3</v>
      </c>
      <c r="BB7" s="38">
        <f>SUM(BB9:BB40)</f>
        <v>1343291</v>
      </c>
      <c r="BC7" s="39">
        <f>BB7/AT7/12</f>
        <v>30.270664323057506</v>
      </c>
      <c r="BD7" s="40">
        <f>(BC7-BF7)*10</f>
        <v>2.706643230575061</v>
      </c>
      <c r="BE7" s="39">
        <f>ROUND(BD7,0)</f>
        <v>3</v>
      </c>
      <c r="BF7" s="40">
        <f>INT(BB7/AT7/12)</f>
        <v>30</v>
      </c>
      <c r="BG7" s="36">
        <f>IF(BM7=10,BN7+1,BN7)</f>
        <v>49</v>
      </c>
      <c r="BH7" s="35" t="s">
        <v>13</v>
      </c>
      <c r="BI7" s="35">
        <f>IF(BM7=10,0,BM7)</f>
        <v>2</v>
      </c>
      <c r="BJ7" s="191">
        <f>SUM(BJ9:BJ40)</f>
        <v>2182407</v>
      </c>
      <c r="BK7" s="191">
        <f>BJ7/AT7/12</f>
        <v>49.17989453758789</v>
      </c>
      <c r="BL7" s="191">
        <f>(BK7-BN7)*10</f>
        <v>1.7989453758789153</v>
      </c>
      <c r="BM7" s="191">
        <f>ROUND(BL7,0)</f>
        <v>2</v>
      </c>
      <c r="BN7" s="191">
        <f>INT(BJ7/AT7/12)</f>
        <v>49</v>
      </c>
      <c r="BO7" s="191"/>
    </row>
    <row r="8" spans="2:67" ht="19.5" customHeight="1">
      <c r="B8" s="43" t="s">
        <v>16</v>
      </c>
      <c r="C8" s="43"/>
      <c r="D8" s="44">
        <f>SUM(D41:D52)</f>
        <v>1723</v>
      </c>
      <c r="E8" s="45">
        <f>F8/D8</f>
        <v>3229.0922809053977</v>
      </c>
      <c r="F8" s="46">
        <f>SUM(F41:F52)</f>
        <v>5563726</v>
      </c>
      <c r="G8" s="45">
        <f>H8/D8</f>
        <v>3716.3348810214743</v>
      </c>
      <c r="H8" s="47">
        <f>SUM(H41:H52)</f>
        <v>6403245</v>
      </c>
      <c r="I8" s="48">
        <f>IF(O8=10,P8+1,P8)</f>
        <v>21</v>
      </c>
      <c r="J8" s="47" t="s">
        <v>13</v>
      </c>
      <c r="K8" s="49">
        <f>IF(O8=10,0,O8)</f>
        <v>6</v>
      </c>
      <c r="L8" s="50">
        <f>SUM(L41:L52)</f>
        <v>446549</v>
      </c>
      <c r="M8" s="51">
        <f>L8/D8/12</f>
        <v>21.597455987618492</v>
      </c>
      <c r="N8" s="51">
        <f>(M8-P8)*10</f>
        <v>5.9745598761849195</v>
      </c>
      <c r="O8" s="52">
        <f>ROUND(N8,0)</f>
        <v>6</v>
      </c>
      <c r="P8" s="52">
        <f>INT(L8/D8/12)</f>
        <v>21</v>
      </c>
      <c r="Q8" s="48">
        <f>IF(W8=10,X8+1,X8)</f>
        <v>42</v>
      </c>
      <c r="R8" s="47" t="s">
        <v>13</v>
      </c>
      <c r="S8" s="53">
        <f>IF(W8=10,0,W8)</f>
        <v>8</v>
      </c>
      <c r="T8" s="50">
        <f>SUM(T41:T52)</f>
        <v>885327</v>
      </c>
      <c r="U8" s="51">
        <f>T8/D8/12</f>
        <v>42.819065583284974</v>
      </c>
      <c r="V8" s="51">
        <f>(U8-X8)*10</f>
        <v>8.190655832849743</v>
      </c>
      <c r="W8" s="54">
        <f>ROUND(V8,0)</f>
        <v>8</v>
      </c>
      <c r="X8" s="54">
        <f>INT(T8/D8/12)</f>
        <v>42</v>
      </c>
      <c r="Y8" s="44">
        <f>SUM(Y41:Y52)</f>
        <v>872</v>
      </c>
      <c r="Z8" s="45">
        <f>AA8/Y8</f>
        <v>3003.1353211009173</v>
      </c>
      <c r="AA8" s="46">
        <f>SUM(AA41:AA52)</f>
        <v>2618734</v>
      </c>
      <c r="AB8" s="46">
        <f>AC8/Y8</f>
        <v>3517.479357798165</v>
      </c>
      <c r="AC8" s="47">
        <f>SUM(AC41:AC52)</f>
        <v>3067242</v>
      </c>
      <c r="AD8" s="48">
        <f>IF(AJ8=10,AK8+1,AK8)</f>
        <v>15</v>
      </c>
      <c r="AE8" s="47" t="s">
        <v>13</v>
      </c>
      <c r="AF8" s="49">
        <f>IF(AJ8=10,0,AJ8)</f>
        <v>8</v>
      </c>
      <c r="AG8" s="50">
        <f>SUM(AG41:AG52)</f>
        <v>165788</v>
      </c>
      <c r="AH8" s="51">
        <f>AG8/Y8/12</f>
        <v>15.843654434250764</v>
      </c>
      <c r="AI8" s="52">
        <f>(AH8-AK8)*10</f>
        <v>8.436544342507641</v>
      </c>
      <c r="AJ8" s="52">
        <f>ROUND(AI8,0)</f>
        <v>8</v>
      </c>
      <c r="AK8" s="52">
        <f>INT(AG8/Y8/12)</f>
        <v>15</v>
      </c>
      <c r="AL8" s="48">
        <f>IF(AR8=10,AS8+1,AS8)</f>
        <v>38</v>
      </c>
      <c r="AM8" s="47" t="s">
        <v>13</v>
      </c>
      <c r="AN8" s="53">
        <f>IF(AR8=10,0,AR8)</f>
        <v>9</v>
      </c>
      <c r="AO8" s="51">
        <f>SUM(AO41:AO52)</f>
        <v>407070</v>
      </c>
      <c r="AP8" s="51">
        <f>AO8/Y8/12</f>
        <v>38.9019495412844</v>
      </c>
      <c r="AQ8" s="51">
        <f>(AP8-AS8)*10</f>
        <v>9.019495412844023</v>
      </c>
      <c r="AR8" s="54">
        <f>ROUND(AQ8,0)</f>
        <v>9</v>
      </c>
      <c r="AS8" s="52">
        <f>INT(AO8/Y8/12)</f>
        <v>38</v>
      </c>
      <c r="AT8" s="47">
        <f>SUM(AT41:AT52)</f>
        <v>617</v>
      </c>
      <c r="AU8" s="45">
        <f>AV8/AT8</f>
        <v>3570.625607779579</v>
      </c>
      <c r="AV8" s="46">
        <f>SUM(AV41:AV52)</f>
        <v>2203076</v>
      </c>
      <c r="AW8" s="46">
        <f>AX8/AT8</f>
        <v>4049.270664505673</v>
      </c>
      <c r="AX8" s="47">
        <f>SUM(AX41:AX52)</f>
        <v>2498400</v>
      </c>
      <c r="AY8" s="48">
        <f>IF(BE8=10,BF8+1,BF8)</f>
        <v>29</v>
      </c>
      <c r="AZ8" s="47" t="s">
        <v>14</v>
      </c>
      <c r="BA8" s="49">
        <f>IF(BE8=10,0,BE8)</f>
        <v>6</v>
      </c>
      <c r="BB8" s="50">
        <f>SUM(BB41:BB52)</f>
        <v>218813</v>
      </c>
      <c r="BC8" s="51">
        <f>BB8/AT8/12</f>
        <v>29.553349540788762</v>
      </c>
      <c r="BD8" s="52">
        <f>(BC8-BF8)*10</f>
        <v>5.533495407887621</v>
      </c>
      <c r="BE8" s="51">
        <f>ROUND(BD8,0)</f>
        <v>6</v>
      </c>
      <c r="BF8" s="52">
        <f>INT(BB8/AT8/12)</f>
        <v>29</v>
      </c>
      <c r="BG8" s="48">
        <f>IF(BM8=10,BN8+1,BN8)</f>
        <v>48</v>
      </c>
      <c r="BH8" s="47" t="s">
        <v>13</v>
      </c>
      <c r="BI8" s="47">
        <f>IF(BM8=10,0,BM8)</f>
        <v>4</v>
      </c>
      <c r="BJ8" s="191">
        <f>SUM(BJ41:BJ52)</f>
        <v>358405</v>
      </c>
      <c r="BK8" s="191">
        <f>BJ8/AT8/12</f>
        <v>48.40694219340897</v>
      </c>
      <c r="BL8" s="191">
        <f>(BK8-BN8)*10</f>
        <v>4.069421934089732</v>
      </c>
      <c r="BM8" s="191">
        <f>ROUND(BL8,0)</f>
        <v>4</v>
      </c>
      <c r="BN8" s="191">
        <f>INT(BJ8/AT8/12)</f>
        <v>48</v>
      </c>
      <c r="BO8" s="191"/>
    </row>
    <row r="9" spans="2:67" ht="19.5" customHeight="1">
      <c r="B9" s="55" t="s">
        <v>17</v>
      </c>
      <c r="C9" s="56"/>
      <c r="D9" s="57">
        <v>971</v>
      </c>
      <c r="E9" s="58">
        <v>3110</v>
      </c>
      <c r="F9" s="58">
        <f aca="true" t="shared" si="0" ref="F9:F52">D9*E9</f>
        <v>3019810</v>
      </c>
      <c r="G9" s="58">
        <v>3985</v>
      </c>
      <c r="H9" s="59">
        <f aca="true" t="shared" si="1" ref="H9:H52">D9*G9</f>
        <v>3869435</v>
      </c>
      <c r="I9" s="60">
        <v>19</v>
      </c>
      <c r="J9" s="13" t="s">
        <v>14</v>
      </c>
      <c r="K9" s="61">
        <v>2</v>
      </c>
      <c r="L9" s="4">
        <f aca="true" t="shared" si="2" ref="L9:L52">(I9*D9*12)+(K9*D9)</f>
        <v>223330</v>
      </c>
      <c r="M9" s="62"/>
      <c r="N9" s="63"/>
      <c r="O9" s="63"/>
      <c r="P9" s="63"/>
      <c r="Q9" s="60">
        <v>41</v>
      </c>
      <c r="R9" s="13" t="s">
        <v>14</v>
      </c>
      <c r="S9" s="64">
        <v>3</v>
      </c>
      <c r="T9" s="4">
        <f aca="true" t="shared" si="3" ref="T9:T52">(Q9*D9*12)+(S9*D9)</f>
        <v>480645</v>
      </c>
      <c r="U9" s="4"/>
      <c r="V9" s="65"/>
      <c r="W9" s="4"/>
      <c r="X9" s="4"/>
      <c r="Y9" s="66">
        <v>678</v>
      </c>
      <c r="Z9" s="67">
        <v>2998</v>
      </c>
      <c r="AA9" s="58">
        <f aca="true" t="shared" si="4" ref="AA9:AA52">Y9*Z9</f>
        <v>2032644</v>
      </c>
      <c r="AB9" s="67">
        <v>3873</v>
      </c>
      <c r="AC9" s="59">
        <f aca="true" t="shared" si="5" ref="AC9:AC52">Y9*AB9</f>
        <v>2625894</v>
      </c>
      <c r="AD9" s="60">
        <v>14</v>
      </c>
      <c r="AE9" s="13" t="s">
        <v>14</v>
      </c>
      <c r="AF9" s="61">
        <v>9</v>
      </c>
      <c r="AG9" s="4">
        <f aca="true" t="shared" si="6" ref="AG9:AG52">(AD9*Y9*12)+(AF9*Y9)</f>
        <v>120006</v>
      </c>
      <c r="AH9" s="62"/>
      <c r="AI9" s="63"/>
      <c r="AJ9" s="63"/>
      <c r="AK9" s="63"/>
      <c r="AL9" s="60">
        <v>38</v>
      </c>
      <c r="AM9" s="13" t="s">
        <v>14</v>
      </c>
      <c r="AN9" s="68">
        <v>3</v>
      </c>
      <c r="AO9" s="4">
        <f aca="true" t="shared" si="7" ref="AO9:AO52">(AL9*Y9*12)+(AN9*Y9)</f>
        <v>311202</v>
      </c>
      <c r="AP9" s="4"/>
      <c r="AQ9" s="65"/>
      <c r="AR9" s="4"/>
      <c r="AS9" s="4"/>
      <c r="AT9" s="69">
        <v>236</v>
      </c>
      <c r="AU9" s="67">
        <v>3424</v>
      </c>
      <c r="AV9" s="58">
        <f aca="true" t="shared" si="8" ref="AV9:AV52">AT9*AU9</f>
        <v>808064</v>
      </c>
      <c r="AW9" s="67">
        <v>4368</v>
      </c>
      <c r="AX9" s="70">
        <f aca="true" t="shared" si="9" ref="AX9:AX52">AT9*AW9</f>
        <v>1030848</v>
      </c>
      <c r="AY9" s="60">
        <v>26</v>
      </c>
      <c r="AZ9" s="13" t="s">
        <v>14</v>
      </c>
      <c r="BA9" s="61">
        <v>4</v>
      </c>
      <c r="BB9" s="4">
        <f aca="true" t="shared" si="10" ref="BB9:BB52">(AY9*AT9*12)+(BA9*AT9)</f>
        <v>74576</v>
      </c>
      <c r="BC9" s="62"/>
      <c r="BD9" s="63"/>
      <c r="BE9" s="63"/>
      <c r="BF9" s="63"/>
      <c r="BG9" s="60">
        <v>45</v>
      </c>
      <c r="BH9" s="13" t="s">
        <v>14</v>
      </c>
      <c r="BI9" s="13">
        <v>2</v>
      </c>
      <c r="BJ9" s="191">
        <f aca="true" t="shared" si="11" ref="BJ9:BJ52">(BG9*AT9*12)+(BI9*AT9)</f>
        <v>127912</v>
      </c>
      <c r="BK9" s="191"/>
      <c r="BL9" s="191"/>
      <c r="BM9" s="191"/>
      <c r="BN9" s="191"/>
      <c r="BO9" s="191"/>
    </row>
    <row r="10" spans="2:67" ht="19.5" customHeight="1">
      <c r="B10" s="71" t="s">
        <v>18</v>
      </c>
      <c r="C10" s="72"/>
      <c r="D10" s="73">
        <v>729</v>
      </c>
      <c r="E10" s="33">
        <v>3378</v>
      </c>
      <c r="F10" s="33">
        <f t="shared" si="0"/>
        <v>2462562</v>
      </c>
      <c r="G10" s="33">
        <v>4351</v>
      </c>
      <c r="H10" s="74">
        <f t="shared" si="1"/>
        <v>3171879</v>
      </c>
      <c r="I10" s="36">
        <v>22</v>
      </c>
      <c r="J10" s="35" t="s">
        <v>14</v>
      </c>
      <c r="K10" s="37">
        <v>5</v>
      </c>
      <c r="L10" s="42">
        <f t="shared" si="2"/>
        <v>196101</v>
      </c>
      <c r="M10" s="75"/>
      <c r="N10" s="76"/>
      <c r="O10" s="76"/>
      <c r="P10" s="76"/>
      <c r="Q10" s="36">
        <v>44</v>
      </c>
      <c r="R10" s="35" t="s">
        <v>14</v>
      </c>
      <c r="S10" s="41">
        <v>3</v>
      </c>
      <c r="T10" s="42">
        <f t="shared" si="3"/>
        <v>387099</v>
      </c>
      <c r="U10" s="42"/>
      <c r="V10" s="38"/>
      <c r="W10" s="42"/>
      <c r="X10" s="42"/>
      <c r="Y10" s="77">
        <v>466</v>
      </c>
      <c r="Z10" s="78">
        <v>3302</v>
      </c>
      <c r="AA10" s="33">
        <f t="shared" si="4"/>
        <v>1538732</v>
      </c>
      <c r="AB10" s="78">
        <v>4306</v>
      </c>
      <c r="AC10" s="74">
        <f t="shared" si="5"/>
        <v>2006596</v>
      </c>
      <c r="AD10" s="36">
        <v>19</v>
      </c>
      <c r="AE10" s="35" t="s">
        <v>14</v>
      </c>
      <c r="AF10" s="37">
        <v>7</v>
      </c>
      <c r="AG10" s="42">
        <f t="shared" si="6"/>
        <v>109510</v>
      </c>
      <c r="AH10" s="75"/>
      <c r="AI10" s="76"/>
      <c r="AJ10" s="76"/>
      <c r="AK10" s="76"/>
      <c r="AL10" s="36">
        <v>42</v>
      </c>
      <c r="AM10" s="35" t="s">
        <v>14</v>
      </c>
      <c r="AN10" s="41">
        <v>7</v>
      </c>
      <c r="AO10" s="42">
        <f t="shared" si="7"/>
        <v>238126</v>
      </c>
      <c r="AP10" s="42"/>
      <c r="AQ10" s="38"/>
      <c r="AR10" s="42"/>
      <c r="AS10" s="42"/>
      <c r="AT10" s="79">
        <v>181</v>
      </c>
      <c r="AU10" s="78">
        <v>3629</v>
      </c>
      <c r="AV10" s="33">
        <f t="shared" si="8"/>
        <v>656849</v>
      </c>
      <c r="AW10" s="78">
        <v>4587</v>
      </c>
      <c r="AX10" s="80">
        <f t="shared" si="9"/>
        <v>830247</v>
      </c>
      <c r="AY10" s="36">
        <v>30</v>
      </c>
      <c r="AZ10" s="35" t="s">
        <v>14</v>
      </c>
      <c r="BA10" s="37">
        <v>3</v>
      </c>
      <c r="BB10" s="42">
        <f t="shared" si="10"/>
        <v>65703</v>
      </c>
      <c r="BC10" s="75"/>
      <c r="BD10" s="76"/>
      <c r="BE10" s="76"/>
      <c r="BF10" s="76"/>
      <c r="BG10" s="36">
        <v>49</v>
      </c>
      <c r="BH10" s="35" t="s">
        <v>14</v>
      </c>
      <c r="BI10" s="35">
        <v>0</v>
      </c>
      <c r="BJ10" s="191">
        <f t="shared" si="11"/>
        <v>106428</v>
      </c>
      <c r="BK10" s="191"/>
      <c r="BL10" s="191"/>
      <c r="BM10" s="191"/>
      <c r="BN10" s="191"/>
      <c r="BO10" s="191"/>
    </row>
    <row r="11" spans="2:67" ht="19.5" customHeight="1">
      <c r="B11" s="71" t="s">
        <v>19</v>
      </c>
      <c r="C11" s="72"/>
      <c r="D11" s="73">
        <v>540</v>
      </c>
      <c r="E11" s="33">
        <v>3256</v>
      </c>
      <c r="F11" s="33">
        <f t="shared" si="0"/>
        <v>1758240</v>
      </c>
      <c r="G11" s="33">
        <v>4372</v>
      </c>
      <c r="H11" s="74">
        <f t="shared" si="1"/>
        <v>2360880</v>
      </c>
      <c r="I11" s="36">
        <v>21</v>
      </c>
      <c r="J11" s="35" t="s">
        <v>14</v>
      </c>
      <c r="K11" s="37">
        <v>3</v>
      </c>
      <c r="L11" s="42">
        <f t="shared" si="2"/>
        <v>137700</v>
      </c>
      <c r="M11" s="75"/>
      <c r="N11" s="76"/>
      <c r="O11" s="76"/>
      <c r="P11" s="76"/>
      <c r="Q11" s="36">
        <v>43</v>
      </c>
      <c r="R11" s="35" t="s">
        <v>14</v>
      </c>
      <c r="S11" s="41">
        <v>8</v>
      </c>
      <c r="T11" s="42">
        <f t="shared" si="3"/>
        <v>282960</v>
      </c>
      <c r="U11" s="42"/>
      <c r="V11" s="38"/>
      <c r="W11" s="42"/>
      <c r="X11" s="42"/>
      <c r="Y11" s="77">
        <v>410</v>
      </c>
      <c r="Z11" s="78">
        <v>3156</v>
      </c>
      <c r="AA11" s="33">
        <f t="shared" si="4"/>
        <v>1293960</v>
      </c>
      <c r="AB11" s="78">
        <v>4309</v>
      </c>
      <c r="AC11" s="74">
        <f t="shared" si="5"/>
        <v>1766690</v>
      </c>
      <c r="AD11" s="36">
        <v>18</v>
      </c>
      <c r="AE11" s="35" t="s">
        <v>14</v>
      </c>
      <c r="AF11" s="37">
        <v>8</v>
      </c>
      <c r="AG11" s="42">
        <f t="shared" si="6"/>
        <v>91840</v>
      </c>
      <c r="AH11" s="75"/>
      <c r="AI11" s="76"/>
      <c r="AJ11" s="76"/>
      <c r="AK11" s="76"/>
      <c r="AL11" s="36">
        <v>42</v>
      </c>
      <c r="AM11" s="35" t="s">
        <v>14</v>
      </c>
      <c r="AN11" s="41">
        <v>0</v>
      </c>
      <c r="AO11" s="42">
        <f t="shared" si="7"/>
        <v>206640</v>
      </c>
      <c r="AP11" s="42"/>
      <c r="AQ11" s="38"/>
      <c r="AR11" s="42"/>
      <c r="AS11" s="42"/>
      <c r="AT11" s="79">
        <v>91</v>
      </c>
      <c r="AU11" s="78">
        <v>3643</v>
      </c>
      <c r="AV11" s="33">
        <f t="shared" si="8"/>
        <v>331513</v>
      </c>
      <c r="AW11" s="78">
        <v>4693</v>
      </c>
      <c r="AX11" s="80">
        <f t="shared" si="9"/>
        <v>427063</v>
      </c>
      <c r="AY11" s="36">
        <v>30</v>
      </c>
      <c r="AZ11" s="35" t="s">
        <v>14</v>
      </c>
      <c r="BA11" s="37">
        <v>9</v>
      </c>
      <c r="BB11" s="42">
        <f t="shared" si="10"/>
        <v>33579</v>
      </c>
      <c r="BC11" s="75"/>
      <c r="BD11" s="76"/>
      <c r="BE11" s="76"/>
      <c r="BF11" s="76"/>
      <c r="BG11" s="36">
        <v>50</v>
      </c>
      <c r="BH11" s="35" t="s">
        <v>14</v>
      </c>
      <c r="BI11" s="35">
        <v>1</v>
      </c>
      <c r="BJ11" s="191">
        <f t="shared" si="11"/>
        <v>54691</v>
      </c>
      <c r="BK11" s="191"/>
      <c r="BL11" s="193"/>
      <c r="BM11" s="191"/>
      <c r="BN11" s="191"/>
      <c r="BO11" s="191"/>
    </row>
    <row r="12" spans="2:67" ht="19.5" customHeight="1">
      <c r="B12" s="71" t="s">
        <v>20</v>
      </c>
      <c r="C12" s="72"/>
      <c r="D12" s="73">
        <v>715</v>
      </c>
      <c r="E12" s="33">
        <v>3297</v>
      </c>
      <c r="F12" s="33">
        <f t="shared" si="0"/>
        <v>2357355</v>
      </c>
      <c r="G12" s="33">
        <v>3951</v>
      </c>
      <c r="H12" s="74">
        <f t="shared" si="1"/>
        <v>2824965</v>
      </c>
      <c r="I12" s="36">
        <v>22</v>
      </c>
      <c r="J12" s="35" t="s">
        <v>14</v>
      </c>
      <c r="K12" s="37">
        <v>0</v>
      </c>
      <c r="L12" s="42">
        <f t="shared" si="2"/>
        <v>188760</v>
      </c>
      <c r="M12" s="75"/>
      <c r="N12" s="76"/>
      <c r="O12" s="76"/>
      <c r="P12" s="76"/>
      <c r="Q12" s="36">
        <v>43</v>
      </c>
      <c r="R12" s="35" t="s">
        <v>14</v>
      </c>
      <c r="S12" s="41">
        <v>4</v>
      </c>
      <c r="T12" s="42">
        <f t="shared" si="3"/>
        <v>371800</v>
      </c>
      <c r="U12" s="42"/>
      <c r="V12" s="38"/>
      <c r="W12" s="42"/>
      <c r="X12" s="42"/>
      <c r="Y12" s="77">
        <v>386</v>
      </c>
      <c r="Z12" s="78">
        <v>3107</v>
      </c>
      <c r="AA12" s="33">
        <f t="shared" si="4"/>
        <v>1199302</v>
      </c>
      <c r="AB12" s="78">
        <v>3759</v>
      </c>
      <c r="AC12" s="74">
        <f t="shared" si="5"/>
        <v>1450974</v>
      </c>
      <c r="AD12" s="36">
        <v>17</v>
      </c>
      <c r="AE12" s="35" t="s">
        <v>14</v>
      </c>
      <c r="AF12" s="37">
        <v>1</v>
      </c>
      <c r="AG12" s="42">
        <f t="shared" si="6"/>
        <v>79130</v>
      </c>
      <c r="AH12" s="75"/>
      <c r="AI12" s="76"/>
      <c r="AJ12" s="76"/>
      <c r="AK12" s="76"/>
      <c r="AL12" s="36">
        <v>40</v>
      </c>
      <c r="AM12" s="35" t="s">
        <v>14</v>
      </c>
      <c r="AN12" s="41">
        <v>2</v>
      </c>
      <c r="AO12" s="42">
        <f t="shared" si="7"/>
        <v>186052</v>
      </c>
      <c r="AP12" s="42"/>
      <c r="AQ12" s="38"/>
      <c r="AR12" s="42"/>
      <c r="AS12" s="42"/>
      <c r="AT12" s="79">
        <v>225</v>
      </c>
      <c r="AU12" s="78">
        <v>3699</v>
      </c>
      <c r="AV12" s="33">
        <f t="shared" si="8"/>
        <v>832275</v>
      </c>
      <c r="AW12" s="78">
        <v>4408</v>
      </c>
      <c r="AX12" s="80">
        <f t="shared" si="9"/>
        <v>991800</v>
      </c>
      <c r="AY12" s="36">
        <v>31</v>
      </c>
      <c r="AZ12" s="35" t="s">
        <v>14</v>
      </c>
      <c r="BA12" s="37">
        <v>5</v>
      </c>
      <c r="BB12" s="42">
        <f t="shared" si="10"/>
        <v>84825</v>
      </c>
      <c r="BC12" s="75"/>
      <c r="BD12" s="76"/>
      <c r="BE12" s="76"/>
      <c r="BF12" s="76"/>
      <c r="BG12" s="36">
        <v>50</v>
      </c>
      <c r="BH12" s="35" t="s">
        <v>14</v>
      </c>
      <c r="BI12" s="35">
        <v>3</v>
      </c>
      <c r="BJ12" s="191">
        <f t="shared" si="11"/>
        <v>135675</v>
      </c>
      <c r="BK12" s="191"/>
      <c r="BL12" s="194"/>
      <c r="BM12" s="191"/>
      <c r="BN12" s="191"/>
      <c r="BO12" s="191"/>
    </row>
    <row r="13" spans="2:67" ht="19.5" customHeight="1">
      <c r="B13" s="71" t="s">
        <v>21</v>
      </c>
      <c r="C13" s="72"/>
      <c r="D13" s="73">
        <v>387</v>
      </c>
      <c r="E13" s="33">
        <v>3178</v>
      </c>
      <c r="F13" s="33">
        <f t="shared" si="0"/>
        <v>1229886</v>
      </c>
      <c r="G13" s="33">
        <v>3569</v>
      </c>
      <c r="H13" s="74">
        <f t="shared" si="1"/>
        <v>1381203</v>
      </c>
      <c r="I13" s="36">
        <v>21</v>
      </c>
      <c r="J13" s="35" t="s">
        <v>14</v>
      </c>
      <c r="K13" s="37">
        <v>2</v>
      </c>
      <c r="L13" s="42">
        <f t="shared" si="2"/>
        <v>98298</v>
      </c>
      <c r="M13" s="75"/>
      <c r="N13" s="76"/>
      <c r="O13" s="76"/>
      <c r="P13" s="76"/>
      <c r="Q13" s="36">
        <v>42</v>
      </c>
      <c r="R13" s="35" t="s">
        <v>14</v>
      </c>
      <c r="S13" s="41">
        <v>7</v>
      </c>
      <c r="T13" s="42">
        <f t="shared" si="3"/>
        <v>197757</v>
      </c>
      <c r="U13" s="42"/>
      <c r="V13" s="38"/>
      <c r="W13" s="42"/>
      <c r="X13" s="42"/>
      <c r="Y13" s="77">
        <v>215</v>
      </c>
      <c r="Z13" s="78">
        <v>2941</v>
      </c>
      <c r="AA13" s="33">
        <f t="shared" si="4"/>
        <v>632315</v>
      </c>
      <c r="AB13" s="78">
        <v>3317</v>
      </c>
      <c r="AC13" s="74">
        <f t="shared" si="5"/>
        <v>713155</v>
      </c>
      <c r="AD13" s="36">
        <v>15</v>
      </c>
      <c r="AE13" s="35" t="s">
        <v>14</v>
      </c>
      <c r="AF13" s="37">
        <v>7</v>
      </c>
      <c r="AG13" s="42">
        <f t="shared" si="6"/>
        <v>40205</v>
      </c>
      <c r="AH13" s="75"/>
      <c r="AI13" s="76"/>
      <c r="AJ13" s="76"/>
      <c r="AK13" s="76"/>
      <c r="AL13" s="36">
        <v>38</v>
      </c>
      <c r="AM13" s="35" t="s">
        <v>14</v>
      </c>
      <c r="AN13" s="41">
        <v>8</v>
      </c>
      <c r="AO13" s="42">
        <f t="shared" si="7"/>
        <v>99760</v>
      </c>
      <c r="AP13" s="42"/>
      <c r="AQ13" s="38"/>
      <c r="AR13" s="42"/>
      <c r="AS13" s="42"/>
      <c r="AT13" s="79">
        <v>128</v>
      </c>
      <c r="AU13" s="78">
        <v>3564</v>
      </c>
      <c r="AV13" s="33">
        <f t="shared" si="8"/>
        <v>456192</v>
      </c>
      <c r="AW13" s="78">
        <v>3989</v>
      </c>
      <c r="AX13" s="80">
        <f t="shared" si="9"/>
        <v>510592</v>
      </c>
      <c r="AY13" s="36">
        <v>29</v>
      </c>
      <c r="AZ13" s="35" t="s">
        <v>14</v>
      </c>
      <c r="BA13" s="37">
        <v>8</v>
      </c>
      <c r="BB13" s="42">
        <f t="shared" si="10"/>
        <v>45568</v>
      </c>
      <c r="BC13" s="75"/>
      <c r="BD13" s="76"/>
      <c r="BE13" s="76"/>
      <c r="BF13" s="76"/>
      <c r="BG13" s="36">
        <v>48</v>
      </c>
      <c r="BH13" s="35" t="s">
        <v>14</v>
      </c>
      <c r="BI13" s="35">
        <v>9</v>
      </c>
      <c r="BJ13" s="191">
        <f t="shared" si="11"/>
        <v>74880</v>
      </c>
      <c r="BK13" s="191"/>
      <c r="BL13" s="194"/>
      <c r="BM13" s="191"/>
      <c r="BN13" s="191"/>
      <c r="BO13" s="191"/>
    </row>
    <row r="14" spans="2:67" ht="19.5" customHeight="1">
      <c r="B14" s="71" t="s">
        <v>22</v>
      </c>
      <c r="C14" s="72"/>
      <c r="D14" s="73">
        <v>280</v>
      </c>
      <c r="E14" s="33">
        <v>3138</v>
      </c>
      <c r="F14" s="33">
        <f t="shared" si="0"/>
        <v>878640</v>
      </c>
      <c r="G14" s="33">
        <v>3541</v>
      </c>
      <c r="H14" s="74">
        <f t="shared" si="1"/>
        <v>991480</v>
      </c>
      <c r="I14" s="36">
        <v>19</v>
      </c>
      <c r="J14" s="35" t="s">
        <v>14</v>
      </c>
      <c r="K14" s="37">
        <v>6</v>
      </c>
      <c r="L14" s="42">
        <f t="shared" si="2"/>
        <v>65520</v>
      </c>
      <c r="M14" s="75"/>
      <c r="N14" s="76"/>
      <c r="O14" s="76"/>
      <c r="P14" s="76"/>
      <c r="Q14" s="36">
        <v>41</v>
      </c>
      <c r="R14" s="35" t="s">
        <v>14</v>
      </c>
      <c r="S14" s="41">
        <v>2</v>
      </c>
      <c r="T14" s="42">
        <f t="shared" si="3"/>
        <v>138320</v>
      </c>
      <c r="U14" s="42"/>
      <c r="V14" s="38"/>
      <c r="W14" s="42"/>
      <c r="X14" s="42"/>
      <c r="Y14" s="77">
        <v>184</v>
      </c>
      <c r="Z14" s="78">
        <v>2865</v>
      </c>
      <c r="AA14" s="33">
        <f t="shared" si="4"/>
        <v>527160</v>
      </c>
      <c r="AB14" s="78">
        <v>3226</v>
      </c>
      <c r="AC14" s="74">
        <f t="shared" si="5"/>
        <v>593584</v>
      </c>
      <c r="AD14" s="36">
        <v>13</v>
      </c>
      <c r="AE14" s="35" t="s">
        <v>14</v>
      </c>
      <c r="AF14" s="37">
        <v>7</v>
      </c>
      <c r="AG14" s="42">
        <f t="shared" si="6"/>
        <v>29992</v>
      </c>
      <c r="AH14" s="75"/>
      <c r="AI14" s="76"/>
      <c r="AJ14" s="76"/>
      <c r="AK14" s="76"/>
      <c r="AL14" s="36">
        <v>36</v>
      </c>
      <c r="AM14" s="35" t="s">
        <v>14</v>
      </c>
      <c r="AN14" s="41">
        <v>5</v>
      </c>
      <c r="AO14" s="42">
        <f t="shared" si="7"/>
        <v>80408</v>
      </c>
      <c r="AP14" s="42"/>
      <c r="AQ14" s="38"/>
      <c r="AR14" s="42"/>
      <c r="AS14" s="42"/>
      <c r="AT14" s="79">
        <v>64</v>
      </c>
      <c r="AU14" s="78">
        <v>3814</v>
      </c>
      <c r="AV14" s="33">
        <f t="shared" si="8"/>
        <v>244096</v>
      </c>
      <c r="AW14" s="78">
        <v>4338</v>
      </c>
      <c r="AX14" s="80">
        <f t="shared" si="9"/>
        <v>277632</v>
      </c>
      <c r="AY14" s="36">
        <v>34</v>
      </c>
      <c r="AZ14" s="35" t="s">
        <v>14</v>
      </c>
      <c r="BA14" s="37">
        <v>6</v>
      </c>
      <c r="BB14" s="42">
        <f t="shared" si="10"/>
        <v>26496</v>
      </c>
      <c r="BC14" s="75"/>
      <c r="BD14" s="76"/>
      <c r="BE14" s="76"/>
      <c r="BF14" s="76"/>
      <c r="BG14" s="36">
        <v>53</v>
      </c>
      <c r="BH14" s="35" t="s">
        <v>14</v>
      </c>
      <c r="BI14" s="35">
        <v>2</v>
      </c>
      <c r="BJ14" s="191">
        <f t="shared" si="11"/>
        <v>40832</v>
      </c>
      <c r="BK14" s="191"/>
      <c r="BL14" s="194"/>
      <c r="BM14" s="191"/>
      <c r="BN14" s="191"/>
      <c r="BO14" s="191"/>
    </row>
    <row r="15" spans="2:67" ht="19.5" customHeight="1">
      <c r="B15" s="71" t="s">
        <v>23</v>
      </c>
      <c r="C15" s="72"/>
      <c r="D15" s="73">
        <v>312</v>
      </c>
      <c r="E15" s="33">
        <v>3479</v>
      </c>
      <c r="F15" s="33">
        <f t="shared" si="0"/>
        <v>1085448</v>
      </c>
      <c r="G15" s="33">
        <v>4135</v>
      </c>
      <c r="H15" s="74">
        <f t="shared" si="1"/>
        <v>1290120</v>
      </c>
      <c r="I15" s="36">
        <v>23</v>
      </c>
      <c r="J15" s="35" t="s">
        <v>14</v>
      </c>
      <c r="K15" s="37">
        <v>4</v>
      </c>
      <c r="L15" s="42">
        <f t="shared" si="2"/>
        <v>87360</v>
      </c>
      <c r="M15" s="75"/>
      <c r="N15" s="76"/>
      <c r="O15" s="76"/>
      <c r="P15" s="76"/>
      <c r="Q15" s="36">
        <v>45</v>
      </c>
      <c r="R15" s="35" t="s">
        <v>14</v>
      </c>
      <c r="S15" s="41">
        <v>0</v>
      </c>
      <c r="T15" s="42">
        <f t="shared" si="3"/>
        <v>168480</v>
      </c>
      <c r="U15" s="42"/>
      <c r="V15" s="38"/>
      <c r="W15" s="42"/>
      <c r="X15" s="42"/>
      <c r="Y15" s="77">
        <v>227</v>
      </c>
      <c r="Z15" s="78">
        <v>3433</v>
      </c>
      <c r="AA15" s="33">
        <f t="shared" si="4"/>
        <v>779291</v>
      </c>
      <c r="AB15" s="78">
        <v>4106</v>
      </c>
      <c r="AC15" s="74">
        <f t="shared" si="5"/>
        <v>932062</v>
      </c>
      <c r="AD15" s="36">
        <v>21</v>
      </c>
      <c r="AE15" s="35" t="s">
        <v>14</v>
      </c>
      <c r="AF15" s="37">
        <v>3</v>
      </c>
      <c r="AG15" s="42">
        <f t="shared" si="6"/>
        <v>57885</v>
      </c>
      <c r="AH15" s="75"/>
      <c r="AI15" s="76"/>
      <c r="AJ15" s="76"/>
      <c r="AK15" s="76"/>
      <c r="AL15" s="36">
        <v>43</v>
      </c>
      <c r="AM15" s="35" t="s">
        <v>14</v>
      </c>
      <c r="AN15" s="41">
        <v>9</v>
      </c>
      <c r="AO15" s="42">
        <f t="shared" si="7"/>
        <v>119175</v>
      </c>
      <c r="AP15" s="42"/>
      <c r="AQ15" s="38"/>
      <c r="AR15" s="42"/>
      <c r="AS15" s="42"/>
      <c r="AT15" s="79">
        <v>58</v>
      </c>
      <c r="AU15" s="78">
        <v>3632</v>
      </c>
      <c r="AV15" s="33">
        <f t="shared" si="8"/>
        <v>210656</v>
      </c>
      <c r="AW15" s="78">
        <v>4143</v>
      </c>
      <c r="AX15" s="80">
        <f t="shared" si="9"/>
        <v>240294</v>
      </c>
      <c r="AY15" s="36">
        <v>31</v>
      </c>
      <c r="AZ15" s="35" t="s">
        <v>14</v>
      </c>
      <c r="BA15" s="37">
        <v>1</v>
      </c>
      <c r="BB15" s="42">
        <f t="shared" si="10"/>
        <v>21634</v>
      </c>
      <c r="BC15" s="75"/>
      <c r="BD15" s="76"/>
      <c r="BE15" s="76"/>
      <c r="BF15" s="76"/>
      <c r="BG15" s="36">
        <v>49</v>
      </c>
      <c r="BH15" s="35" t="s">
        <v>14</v>
      </c>
      <c r="BI15" s="35">
        <v>6</v>
      </c>
      <c r="BJ15" s="191">
        <f t="shared" si="11"/>
        <v>34452</v>
      </c>
      <c r="BK15" s="191"/>
      <c r="BL15" s="194"/>
      <c r="BM15" s="191"/>
      <c r="BN15" s="191"/>
      <c r="BO15" s="191"/>
    </row>
    <row r="16" spans="2:67" ht="19.5" customHeight="1">
      <c r="B16" s="71" t="s">
        <v>24</v>
      </c>
      <c r="C16" s="72"/>
      <c r="D16" s="73">
        <v>235</v>
      </c>
      <c r="E16" s="33">
        <v>3227</v>
      </c>
      <c r="F16" s="33">
        <f t="shared" si="0"/>
        <v>758345</v>
      </c>
      <c r="G16" s="33">
        <v>3513</v>
      </c>
      <c r="H16" s="74">
        <f t="shared" si="1"/>
        <v>825555</v>
      </c>
      <c r="I16" s="36">
        <v>20</v>
      </c>
      <c r="J16" s="35" t="s">
        <v>14</v>
      </c>
      <c r="K16" s="37">
        <v>3</v>
      </c>
      <c r="L16" s="42">
        <f t="shared" si="2"/>
        <v>57105</v>
      </c>
      <c r="M16" s="75"/>
      <c r="N16" s="76"/>
      <c r="O16" s="76"/>
      <c r="P16" s="76"/>
      <c r="Q16" s="36">
        <v>42</v>
      </c>
      <c r="R16" s="35" t="s">
        <v>14</v>
      </c>
      <c r="S16" s="41">
        <v>0</v>
      </c>
      <c r="T16" s="42">
        <f t="shared" si="3"/>
        <v>118440</v>
      </c>
      <c r="U16" s="42"/>
      <c r="V16" s="38"/>
      <c r="W16" s="42"/>
      <c r="X16" s="42"/>
      <c r="Y16" s="77">
        <v>148</v>
      </c>
      <c r="Z16" s="78">
        <v>3091</v>
      </c>
      <c r="AA16" s="33">
        <f t="shared" si="4"/>
        <v>457468</v>
      </c>
      <c r="AB16" s="78">
        <v>3384</v>
      </c>
      <c r="AC16" s="74">
        <f t="shared" si="5"/>
        <v>500832</v>
      </c>
      <c r="AD16" s="36">
        <v>16</v>
      </c>
      <c r="AE16" s="35" t="s">
        <v>14</v>
      </c>
      <c r="AF16" s="37">
        <v>7</v>
      </c>
      <c r="AG16" s="42">
        <f t="shared" si="6"/>
        <v>29452</v>
      </c>
      <c r="AH16" s="75"/>
      <c r="AI16" s="76"/>
      <c r="AJ16" s="76"/>
      <c r="AK16" s="76"/>
      <c r="AL16" s="36">
        <v>39</v>
      </c>
      <c r="AM16" s="35" t="s">
        <v>14</v>
      </c>
      <c r="AN16" s="41">
        <v>7</v>
      </c>
      <c r="AO16" s="42">
        <f t="shared" si="7"/>
        <v>70300</v>
      </c>
      <c r="AP16" s="42"/>
      <c r="AQ16" s="38"/>
      <c r="AR16" s="42"/>
      <c r="AS16" s="42"/>
      <c r="AT16" s="79">
        <v>51</v>
      </c>
      <c r="AU16" s="78">
        <v>3621</v>
      </c>
      <c r="AV16" s="33">
        <f t="shared" si="8"/>
        <v>184671</v>
      </c>
      <c r="AW16" s="78">
        <v>3944</v>
      </c>
      <c r="AX16" s="80">
        <f t="shared" si="9"/>
        <v>201144</v>
      </c>
      <c r="AY16" s="36">
        <v>30</v>
      </c>
      <c r="AZ16" s="35" t="s">
        <v>14</v>
      </c>
      <c r="BA16" s="37">
        <v>6</v>
      </c>
      <c r="BB16" s="42">
        <f t="shared" si="10"/>
        <v>18666</v>
      </c>
      <c r="BC16" s="75"/>
      <c r="BD16" s="76"/>
      <c r="BE16" s="76"/>
      <c r="BF16" s="76"/>
      <c r="BG16" s="36">
        <v>49</v>
      </c>
      <c r="BH16" s="35" t="s">
        <v>14</v>
      </c>
      <c r="BI16" s="35">
        <v>3</v>
      </c>
      <c r="BJ16" s="191">
        <f t="shared" si="11"/>
        <v>30141</v>
      </c>
      <c r="BK16" s="191"/>
      <c r="BL16" s="194"/>
      <c r="BM16" s="191"/>
      <c r="BN16" s="191"/>
      <c r="BO16" s="191"/>
    </row>
    <row r="17" spans="2:67" ht="19.5" customHeight="1">
      <c r="B17" s="71" t="s">
        <v>25</v>
      </c>
      <c r="C17" s="72"/>
      <c r="D17" s="73">
        <v>385</v>
      </c>
      <c r="E17" s="33">
        <v>3226</v>
      </c>
      <c r="F17" s="33">
        <f t="shared" si="0"/>
        <v>1242010</v>
      </c>
      <c r="G17" s="33">
        <v>3630</v>
      </c>
      <c r="H17" s="74">
        <f t="shared" si="1"/>
        <v>1397550</v>
      </c>
      <c r="I17" s="36">
        <v>23</v>
      </c>
      <c r="J17" s="35" t="s">
        <v>14</v>
      </c>
      <c r="K17" s="37">
        <v>1</v>
      </c>
      <c r="L17" s="42">
        <f t="shared" si="2"/>
        <v>106645</v>
      </c>
      <c r="M17" s="75"/>
      <c r="N17" s="76"/>
      <c r="O17" s="76"/>
      <c r="P17" s="76"/>
      <c r="Q17" s="36">
        <v>44</v>
      </c>
      <c r="R17" s="35" t="s">
        <v>14</v>
      </c>
      <c r="S17" s="41">
        <v>2</v>
      </c>
      <c r="T17" s="42">
        <f t="shared" si="3"/>
        <v>204050</v>
      </c>
      <c r="U17" s="42"/>
      <c r="V17" s="38"/>
      <c r="W17" s="42"/>
      <c r="X17" s="42"/>
      <c r="Y17" s="77">
        <v>192</v>
      </c>
      <c r="Z17" s="78">
        <v>2973</v>
      </c>
      <c r="AA17" s="33">
        <f t="shared" si="4"/>
        <v>570816</v>
      </c>
      <c r="AB17" s="78">
        <v>3408</v>
      </c>
      <c r="AC17" s="74">
        <f t="shared" si="5"/>
        <v>654336</v>
      </c>
      <c r="AD17" s="36">
        <v>16</v>
      </c>
      <c r="AE17" s="35" t="s">
        <v>14</v>
      </c>
      <c r="AF17" s="37">
        <v>8</v>
      </c>
      <c r="AG17" s="42">
        <f t="shared" si="6"/>
        <v>38400</v>
      </c>
      <c r="AH17" s="75"/>
      <c r="AI17" s="76"/>
      <c r="AJ17" s="76"/>
      <c r="AK17" s="76"/>
      <c r="AL17" s="36">
        <v>39</v>
      </c>
      <c r="AM17" s="35" t="s">
        <v>14</v>
      </c>
      <c r="AN17" s="41">
        <v>8</v>
      </c>
      <c r="AO17" s="42">
        <f t="shared" si="7"/>
        <v>91392</v>
      </c>
      <c r="AP17" s="42"/>
      <c r="AQ17" s="38"/>
      <c r="AR17" s="42"/>
      <c r="AS17" s="42"/>
      <c r="AT17" s="79">
        <v>148</v>
      </c>
      <c r="AU17" s="78">
        <v>3532</v>
      </c>
      <c r="AV17" s="33">
        <f t="shared" si="8"/>
        <v>522736</v>
      </c>
      <c r="AW17" s="78">
        <v>3939</v>
      </c>
      <c r="AX17" s="80">
        <f t="shared" si="9"/>
        <v>582972</v>
      </c>
      <c r="AY17" s="36">
        <v>30</v>
      </c>
      <c r="AZ17" s="35" t="s">
        <v>14</v>
      </c>
      <c r="BA17" s="37">
        <v>7</v>
      </c>
      <c r="BB17" s="42">
        <f t="shared" si="10"/>
        <v>54316</v>
      </c>
      <c r="BC17" s="75"/>
      <c r="BD17" s="76"/>
      <c r="BE17" s="76"/>
      <c r="BF17" s="76"/>
      <c r="BG17" s="36">
        <v>49</v>
      </c>
      <c r="BH17" s="35" t="s">
        <v>14</v>
      </c>
      <c r="BI17" s="35">
        <v>4</v>
      </c>
      <c r="BJ17" s="191">
        <f t="shared" si="11"/>
        <v>87616</v>
      </c>
      <c r="BK17" s="191"/>
      <c r="BL17" s="194"/>
      <c r="BM17" s="191"/>
      <c r="BN17" s="191"/>
      <c r="BO17" s="191"/>
    </row>
    <row r="18" spans="2:67" ht="19.5" customHeight="1">
      <c r="B18" s="71" t="s">
        <v>26</v>
      </c>
      <c r="C18" s="72"/>
      <c r="D18" s="73">
        <v>368</v>
      </c>
      <c r="E18" s="33">
        <v>3339</v>
      </c>
      <c r="F18" s="33">
        <f t="shared" si="0"/>
        <v>1228752</v>
      </c>
      <c r="G18" s="33">
        <v>3851</v>
      </c>
      <c r="H18" s="74">
        <f t="shared" si="1"/>
        <v>1417168</v>
      </c>
      <c r="I18" s="36">
        <v>23</v>
      </c>
      <c r="J18" s="35" t="s">
        <v>14</v>
      </c>
      <c r="K18" s="37">
        <v>2</v>
      </c>
      <c r="L18" s="42">
        <f t="shared" si="2"/>
        <v>102304</v>
      </c>
      <c r="M18" s="75"/>
      <c r="N18" s="76"/>
      <c r="O18" s="76"/>
      <c r="P18" s="76"/>
      <c r="Q18" s="36">
        <v>44</v>
      </c>
      <c r="R18" s="35" t="s">
        <v>14</v>
      </c>
      <c r="S18" s="41">
        <v>5</v>
      </c>
      <c r="T18" s="42">
        <f t="shared" si="3"/>
        <v>196144</v>
      </c>
      <c r="U18" s="42"/>
      <c r="V18" s="38"/>
      <c r="W18" s="42"/>
      <c r="X18" s="42"/>
      <c r="Y18" s="77">
        <v>198</v>
      </c>
      <c r="Z18" s="78">
        <v>3191</v>
      </c>
      <c r="AA18" s="33">
        <f t="shared" si="4"/>
        <v>631818</v>
      </c>
      <c r="AB18" s="78">
        <v>3726</v>
      </c>
      <c r="AC18" s="74">
        <f t="shared" si="5"/>
        <v>737748</v>
      </c>
      <c r="AD18" s="36">
        <v>18</v>
      </c>
      <c r="AE18" s="35" t="s">
        <v>14</v>
      </c>
      <c r="AF18" s="37">
        <v>4</v>
      </c>
      <c r="AG18" s="42">
        <f t="shared" si="6"/>
        <v>43560</v>
      </c>
      <c r="AH18" s="75"/>
      <c r="AI18" s="76"/>
      <c r="AJ18" s="76"/>
      <c r="AK18" s="76"/>
      <c r="AL18" s="36">
        <v>41</v>
      </c>
      <c r="AM18" s="35" t="s">
        <v>14</v>
      </c>
      <c r="AN18" s="41">
        <v>5</v>
      </c>
      <c r="AO18" s="42">
        <f t="shared" si="7"/>
        <v>98406</v>
      </c>
      <c r="AP18" s="42"/>
      <c r="AQ18" s="38"/>
      <c r="AR18" s="42"/>
      <c r="AS18" s="42"/>
      <c r="AT18" s="79">
        <v>117</v>
      </c>
      <c r="AU18" s="78">
        <v>3589</v>
      </c>
      <c r="AV18" s="33">
        <f t="shared" si="8"/>
        <v>419913</v>
      </c>
      <c r="AW18" s="78">
        <v>4084</v>
      </c>
      <c r="AX18" s="80">
        <f t="shared" si="9"/>
        <v>477828</v>
      </c>
      <c r="AY18" s="36">
        <v>31</v>
      </c>
      <c r="AZ18" s="35" t="s">
        <v>14</v>
      </c>
      <c r="BA18" s="37">
        <v>2</v>
      </c>
      <c r="BB18" s="42">
        <f t="shared" si="10"/>
        <v>43758</v>
      </c>
      <c r="BC18" s="75"/>
      <c r="BD18" s="76"/>
      <c r="BE18" s="76"/>
      <c r="BF18" s="76"/>
      <c r="BG18" s="36">
        <v>49</v>
      </c>
      <c r="BH18" s="35" t="s">
        <v>14</v>
      </c>
      <c r="BI18" s="35">
        <v>8</v>
      </c>
      <c r="BJ18" s="191">
        <f t="shared" si="11"/>
        <v>69732</v>
      </c>
      <c r="BK18" s="191"/>
      <c r="BL18" s="194"/>
      <c r="BM18" s="191"/>
      <c r="BN18" s="191"/>
      <c r="BO18" s="191"/>
    </row>
    <row r="19" spans="2:67" ht="19.5" customHeight="1">
      <c r="B19" s="71" t="s">
        <v>27</v>
      </c>
      <c r="C19" s="72"/>
      <c r="D19" s="73">
        <v>183</v>
      </c>
      <c r="E19" s="33">
        <v>3272</v>
      </c>
      <c r="F19" s="33">
        <f t="shared" si="0"/>
        <v>598776</v>
      </c>
      <c r="G19" s="33">
        <v>3851</v>
      </c>
      <c r="H19" s="74">
        <f t="shared" si="1"/>
        <v>704733</v>
      </c>
      <c r="I19" s="36">
        <v>22</v>
      </c>
      <c r="J19" s="35" t="s">
        <v>14</v>
      </c>
      <c r="K19" s="37">
        <v>9</v>
      </c>
      <c r="L19" s="42">
        <f t="shared" si="2"/>
        <v>49959</v>
      </c>
      <c r="M19" s="75"/>
      <c r="N19" s="76"/>
      <c r="O19" s="76"/>
      <c r="P19" s="76"/>
      <c r="Q19" s="36">
        <v>44</v>
      </c>
      <c r="R19" s="35" t="s">
        <v>14</v>
      </c>
      <c r="S19" s="41">
        <v>5</v>
      </c>
      <c r="T19" s="42">
        <f t="shared" si="3"/>
        <v>97539</v>
      </c>
      <c r="U19" s="42"/>
      <c r="V19" s="38"/>
      <c r="W19" s="42"/>
      <c r="X19" s="42"/>
      <c r="Y19" s="77">
        <v>91</v>
      </c>
      <c r="Z19" s="78">
        <v>3206</v>
      </c>
      <c r="AA19" s="33">
        <f t="shared" si="4"/>
        <v>291746</v>
      </c>
      <c r="AB19" s="78">
        <v>3793</v>
      </c>
      <c r="AC19" s="74">
        <f t="shared" si="5"/>
        <v>345163</v>
      </c>
      <c r="AD19" s="36">
        <v>19</v>
      </c>
      <c r="AE19" s="35" t="s">
        <v>14</v>
      </c>
      <c r="AF19" s="37">
        <v>3</v>
      </c>
      <c r="AG19" s="42">
        <f t="shared" si="6"/>
        <v>21021</v>
      </c>
      <c r="AH19" s="75"/>
      <c r="AI19" s="76"/>
      <c r="AJ19" s="76"/>
      <c r="AK19" s="76"/>
      <c r="AL19" s="36">
        <v>42</v>
      </c>
      <c r="AM19" s="35" t="s">
        <v>14</v>
      </c>
      <c r="AN19" s="41">
        <v>4</v>
      </c>
      <c r="AO19" s="42">
        <f t="shared" si="7"/>
        <v>46228</v>
      </c>
      <c r="AP19" s="42"/>
      <c r="AQ19" s="38"/>
      <c r="AR19" s="42"/>
      <c r="AS19" s="42"/>
      <c r="AT19" s="79">
        <v>52</v>
      </c>
      <c r="AU19" s="78">
        <v>3426</v>
      </c>
      <c r="AV19" s="33">
        <f t="shared" si="8"/>
        <v>178152</v>
      </c>
      <c r="AW19" s="78">
        <v>4031</v>
      </c>
      <c r="AX19" s="80">
        <f t="shared" si="9"/>
        <v>209612</v>
      </c>
      <c r="AY19" s="36">
        <v>29</v>
      </c>
      <c r="AZ19" s="35" t="s">
        <v>14</v>
      </c>
      <c r="BA19" s="37">
        <v>0</v>
      </c>
      <c r="BB19" s="42">
        <f t="shared" si="10"/>
        <v>18096</v>
      </c>
      <c r="BC19" s="75"/>
      <c r="BD19" s="76"/>
      <c r="BE19" s="76"/>
      <c r="BF19" s="76"/>
      <c r="BG19" s="36">
        <v>48</v>
      </c>
      <c r="BH19" s="35" t="s">
        <v>14</v>
      </c>
      <c r="BI19" s="35">
        <v>1</v>
      </c>
      <c r="BJ19" s="191">
        <f t="shared" si="11"/>
        <v>30004</v>
      </c>
      <c r="BK19" s="191"/>
      <c r="BL19" s="194"/>
      <c r="BM19" s="191"/>
      <c r="BN19" s="191"/>
      <c r="BO19" s="191"/>
    </row>
    <row r="20" spans="2:67" ht="19.5" customHeight="1">
      <c r="B20" s="71" t="s">
        <v>28</v>
      </c>
      <c r="C20" s="72"/>
      <c r="D20" s="73">
        <v>235</v>
      </c>
      <c r="E20" s="33">
        <v>3306</v>
      </c>
      <c r="F20" s="33">
        <f t="shared" si="0"/>
        <v>776910</v>
      </c>
      <c r="G20" s="33">
        <v>3698</v>
      </c>
      <c r="H20" s="74">
        <f t="shared" si="1"/>
        <v>869030</v>
      </c>
      <c r="I20" s="36">
        <v>22</v>
      </c>
      <c r="J20" s="35" t="s">
        <v>14</v>
      </c>
      <c r="K20" s="37">
        <v>8</v>
      </c>
      <c r="L20" s="42">
        <f t="shared" si="2"/>
        <v>63920</v>
      </c>
      <c r="M20" s="75"/>
      <c r="N20" s="76"/>
      <c r="O20" s="76"/>
      <c r="P20" s="76"/>
      <c r="Q20" s="36">
        <v>44</v>
      </c>
      <c r="R20" s="35" t="s">
        <v>14</v>
      </c>
      <c r="S20" s="41">
        <v>8</v>
      </c>
      <c r="T20" s="42">
        <f t="shared" si="3"/>
        <v>125960</v>
      </c>
      <c r="U20" s="42"/>
      <c r="V20" s="38"/>
      <c r="W20" s="42"/>
      <c r="X20" s="42"/>
      <c r="Y20" s="77">
        <v>137</v>
      </c>
      <c r="Z20" s="78">
        <v>3226</v>
      </c>
      <c r="AA20" s="33">
        <f t="shared" si="4"/>
        <v>441962</v>
      </c>
      <c r="AB20" s="78">
        <v>3634</v>
      </c>
      <c r="AC20" s="74">
        <f t="shared" si="5"/>
        <v>497858</v>
      </c>
      <c r="AD20" s="36">
        <v>20</v>
      </c>
      <c r="AE20" s="35" t="s">
        <v>14</v>
      </c>
      <c r="AF20" s="37">
        <v>0</v>
      </c>
      <c r="AG20" s="42">
        <f t="shared" si="6"/>
        <v>32880</v>
      </c>
      <c r="AH20" s="75"/>
      <c r="AI20" s="76"/>
      <c r="AJ20" s="76"/>
      <c r="AK20" s="76"/>
      <c r="AL20" s="36">
        <v>43</v>
      </c>
      <c r="AM20" s="35" t="s">
        <v>14</v>
      </c>
      <c r="AN20" s="41">
        <v>3</v>
      </c>
      <c r="AO20" s="42">
        <f t="shared" si="7"/>
        <v>71103</v>
      </c>
      <c r="AP20" s="42"/>
      <c r="AQ20" s="38"/>
      <c r="AR20" s="42"/>
      <c r="AS20" s="42"/>
      <c r="AT20" s="79">
        <v>54</v>
      </c>
      <c r="AU20" s="78">
        <v>3568</v>
      </c>
      <c r="AV20" s="33">
        <f t="shared" si="8"/>
        <v>192672</v>
      </c>
      <c r="AW20" s="78">
        <v>3998</v>
      </c>
      <c r="AX20" s="80">
        <f t="shared" si="9"/>
        <v>215892</v>
      </c>
      <c r="AY20" s="36">
        <v>30</v>
      </c>
      <c r="AZ20" s="35" t="s">
        <v>14</v>
      </c>
      <c r="BA20" s="37">
        <v>6</v>
      </c>
      <c r="BB20" s="42">
        <f t="shared" si="10"/>
        <v>19764</v>
      </c>
      <c r="BC20" s="75"/>
      <c r="BD20" s="76"/>
      <c r="BE20" s="76"/>
      <c r="BF20" s="76"/>
      <c r="BG20" s="36">
        <v>49</v>
      </c>
      <c r="BH20" s="35" t="s">
        <v>14</v>
      </c>
      <c r="BI20" s="35">
        <v>4</v>
      </c>
      <c r="BJ20" s="191">
        <f t="shared" si="11"/>
        <v>31968</v>
      </c>
      <c r="BK20" s="191"/>
      <c r="BL20" s="194"/>
      <c r="BM20" s="191"/>
      <c r="BN20" s="191"/>
      <c r="BO20" s="191"/>
    </row>
    <row r="21" spans="2:67" ht="19.5" customHeight="1">
      <c r="B21" s="71" t="s">
        <v>29</v>
      </c>
      <c r="C21" s="72"/>
      <c r="D21" s="73">
        <v>439</v>
      </c>
      <c r="E21" s="33">
        <v>3325</v>
      </c>
      <c r="F21" s="33">
        <f t="shared" si="0"/>
        <v>1459675</v>
      </c>
      <c r="G21" s="33">
        <v>3748</v>
      </c>
      <c r="H21" s="74">
        <f t="shared" si="1"/>
        <v>1645372</v>
      </c>
      <c r="I21" s="36">
        <v>22</v>
      </c>
      <c r="J21" s="35" t="s">
        <v>14</v>
      </c>
      <c r="K21" s="37">
        <v>7</v>
      </c>
      <c r="L21" s="42">
        <f t="shared" si="2"/>
        <v>118969</v>
      </c>
      <c r="M21" s="75"/>
      <c r="N21" s="76"/>
      <c r="O21" s="76"/>
      <c r="P21" s="76"/>
      <c r="Q21" s="36">
        <v>43</v>
      </c>
      <c r="R21" s="35" t="s">
        <v>14</v>
      </c>
      <c r="S21" s="41">
        <v>9</v>
      </c>
      <c r="T21" s="42">
        <f t="shared" si="3"/>
        <v>230475</v>
      </c>
      <c r="U21" s="42"/>
      <c r="V21" s="38"/>
      <c r="W21" s="42"/>
      <c r="X21" s="42"/>
      <c r="Y21" s="77">
        <v>233</v>
      </c>
      <c r="Z21" s="78">
        <v>3139</v>
      </c>
      <c r="AA21" s="33">
        <f t="shared" si="4"/>
        <v>731387</v>
      </c>
      <c r="AB21" s="78">
        <v>3549</v>
      </c>
      <c r="AC21" s="74">
        <f t="shared" si="5"/>
        <v>826917</v>
      </c>
      <c r="AD21" s="36">
        <v>17</v>
      </c>
      <c r="AE21" s="35" t="s">
        <v>14</v>
      </c>
      <c r="AF21" s="37">
        <v>7</v>
      </c>
      <c r="AG21" s="42">
        <f t="shared" si="6"/>
        <v>49163</v>
      </c>
      <c r="AH21" s="75"/>
      <c r="AI21" s="76"/>
      <c r="AJ21" s="76"/>
      <c r="AK21" s="76"/>
      <c r="AL21" s="36">
        <v>40</v>
      </c>
      <c r="AM21" s="35" t="s">
        <v>14</v>
      </c>
      <c r="AN21" s="41">
        <v>8</v>
      </c>
      <c r="AO21" s="42">
        <f t="shared" si="7"/>
        <v>113704</v>
      </c>
      <c r="AP21" s="42"/>
      <c r="AQ21" s="38"/>
      <c r="AR21" s="42"/>
      <c r="AS21" s="42"/>
      <c r="AT21" s="79">
        <v>154</v>
      </c>
      <c r="AU21" s="78">
        <v>3626</v>
      </c>
      <c r="AV21" s="33">
        <f t="shared" si="8"/>
        <v>558404</v>
      </c>
      <c r="AW21" s="78">
        <v>4058</v>
      </c>
      <c r="AX21" s="80">
        <f t="shared" si="9"/>
        <v>624932</v>
      </c>
      <c r="AY21" s="36">
        <v>30</v>
      </c>
      <c r="AZ21" s="35" t="s">
        <v>14</v>
      </c>
      <c r="BA21" s="37">
        <v>6</v>
      </c>
      <c r="BB21" s="42">
        <f t="shared" si="10"/>
        <v>56364</v>
      </c>
      <c r="BC21" s="75"/>
      <c r="BD21" s="76"/>
      <c r="BE21" s="76"/>
      <c r="BF21" s="76"/>
      <c r="BG21" s="36">
        <v>49</v>
      </c>
      <c r="BH21" s="35" t="s">
        <v>14</v>
      </c>
      <c r="BI21" s="35">
        <v>3</v>
      </c>
      <c r="BJ21" s="191">
        <f t="shared" si="11"/>
        <v>91014</v>
      </c>
      <c r="BK21" s="191"/>
      <c r="BL21" s="194"/>
      <c r="BM21" s="191"/>
      <c r="BN21" s="191"/>
      <c r="BO21" s="191"/>
    </row>
    <row r="22" spans="2:67" ht="19.5" customHeight="1">
      <c r="B22" s="71" t="s">
        <v>30</v>
      </c>
      <c r="C22" s="72"/>
      <c r="D22" s="73">
        <v>428</v>
      </c>
      <c r="E22" s="33">
        <v>3572</v>
      </c>
      <c r="F22" s="33">
        <f t="shared" si="0"/>
        <v>1528816</v>
      </c>
      <c r="G22" s="33">
        <v>4288</v>
      </c>
      <c r="H22" s="74">
        <f t="shared" si="1"/>
        <v>1835264</v>
      </c>
      <c r="I22" s="36">
        <v>25</v>
      </c>
      <c r="J22" s="35" t="s">
        <v>14</v>
      </c>
      <c r="K22" s="37">
        <v>2</v>
      </c>
      <c r="L22" s="42">
        <f t="shared" si="2"/>
        <v>129256</v>
      </c>
      <c r="M22" s="75"/>
      <c r="N22" s="76"/>
      <c r="O22" s="76"/>
      <c r="P22" s="76"/>
      <c r="Q22" s="36">
        <v>46</v>
      </c>
      <c r="R22" s="35" t="s">
        <v>14</v>
      </c>
      <c r="S22" s="41">
        <v>7</v>
      </c>
      <c r="T22" s="42">
        <f t="shared" si="3"/>
        <v>239252</v>
      </c>
      <c r="U22" s="42"/>
      <c r="V22" s="38"/>
      <c r="W22" s="42"/>
      <c r="X22" s="42"/>
      <c r="Y22" s="77">
        <v>244</v>
      </c>
      <c r="Z22" s="78">
        <v>3540</v>
      </c>
      <c r="AA22" s="33">
        <f t="shared" si="4"/>
        <v>863760</v>
      </c>
      <c r="AB22" s="78">
        <v>4264</v>
      </c>
      <c r="AC22" s="74">
        <f t="shared" si="5"/>
        <v>1040416</v>
      </c>
      <c r="AD22" s="36">
        <v>23</v>
      </c>
      <c r="AE22" s="35" t="s">
        <v>14</v>
      </c>
      <c r="AF22" s="37">
        <v>3</v>
      </c>
      <c r="AG22" s="42">
        <f t="shared" si="6"/>
        <v>68076</v>
      </c>
      <c r="AH22" s="75"/>
      <c r="AI22" s="76"/>
      <c r="AJ22" s="76"/>
      <c r="AK22" s="76"/>
      <c r="AL22" s="36">
        <v>46</v>
      </c>
      <c r="AM22" s="35" t="s">
        <v>14</v>
      </c>
      <c r="AN22" s="41">
        <v>2</v>
      </c>
      <c r="AO22" s="42">
        <f t="shared" si="7"/>
        <v>135176</v>
      </c>
      <c r="AP22" s="42"/>
      <c r="AQ22" s="38"/>
      <c r="AR22" s="42"/>
      <c r="AS22" s="42"/>
      <c r="AT22" s="79">
        <v>94</v>
      </c>
      <c r="AU22" s="78">
        <v>3738</v>
      </c>
      <c r="AV22" s="33">
        <f t="shared" si="8"/>
        <v>351372</v>
      </c>
      <c r="AW22" s="78">
        <v>4463</v>
      </c>
      <c r="AX22" s="80">
        <f t="shared" si="9"/>
        <v>419522</v>
      </c>
      <c r="AY22" s="36">
        <v>30</v>
      </c>
      <c r="AZ22" s="35" t="s">
        <v>14</v>
      </c>
      <c r="BA22" s="37">
        <v>9</v>
      </c>
      <c r="BB22" s="42">
        <f t="shared" si="10"/>
        <v>34686</v>
      </c>
      <c r="BC22" s="75"/>
      <c r="BD22" s="76"/>
      <c r="BE22" s="76"/>
      <c r="BF22" s="76"/>
      <c r="BG22" s="36">
        <v>49</v>
      </c>
      <c r="BH22" s="35" t="s">
        <v>14</v>
      </c>
      <c r="BI22" s="35">
        <v>6</v>
      </c>
      <c r="BJ22" s="191">
        <f t="shared" si="11"/>
        <v>55836</v>
      </c>
      <c r="BK22" s="191"/>
      <c r="BL22" s="194"/>
      <c r="BM22" s="191"/>
      <c r="BN22" s="191"/>
      <c r="BO22" s="191"/>
    </row>
    <row r="23" spans="2:67" ht="19.5" customHeight="1">
      <c r="B23" s="71" t="s">
        <v>31</v>
      </c>
      <c r="C23" s="72"/>
      <c r="D23" s="73">
        <v>261</v>
      </c>
      <c r="E23" s="33">
        <v>3460</v>
      </c>
      <c r="F23" s="33">
        <f t="shared" si="0"/>
        <v>903060</v>
      </c>
      <c r="G23" s="33">
        <v>4023</v>
      </c>
      <c r="H23" s="74">
        <f t="shared" si="1"/>
        <v>1050003</v>
      </c>
      <c r="I23" s="36">
        <v>24</v>
      </c>
      <c r="J23" s="35" t="s">
        <v>14</v>
      </c>
      <c r="K23" s="37">
        <v>4</v>
      </c>
      <c r="L23" s="42">
        <f t="shared" si="2"/>
        <v>76212</v>
      </c>
      <c r="M23" s="75"/>
      <c r="N23" s="76"/>
      <c r="O23" s="76"/>
      <c r="P23" s="76"/>
      <c r="Q23" s="36">
        <v>46</v>
      </c>
      <c r="R23" s="35" t="s">
        <v>14</v>
      </c>
      <c r="S23" s="41">
        <v>3</v>
      </c>
      <c r="T23" s="42">
        <f t="shared" si="3"/>
        <v>144855</v>
      </c>
      <c r="U23" s="42"/>
      <c r="V23" s="38"/>
      <c r="W23" s="42"/>
      <c r="X23" s="42"/>
      <c r="Y23" s="77">
        <v>169</v>
      </c>
      <c r="Z23" s="78">
        <v>3450</v>
      </c>
      <c r="AA23" s="33">
        <f t="shared" si="4"/>
        <v>583050</v>
      </c>
      <c r="AB23" s="78">
        <v>3976</v>
      </c>
      <c r="AC23" s="74">
        <f t="shared" si="5"/>
        <v>671944</v>
      </c>
      <c r="AD23" s="36">
        <v>22</v>
      </c>
      <c r="AE23" s="35" t="s">
        <v>14</v>
      </c>
      <c r="AF23" s="37">
        <v>8</v>
      </c>
      <c r="AG23" s="42">
        <f t="shared" si="6"/>
        <v>45968</v>
      </c>
      <c r="AH23" s="75"/>
      <c r="AI23" s="76"/>
      <c r="AJ23" s="76"/>
      <c r="AK23" s="76"/>
      <c r="AL23" s="36">
        <v>45</v>
      </c>
      <c r="AM23" s="35" t="s">
        <v>14</v>
      </c>
      <c r="AN23" s="41">
        <v>8</v>
      </c>
      <c r="AO23" s="42">
        <f t="shared" si="7"/>
        <v>92612</v>
      </c>
      <c r="AP23" s="42"/>
      <c r="AQ23" s="38"/>
      <c r="AR23" s="42"/>
      <c r="AS23" s="42"/>
      <c r="AT23" s="79">
        <v>49</v>
      </c>
      <c r="AU23" s="78">
        <v>3643</v>
      </c>
      <c r="AV23" s="33">
        <f t="shared" si="8"/>
        <v>178507</v>
      </c>
      <c r="AW23" s="78">
        <v>4282</v>
      </c>
      <c r="AX23" s="80">
        <f t="shared" si="9"/>
        <v>209818</v>
      </c>
      <c r="AY23" s="36">
        <v>30</v>
      </c>
      <c r="AZ23" s="35" t="s">
        <v>14</v>
      </c>
      <c r="BA23" s="37">
        <v>9</v>
      </c>
      <c r="BB23" s="42">
        <f t="shared" si="10"/>
        <v>18081</v>
      </c>
      <c r="BC23" s="75"/>
      <c r="BD23" s="76"/>
      <c r="BE23" s="76"/>
      <c r="BF23" s="76"/>
      <c r="BG23" s="36">
        <v>49</v>
      </c>
      <c r="BH23" s="35" t="s">
        <v>14</v>
      </c>
      <c r="BI23" s="35">
        <v>9</v>
      </c>
      <c r="BJ23" s="191">
        <f t="shared" si="11"/>
        <v>29253</v>
      </c>
      <c r="BK23" s="191"/>
      <c r="BL23" s="194"/>
      <c r="BM23" s="191"/>
      <c r="BN23" s="191"/>
      <c r="BO23" s="191"/>
    </row>
    <row r="24" spans="2:67" ht="19.5" customHeight="1">
      <c r="B24" s="71" t="s">
        <v>32</v>
      </c>
      <c r="C24" s="72"/>
      <c r="D24" s="73">
        <v>854</v>
      </c>
      <c r="E24" s="33">
        <v>3392</v>
      </c>
      <c r="F24" s="33">
        <f t="shared" si="0"/>
        <v>2896768</v>
      </c>
      <c r="G24" s="33">
        <v>4302</v>
      </c>
      <c r="H24" s="74">
        <f t="shared" si="1"/>
        <v>3673908</v>
      </c>
      <c r="I24" s="36">
        <v>22</v>
      </c>
      <c r="J24" s="35" t="s">
        <v>14</v>
      </c>
      <c r="K24" s="37">
        <v>7</v>
      </c>
      <c r="L24" s="42">
        <f t="shared" si="2"/>
        <v>231434</v>
      </c>
      <c r="M24" s="75"/>
      <c r="N24" s="76"/>
      <c r="O24" s="76"/>
      <c r="P24" s="76"/>
      <c r="Q24" s="36">
        <v>44</v>
      </c>
      <c r="R24" s="35" t="s">
        <v>14</v>
      </c>
      <c r="S24" s="41">
        <v>5</v>
      </c>
      <c r="T24" s="42">
        <f t="shared" si="3"/>
        <v>455182</v>
      </c>
      <c r="U24" s="42"/>
      <c r="V24" s="38"/>
      <c r="W24" s="42"/>
      <c r="X24" s="42"/>
      <c r="Y24" s="77">
        <v>540</v>
      </c>
      <c r="Z24" s="78">
        <v>3232</v>
      </c>
      <c r="AA24" s="33">
        <f t="shared" si="4"/>
        <v>1745280</v>
      </c>
      <c r="AB24" s="78">
        <v>4139</v>
      </c>
      <c r="AC24" s="74">
        <f t="shared" si="5"/>
        <v>2235060</v>
      </c>
      <c r="AD24" s="36">
        <v>19</v>
      </c>
      <c r="AE24" s="35" t="s">
        <v>14</v>
      </c>
      <c r="AF24" s="37">
        <v>0</v>
      </c>
      <c r="AG24" s="42">
        <f t="shared" si="6"/>
        <v>123120</v>
      </c>
      <c r="AH24" s="75"/>
      <c r="AI24" s="76"/>
      <c r="AJ24" s="76"/>
      <c r="AK24" s="76"/>
      <c r="AL24" s="36">
        <v>42</v>
      </c>
      <c r="AM24" s="35" t="s">
        <v>14</v>
      </c>
      <c r="AN24" s="41">
        <v>2</v>
      </c>
      <c r="AO24" s="42">
        <f t="shared" si="7"/>
        <v>273240</v>
      </c>
      <c r="AP24" s="42"/>
      <c r="AQ24" s="38"/>
      <c r="AR24" s="42"/>
      <c r="AS24" s="42"/>
      <c r="AT24" s="79">
        <v>210</v>
      </c>
      <c r="AU24" s="78">
        <v>3758</v>
      </c>
      <c r="AV24" s="33">
        <f t="shared" si="8"/>
        <v>789180</v>
      </c>
      <c r="AW24" s="78">
        <v>4706</v>
      </c>
      <c r="AX24" s="80">
        <f t="shared" si="9"/>
        <v>988260</v>
      </c>
      <c r="AY24" s="36">
        <v>31</v>
      </c>
      <c r="AZ24" s="35" t="s">
        <v>14</v>
      </c>
      <c r="BA24" s="37">
        <v>0</v>
      </c>
      <c r="BB24" s="42">
        <f t="shared" si="10"/>
        <v>78120</v>
      </c>
      <c r="BC24" s="75"/>
      <c r="BD24" s="76"/>
      <c r="BE24" s="76"/>
      <c r="BF24" s="76"/>
      <c r="BG24" s="36">
        <v>50</v>
      </c>
      <c r="BH24" s="35" t="s">
        <v>14</v>
      </c>
      <c r="BI24" s="35">
        <v>0</v>
      </c>
      <c r="BJ24" s="191">
        <f t="shared" si="11"/>
        <v>126000</v>
      </c>
      <c r="BK24" s="191"/>
      <c r="BL24" s="194"/>
      <c r="BM24" s="191"/>
      <c r="BN24" s="191"/>
      <c r="BO24" s="191"/>
    </row>
    <row r="25" spans="2:67" ht="19.5" customHeight="1">
      <c r="B25" s="81" t="s">
        <v>33</v>
      </c>
      <c r="C25" s="82"/>
      <c r="D25" s="73">
        <v>609</v>
      </c>
      <c r="E25" s="33">
        <v>3045</v>
      </c>
      <c r="F25" s="33">
        <f t="shared" si="0"/>
        <v>1854405</v>
      </c>
      <c r="G25" s="33">
        <v>3747</v>
      </c>
      <c r="H25" s="74">
        <f t="shared" si="1"/>
        <v>2281923</v>
      </c>
      <c r="I25" s="36">
        <v>18</v>
      </c>
      <c r="J25" s="35" t="s">
        <v>14</v>
      </c>
      <c r="K25" s="37">
        <v>3</v>
      </c>
      <c r="L25" s="42">
        <f t="shared" si="2"/>
        <v>133371</v>
      </c>
      <c r="M25" s="75"/>
      <c r="N25" s="76"/>
      <c r="O25" s="76"/>
      <c r="P25" s="76"/>
      <c r="Q25" s="36">
        <v>40</v>
      </c>
      <c r="R25" s="35" t="s">
        <v>14</v>
      </c>
      <c r="S25" s="41">
        <v>0</v>
      </c>
      <c r="T25" s="42">
        <f t="shared" si="3"/>
        <v>292320</v>
      </c>
      <c r="U25" s="42"/>
      <c r="V25" s="38"/>
      <c r="W25" s="42"/>
      <c r="X25" s="42"/>
      <c r="Y25" s="77">
        <v>367</v>
      </c>
      <c r="Z25" s="78">
        <v>2850</v>
      </c>
      <c r="AA25" s="33">
        <f t="shared" si="4"/>
        <v>1045950</v>
      </c>
      <c r="AB25" s="78">
        <v>3567</v>
      </c>
      <c r="AC25" s="74">
        <f t="shared" si="5"/>
        <v>1309089</v>
      </c>
      <c r="AD25" s="36">
        <v>13</v>
      </c>
      <c r="AE25" s="35" t="s">
        <v>14</v>
      </c>
      <c r="AF25" s="37">
        <v>6</v>
      </c>
      <c r="AG25" s="42">
        <f t="shared" si="6"/>
        <v>59454</v>
      </c>
      <c r="AH25" s="75"/>
      <c r="AI25" s="76"/>
      <c r="AJ25" s="76"/>
      <c r="AK25" s="76"/>
      <c r="AL25" s="36">
        <v>37</v>
      </c>
      <c r="AM25" s="35" t="s">
        <v>14</v>
      </c>
      <c r="AN25" s="41">
        <v>0</v>
      </c>
      <c r="AO25" s="42">
        <f t="shared" si="7"/>
        <v>162948</v>
      </c>
      <c r="AP25" s="42"/>
      <c r="AQ25" s="38"/>
      <c r="AR25" s="42"/>
      <c r="AS25" s="42"/>
      <c r="AT25" s="79">
        <v>162</v>
      </c>
      <c r="AU25" s="78">
        <v>3554</v>
      </c>
      <c r="AV25" s="33">
        <f t="shared" si="8"/>
        <v>575748</v>
      </c>
      <c r="AW25" s="78">
        <v>4299</v>
      </c>
      <c r="AX25" s="80">
        <f t="shared" si="9"/>
        <v>696438</v>
      </c>
      <c r="AY25" s="36">
        <v>29</v>
      </c>
      <c r="AZ25" s="35" t="s">
        <v>14</v>
      </c>
      <c r="BA25" s="37">
        <v>5</v>
      </c>
      <c r="BB25" s="42">
        <f t="shared" si="10"/>
        <v>57186</v>
      </c>
      <c r="BC25" s="75"/>
      <c r="BD25" s="76"/>
      <c r="BE25" s="76"/>
      <c r="BF25" s="76"/>
      <c r="BG25" s="36">
        <v>48</v>
      </c>
      <c r="BH25" s="35" t="s">
        <v>14</v>
      </c>
      <c r="BI25" s="35">
        <v>1</v>
      </c>
      <c r="BJ25" s="191">
        <f t="shared" si="11"/>
        <v>93474</v>
      </c>
      <c r="BK25" s="191"/>
      <c r="BL25" s="194"/>
      <c r="BM25" s="191"/>
      <c r="BN25" s="191"/>
      <c r="BO25" s="191"/>
    </row>
    <row r="26" spans="2:67" ht="19.5" customHeight="1">
      <c r="B26" s="71" t="s">
        <v>34</v>
      </c>
      <c r="C26" s="72"/>
      <c r="D26" s="73">
        <v>256</v>
      </c>
      <c r="E26" s="33">
        <v>3462</v>
      </c>
      <c r="F26" s="33">
        <f t="shared" si="0"/>
        <v>886272</v>
      </c>
      <c r="G26" s="33">
        <v>4071</v>
      </c>
      <c r="H26" s="74">
        <f t="shared" si="1"/>
        <v>1042176</v>
      </c>
      <c r="I26" s="36">
        <v>25</v>
      </c>
      <c r="J26" s="35" t="s">
        <v>14</v>
      </c>
      <c r="K26" s="37">
        <v>2</v>
      </c>
      <c r="L26" s="42">
        <f t="shared" si="2"/>
        <v>77312</v>
      </c>
      <c r="M26" s="75"/>
      <c r="N26" s="76"/>
      <c r="O26" s="76"/>
      <c r="P26" s="76"/>
      <c r="Q26" s="36">
        <v>45</v>
      </c>
      <c r="R26" s="35" t="s">
        <v>14</v>
      </c>
      <c r="S26" s="41">
        <v>8</v>
      </c>
      <c r="T26" s="42">
        <f t="shared" si="3"/>
        <v>140288</v>
      </c>
      <c r="U26" s="42"/>
      <c r="V26" s="38"/>
      <c r="W26" s="42"/>
      <c r="X26" s="42"/>
      <c r="Y26" s="77">
        <v>113</v>
      </c>
      <c r="Z26" s="78">
        <v>3270</v>
      </c>
      <c r="AA26" s="33">
        <f t="shared" si="4"/>
        <v>369510</v>
      </c>
      <c r="AB26" s="78">
        <v>3884</v>
      </c>
      <c r="AC26" s="74">
        <f t="shared" si="5"/>
        <v>438892</v>
      </c>
      <c r="AD26" s="36">
        <v>19</v>
      </c>
      <c r="AE26" s="35" t="s">
        <v>14</v>
      </c>
      <c r="AF26" s="37">
        <v>3</v>
      </c>
      <c r="AG26" s="42">
        <f t="shared" si="6"/>
        <v>26103</v>
      </c>
      <c r="AH26" s="75"/>
      <c r="AI26" s="76"/>
      <c r="AJ26" s="76"/>
      <c r="AK26" s="76"/>
      <c r="AL26" s="36">
        <v>41</v>
      </c>
      <c r="AM26" s="35" t="s">
        <v>14</v>
      </c>
      <c r="AN26" s="41">
        <v>8</v>
      </c>
      <c r="AO26" s="42">
        <f t="shared" si="7"/>
        <v>56500</v>
      </c>
      <c r="AP26" s="42"/>
      <c r="AQ26" s="38"/>
      <c r="AR26" s="42"/>
      <c r="AS26" s="42"/>
      <c r="AT26" s="79">
        <v>113</v>
      </c>
      <c r="AU26" s="78">
        <v>3675</v>
      </c>
      <c r="AV26" s="33">
        <f t="shared" si="8"/>
        <v>415275</v>
      </c>
      <c r="AW26" s="78">
        <v>4270</v>
      </c>
      <c r="AX26" s="80">
        <f t="shared" si="9"/>
        <v>482510</v>
      </c>
      <c r="AY26" s="36">
        <v>31</v>
      </c>
      <c r="AZ26" s="35" t="s">
        <v>14</v>
      </c>
      <c r="BA26" s="37">
        <v>5</v>
      </c>
      <c r="BB26" s="42">
        <f t="shared" si="10"/>
        <v>42601</v>
      </c>
      <c r="BC26" s="75"/>
      <c r="BD26" s="76"/>
      <c r="BE26" s="76"/>
      <c r="BF26" s="76"/>
      <c r="BG26" s="36">
        <v>49</v>
      </c>
      <c r="BH26" s="35" t="s">
        <v>14</v>
      </c>
      <c r="BI26" s="35">
        <v>9</v>
      </c>
      <c r="BJ26" s="191">
        <f t="shared" si="11"/>
        <v>67461</v>
      </c>
      <c r="BK26" s="191"/>
      <c r="BL26" s="194"/>
      <c r="BM26" s="191"/>
      <c r="BN26" s="191"/>
      <c r="BO26" s="191"/>
    </row>
    <row r="27" spans="2:67" ht="19.5" customHeight="1">
      <c r="B27" s="81" t="s">
        <v>35</v>
      </c>
      <c r="C27" s="82"/>
      <c r="D27" s="73">
        <v>174</v>
      </c>
      <c r="E27" s="33">
        <v>3399</v>
      </c>
      <c r="F27" s="33">
        <f t="shared" si="0"/>
        <v>591426</v>
      </c>
      <c r="G27" s="33">
        <v>3880</v>
      </c>
      <c r="H27" s="74">
        <f t="shared" si="1"/>
        <v>675120</v>
      </c>
      <c r="I27" s="36">
        <v>22</v>
      </c>
      <c r="J27" s="35" t="s">
        <v>14</v>
      </c>
      <c r="K27" s="37">
        <v>9</v>
      </c>
      <c r="L27" s="42">
        <f t="shared" si="2"/>
        <v>47502</v>
      </c>
      <c r="M27" s="75"/>
      <c r="N27" s="76"/>
      <c r="O27" s="76"/>
      <c r="P27" s="76"/>
      <c r="Q27" s="36">
        <v>44</v>
      </c>
      <c r="R27" s="35" t="s">
        <v>14</v>
      </c>
      <c r="S27" s="41">
        <v>3</v>
      </c>
      <c r="T27" s="42">
        <f t="shared" si="3"/>
        <v>92394</v>
      </c>
      <c r="U27" s="42"/>
      <c r="V27" s="38"/>
      <c r="W27" s="42"/>
      <c r="X27" s="42"/>
      <c r="Y27" s="77">
        <v>86</v>
      </c>
      <c r="Z27" s="78">
        <v>3348</v>
      </c>
      <c r="AA27" s="33">
        <f t="shared" si="4"/>
        <v>287928</v>
      </c>
      <c r="AB27" s="78">
        <v>3877</v>
      </c>
      <c r="AC27" s="74">
        <f t="shared" si="5"/>
        <v>333422</v>
      </c>
      <c r="AD27" s="36">
        <v>19</v>
      </c>
      <c r="AE27" s="83" t="s">
        <v>14</v>
      </c>
      <c r="AF27" s="37">
        <v>8</v>
      </c>
      <c r="AG27" s="42">
        <f t="shared" si="6"/>
        <v>20296</v>
      </c>
      <c r="AH27" s="75"/>
      <c r="AI27" s="76"/>
      <c r="AJ27" s="76"/>
      <c r="AK27" s="76"/>
      <c r="AL27" s="36">
        <v>43</v>
      </c>
      <c r="AM27" s="35" t="s">
        <v>14</v>
      </c>
      <c r="AN27" s="41">
        <v>2</v>
      </c>
      <c r="AO27" s="42">
        <f t="shared" si="7"/>
        <v>44548</v>
      </c>
      <c r="AP27" s="42"/>
      <c r="AQ27" s="38"/>
      <c r="AR27" s="42"/>
      <c r="AS27" s="42"/>
      <c r="AT27" s="79">
        <v>52</v>
      </c>
      <c r="AU27" s="78">
        <v>3549</v>
      </c>
      <c r="AV27" s="33">
        <f t="shared" si="8"/>
        <v>184548</v>
      </c>
      <c r="AW27" s="78">
        <v>3926</v>
      </c>
      <c r="AX27" s="80">
        <f t="shared" si="9"/>
        <v>204152</v>
      </c>
      <c r="AY27" s="36">
        <v>28</v>
      </c>
      <c r="AZ27" s="35" t="s">
        <v>14</v>
      </c>
      <c r="BA27" s="37">
        <v>4</v>
      </c>
      <c r="BB27" s="42">
        <f t="shared" si="10"/>
        <v>17680</v>
      </c>
      <c r="BC27" s="75"/>
      <c r="BD27" s="76"/>
      <c r="BE27" s="76"/>
      <c r="BF27" s="76"/>
      <c r="BG27" s="36">
        <v>47</v>
      </c>
      <c r="BH27" s="35" t="s">
        <v>14</v>
      </c>
      <c r="BI27" s="35">
        <v>3</v>
      </c>
      <c r="BJ27" s="191">
        <f t="shared" si="11"/>
        <v>29484</v>
      </c>
      <c r="BK27" s="191"/>
      <c r="BL27" s="194"/>
      <c r="BM27" s="191"/>
      <c r="BN27" s="191"/>
      <c r="BO27" s="191"/>
    </row>
    <row r="28" spans="2:67" ht="19.5" customHeight="1">
      <c r="B28" s="71" t="s">
        <v>36</v>
      </c>
      <c r="C28" s="72"/>
      <c r="D28" s="73">
        <v>238</v>
      </c>
      <c r="E28" s="33">
        <v>3444</v>
      </c>
      <c r="F28" s="33">
        <f t="shared" si="0"/>
        <v>819672</v>
      </c>
      <c r="G28" s="33">
        <v>4481</v>
      </c>
      <c r="H28" s="74">
        <f t="shared" si="1"/>
        <v>1066478</v>
      </c>
      <c r="I28" s="36">
        <v>23</v>
      </c>
      <c r="J28" s="35" t="s">
        <v>14</v>
      </c>
      <c r="K28" s="37">
        <v>1</v>
      </c>
      <c r="L28" s="42">
        <f t="shared" si="2"/>
        <v>65926</v>
      </c>
      <c r="M28" s="75"/>
      <c r="N28" s="76"/>
      <c r="O28" s="76"/>
      <c r="P28" s="76"/>
      <c r="Q28" s="36">
        <v>44</v>
      </c>
      <c r="R28" s="35" t="s">
        <v>14</v>
      </c>
      <c r="S28" s="41">
        <v>4</v>
      </c>
      <c r="T28" s="42">
        <f t="shared" si="3"/>
        <v>126616</v>
      </c>
      <c r="U28" s="42"/>
      <c r="V28" s="38"/>
      <c r="W28" s="42"/>
      <c r="X28" s="42"/>
      <c r="Y28" s="77">
        <v>125</v>
      </c>
      <c r="Z28" s="78">
        <v>3346</v>
      </c>
      <c r="AA28" s="33">
        <f t="shared" si="4"/>
        <v>418250</v>
      </c>
      <c r="AB28" s="78">
        <v>4416</v>
      </c>
      <c r="AC28" s="74">
        <f t="shared" si="5"/>
        <v>552000</v>
      </c>
      <c r="AD28" s="36">
        <v>19</v>
      </c>
      <c r="AE28" s="35" t="s">
        <v>14</v>
      </c>
      <c r="AF28" s="37">
        <v>8</v>
      </c>
      <c r="AG28" s="42">
        <f t="shared" si="6"/>
        <v>29500</v>
      </c>
      <c r="AH28" s="75"/>
      <c r="AI28" s="76"/>
      <c r="AJ28" s="76"/>
      <c r="AK28" s="76"/>
      <c r="AL28" s="36">
        <v>42</v>
      </c>
      <c r="AM28" s="35" t="s">
        <v>14</v>
      </c>
      <c r="AN28" s="41">
        <v>8</v>
      </c>
      <c r="AO28" s="42">
        <f t="shared" si="7"/>
        <v>64000</v>
      </c>
      <c r="AP28" s="42"/>
      <c r="AQ28" s="38"/>
      <c r="AR28" s="42"/>
      <c r="AS28" s="42"/>
      <c r="AT28" s="79">
        <v>56</v>
      </c>
      <c r="AU28" s="78">
        <v>3702</v>
      </c>
      <c r="AV28" s="33">
        <f t="shared" si="8"/>
        <v>207312</v>
      </c>
      <c r="AW28" s="78">
        <v>4762</v>
      </c>
      <c r="AX28" s="80">
        <f t="shared" si="9"/>
        <v>266672</v>
      </c>
      <c r="AY28" s="36">
        <v>30</v>
      </c>
      <c r="AZ28" s="35" t="s">
        <v>14</v>
      </c>
      <c r="BA28" s="37">
        <v>8</v>
      </c>
      <c r="BB28" s="42">
        <f t="shared" si="10"/>
        <v>20608</v>
      </c>
      <c r="BC28" s="75"/>
      <c r="BD28" s="76"/>
      <c r="BE28" s="76"/>
      <c r="BF28" s="76"/>
      <c r="BG28" s="36">
        <v>49</v>
      </c>
      <c r="BH28" s="35" t="s">
        <v>14</v>
      </c>
      <c r="BI28" s="35">
        <v>4</v>
      </c>
      <c r="BJ28" s="191">
        <f t="shared" si="11"/>
        <v>33152</v>
      </c>
      <c r="BK28" s="191"/>
      <c r="BL28" s="194"/>
      <c r="BM28" s="191"/>
      <c r="BN28" s="191"/>
      <c r="BO28" s="191"/>
    </row>
    <row r="29" spans="2:67" ht="19.5" customHeight="1">
      <c r="B29" s="71" t="s">
        <v>37</v>
      </c>
      <c r="C29" s="72"/>
      <c r="D29" s="73">
        <v>327</v>
      </c>
      <c r="E29" s="33">
        <v>3390</v>
      </c>
      <c r="F29" s="33">
        <f t="shared" si="0"/>
        <v>1108530</v>
      </c>
      <c r="G29" s="33">
        <v>3863</v>
      </c>
      <c r="H29" s="74">
        <f t="shared" si="1"/>
        <v>1263201</v>
      </c>
      <c r="I29" s="36">
        <v>24</v>
      </c>
      <c r="J29" s="35" t="s">
        <v>14</v>
      </c>
      <c r="K29" s="37">
        <v>8</v>
      </c>
      <c r="L29" s="42">
        <f t="shared" si="2"/>
        <v>96792</v>
      </c>
      <c r="M29" s="75"/>
      <c r="N29" s="76"/>
      <c r="O29" s="76"/>
      <c r="P29" s="76"/>
      <c r="Q29" s="36">
        <v>45</v>
      </c>
      <c r="R29" s="35" t="s">
        <v>14</v>
      </c>
      <c r="S29" s="41">
        <v>5</v>
      </c>
      <c r="T29" s="42">
        <f t="shared" si="3"/>
        <v>178215</v>
      </c>
      <c r="U29" s="42"/>
      <c r="V29" s="38"/>
      <c r="W29" s="42"/>
      <c r="X29" s="42"/>
      <c r="Y29" s="77">
        <v>122</v>
      </c>
      <c r="Z29" s="78">
        <v>3131</v>
      </c>
      <c r="AA29" s="33">
        <f t="shared" si="4"/>
        <v>381982</v>
      </c>
      <c r="AB29" s="78">
        <v>3529</v>
      </c>
      <c r="AC29" s="74">
        <f t="shared" si="5"/>
        <v>430538</v>
      </c>
      <c r="AD29" s="36">
        <v>18</v>
      </c>
      <c r="AE29" s="35" t="s">
        <v>14</v>
      </c>
      <c r="AF29" s="37">
        <v>2</v>
      </c>
      <c r="AG29" s="42">
        <f t="shared" si="6"/>
        <v>26596</v>
      </c>
      <c r="AH29" s="75"/>
      <c r="AI29" s="76"/>
      <c r="AJ29" s="76"/>
      <c r="AK29" s="76"/>
      <c r="AL29" s="36">
        <v>41</v>
      </c>
      <c r="AM29" s="35" t="s">
        <v>14</v>
      </c>
      <c r="AN29" s="41">
        <v>2</v>
      </c>
      <c r="AO29" s="42">
        <f t="shared" si="7"/>
        <v>60268</v>
      </c>
      <c r="AP29" s="42"/>
      <c r="AQ29" s="38"/>
      <c r="AR29" s="42"/>
      <c r="AS29" s="42"/>
      <c r="AT29" s="79">
        <v>159</v>
      </c>
      <c r="AU29" s="78">
        <v>3648</v>
      </c>
      <c r="AV29" s="33">
        <f t="shared" si="8"/>
        <v>580032</v>
      </c>
      <c r="AW29" s="78">
        <v>4186</v>
      </c>
      <c r="AX29" s="80">
        <f t="shared" si="9"/>
        <v>665574</v>
      </c>
      <c r="AY29" s="36">
        <v>30</v>
      </c>
      <c r="AZ29" s="35" t="s">
        <v>14</v>
      </c>
      <c r="BA29" s="37">
        <v>9</v>
      </c>
      <c r="BB29" s="42">
        <f t="shared" si="10"/>
        <v>58671</v>
      </c>
      <c r="BC29" s="75"/>
      <c r="BD29" s="76"/>
      <c r="BE29" s="76"/>
      <c r="BF29" s="76"/>
      <c r="BG29" s="36">
        <v>49</v>
      </c>
      <c r="BH29" s="35" t="s">
        <v>14</v>
      </c>
      <c r="BI29" s="35">
        <v>8</v>
      </c>
      <c r="BJ29" s="191">
        <f t="shared" si="11"/>
        <v>94764</v>
      </c>
      <c r="BK29" s="191"/>
      <c r="BL29" s="194"/>
      <c r="BM29" s="191"/>
      <c r="BN29" s="191"/>
      <c r="BO29" s="191"/>
    </row>
    <row r="30" spans="2:67" ht="19.5" customHeight="1">
      <c r="B30" s="71" t="s">
        <v>38</v>
      </c>
      <c r="C30" s="72"/>
      <c r="D30" s="73">
        <v>281</v>
      </c>
      <c r="E30" s="33">
        <v>3306</v>
      </c>
      <c r="F30" s="33">
        <f t="shared" si="0"/>
        <v>928986</v>
      </c>
      <c r="G30" s="33">
        <v>3855</v>
      </c>
      <c r="H30" s="74">
        <f t="shared" si="1"/>
        <v>1083255</v>
      </c>
      <c r="I30" s="36">
        <v>21</v>
      </c>
      <c r="J30" s="35" t="s">
        <v>14</v>
      </c>
      <c r="K30" s="37">
        <v>9</v>
      </c>
      <c r="L30" s="42">
        <f t="shared" si="2"/>
        <v>73341</v>
      </c>
      <c r="M30" s="75"/>
      <c r="N30" s="76"/>
      <c r="O30" s="76"/>
      <c r="P30" s="76"/>
      <c r="Q30" s="36">
        <v>43</v>
      </c>
      <c r="R30" s="35" t="s">
        <v>14</v>
      </c>
      <c r="S30" s="41">
        <v>8</v>
      </c>
      <c r="T30" s="42">
        <f t="shared" si="3"/>
        <v>147244</v>
      </c>
      <c r="U30" s="42"/>
      <c r="V30" s="38"/>
      <c r="W30" s="42"/>
      <c r="X30" s="42"/>
      <c r="Y30" s="77">
        <v>163</v>
      </c>
      <c r="Z30" s="78">
        <v>3204</v>
      </c>
      <c r="AA30" s="33">
        <f t="shared" si="4"/>
        <v>522252</v>
      </c>
      <c r="AB30" s="78">
        <v>3781</v>
      </c>
      <c r="AC30" s="74">
        <f t="shared" si="5"/>
        <v>616303</v>
      </c>
      <c r="AD30" s="36">
        <v>18</v>
      </c>
      <c r="AE30" s="35" t="s">
        <v>14</v>
      </c>
      <c r="AF30" s="37">
        <v>8</v>
      </c>
      <c r="AG30" s="42">
        <f t="shared" si="6"/>
        <v>36512</v>
      </c>
      <c r="AH30" s="75"/>
      <c r="AI30" s="76"/>
      <c r="AJ30" s="76"/>
      <c r="AK30" s="76"/>
      <c r="AL30" s="36">
        <v>42</v>
      </c>
      <c r="AM30" s="35" t="s">
        <v>14</v>
      </c>
      <c r="AN30" s="41">
        <v>1</v>
      </c>
      <c r="AO30" s="42">
        <f t="shared" si="7"/>
        <v>82315</v>
      </c>
      <c r="AP30" s="42"/>
      <c r="AQ30" s="38"/>
      <c r="AR30" s="42"/>
      <c r="AS30" s="42"/>
      <c r="AT30" s="79">
        <v>80</v>
      </c>
      <c r="AU30" s="78">
        <v>3545</v>
      </c>
      <c r="AV30" s="33">
        <f t="shared" si="8"/>
        <v>283600</v>
      </c>
      <c r="AW30" s="78">
        <v>4090</v>
      </c>
      <c r="AX30" s="80">
        <f t="shared" si="9"/>
        <v>327200</v>
      </c>
      <c r="AY30" s="36">
        <v>29</v>
      </c>
      <c r="AZ30" s="35" t="s">
        <v>14</v>
      </c>
      <c r="BA30" s="37">
        <v>0</v>
      </c>
      <c r="BB30" s="42">
        <f t="shared" si="10"/>
        <v>27840</v>
      </c>
      <c r="BC30" s="75"/>
      <c r="BD30" s="76"/>
      <c r="BE30" s="76"/>
      <c r="BF30" s="76"/>
      <c r="BG30" s="36">
        <v>47</v>
      </c>
      <c r="BH30" s="35" t="s">
        <v>14</v>
      </c>
      <c r="BI30" s="35">
        <v>8</v>
      </c>
      <c r="BJ30" s="191">
        <f t="shared" si="11"/>
        <v>45760</v>
      </c>
      <c r="BK30" s="191"/>
      <c r="BL30" s="194"/>
      <c r="BM30" s="191"/>
      <c r="BN30" s="191"/>
      <c r="BO30" s="191"/>
    </row>
    <row r="31" spans="2:67" ht="19.5" customHeight="1">
      <c r="B31" s="71" t="s">
        <v>39</v>
      </c>
      <c r="C31" s="72"/>
      <c r="D31" s="73">
        <v>598</v>
      </c>
      <c r="E31" s="33">
        <v>3300</v>
      </c>
      <c r="F31" s="33">
        <f t="shared" si="0"/>
        <v>1973400</v>
      </c>
      <c r="G31" s="33">
        <v>3839</v>
      </c>
      <c r="H31" s="74">
        <f t="shared" si="1"/>
        <v>2295722</v>
      </c>
      <c r="I31" s="36">
        <v>23</v>
      </c>
      <c r="J31" s="35" t="s">
        <v>14</v>
      </c>
      <c r="K31" s="37">
        <v>2</v>
      </c>
      <c r="L31" s="42">
        <f t="shared" si="2"/>
        <v>166244</v>
      </c>
      <c r="M31" s="75"/>
      <c r="N31" s="76"/>
      <c r="O31" s="76"/>
      <c r="P31" s="76"/>
      <c r="Q31" s="36">
        <v>45</v>
      </c>
      <c r="R31" s="35" t="s">
        <v>14</v>
      </c>
      <c r="S31" s="41">
        <v>0</v>
      </c>
      <c r="T31" s="42">
        <f t="shared" si="3"/>
        <v>322920</v>
      </c>
      <c r="U31" s="42"/>
      <c r="V31" s="38"/>
      <c r="W31" s="42"/>
      <c r="X31" s="42"/>
      <c r="Y31" s="77">
        <v>314</v>
      </c>
      <c r="Z31" s="78">
        <v>3062</v>
      </c>
      <c r="AA31" s="33">
        <f t="shared" si="4"/>
        <v>961468</v>
      </c>
      <c r="AB31" s="78">
        <v>3610</v>
      </c>
      <c r="AC31" s="74">
        <f t="shared" si="5"/>
        <v>1133540</v>
      </c>
      <c r="AD31" s="36">
        <v>17</v>
      </c>
      <c r="AE31" s="35" t="s">
        <v>14</v>
      </c>
      <c r="AF31" s="37">
        <v>8</v>
      </c>
      <c r="AG31" s="42">
        <f t="shared" si="6"/>
        <v>66568</v>
      </c>
      <c r="AH31" s="75"/>
      <c r="AI31" s="76"/>
      <c r="AJ31" s="76"/>
      <c r="AK31" s="76"/>
      <c r="AL31" s="36">
        <v>41</v>
      </c>
      <c r="AM31" s="35" t="s">
        <v>14</v>
      </c>
      <c r="AN31" s="41">
        <v>0</v>
      </c>
      <c r="AO31" s="42">
        <f t="shared" si="7"/>
        <v>154488</v>
      </c>
      <c r="AP31" s="42"/>
      <c r="AQ31" s="38"/>
      <c r="AR31" s="42"/>
      <c r="AS31" s="42"/>
      <c r="AT31" s="79">
        <v>172</v>
      </c>
      <c r="AU31" s="78">
        <v>3760</v>
      </c>
      <c r="AV31" s="33">
        <f t="shared" si="8"/>
        <v>646720</v>
      </c>
      <c r="AW31" s="78">
        <v>4307</v>
      </c>
      <c r="AX31" s="80">
        <f t="shared" si="9"/>
        <v>740804</v>
      </c>
      <c r="AY31" s="36">
        <v>33</v>
      </c>
      <c r="AZ31" s="35" t="s">
        <v>14</v>
      </c>
      <c r="BA31" s="37">
        <v>0</v>
      </c>
      <c r="BB31" s="42">
        <f t="shared" si="10"/>
        <v>68112</v>
      </c>
      <c r="BC31" s="75"/>
      <c r="BD31" s="76"/>
      <c r="BE31" s="76"/>
      <c r="BF31" s="76"/>
      <c r="BG31" s="36">
        <v>52</v>
      </c>
      <c r="BH31" s="35" t="s">
        <v>14</v>
      </c>
      <c r="BI31" s="35">
        <v>4</v>
      </c>
      <c r="BJ31" s="191">
        <f t="shared" si="11"/>
        <v>108016</v>
      </c>
      <c r="BK31" s="191"/>
      <c r="BL31" s="194"/>
      <c r="BM31" s="191"/>
      <c r="BN31" s="191"/>
      <c r="BO31" s="191"/>
    </row>
    <row r="32" spans="2:67" ht="19.5" customHeight="1">
      <c r="B32" s="71" t="s">
        <v>40</v>
      </c>
      <c r="C32" s="72"/>
      <c r="D32" s="73">
        <v>315</v>
      </c>
      <c r="E32" s="33">
        <v>3216</v>
      </c>
      <c r="F32" s="33">
        <f t="shared" si="0"/>
        <v>1013040</v>
      </c>
      <c r="G32" s="33">
        <v>3759</v>
      </c>
      <c r="H32" s="74">
        <f t="shared" si="1"/>
        <v>1184085</v>
      </c>
      <c r="I32" s="36">
        <v>22</v>
      </c>
      <c r="J32" s="35" t="s">
        <v>14</v>
      </c>
      <c r="K32" s="37">
        <v>0</v>
      </c>
      <c r="L32" s="42">
        <f t="shared" si="2"/>
        <v>83160</v>
      </c>
      <c r="M32" s="75"/>
      <c r="N32" s="76"/>
      <c r="O32" s="76"/>
      <c r="P32" s="76"/>
      <c r="Q32" s="36">
        <v>43</v>
      </c>
      <c r="R32" s="35" t="s">
        <v>14</v>
      </c>
      <c r="S32" s="41">
        <v>1</v>
      </c>
      <c r="T32" s="42">
        <f t="shared" si="3"/>
        <v>162855</v>
      </c>
      <c r="U32" s="42"/>
      <c r="V32" s="38"/>
      <c r="W32" s="42"/>
      <c r="X32" s="42"/>
      <c r="Y32" s="77">
        <v>154</v>
      </c>
      <c r="Z32" s="78">
        <v>3037</v>
      </c>
      <c r="AA32" s="33">
        <f t="shared" si="4"/>
        <v>467698</v>
      </c>
      <c r="AB32" s="78">
        <v>3595</v>
      </c>
      <c r="AC32" s="74">
        <f t="shared" si="5"/>
        <v>553630</v>
      </c>
      <c r="AD32" s="36">
        <v>17</v>
      </c>
      <c r="AE32" s="35" t="s">
        <v>14</v>
      </c>
      <c r="AF32" s="37">
        <v>0</v>
      </c>
      <c r="AG32" s="42">
        <f t="shared" si="6"/>
        <v>31416</v>
      </c>
      <c r="AH32" s="75"/>
      <c r="AI32" s="76"/>
      <c r="AJ32" s="76"/>
      <c r="AK32" s="76"/>
      <c r="AL32" s="36">
        <v>40</v>
      </c>
      <c r="AM32" s="35" t="s">
        <v>14</v>
      </c>
      <c r="AN32" s="41">
        <v>1</v>
      </c>
      <c r="AO32" s="42">
        <f t="shared" si="7"/>
        <v>74074</v>
      </c>
      <c r="AP32" s="42"/>
      <c r="AQ32" s="38"/>
      <c r="AR32" s="42"/>
      <c r="AS32" s="42"/>
      <c r="AT32" s="79">
        <v>140</v>
      </c>
      <c r="AU32" s="78">
        <v>3389</v>
      </c>
      <c r="AV32" s="33">
        <f t="shared" si="8"/>
        <v>474460</v>
      </c>
      <c r="AW32" s="78">
        <v>3928</v>
      </c>
      <c r="AX32" s="80">
        <f t="shared" si="9"/>
        <v>549920</v>
      </c>
      <c r="AY32" s="36">
        <v>26</v>
      </c>
      <c r="AZ32" s="35" t="s">
        <v>14</v>
      </c>
      <c r="BA32" s="37">
        <v>6</v>
      </c>
      <c r="BB32" s="42">
        <f t="shared" si="10"/>
        <v>44520</v>
      </c>
      <c r="BC32" s="75"/>
      <c r="BD32" s="76"/>
      <c r="BE32" s="76"/>
      <c r="BF32" s="76"/>
      <c r="BG32" s="36">
        <v>45</v>
      </c>
      <c r="BH32" s="35" t="s">
        <v>14</v>
      </c>
      <c r="BI32" s="35">
        <v>7</v>
      </c>
      <c r="BJ32" s="191">
        <f t="shared" si="11"/>
        <v>76580</v>
      </c>
      <c r="BK32" s="191"/>
      <c r="BL32" s="194"/>
      <c r="BM32" s="191"/>
      <c r="BN32" s="191"/>
      <c r="BO32" s="191"/>
    </row>
    <row r="33" spans="2:67" ht="19.5" customHeight="1">
      <c r="B33" s="71" t="s">
        <v>41</v>
      </c>
      <c r="C33" s="72"/>
      <c r="D33" s="73">
        <v>273</v>
      </c>
      <c r="E33" s="33">
        <v>3222</v>
      </c>
      <c r="F33" s="33">
        <f t="shared" si="0"/>
        <v>879606</v>
      </c>
      <c r="G33" s="33">
        <v>3649</v>
      </c>
      <c r="H33" s="74">
        <f t="shared" si="1"/>
        <v>996177</v>
      </c>
      <c r="I33" s="36">
        <v>22</v>
      </c>
      <c r="J33" s="35" t="s">
        <v>14</v>
      </c>
      <c r="K33" s="37">
        <v>2</v>
      </c>
      <c r="L33" s="42">
        <f t="shared" si="2"/>
        <v>72618</v>
      </c>
      <c r="M33" s="75"/>
      <c r="N33" s="76"/>
      <c r="O33" s="76"/>
      <c r="P33" s="76"/>
      <c r="Q33" s="36">
        <v>43</v>
      </c>
      <c r="R33" s="35" t="s">
        <v>14</v>
      </c>
      <c r="S33" s="41">
        <v>3</v>
      </c>
      <c r="T33" s="42">
        <f t="shared" si="3"/>
        <v>141687</v>
      </c>
      <c r="U33" s="42"/>
      <c r="V33" s="38"/>
      <c r="W33" s="42"/>
      <c r="X33" s="42"/>
      <c r="Y33" s="77">
        <v>128</v>
      </c>
      <c r="Z33" s="78">
        <v>2954</v>
      </c>
      <c r="AA33" s="33">
        <f t="shared" si="4"/>
        <v>378112</v>
      </c>
      <c r="AB33" s="78">
        <v>3390</v>
      </c>
      <c r="AC33" s="74">
        <f t="shared" si="5"/>
        <v>433920</v>
      </c>
      <c r="AD33" s="36">
        <v>15</v>
      </c>
      <c r="AE33" s="35" t="s">
        <v>14</v>
      </c>
      <c r="AF33" s="37">
        <v>8</v>
      </c>
      <c r="AG33" s="42">
        <f t="shared" si="6"/>
        <v>24064</v>
      </c>
      <c r="AH33" s="75"/>
      <c r="AI33" s="76"/>
      <c r="AJ33" s="76"/>
      <c r="AK33" s="76"/>
      <c r="AL33" s="36">
        <v>38</v>
      </c>
      <c r="AM33" s="35" t="s">
        <v>14</v>
      </c>
      <c r="AN33" s="41">
        <v>9</v>
      </c>
      <c r="AO33" s="42">
        <f t="shared" si="7"/>
        <v>59520</v>
      </c>
      <c r="AP33" s="42"/>
      <c r="AQ33" s="38"/>
      <c r="AR33" s="42"/>
      <c r="AS33" s="42"/>
      <c r="AT33" s="79">
        <v>109</v>
      </c>
      <c r="AU33" s="78">
        <v>3540</v>
      </c>
      <c r="AV33" s="33">
        <f t="shared" si="8"/>
        <v>385860</v>
      </c>
      <c r="AW33" s="78">
        <v>3999</v>
      </c>
      <c r="AX33" s="80">
        <f t="shared" si="9"/>
        <v>435891</v>
      </c>
      <c r="AY33" s="36">
        <v>29</v>
      </c>
      <c r="AZ33" s="35" t="s">
        <v>14</v>
      </c>
      <c r="BA33" s="37">
        <v>6</v>
      </c>
      <c r="BB33" s="42">
        <f t="shared" si="10"/>
        <v>38586</v>
      </c>
      <c r="BC33" s="75"/>
      <c r="BD33" s="76"/>
      <c r="BE33" s="76"/>
      <c r="BF33" s="76"/>
      <c r="BG33" s="36">
        <v>48</v>
      </c>
      <c r="BH33" s="35" t="s">
        <v>14</v>
      </c>
      <c r="BI33" s="35">
        <v>4</v>
      </c>
      <c r="BJ33" s="191">
        <f t="shared" si="11"/>
        <v>63220</v>
      </c>
      <c r="BK33" s="191"/>
      <c r="BL33" s="194"/>
      <c r="BM33" s="191"/>
      <c r="BN33" s="191"/>
      <c r="BO33" s="191"/>
    </row>
    <row r="34" spans="2:67" ht="19.5" customHeight="1">
      <c r="B34" s="71" t="s">
        <v>42</v>
      </c>
      <c r="C34" s="72"/>
      <c r="D34" s="73">
        <v>241</v>
      </c>
      <c r="E34" s="33">
        <v>3348</v>
      </c>
      <c r="F34" s="33">
        <f t="shared" si="0"/>
        <v>806868</v>
      </c>
      <c r="G34" s="33">
        <v>3892</v>
      </c>
      <c r="H34" s="74">
        <f t="shared" si="1"/>
        <v>937972</v>
      </c>
      <c r="I34" s="36">
        <v>22</v>
      </c>
      <c r="J34" s="35" t="s">
        <v>14</v>
      </c>
      <c r="K34" s="37">
        <v>8</v>
      </c>
      <c r="L34" s="42">
        <f t="shared" si="2"/>
        <v>65552</v>
      </c>
      <c r="M34" s="75"/>
      <c r="N34" s="76"/>
      <c r="O34" s="76"/>
      <c r="P34" s="76"/>
      <c r="Q34" s="36">
        <v>44</v>
      </c>
      <c r="R34" s="35" t="s">
        <v>14</v>
      </c>
      <c r="S34" s="41">
        <v>1</v>
      </c>
      <c r="T34" s="42">
        <f t="shared" si="3"/>
        <v>127489</v>
      </c>
      <c r="U34" s="42"/>
      <c r="V34" s="38"/>
      <c r="W34" s="42"/>
      <c r="X34" s="42"/>
      <c r="Y34" s="77">
        <v>122</v>
      </c>
      <c r="Z34" s="78">
        <v>3169</v>
      </c>
      <c r="AA34" s="33">
        <f t="shared" si="4"/>
        <v>386618</v>
      </c>
      <c r="AB34" s="78">
        <v>3748</v>
      </c>
      <c r="AC34" s="74">
        <f t="shared" si="5"/>
        <v>457256</v>
      </c>
      <c r="AD34" s="36">
        <v>17</v>
      </c>
      <c r="AE34" s="35" t="s">
        <v>14</v>
      </c>
      <c r="AF34" s="37">
        <v>8</v>
      </c>
      <c r="AG34" s="42">
        <f t="shared" si="6"/>
        <v>25864</v>
      </c>
      <c r="AH34" s="75"/>
      <c r="AI34" s="76"/>
      <c r="AJ34" s="76"/>
      <c r="AK34" s="76"/>
      <c r="AL34" s="36">
        <v>40</v>
      </c>
      <c r="AM34" s="35" t="s">
        <v>14</v>
      </c>
      <c r="AN34" s="41">
        <v>8</v>
      </c>
      <c r="AO34" s="42">
        <f t="shared" si="7"/>
        <v>59536</v>
      </c>
      <c r="AP34" s="42"/>
      <c r="AQ34" s="38"/>
      <c r="AR34" s="42"/>
      <c r="AS34" s="42"/>
      <c r="AT34" s="79">
        <v>73</v>
      </c>
      <c r="AU34" s="78">
        <v>3632</v>
      </c>
      <c r="AV34" s="33">
        <f t="shared" si="8"/>
        <v>265136</v>
      </c>
      <c r="AW34" s="78">
        <v>4172</v>
      </c>
      <c r="AX34" s="80">
        <f t="shared" si="9"/>
        <v>304556</v>
      </c>
      <c r="AY34" s="36">
        <v>31</v>
      </c>
      <c r="AZ34" s="35" t="s">
        <v>14</v>
      </c>
      <c r="BA34" s="37">
        <v>0</v>
      </c>
      <c r="BB34" s="42">
        <f t="shared" si="10"/>
        <v>27156</v>
      </c>
      <c r="BC34" s="75"/>
      <c r="BD34" s="76"/>
      <c r="BE34" s="76"/>
      <c r="BF34" s="76"/>
      <c r="BG34" s="36">
        <v>49</v>
      </c>
      <c r="BH34" s="35" t="s">
        <v>14</v>
      </c>
      <c r="BI34" s="35">
        <v>6</v>
      </c>
      <c r="BJ34" s="191">
        <f t="shared" si="11"/>
        <v>43362</v>
      </c>
      <c r="BK34" s="191"/>
      <c r="BL34" s="194"/>
      <c r="BM34" s="191"/>
      <c r="BN34" s="191"/>
      <c r="BO34" s="191"/>
    </row>
    <row r="35" spans="2:67" ht="19.5" customHeight="1">
      <c r="B35" s="71" t="s">
        <v>43</v>
      </c>
      <c r="C35" s="72"/>
      <c r="D35" s="73">
        <v>309</v>
      </c>
      <c r="E35" s="33">
        <v>3289</v>
      </c>
      <c r="F35" s="33">
        <f t="shared" si="0"/>
        <v>1016301</v>
      </c>
      <c r="G35" s="33">
        <v>3571</v>
      </c>
      <c r="H35" s="74">
        <f t="shared" si="1"/>
        <v>1103439</v>
      </c>
      <c r="I35" s="36">
        <v>23</v>
      </c>
      <c r="J35" s="35" t="s">
        <v>14</v>
      </c>
      <c r="K35" s="37">
        <v>8</v>
      </c>
      <c r="L35" s="42">
        <f t="shared" si="2"/>
        <v>87756</v>
      </c>
      <c r="M35" s="75"/>
      <c r="N35" s="76"/>
      <c r="O35" s="76"/>
      <c r="P35" s="76"/>
      <c r="Q35" s="36">
        <v>46</v>
      </c>
      <c r="R35" s="35" t="s">
        <v>14</v>
      </c>
      <c r="S35" s="41">
        <v>3</v>
      </c>
      <c r="T35" s="42">
        <f t="shared" si="3"/>
        <v>171495</v>
      </c>
      <c r="U35" s="42"/>
      <c r="V35" s="38"/>
      <c r="W35" s="42"/>
      <c r="X35" s="42"/>
      <c r="Y35" s="77">
        <v>138</v>
      </c>
      <c r="Z35" s="78">
        <v>2926</v>
      </c>
      <c r="AA35" s="33">
        <f t="shared" si="4"/>
        <v>403788</v>
      </c>
      <c r="AB35" s="78">
        <v>3197</v>
      </c>
      <c r="AC35" s="74">
        <f t="shared" si="5"/>
        <v>441186</v>
      </c>
      <c r="AD35" s="36">
        <v>16</v>
      </c>
      <c r="AE35" s="35" t="s">
        <v>14</v>
      </c>
      <c r="AF35" s="37">
        <v>5</v>
      </c>
      <c r="AG35" s="42">
        <f t="shared" si="6"/>
        <v>27186</v>
      </c>
      <c r="AH35" s="75"/>
      <c r="AI35" s="76"/>
      <c r="AJ35" s="76"/>
      <c r="AK35" s="76"/>
      <c r="AL35" s="36">
        <v>40</v>
      </c>
      <c r="AM35" s="35" t="s">
        <v>14</v>
      </c>
      <c r="AN35" s="41">
        <v>8</v>
      </c>
      <c r="AO35" s="42">
        <f t="shared" si="7"/>
        <v>67344</v>
      </c>
      <c r="AP35" s="42"/>
      <c r="AQ35" s="38"/>
      <c r="AR35" s="42"/>
      <c r="AS35" s="42"/>
      <c r="AT35" s="79">
        <v>111</v>
      </c>
      <c r="AU35" s="78">
        <v>3733</v>
      </c>
      <c r="AV35" s="33">
        <f t="shared" si="8"/>
        <v>414363</v>
      </c>
      <c r="AW35" s="78">
        <v>4053</v>
      </c>
      <c r="AX35" s="80">
        <f t="shared" si="9"/>
        <v>449883</v>
      </c>
      <c r="AY35" s="36">
        <v>33</v>
      </c>
      <c r="AZ35" s="35" t="s">
        <v>14</v>
      </c>
      <c r="BA35" s="37">
        <v>0</v>
      </c>
      <c r="BB35" s="42">
        <f t="shared" si="10"/>
        <v>43956</v>
      </c>
      <c r="BC35" s="75"/>
      <c r="BD35" s="76"/>
      <c r="BE35" s="76"/>
      <c r="BF35" s="76"/>
      <c r="BG35" s="36">
        <v>53</v>
      </c>
      <c r="BH35" s="35" t="s">
        <v>14</v>
      </c>
      <c r="BI35" s="35">
        <v>0</v>
      </c>
      <c r="BJ35" s="191">
        <f t="shared" si="11"/>
        <v>70596</v>
      </c>
      <c r="BK35" s="191"/>
      <c r="BL35" s="194"/>
      <c r="BM35" s="191"/>
      <c r="BN35" s="191"/>
      <c r="BO35" s="191"/>
    </row>
    <row r="36" spans="2:67" ht="19.5" customHeight="1">
      <c r="B36" s="71" t="s">
        <v>44</v>
      </c>
      <c r="C36" s="72"/>
      <c r="D36" s="73">
        <v>429</v>
      </c>
      <c r="E36" s="33">
        <v>3372</v>
      </c>
      <c r="F36" s="33">
        <f t="shared" si="0"/>
        <v>1446588</v>
      </c>
      <c r="G36" s="33">
        <v>3997</v>
      </c>
      <c r="H36" s="74">
        <f t="shared" si="1"/>
        <v>1714713</v>
      </c>
      <c r="I36" s="36">
        <v>24</v>
      </c>
      <c r="J36" s="35" t="s">
        <v>14</v>
      </c>
      <c r="K36" s="37">
        <v>0</v>
      </c>
      <c r="L36" s="42">
        <f t="shared" si="2"/>
        <v>123552</v>
      </c>
      <c r="M36" s="75"/>
      <c r="N36" s="76"/>
      <c r="O36" s="76"/>
      <c r="P36" s="76"/>
      <c r="Q36" s="36">
        <v>45</v>
      </c>
      <c r="R36" s="35" t="s">
        <v>14</v>
      </c>
      <c r="S36" s="41">
        <v>2</v>
      </c>
      <c r="T36" s="42">
        <f t="shared" si="3"/>
        <v>232518</v>
      </c>
      <c r="U36" s="42"/>
      <c r="V36" s="38"/>
      <c r="W36" s="42"/>
      <c r="X36" s="42"/>
      <c r="Y36" s="77">
        <v>209</v>
      </c>
      <c r="Z36" s="78">
        <v>3131</v>
      </c>
      <c r="AA36" s="33">
        <f t="shared" si="4"/>
        <v>654379</v>
      </c>
      <c r="AB36" s="78">
        <v>3778</v>
      </c>
      <c r="AC36" s="74">
        <f t="shared" si="5"/>
        <v>789602</v>
      </c>
      <c r="AD36" s="36">
        <v>17</v>
      </c>
      <c r="AE36" s="35" t="s">
        <v>14</v>
      </c>
      <c r="AF36" s="37">
        <v>7</v>
      </c>
      <c r="AG36" s="42">
        <f t="shared" si="6"/>
        <v>44099</v>
      </c>
      <c r="AH36" s="75"/>
      <c r="AI36" s="76"/>
      <c r="AJ36" s="76"/>
      <c r="AK36" s="76"/>
      <c r="AL36" s="36">
        <v>40</v>
      </c>
      <c r="AM36" s="35" t="s">
        <v>14</v>
      </c>
      <c r="AN36" s="41">
        <v>8</v>
      </c>
      <c r="AO36" s="42">
        <f t="shared" si="7"/>
        <v>101992</v>
      </c>
      <c r="AP36" s="42"/>
      <c r="AQ36" s="38"/>
      <c r="AR36" s="42"/>
      <c r="AS36" s="42"/>
      <c r="AT36" s="79">
        <v>150</v>
      </c>
      <c r="AU36" s="78">
        <v>3726</v>
      </c>
      <c r="AV36" s="33">
        <f t="shared" si="8"/>
        <v>558900</v>
      </c>
      <c r="AW36" s="78">
        <v>4385</v>
      </c>
      <c r="AX36" s="80">
        <f t="shared" si="9"/>
        <v>657750</v>
      </c>
      <c r="AY36" s="36">
        <v>33</v>
      </c>
      <c r="AZ36" s="35" t="s">
        <v>14</v>
      </c>
      <c r="BA36" s="37">
        <v>0</v>
      </c>
      <c r="BB36" s="42">
        <f t="shared" si="10"/>
        <v>59400</v>
      </c>
      <c r="BC36" s="75"/>
      <c r="BD36" s="76"/>
      <c r="BE36" s="76"/>
      <c r="BF36" s="76"/>
      <c r="BG36" s="36">
        <v>51</v>
      </c>
      <c r="BH36" s="35" t="s">
        <v>14</v>
      </c>
      <c r="BI36" s="35">
        <v>8</v>
      </c>
      <c r="BJ36" s="191">
        <f t="shared" si="11"/>
        <v>93000</v>
      </c>
      <c r="BK36" s="191"/>
      <c r="BL36" s="194"/>
      <c r="BM36" s="191"/>
      <c r="BN36" s="191"/>
      <c r="BO36" s="191"/>
    </row>
    <row r="37" spans="2:67" ht="19.5" customHeight="1">
      <c r="B37" s="71" t="s">
        <v>45</v>
      </c>
      <c r="C37" s="72"/>
      <c r="D37" s="73">
        <v>282</v>
      </c>
      <c r="E37" s="33">
        <v>3324</v>
      </c>
      <c r="F37" s="33">
        <f t="shared" si="0"/>
        <v>937368</v>
      </c>
      <c r="G37" s="33">
        <v>3756</v>
      </c>
      <c r="H37" s="74">
        <f t="shared" si="1"/>
        <v>1059192</v>
      </c>
      <c r="I37" s="36">
        <v>24</v>
      </c>
      <c r="J37" s="35" t="s">
        <v>14</v>
      </c>
      <c r="K37" s="37">
        <v>0</v>
      </c>
      <c r="L37" s="42">
        <f t="shared" si="2"/>
        <v>81216</v>
      </c>
      <c r="M37" s="75"/>
      <c r="N37" s="76"/>
      <c r="O37" s="76"/>
      <c r="P37" s="76"/>
      <c r="Q37" s="36">
        <v>45</v>
      </c>
      <c r="R37" s="35" t="s">
        <v>14</v>
      </c>
      <c r="S37" s="41">
        <v>3</v>
      </c>
      <c r="T37" s="42">
        <f t="shared" si="3"/>
        <v>153126</v>
      </c>
      <c r="U37" s="42"/>
      <c r="V37" s="38"/>
      <c r="W37" s="42"/>
      <c r="X37" s="42"/>
      <c r="Y37" s="77">
        <v>88</v>
      </c>
      <c r="Z37" s="78">
        <v>3064</v>
      </c>
      <c r="AA37" s="33">
        <f t="shared" si="4"/>
        <v>269632</v>
      </c>
      <c r="AB37" s="78">
        <v>3523</v>
      </c>
      <c r="AC37" s="74">
        <f t="shared" si="5"/>
        <v>310024</v>
      </c>
      <c r="AD37" s="36">
        <v>17</v>
      </c>
      <c r="AE37" s="35" t="s">
        <v>14</v>
      </c>
      <c r="AF37" s="37">
        <v>2</v>
      </c>
      <c r="AG37" s="42">
        <f t="shared" si="6"/>
        <v>18128</v>
      </c>
      <c r="AH37" s="75"/>
      <c r="AI37" s="76"/>
      <c r="AJ37" s="76"/>
      <c r="AK37" s="76"/>
      <c r="AL37" s="36">
        <v>40</v>
      </c>
      <c r="AM37" s="35" t="s">
        <v>14</v>
      </c>
      <c r="AN37" s="41">
        <v>3</v>
      </c>
      <c r="AO37" s="42">
        <f t="shared" si="7"/>
        <v>42504</v>
      </c>
      <c r="AP37" s="42"/>
      <c r="AQ37" s="38"/>
      <c r="AR37" s="42"/>
      <c r="AS37" s="42"/>
      <c r="AT37" s="79">
        <v>149</v>
      </c>
      <c r="AU37" s="78">
        <v>3535</v>
      </c>
      <c r="AV37" s="33">
        <f t="shared" si="8"/>
        <v>526715</v>
      </c>
      <c r="AW37" s="78">
        <v>3964</v>
      </c>
      <c r="AX37" s="80">
        <f t="shared" si="9"/>
        <v>590636</v>
      </c>
      <c r="AY37" s="36">
        <v>29</v>
      </c>
      <c r="AZ37" s="35" t="s">
        <v>14</v>
      </c>
      <c r="BA37" s="37">
        <v>1</v>
      </c>
      <c r="BB37" s="42">
        <f t="shared" si="10"/>
        <v>52001</v>
      </c>
      <c r="BC37" s="75"/>
      <c r="BD37" s="76"/>
      <c r="BE37" s="76"/>
      <c r="BF37" s="76"/>
      <c r="BG37" s="36">
        <v>49</v>
      </c>
      <c r="BH37" s="35" t="s">
        <v>14</v>
      </c>
      <c r="BI37" s="35">
        <v>1</v>
      </c>
      <c r="BJ37" s="191">
        <f t="shared" si="11"/>
        <v>87761</v>
      </c>
      <c r="BK37" s="191"/>
      <c r="BL37" s="194"/>
      <c r="BM37" s="191"/>
      <c r="BN37" s="191"/>
      <c r="BO37" s="191"/>
    </row>
    <row r="38" spans="2:67" ht="19.5" customHeight="1">
      <c r="B38" s="71" t="s">
        <v>46</v>
      </c>
      <c r="C38" s="72"/>
      <c r="D38" s="73">
        <v>266</v>
      </c>
      <c r="E38" s="33">
        <v>3116</v>
      </c>
      <c r="F38" s="33">
        <f t="shared" si="0"/>
        <v>828856</v>
      </c>
      <c r="G38" s="33">
        <v>3404</v>
      </c>
      <c r="H38" s="74">
        <f t="shared" si="1"/>
        <v>905464</v>
      </c>
      <c r="I38" s="36">
        <v>20</v>
      </c>
      <c r="J38" s="35" t="s">
        <v>14</v>
      </c>
      <c r="K38" s="37">
        <v>7</v>
      </c>
      <c r="L38" s="42">
        <f t="shared" si="2"/>
        <v>65702</v>
      </c>
      <c r="M38" s="75"/>
      <c r="N38" s="76"/>
      <c r="O38" s="76"/>
      <c r="P38" s="76"/>
      <c r="Q38" s="36">
        <v>41</v>
      </c>
      <c r="R38" s="35" t="s">
        <v>14</v>
      </c>
      <c r="S38" s="41">
        <v>8</v>
      </c>
      <c r="T38" s="42">
        <f t="shared" si="3"/>
        <v>133000</v>
      </c>
      <c r="U38" s="42"/>
      <c r="V38" s="38"/>
      <c r="W38" s="42"/>
      <c r="X38" s="42"/>
      <c r="Y38" s="77">
        <v>121</v>
      </c>
      <c r="Z38" s="78">
        <v>2802</v>
      </c>
      <c r="AA38" s="33">
        <f t="shared" si="4"/>
        <v>339042</v>
      </c>
      <c r="AB38" s="78">
        <v>3067</v>
      </c>
      <c r="AC38" s="74">
        <f t="shared" si="5"/>
        <v>371107</v>
      </c>
      <c r="AD38" s="36">
        <v>14</v>
      </c>
      <c r="AE38" s="35" t="s">
        <v>14</v>
      </c>
      <c r="AF38" s="37">
        <v>0</v>
      </c>
      <c r="AG38" s="42">
        <f t="shared" si="6"/>
        <v>20328</v>
      </c>
      <c r="AH38" s="75"/>
      <c r="AI38" s="76"/>
      <c r="AJ38" s="76"/>
      <c r="AK38" s="76"/>
      <c r="AL38" s="36">
        <v>37</v>
      </c>
      <c r="AM38" s="35" t="s">
        <v>14</v>
      </c>
      <c r="AN38" s="41">
        <v>2</v>
      </c>
      <c r="AO38" s="42">
        <f t="shared" si="7"/>
        <v>53966</v>
      </c>
      <c r="AP38" s="42"/>
      <c r="AQ38" s="38"/>
      <c r="AR38" s="42"/>
      <c r="AS38" s="42"/>
      <c r="AT38" s="79">
        <v>103</v>
      </c>
      <c r="AU38" s="78">
        <v>3528</v>
      </c>
      <c r="AV38" s="33">
        <f t="shared" si="8"/>
        <v>363384</v>
      </c>
      <c r="AW38" s="78">
        <v>3865</v>
      </c>
      <c r="AX38" s="80">
        <f t="shared" si="9"/>
        <v>398095</v>
      </c>
      <c r="AY38" s="36">
        <v>29</v>
      </c>
      <c r="AZ38" s="35" t="s">
        <v>14</v>
      </c>
      <c r="BA38" s="37">
        <v>1</v>
      </c>
      <c r="BB38" s="42">
        <f t="shared" si="10"/>
        <v>35947</v>
      </c>
      <c r="BC38" s="75"/>
      <c r="BD38" s="76"/>
      <c r="BE38" s="76"/>
      <c r="BF38" s="76"/>
      <c r="BG38" s="36">
        <v>48</v>
      </c>
      <c r="BH38" s="35" t="s">
        <v>14</v>
      </c>
      <c r="BI38" s="35">
        <v>0</v>
      </c>
      <c r="BJ38" s="191">
        <f t="shared" si="11"/>
        <v>59328</v>
      </c>
      <c r="BK38" s="191"/>
      <c r="BL38" s="194"/>
      <c r="BM38" s="191"/>
      <c r="BN38" s="191"/>
      <c r="BO38" s="191"/>
    </row>
    <row r="39" spans="2:67" ht="19.5" customHeight="1">
      <c r="B39" s="84" t="s">
        <v>47</v>
      </c>
      <c r="C39" s="72"/>
      <c r="D39" s="73">
        <v>212</v>
      </c>
      <c r="E39" s="33">
        <v>3202</v>
      </c>
      <c r="F39" s="33">
        <f t="shared" si="0"/>
        <v>678824</v>
      </c>
      <c r="G39" s="33">
        <v>3753</v>
      </c>
      <c r="H39" s="74">
        <f t="shared" si="1"/>
        <v>795636</v>
      </c>
      <c r="I39" s="36">
        <v>19</v>
      </c>
      <c r="J39" s="35" t="s">
        <v>14</v>
      </c>
      <c r="K39" s="37">
        <v>6</v>
      </c>
      <c r="L39" s="42">
        <f t="shared" si="2"/>
        <v>49608</v>
      </c>
      <c r="M39" s="75"/>
      <c r="N39" s="76"/>
      <c r="O39" s="76"/>
      <c r="P39" s="76"/>
      <c r="Q39" s="36">
        <v>41</v>
      </c>
      <c r="R39" s="35" t="s">
        <v>14</v>
      </c>
      <c r="S39" s="41">
        <v>1</v>
      </c>
      <c r="T39" s="42">
        <f t="shared" si="3"/>
        <v>104516</v>
      </c>
      <c r="U39" s="42"/>
      <c r="V39" s="38"/>
      <c r="W39" s="42"/>
      <c r="X39" s="42"/>
      <c r="Y39" s="77">
        <v>112</v>
      </c>
      <c r="Z39" s="78">
        <v>2995</v>
      </c>
      <c r="AA39" s="33">
        <f t="shared" si="4"/>
        <v>335440</v>
      </c>
      <c r="AB39" s="78">
        <v>3523</v>
      </c>
      <c r="AC39" s="74">
        <f t="shared" si="5"/>
        <v>394576</v>
      </c>
      <c r="AD39" s="36">
        <v>14</v>
      </c>
      <c r="AE39" s="35" t="s">
        <v>14</v>
      </c>
      <c r="AF39" s="37">
        <v>9</v>
      </c>
      <c r="AG39" s="42">
        <f t="shared" si="6"/>
        <v>19824</v>
      </c>
      <c r="AH39" s="75"/>
      <c r="AI39" s="76"/>
      <c r="AJ39" s="76"/>
      <c r="AK39" s="76"/>
      <c r="AL39" s="36">
        <v>37</v>
      </c>
      <c r="AM39" s="35" t="s">
        <v>14</v>
      </c>
      <c r="AN39" s="41">
        <v>9</v>
      </c>
      <c r="AO39" s="42">
        <f t="shared" si="7"/>
        <v>50736</v>
      </c>
      <c r="AP39" s="42"/>
      <c r="AQ39" s="38"/>
      <c r="AR39" s="42"/>
      <c r="AS39" s="42"/>
      <c r="AT39" s="79">
        <v>61</v>
      </c>
      <c r="AU39" s="78">
        <v>3564</v>
      </c>
      <c r="AV39" s="33">
        <f t="shared" si="8"/>
        <v>217404</v>
      </c>
      <c r="AW39" s="78">
        <v>4166</v>
      </c>
      <c r="AX39" s="80">
        <f t="shared" si="9"/>
        <v>254126</v>
      </c>
      <c r="AY39" s="36">
        <v>27</v>
      </c>
      <c r="AZ39" s="35" t="s">
        <v>14</v>
      </c>
      <c r="BA39" s="37">
        <v>3</v>
      </c>
      <c r="BB39" s="42">
        <f t="shared" si="10"/>
        <v>19947</v>
      </c>
      <c r="BC39" s="75"/>
      <c r="BD39" s="76"/>
      <c r="BE39" s="76"/>
      <c r="BF39" s="76"/>
      <c r="BG39" s="36">
        <v>46</v>
      </c>
      <c r="BH39" s="35" t="s">
        <v>14</v>
      </c>
      <c r="BI39" s="35">
        <v>3</v>
      </c>
      <c r="BJ39" s="191">
        <f t="shared" si="11"/>
        <v>33855</v>
      </c>
      <c r="BK39" s="191"/>
      <c r="BL39" s="194"/>
      <c r="BM39" s="191"/>
      <c r="BN39" s="191"/>
      <c r="BO39" s="191"/>
    </row>
    <row r="40" spans="2:67" ht="19.5" customHeight="1">
      <c r="B40" s="85" t="s">
        <v>48</v>
      </c>
      <c r="C40" s="86"/>
      <c r="D40" s="87">
        <v>257</v>
      </c>
      <c r="E40" s="88">
        <v>3326</v>
      </c>
      <c r="F40" s="88">
        <f t="shared" si="0"/>
        <v>854782</v>
      </c>
      <c r="G40" s="33">
        <v>3904</v>
      </c>
      <c r="H40" s="89">
        <f t="shared" si="1"/>
        <v>1003328</v>
      </c>
      <c r="I40" s="90">
        <v>22</v>
      </c>
      <c r="J40" s="91" t="s">
        <v>14</v>
      </c>
      <c r="K40" s="92">
        <v>9</v>
      </c>
      <c r="L40" s="93">
        <f t="shared" si="2"/>
        <v>70161</v>
      </c>
      <c r="M40" s="94"/>
      <c r="N40" s="95"/>
      <c r="O40" s="95"/>
      <c r="P40" s="95"/>
      <c r="Q40" s="90">
        <v>43</v>
      </c>
      <c r="R40" s="91" t="s">
        <v>14</v>
      </c>
      <c r="S40" s="96">
        <v>8</v>
      </c>
      <c r="T40" s="93">
        <f t="shared" si="3"/>
        <v>134668</v>
      </c>
      <c r="U40" s="93"/>
      <c r="V40" s="97"/>
      <c r="W40" s="93"/>
      <c r="X40" s="93"/>
      <c r="Y40" s="98">
        <v>110</v>
      </c>
      <c r="Z40" s="99">
        <v>3086</v>
      </c>
      <c r="AA40" s="88">
        <f t="shared" si="4"/>
        <v>339460</v>
      </c>
      <c r="AB40" s="99">
        <v>3675</v>
      </c>
      <c r="AC40" s="89">
        <f t="shared" si="5"/>
        <v>404250</v>
      </c>
      <c r="AD40" s="90">
        <v>16</v>
      </c>
      <c r="AE40" s="91" t="s">
        <v>14</v>
      </c>
      <c r="AF40" s="92">
        <v>9</v>
      </c>
      <c r="AG40" s="93">
        <f t="shared" si="6"/>
        <v>22110</v>
      </c>
      <c r="AH40" s="94"/>
      <c r="AI40" s="95"/>
      <c r="AJ40" s="95"/>
      <c r="AK40" s="95"/>
      <c r="AL40" s="36">
        <v>40</v>
      </c>
      <c r="AM40" s="91" t="s">
        <v>14</v>
      </c>
      <c r="AN40" s="41">
        <v>0</v>
      </c>
      <c r="AO40" s="93">
        <f t="shared" si="7"/>
        <v>52800</v>
      </c>
      <c r="AP40" s="93"/>
      <c r="AQ40" s="97"/>
      <c r="AR40" s="93"/>
      <c r="AS40" s="93"/>
      <c r="AT40" s="100">
        <v>96</v>
      </c>
      <c r="AU40" s="99">
        <v>3662</v>
      </c>
      <c r="AV40" s="88">
        <f t="shared" si="8"/>
        <v>351552</v>
      </c>
      <c r="AW40" s="99">
        <v>4276</v>
      </c>
      <c r="AX40" s="101">
        <f t="shared" si="9"/>
        <v>410496</v>
      </c>
      <c r="AY40" s="90">
        <v>30</v>
      </c>
      <c r="AZ40" s="91" t="s">
        <v>14</v>
      </c>
      <c r="BA40" s="92">
        <v>3</v>
      </c>
      <c r="BB40" s="93">
        <f t="shared" si="10"/>
        <v>34848</v>
      </c>
      <c r="BC40" s="94"/>
      <c r="BD40" s="95"/>
      <c r="BE40" s="95"/>
      <c r="BF40" s="95"/>
      <c r="BG40" s="90">
        <v>48</v>
      </c>
      <c r="BH40" s="91" t="s">
        <v>14</v>
      </c>
      <c r="BI40" s="91">
        <v>9</v>
      </c>
      <c r="BJ40" s="191">
        <f t="shared" si="11"/>
        <v>56160</v>
      </c>
      <c r="BK40" s="191"/>
      <c r="BL40" s="194"/>
      <c r="BM40" s="191"/>
      <c r="BN40" s="191"/>
      <c r="BO40" s="191"/>
    </row>
    <row r="41" spans="2:67" ht="19.5" customHeight="1">
      <c r="B41" s="102" t="s">
        <v>49</v>
      </c>
      <c r="C41" s="103"/>
      <c r="D41" s="104">
        <v>188</v>
      </c>
      <c r="E41" s="20">
        <v>3375</v>
      </c>
      <c r="F41" s="20">
        <f t="shared" si="0"/>
        <v>634500</v>
      </c>
      <c r="G41" s="20">
        <v>3804</v>
      </c>
      <c r="H41" s="105">
        <f t="shared" si="1"/>
        <v>715152</v>
      </c>
      <c r="I41" s="23">
        <v>23</v>
      </c>
      <c r="J41" s="22" t="s">
        <v>14</v>
      </c>
      <c r="K41" s="24">
        <v>8</v>
      </c>
      <c r="L41" s="29">
        <f t="shared" si="2"/>
        <v>53392</v>
      </c>
      <c r="M41" s="106"/>
      <c r="N41" s="107"/>
      <c r="O41" s="107"/>
      <c r="P41" s="107"/>
      <c r="Q41" s="23">
        <v>44</v>
      </c>
      <c r="R41" s="22" t="s">
        <v>14</v>
      </c>
      <c r="S41" s="28">
        <v>7</v>
      </c>
      <c r="T41" s="29">
        <f t="shared" si="3"/>
        <v>100580</v>
      </c>
      <c r="U41" s="29"/>
      <c r="V41" s="25"/>
      <c r="W41" s="29"/>
      <c r="X41" s="29"/>
      <c r="Y41" s="66">
        <v>81</v>
      </c>
      <c r="Z41" s="108">
        <v>3113</v>
      </c>
      <c r="AA41" s="20">
        <f t="shared" si="4"/>
        <v>252153</v>
      </c>
      <c r="AB41" s="108">
        <v>3599</v>
      </c>
      <c r="AC41" s="105">
        <f t="shared" si="5"/>
        <v>291519</v>
      </c>
      <c r="AD41" s="23">
        <v>17</v>
      </c>
      <c r="AE41" s="22" t="s">
        <v>14</v>
      </c>
      <c r="AF41" s="24">
        <v>5</v>
      </c>
      <c r="AG41" s="29">
        <f t="shared" si="6"/>
        <v>16929</v>
      </c>
      <c r="AH41" s="106"/>
      <c r="AI41" s="107"/>
      <c r="AJ41" s="107"/>
      <c r="AK41" s="107"/>
      <c r="AL41" s="23">
        <v>40</v>
      </c>
      <c r="AM41" s="22" t="s">
        <v>14</v>
      </c>
      <c r="AN41" s="28">
        <v>6</v>
      </c>
      <c r="AO41" s="29">
        <f t="shared" si="7"/>
        <v>39366</v>
      </c>
      <c r="AP41" s="29"/>
      <c r="AQ41" s="25"/>
      <c r="AR41" s="29"/>
      <c r="AS41" s="29"/>
      <c r="AT41" s="109">
        <v>84</v>
      </c>
      <c r="AU41" s="108">
        <v>3664</v>
      </c>
      <c r="AV41" s="20">
        <f t="shared" si="8"/>
        <v>307776</v>
      </c>
      <c r="AW41" s="108">
        <v>4061</v>
      </c>
      <c r="AX41" s="110">
        <f t="shared" si="9"/>
        <v>341124</v>
      </c>
      <c r="AY41" s="23">
        <v>30</v>
      </c>
      <c r="AZ41" s="22" t="s">
        <v>14</v>
      </c>
      <c r="BA41" s="24">
        <v>4</v>
      </c>
      <c r="BB41" s="29">
        <f t="shared" si="10"/>
        <v>30576</v>
      </c>
      <c r="BC41" s="106"/>
      <c r="BD41" s="107"/>
      <c r="BE41" s="107"/>
      <c r="BF41" s="107"/>
      <c r="BG41" s="23">
        <v>49</v>
      </c>
      <c r="BH41" s="22" t="s">
        <v>14</v>
      </c>
      <c r="BI41" s="22">
        <v>1</v>
      </c>
      <c r="BJ41" s="191">
        <f t="shared" si="11"/>
        <v>49476</v>
      </c>
      <c r="BK41" s="191"/>
      <c r="BL41" s="194"/>
      <c r="BM41" s="191"/>
      <c r="BN41" s="191"/>
      <c r="BO41" s="191"/>
    </row>
    <row r="42" spans="2:67" s="127" customFormat="1" ht="19.5" customHeight="1">
      <c r="B42" s="111" t="s">
        <v>50</v>
      </c>
      <c r="C42" s="111"/>
      <c r="D42" s="112">
        <v>124</v>
      </c>
      <c r="E42" s="113">
        <v>3225</v>
      </c>
      <c r="F42" s="113">
        <f t="shared" si="0"/>
        <v>399900</v>
      </c>
      <c r="G42" s="113">
        <v>3680</v>
      </c>
      <c r="H42" s="114">
        <f t="shared" si="1"/>
        <v>456320</v>
      </c>
      <c r="I42" s="115">
        <v>20</v>
      </c>
      <c r="J42" s="116" t="s">
        <v>14</v>
      </c>
      <c r="K42" s="117">
        <v>6</v>
      </c>
      <c r="L42" s="118">
        <f t="shared" si="2"/>
        <v>30504</v>
      </c>
      <c r="M42" s="119"/>
      <c r="N42" s="120"/>
      <c r="O42" s="120"/>
      <c r="P42" s="120"/>
      <c r="Q42" s="115">
        <v>41</v>
      </c>
      <c r="R42" s="116" t="s">
        <v>14</v>
      </c>
      <c r="S42" s="121">
        <v>9</v>
      </c>
      <c r="T42" s="118">
        <f t="shared" si="3"/>
        <v>62124</v>
      </c>
      <c r="U42" s="118"/>
      <c r="V42" s="122"/>
      <c r="W42" s="118"/>
      <c r="X42" s="118"/>
      <c r="Y42" s="123">
        <v>74</v>
      </c>
      <c r="Z42" s="124">
        <v>3030</v>
      </c>
      <c r="AA42" s="113">
        <f t="shared" si="4"/>
        <v>224220</v>
      </c>
      <c r="AB42" s="124">
        <v>3545</v>
      </c>
      <c r="AC42" s="114">
        <f t="shared" si="5"/>
        <v>262330</v>
      </c>
      <c r="AD42" s="115">
        <v>15</v>
      </c>
      <c r="AE42" s="116" t="s">
        <v>14</v>
      </c>
      <c r="AF42" s="117">
        <v>3</v>
      </c>
      <c r="AG42" s="118">
        <f t="shared" si="6"/>
        <v>13542</v>
      </c>
      <c r="AH42" s="119"/>
      <c r="AI42" s="120"/>
      <c r="AJ42" s="120"/>
      <c r="AK42" s="120"/>
      <c r="AL42" s="115">
        <v>38</v>
      </c>
      <c r="AM42" s="116" t="s">
        <v>14</v>
      </c>
      <c r="AN42" s="121">
        <v>1</v>
      </c>
      <c r="AO42" s="118">
        <f t="shared" si="7"/>
        <v>33818</v>
      </c>
      <c r="AP42" s="118"/>
      <c r="AQ42" s="122"/>
      <c r="AR42" s="118"/>
      <c r="AS42" s="118"/>
      <c r="AT42" s="125">
        <v>38</v>
      </c>
      <c r="AU42" s="124">
        <v>3705</v>
      </c>
      <c r="AV42" s="113">
        <f t="shared" si="8"/>
        <v>140790</v>
      </c>
      <c r="AW42" s="124">
        <v>4134</v>
      </c>
      <c r="AX42" s="126">
        <f t="shared" si="9"/>
        <v>157092</v>
      </c>
      <c r="AY42" s="115">
        <v>31</v>
      </c>
      <c r="AZ42" s="116" t="s">
        <v>14</v>
      </c>
      <c r="BA42" s="117">
        <v>7</v>
      </c>
      <c r="BB42" s="118">
        <f t="shared" si="10"/>
        <v>14402</v>
      </c>
      <c r="BC42" s="119"/>
      <c r="BD42" s="120"/>
      <c r="BE42" s="120"/>
      <c r="BF42" s="120"/>
      <c r="BG42" s="115">
        <v>50</v>
      </c>
      <c r="BH42" s="116" t="s">
        <v>14</v>
      </c>
      <c r="BI42" s="116">
        <v>3</v>
      </c>
      <c r="BJ42" s="195">
        <f t="shared" si="11"/>
        <v>22914</v>
      </c>
      <c r="BK42" s="195"/>
      <c r="BL42" s="196"/>
      <c r="BM42" s="195"/>
      <c r="BN42" s="195"/>
      <c r="BO42" s="195"/>
    </row>
    <row r="43" spans="2:67" ht="19.5" customHeight="1">
      <c r="B43" s="111" t="s">
        <v>51</v>
      </c>
      <c r="C43" s="128"/>
      <c r="D43" s="73">
        <v>149</v>
      </c>
      <c r="E43" s="33">
        <v>3190</v>
      </c>
      <c r="F43" s="33">
        <f t="shared" si="0"/>
        <v>475310</v>
      </c>
      <c r="G43" s="33">
        <v>3572</v>
      </c>
      <c r="H43" s="74">
        <f t="shared" si="1"/>
        <v>532228</v>
      </c>
      <c r="I43" s="36">
        <v>22</v>
      </c>
      <c r="J43" s="35" t="s">
        <v>14</v>
      </c>
      <c r="K43" s="37">
        <v>3</v>
      </c>
      <c r="L43" s="42">
        <f t="shared" si="2"/>
        <v>39783</v>
      </c>
      <c r="M43" s="75"/>
      <c r="N43" s="76"/>
      <c r="O43" s="76"/>
      <c r="P43" s="76"/>
      <c r="Q43" s="36">
        <v>43</v>
      </c>
      <c r="R43" s="35" t="s">
        <v>14</v>
      </c>
      <c r="S43" s="41">
        <v>3</v>
      </c>
      <c r="T43" s="42">
        <f t="shared" si="3"/>
        <v>77331</v>
      </c>
      <c r="U43" s="42"/>
      <c r="V43" s="38"/>
      <c r="W43" s="42"/>
      <c r="X43" s="42"/>
      <c r="Y43" s="77">
        <v>62</v>
      </c>
      <c r="Z43" s="78">
        <v>2848</v>
      </c>
      <c r="AA43" s="33">
        <f t="shared" si="4"/>
        <v>176576</v>
      </c>
      <c r="AB43" s="78">
        <v>3166</v>
      </c>
      <c r="AC43" s="74">
        <f t="shared" si="5"/>
        <v>196292</v>
      </c>
      <c r="AD43" s="36">
        <v>14</v>
      </c>
      <c r="AE43" s="35" t="s">
        <v>14</v>
      </c>
      <c r="AF43" s="37">
        <v>3</v>
      </c>
      <c r="AG43" s="42">
        <f t="shared" si="6"/>
        <v>10602</v>
      </c>
      <c r="AH43" s="75"/>
      <c r="AI43" s="76"/>
      <c r="AJ43" s="76"/>
      <c r="AK43" s="76"/>
      <c r="AL43" s="36">
        <v>37</v>
      </c>
      <c r="AM43" s="35" t="s">
        <v>14</v>
      </c>
      <c r="AN43" s="41">
        <v>7</v>
      </c>
      <c r="AO43" s="42">
        <f t="shared" si="7"/>
        <v>27962</v>
      </c>
      <c r="AP43" s="42"/>
      <c r="AQ43" s="38"/>
      <c r="AR43" s="42"/>
      <c r="AS43" s="42"/>
      <c r="AT43" s="79">
        <v>66</v>
      </c>
      <c r="AU43" s="78">
        <v>3504</v>
      </c>
      <c r="AV43" s="33">
        <f t="shared" si="8"/>
        <v>231264</v>
      </c>
      <c r="AW43" s="78">
        <v>3960</v>
      </c>
      <c r="AX43" s="80">
        <f t="shared" si="9"/>
        <v>261360</v>
      </c>
      <c r="AY43" s="36">
        <v>28</v>
      </c>
      <c r="AZ43" s="35" t="s">
        <v>14</v>
      </c>
      <c r="BA43" s="37">
        <v>4</v>
      </c>
      <c r="BB43" s="42">
        <f t="shared" si="10"/>
        <v>22440</v>
      </c>
      <c r="BC43" s="75"/>
      <c r="BD43" s="76"/>
      <c r="BE43" s="76"/>
      <c r="BF43" s="76"/>
      <c r="BG43" s="36">
        <v>47</v>
      </c>
      <c r="BH43" s="35" t="s">
        <v>14</v>
      </c>
      <c r="BI43" s="35">
        <v>3</v>
      </c>
      <c r="BJ43" s="191">
        <f t="shared" si="11"/>
        <v>37422</v>
      </c>
      <c r="BK43" s="191"/>
      <c r="BL43" s="194"/>
      <c r="BM43" s="191"/>
      <c r="BN43" s="191"/>
      <c r="BO43" s="191"/>
    </row>
    <row r="44" spans="2:67" ht="19.5" customHeight="1">
      <c r="B44" s="111" t="s">
        <v>52</v>
      </c>
      <c r="C44" s="128"/>
      <c r="D44" s="73">
        <v>249</v>
      </c>
      <c r="E44" s="33">
        <v>3162</v>
      </c>
      <c r="F44" s="33">
        <f t="shared" si="0"/>
        <v>787338</v>
      </c>
      <c r="G44" s="33">
        <v>3987</v>
      </c>
      <c r="H44" s="74">
        <f t="shared" si="1"/>
        <v>992763</v>
      </c>
      <c r="I44" s="36">
        <v>18</v>
      </c>
      <c r="J44" s="35" t="s">
        <v>14</v>
      </c>
      <c r="K44" s="37">
        <v>3</v>
      </c>
      <c r="L44" s="42">
        <f t="shared" si="2"/>
        <v>54531</v>
      </c>
      <c r="M44" s="75"/>
      <c r="N44" s="76"/>
      <c r="O44" s="76"/>
      <c r="P44" s="76"/>
      <c r="Q44" s="36">
        <v>40</v>
      </c>
      <c r="R44" s="35" t="s">
        <v>14</v>
      </c>
      <c r="S44" s="41">
        <v>4</v>
      </c>
      <c r="T44" s="42">
        <f t="shared" si="3"/>
        <v>120516</v>
      </c>
      <c r="U44" s="42"/>
      <c r="V44" s="38"/>
      <c r="W44" s="42"/>
      <c r="X44" s="42"/>
      <c r="Y44" s="77">
        <v>185</v>
      </c>
      <c r="Z44" s="78">
        <v>2970</v>
      </c>
      <c r="AA44" s="33">
        <f t="shared" si="4"/>
        <v>549450</v>
      </c>
      <c r="AB44" s="124">
        <v>3767</v>
      </c>
      <c r="AC44" s="74">
        <f t="shared" si="5"/>
        <v>696895</v>
      </c>
      <c r="AD44" s="36">
        <v>14</v>
      </c>
      <c r="AE44" s="35" t="s">
        <v>14</v>
      </c>
      <c r="AF44" s="37">
        <v>4</v>
      </c>
      <c r="AG44" s="42">
        <f t="shared" si="6"/>
        <v>31820</v>
      </c>
      <c r="AH44" s="75"/>
      <c r="AI44" s="76"/>
      <c r="AJ44" s="76"/>
      <c r="AK44" s="76"/>
      <c r="AL44" s="36">
        <v>37</v>
      </c>
      <c r="AM44" s="35" t="s">
        <v>14</v>
      </c>
      <c r="AN44" s="41">
        <v>5</v>
      </c>
      <c r="AO44" s="42">
        <f t="shared" si="7"/>
        <v>83065</v>
      </c>
      <c r="AP44" s="42"/>
      <c r="AQ44" s="38"/>
      <c r="AR44" s="42"/>
      <c r="AS44" s="42"/>
      <c r="AT44" s="79">
        <v>41</v>
      </c>
      <c r="AU44" s="78">
        <v>3747</v>
      </c>
      <c r="AV44" s="33">
        <f t="shared" si="8"/>
        <v>153627</v>
      </c>
      <c r="AW44" s="78">
        <v>4661</v>
      </c>
      <c r="AX44" s="80">
        <f t="shared" si="9"/>
        <v>191101</v>
      </c>
      <c r="AY44" s="36">
        <v>31</v>
      </c>
      <c r="AZ44" s="35" t="s">
        <v>14</v>
      </c>
      <c r="BA44" s="37">
        <v>3</v>
      </c>
      <c r="BB44" s="42">
        <f t="shared" si="10"/>
        <v>15375</v>
      </c>
      <c r="BC44" s="75"/>
      <c r="BD44" s="76"/>
      <c r="BE44" s="76"/>
      <c r="BF44" s="76"/>
      <c r="BG44" s="36">
        <v>49</v>
      </c>
      <c r="BH44" s="35" t="s">
        <v>14</v>
      </c>
      <c r="BI44" s="35">
        <v>8</v>
      </c>
      <c r="BJ44" s="191">
        <f t="shared" si="11"/>
        <v>24436</v>
      </c>
      <c r="BK44" s="191"/>
      <c r="BL44" s="194"/>
      <c r="BM44" s="191"/>
      <c r="BN44" s="191"/>
      <c r="BO44" s="191"/>
    </row>
    <row r="45" spans="2:67" ht="19.5" customHeight="1">
      <c r="B45" s="111" t="s">
        <v>53</v>
      </c>
      <c r="C45" s="128"/>
      <c r="D45" s="73">
        <v>128</v>
      </c>
      <c r="E45" s="33">
        <v>3226</v>
      </c>
      <c r="F45" s="33">
        <f t="shared" si="0"/>
        <v>412928</v>
      </c>
      <c r="G45" s="33">
        <v>3748</v>
      </c>
      <c r="H45" s="74">
        <f t="shared" si="1"/>
        <v>479744</v>
      </c>
      <c r="I45" s="36">
        <v>23</v>
      </c>
      <c r="J45" s="35" t="s">
        <v>14</v>
      </c>
      <c r="K45" s="37">
        <v>1</v>
      </c>
      <c r="L45" s="42">
        <f t="shared" si="2"/>
        <v>35456</v>
      </c>
      <c r="M45" s="75"/>
      <c r="N45" s="76"/>
      <c r="O45" s="76"/>
      <c r="P45" s="76"/>
      <c r="Q45" s="36">
        <v>43</v>
      </c>
      <c r="R45" s="35" t="s">
        <v>14</v>
      </c>
      <c r="S45" s="41">
        <v>3</v>
      </c>
      <c r="T45" s="42">
        <f t="shared" si="3"/>
        <v>66432</v>
      </c>
      <c r="U45" s="42"/>
      <c r="V45" s="38"/>
      <c r="W45" s="42"/>
      <c r="X45" s="42"/>
      <c r="Y45" s="77">
        <v>29</v>
      </c>
      <c r="Z45" s="78">
        <v>2856</v>
      </c>
      <c r="AA45" s="33">
        <f t="shared" si="4"/>
        <v>82824</v>
      </c>
      <c r="AB45" s="78">
        <v>3277</v>
      </c>
      <c r="AC45" s="74">
        <f t="shared" si="5"/>
        <v>95033</v>
      </c>
      <c r="AD45" s="36">
        <v>13</v>
      </c>
      <c r="AE45" s="35" t="s">
        <v>14</v>
      </c>
      <c r="AF45" s="37">
        <v>9</v>
      </c>
      <c r="AG45" s="42">
        <f t="shared" si="6"/>
        <v>4785</v>
      </c>
      <c r="AH45" s="75"/>
      <c r="AI45" s="76"/>
      <c r="AJ45" s="76"/>
      <c r="AK45" s="76"/>
      <c r="AL45" s="36">
        <v>37</v>
      </c>
      <c r="AM45" s="35" t="s">
        <v>14</v>
      </c>
      <c r="AN45" s="41">
        <v>8</v>
      </c>
      <c r="AO45" s="42">
        <f t="shared" si="7"/>
        <v>13108</v>
      </c>
      <c r="AP45" s="42"/>
      <c r="AQ45" s="38"/>
      <c r="AR45" s="42"/>
      <c r="AS45" s="42"/>
      <c r="AT45" s="79">
        <v>83</v>
      </c>
      <c r="AU45" s="78">
        <v>3382</v>
      </c>
      <c r="AV45" s="33">
        <f t="shared" si="8"/>
        <v>280706</v>
      </c>
      <c r="AW45" s="78">
        <v>3960</v>
      </c>
      <c r="AX45" s="80">
        <f t="shared" si="9"/>
        <v>328680</v>
      </c>
      <c r="AY45" s="36">
        <v>26</v>
      </c>
      <c r="AZ45" s="35" t="s">
        <v>14</v>
      </c>
      <c r="BA45" s="37">
        <v>6</v>
      </c>
      <c r="BB45" s="42">
        <f t="shared" si="10"/>
        <v>26394</v>
      </c>
      <c r="BC45" s="75"/>
      <c r="BD45" s="76"/>
      <c r="BE45" s="76"/>
      <c r="BF45" s="76"/>
      <c r="BG45" s="36">
        <v>45</v>
      </c>
      <c r="BH45" s="35" t="s">
        <v>14</v>
      </c>
      <c r="BI45" s="35">
        <v>3</v>
      </c>
      <c r="BJ45" s="191">
        <f t="shared" si="11"/>
        <v>45069</v>
      </c>
      <c r="BK45" s="191"/>
      <c r="BL45" s="194"/>
      <c r="BM45" s="191"/>
      <c r="BN45" s="191"/>
      <c r="BO45" s="191"/>
    </row>
    <row r="46" spans="2:67" ht="19.5" customHeight="1">
      <c r="B46" s="129" t="s">
        <v>54</v>
      </c>
      <c r="C46" s="130"/>
      <c r="D46" s="131">
        <v>96</v>
      </c>
      <c r="E46" s="132">
        <v>3305</v>
      </c>
      <c r="F46" s="132">
        <f t="shared" si="0"/>
        <v>317280</v>
      </c>
      <c r="G46" s="132">
        <v>3682</v>
      </c>
      <c r="H46" s="133">
        <f t="shared" si="1"/>
        <v>353472</v>
      </c>
      <c r="I46" s="134">
        <v>22</v>
      </c>
      <c r="J46" s="135" t="s">
        <v>14</v>
      </c>
      <c r="K46" s="136">
        <v>7</v>
      </c>
      <c r="L46" s="137">
        <f t="shared" si="2"/>
        <v>26016</v>
      </c>
      <c r="M46" s="138"/>
      <c r="N46" s="139"/>
      <c r="O46" s="139"/>
      <c r="P46" s="139"/>
      <c r="Q46" s="134">
        <v>43</v>
      </c>
      <c r="R46" s="135" t="s">
        <v>14</v>
      </c>
      <c r="S46" s="140">
        <v>4</v>
      </c>
      <c r="T46" s="137">
        <f t="shared" si="3"/>
        <v>49920</v>
      </c>
      <c r="U46" s="137"/>
      <c r="V46" s="141"/>
      <c r="W46" s="137"/>
      <c r="X46" s="137"/>
      <c r="Y46" s="142">
        <v>40</v>
      </c>
      <c r="Z46" s="143">
        <v>2977</v>
      </c>
      <c r="AA46" s="132">
        <f t="shared" si="4"/>
        <v>119080</v>
      </c>
      <c r="AB46" s="78">
        <v>3304</v>
      </c>
      <c r="AC46" s="133">
        <f t="shared" si="5"/>
        <v>132160</v>
      </c>
      <c r="AD46" s="134">
        <v>15</v>
      </c>
      <c r="AE46" s="135" t="s">
        <v>14</v>
      </c>
      <c r="AF46" s="136">
        <v>8</v>
      </c>
      <c r="AG46" s="137">
        <f t="shared" si="6"/>
        <v>7520</v>
      </c>
      <c r="AH46" s="138"/>
      <c r="AI46" s="139"/>
      <c r="AJ46" s="139"/>
      <c r="AK46" s="139"/>
      <c r="AL46" s="134">
        <v>39</v>
      </c>
      <c r="AM46" s="135" t="s">
        <v>14</v>
      </c>
      <c r="AN46" s="140">
        <v>0</v>
      </c>
      <c r="AO46" s="137">
        <f t="shared" si="7"/>
        <v>18720</v>
      </c>
      <c r="AP46" s="137"/>
      <c r="AQ46" s="141"/>
      <c r="AR46" s="137"/>
      <c r="AS46" s="137"/>
      <c r="AT46" s="144">
        <v>45</v>
      </c>
      <c r="AU46" s="78">
        <v>3655</v>
      </c>
      <c r="AV46" s="132">
        <f t="shared" si="8"/>
        <v>164475</v>
      </c>
      <c r="AW46" s="143">
        <v>4060</v>
      </c>
      <c r="AX46" s="145">
        <f t="shared" si="9"/>
        <v>182700</v>
      </c>
      <c r="AY46" s="134">
        <v>29</v>
      </c>
      <c r="AZ46" s="135" t="s">
        <v>14</v>
      </c>
      <c r="BA46" s="136">
        <v>8</v>
      </c>
      <c r="BB46" s="137">
        <f t="shared" si="10"/>
        <v>16020</v>
      </c>
      <c r="BC46" s="138"/>
      <c r="BD46" s="139"/>
      <c r="BE46" s="139"/>
      <c r="BF46" s="139"/>
      <c r="BG46" s="134">
        <v>48</v>
      </c>
      <c r="BH46" s="135" t="s">
        <v>14</v>
      </c>
      <c r="BI46" s="135">
        <v>2</v>
      </c>
      <c r="BJ46" s="191">
        <f t="shared" si="11"/>
        <v>26010</v>
      </c>
      <c r="BK46" s="191"/>
      <c r="BL46" s="194"/>
      <c r="BM46" s="191"/>
      <c r="BN46" s="191"/>
      <c r="BO46" s="191"/>
    </row>
    <row r="47" spans="2:67" ht="19.5" customHeight="1">
      <c r="B47" s="111" t="s">
        <v>55</v>
      </c>
      <c r="C47" s="128"/>
      <c r="D47" s="73">
        <v>196</v>
      </c>
      <c r="E47" s="33">
        <v>3263</v>
      </c>
      <c r="F47" s="33">
        <f t="shared" si="0"/>
        <v>639548</v>
      </c>
      <c r="G47" s="33">
        <v>3890</v>
      </c>
      <c r="H47" s="74">
        <f t="shared" si="1"/>
        <v>762440</v>
      </c>
      <c r="I47" s="36">
        <v>20</v>
      </c>
      <c r="J47" s="35" t="s">
        <v>14</v>
      </c>
      <c r="K47" s="37">
        <v>1</v>
      </c>
      <c r="L47" s="42">
        <f t="shared" si="2"/>
        <v>47236</v>
      </c>
      <c r="M47" s="75"/>
      <c r="N47" s="76"/>
      <c r="O47" s="76"/>
      <c r="P47" s="76"/>
      <c r="Q47" s="36">
        <v>41</v>
      </c>
      <c r="R47" s="35" t="s">
        <v>14</v>
      </c>
      <c r="S47" s="41">
        <v>9</v>
      </c>
      <c r="T47" s="42">
        <f t="shared" si="3"/>
        <v>98196</v>
      </c>
      <c r="U47" s="42"/>
      <c r="V47" s="38"/>
      <c r="W47" s="42"/>
      <c r="X47" s="42"/>
      <c r="Y47" s="77">
        <v>130</v>
      </c>
      <c r="Z47" s="78">
        <v>3126</v>
      </c>
      <c r="AA47" s="33">
        <f t="shared" si="4"/>
        <v>406380</v>
      </c>
      <c r="AB47" s="78">
        <v>3755</v>
      </c>
      <c r="AC47" s="74">
        <f t="shared" si="5"/>
        <v>488150</v>
      </c>
      <c r="AD47" s="36">
        <v>16</v>
      </c>
      <c r="AE47" s="35" t="s">
        <v>14</v>
      </c>
      <c r="AF47" s="37">
        <v>8</v>
      </c>
      <c r="AG47" s="42">
        <f t="shared" si="6"/>
        <v>26000</v>
      </c>
      <c r="AH47" s="75"/>
      <c r="AI47" s="76"/>
      <c r="AJ47" s="76"/>
      <c r="AK47" s="76"/>
      <c r="AL47" s="36">
        <v>39</v>
      </c>
      <c r="AM47" s="35" t="s">
        <v>14</v>
      </c>
      <c r="AN47" s="41">
        <v>8</v>
      </c>
      <c r="AO47" s="42">
        <f t="shared" si="7"/>
        <v>61880</v>
      </c>
      <c r="AP47" s="42"/>
      <c r="AQ47" s="38"/>
      <c r="AR47" s="42"/>
      <c r="AS47" s="42"/>
      <c r="AT47" s="79">
        <v>38</v>
      </c>
      <c r="AU47" s="78">
        <v>3652</v>
      </c>
      <c r="AV47" s="33">
        <f t="shared" si="8"/>
        <v>138776</v>
      </c>
      <c r="AW47" s="78">
        <v>4197</v>
      </c>
      <c r="AX47" s="80">
        <f t="shared" si="9"/>
        <v>159486</v>
      </c>
      <c r="AY47" s="36">
        <v>29</v>
      </c>
      <c r="AZ47" s="35" t="s">
        <v>14</v>
      </c>
      <c r="BA47" s="37">
        <v>1</v>
      </c>
      <c r="BB47" s="42">
        <f t="shared" si="10"/>
        <v>13262</v>
      </c>
      <c r="BC47" s="75"/>
      <c r="BD47" s="76"/>
      <c r="BE47" s="76"/>
      <c r="BF47" s="76"/>
      <c r="BG47" s="36">
        <v>48</v>
      </c>
      <c r="BH47" s="35" t="s">
        <v>14</v>
      </c>
      <c r="BI47" s="35">
        <v>2</v>
      </c>
      <c r="BJ47" s="191">
        <f t="shared" si="11"/>
        <v>21964</v>
      </c>
      <c r="BK47" s="191"/>
      <c r="BL47" s="194"/>
      <c r="BM47" s="191"/>
      <c r="BN47" s="191"/>
      <c r="BO47" s="191"/>
    </row>
    <row r="48" spans="2:67" ht="19.5" customHeight="1">
      <c r="B48" s="111" t="s">
        <v>56</v>
      </c>
      <c r="C48" s="128"/>
      <c r="D48" s="73">
        <v>91</v>
      </c>
      <c r="E48" s="33">
        <v>3057</v>
      </c>
      <c r="F48" s="33">
        <f t="shared" si="0"/>
        <v>278187</v>
      </c>
      <c r="G48" s="33">
        <v>3339</v>
      </c>
      <c r="H48" s="74">
        <f t="shared" si="1"/>
        <v>303849</v>
      </c>
      <c r="I48" s="36">
        <v>21</v>
      </c>
      <c r="J48" s="35" t="s">
        <v>14</v>
      </c>
      <c r="K48" s="37">
        <v>7</v>
      </c>
      <c r="L48" s="42">
        <f t="shared" si="2"/>
        <v>23569</v>
      </c>
      <c r="M48" s="75"/>
      <c r="N48" s="76"/>
      <c r="O48" s="76"/>
      <c r="P48" s="76"/>
      <c r="Q48" s="36">
        <v>42</v>
      </c>
      <c r="R48" s="35" t="s">
        <v>14</v>
      </c>
      <c r="S48" s="41">
        <v>7</v>
      </c>
      <c r="T48" s="42">
        <f t="shared" si="3"/>
        <v>46501</v>
      </c>
      <c r="U48" s="42"/>
      <c r="V48" s="38"/>
      <c r="W48" s="42"/>
      <c r="X48" s="42"/>
      <c r="Y48" s="77">
        <v>29</v>
      </c>
      <c r="Z48" s="78">
        <v>2798</v>
      </c>
      <c r="AA48" s="33">
        <f t="shared" si="4"/>
        <v>81142</v>
      </c>
      <c r="AB48" s="143">
        <v>3102</v>
      </c>
      <c r="AC48" s="74">
        <f t="shared" si="5"/>
        <v>89958</v>
      </c>
      <c r="AD48" s="36">
        <v>13</v>
      </c>
      <c r="AE48" s="35" t="s">
        <v>14</v>
      </c>
      <c r="AF48" s="37">
        <v>9</v>
      </c>
      <c r="AG48" s="42">
        <f t="shared" si="6"/>
        <v>4785</v>
      </c>
      <c r="AH48" s="75"/>
      <c r="AI48" s="76"/>
      <c r="AJ48" s="76"/>
      <c r="AK48" s="76"/>
      <c r="AL48" s="36">
        <v>36</v>
      </c>
      <c r="AM48" s="35" t="s">
        <v>14</v>
      </c>
      <c r="AN48" s="41">
        <v>8</v>
      </c>
      <c r="AO48" s="42">
        <f t="shared" si="7"/>
        <v>12760</v>
      </c>
      <c r="AP48" s="42"/>
      <c r="AQ48" s="38"/>
      <c r="AR48" s="42"/>
      <c r="AS48" s="42"/>
      <c r="AT48" s="79">
        <v>37</v>
      </c>
      <c r="AU48" s="78">
        <v>3384</v>
      </c>
      <c r="AV48" s="33">
        <f t="shared" si="8"/>
        <v>125208</v>
      </c>
      <c r="AW48" s="78">
        <v>3686</v>
      </c>
      <c r="AX48" s="80">
        <f t="shared" si="9"/>
        <v>136382</v>
      </c>
      <c r="AY48" s="36">
        <v>29</v>
      </c>
      <c r="AZ48" s="35" t="s">
        <v>14</v>
      </c>
      <c r="BA48" s="37">
        <v>7</v>
      </c>
      <c r="BB48" s="42">
        <f t="shared" si="10"/>
        <v>13135</v>
      </c>
      <c r="BC48" s="75"/>
      <c r="BD48" s="76"/>
      <c r="BE48" s="76"/>
      <c r="BF48" s="76"/>
      <c r="BG48" s="36">
        <v>49</v>
      </c>
      <c r="BH48" s="35" t="s">
        <v>14</v>
      </c>
      <c r="BI48" s="35">
        <v>1</v>
      </c>
      <c r="BJ48" s="191">
        <f t="shared" si="11"/>
        <v>21793</v>
      </c>
      <c r="BK48" s="191"/>
      <c r="BL48" s="194"/>
      <c r="BM48" s="191"/>
      <c r="BN48" s="191"/>
      <c r="BO48" s="191"/>
    </row>
    <row r="49" spans="2:67" ht="19.5" customHeight="1">
      <c r="B49" s="111" t="s">
        <v>57</v>
      </c>
      <c r="C49" s="128"/>
      <c r="D49" s="73">
        <v>148</v>
      </c>
      <c r="E49" s="33">
        <v>3191</v>
      </c>
      <c r="F49" s="33">
        <f t="shared" si="0"/>
        <v>472268</v>
      </c>
      <c r="G49" s="33">
        <v>3515</v>
      </c>
      <c r="H49" s="74">
        <f t="shared" si="1"/>
        <v>520220</v>
      </c>
      <c r="I49" s="36">
        <v>21</v>
      </c>
      <c r="J49" s="35" t="s">
        <v>14</v>
      </c>
      <c r="K49" s="37">
        <v>6</v>
      </c>
      <c r="L49" s="42">
        <f t="shared" si="2"/>
        <v>38184</v>
      </c>
      <c r="M49" s="75"/>
      <c r="N49" s="76"/>
      <c r="O49" s="76"/>
      <c r="P49" s="76"/>
      <c r="Q49" s="36">
        <v>43</v>
      </c>
      <c r="R49" s="35" t="s">
        <v>14</v>
      </c>
      <c r="S49" s="41">
        <v>0</v>
      </c>
      <c r="T49" s="42">
        <f t="shared" si="3"/>
        <v>76368</v>
      </c>
      <c r="U49" s="42"/>
      <c r="V49" s="38"/>
      <c r="W49" s="42"/>
      <c r="X49" s="42"/>
      <c r="Y49" s="77">
        <v>84</v>
      </c>
      <c r="Z49" s="78">
        <v>2946</v>
      </c>
      <c r="AA49" s="33">
        <f t="shared" si="4"/>
        <v>247464</v>
      </c>
      <c r="AB49" s="78">
        <v>3241</v>
      </c>
      <c r="AC49" s="74">
        <f t="shared" si="5"/>
        <v>272244</v>
      </c>
      <c r="AD49" s="36">
        <v>15</v>
      </c>
      <c r="AE49" s="35" t="s">
        <v>14</v>
      </c>
      <c r="AF49" s="37">
        <v>5</v>
      </c>
      <c r="AG49" s="42">
        <f t="shared" si="6"/>
        <v>15540</v>
      </c>
      <c r="AH49" s="75"/>
      <c r="AI49" s="76"/>
      <c r="AJ49" s="76"/>
      <c r="AK49" s="76"/>
      <c r="AL49" s="36">
        <v>38</v>
      </c>
      <c r="AM49" s="35" t="s">
        <v>14</v>
      </c>
      <c r="AN49" s="41">
        <v>6</v>
      </c>
      <c r="AO49" s="42">
        <f t="shared" si="7"/>
        <v>38808</v>
      </c>
      <c r="AP49" s="42"/>
      <c r="AQ49" s="38"/>
      <c r="AR49" s="42"/>
      <c r="AS49" s="42"/>
      <c r="AT49" s="79">
        <v>52</v>
      </c>
      <c r="AU49" s="78">
        <v>3682</v>
      </c>
      <c r="AV49" s="33">
        <f t="shared" si="8"/>
        <v>191464</v>
      </c>
      <c r="AW49" s="78">
        <v>4083</v>
      </c>
      <c r="AX49" s="80">
        <f t="shared" si="9"/>
        <v>212316</v>
      </c>
      <c r="AY49" s="36">
        <v>32</v>
      </c>
      <c r="AZ49" s="35" t="s">
        <v>14</v>
      </c>
      <c r="BA49" s="37">
        <v>5</v>
      </c>
      <c r="BB49" s="42">
        <f t="shared" si="10"/>
        <v>20228</v>
      </c>
      <c r="BC49" s="75"/>
      <c r="BD49" s="76"/>
      <c r="BE49" s="76"/>
      <c r="BF49" s="76"/>
      <c r="BG49" s="36">
        <v>51</v>
      </c>
      <c r="BH49" s="35" t="s">
        <v>14</v>
      </c>
      <c r="BI49" s="35">
        <v>3</v>
      </c>
      <c r="BJ49" s="191">
        <f t="shared" si="11"/>
        <v>31980</v>
      </c>
      <c r="BK49" s="191"/>
      <c r="BL49" s="194"/>
      <c r="BM49" s="191"/>
      <c r="BN49" s="191"/>
      <c r="BO49" s="191"/>
    </row>
    <row r="50" spans="2:67" ht="19.5" customHeight="1">
      <c r="B50" s="129" t="s">
        <v>58</v>
      </c>
      <c r="C50" s="130"/>
      <c r="D50" s="131">
        <v>89</v>
      </c>
      <c r="E50" s="132">
        <v>3105</v>
      </c>
      <c r="F50" s="132">
        <f t="shared" si="0"/>
        <v>276345</v>
      </c>
      <c r="G50" s="132">
        <v>3502</v>
      </c>
      <c r="H50" s="133">
        <f t="shared" si="1"/>
        <v>311678</v>
      </c>
      <c r="I50" s="134">
        <v>19</v>
      </c>
      <c r="J50" s="135" t="s">
        <v>14</v>
      </c>
      <c r="K50" s="136">
        <v>3</v>
      </c>
      <c r="L50" s="137">
        <f t="shared" si="2"/>
        <v>20559</v>
      </c>
      <c r="M50" s="138"/>
      <c r="N50" s="139"/>
      <c r="O50" s="139"/>
      <c r="P50" s="139"/>
      <c r="Q50" s="134">
        <v>40</v>
      </c>
      <c r="R50" s="135" t="s">
        <v>14</v>
      </c>
      <c r="S50" s="140">
        <v>8</v>
      </c>
      <c r="T50" s="137">
        <f t="shared" si="3"/>
        <v>43432</v>
      </c>
      <c r="U50" s="137"/>
      <c r="V50" s="141"/>
      <c r="W50" s="137"/>
      <c r="X50" s="137"/>
      <c r="Y50" s="142">
        <v>41</v>
      </c>
      <c r="Z50" s="143">
        <v>2962</v>
      </c>
      <c r="AA50" s="132">
        <f t="shared" si="4"/>
        <v>121442</v>
      </c>
      <c r="AB50" s="78">
        <v>3391</v>
      </c>
      <c r="AC50" s="133">
        <f t="shared" si="5"/>
        <v>139031</v>
      </c>
      <c r="AD50" s="134">
        <v>15</v>
      </c>
      <c r="AE50" s="135" t="s">
        <v>14</v>
      </c>
      <c r="AF50" s="136">
        <v>1</v>
      </c>
      <c r="AG50" s="137">
        <f t="shared" si="6"/>
        <v>7421</v>
      </c>
      <c r="AH50" s="138"/>
      <c r="AI50" s="139"/>
      <c r="AJ50" s="139"/>
      <c r="AK50" s="139"/>
      <c r="AL50" s="134">
        <v>38</v>
      </c>
      <c r="AM50" s="135" t="s">
        <v>14</v>
      </c>
      <c r="AN50" s="140">
        <v>5</v>
      </c>
      <c r="AO50" s="137">
        <f t="shared" si="7"/>
        <v>18901</v>
      </c>
      <c r="AP50" s="137"/>
      <c r="AQ50" s="141"/>
      <c r="AR50" s="137"/>
      <c r="AS50" s="137"/>
      <c r="AT50" s="144">
        <v>29</v>
      </c>
      <c r="AU50" s="143">
        <v>3268</v>
      </c>
      <c r="AV50" s="132">
        <f t="shared" si="8"/>
        <v>94772</v>
      </c>
      <c r="AW50" s="143">
        <v>3686</v>
      </c>
      <c r="AX50" s="145">
        <f t="shared" si="9"/>
        <v>106894</v>
      </c>
      <c r="AY50" s="134">
        <v>24</v>
      </c>
      <c r="AZ50" s="135" t="s">
        <v>14</v>
      </c>
      <c r="BA50" s="136">
        <v>2</v>
      </c>
      <c r="BB50" s="137">
        <f t="shared" si="10"/>
        <v>8410</v>
      </c>
      <c r="BC50" s="138"/>
      <c r="BD50" s="139"/>
      <c r="BE50" s="139"/>
      <c r="BF50" s="139"/>
      <c r="BG50" s="134">
        <v>43</v>
      </c>
      <c r="BH50" s="135" t="s">
        <v>14</v>
      </c>
      <c r="BI50" s="135">
        <v>1</v>
      </c>
      <c r="BJ50" s="191">
        <f t="shared" si="11"/>
        <v>14993</v>
      </c>
      <c r="BK50" s="191"/>
      <c r="BL50" s="194"/>
      <c r="BM50" s="191"/>
      <c r="BN50" s="191"/>
      <c r="BO50" s="191"/>
    </row>
    <row r="51" spans="2:67" ht="19.5" customHeight="1">
      <c r="B51" s="111" t="s">
        <v>59</v>
      </c>
      <c r="C51" s="128"/>
      <c r="D51" s="73">
        <v>154</v>
      </c>
      <c r="E51" s="33">
        <v>3224</v>
      </c>
      <c r="F51" s="33">
        <f t="shared" si="0"/>
        <v>496496</v>
      </c>
      <c r="G51" s="33">
        <v>3568</v>
      </c>
      <c r="H51" s="74">
        <f t="shared" si="1"/>
        <v>549472</v>
      </c>
      <c r="I51" s="36">
        <v>24</v>
      </c>
      <c r="J51" s="35" t="s">
        <v>14</v>
      </c>
      <c r="K51" s="37">
        <v>0</v>
      </c>
      <c r="L51" s="42">
        <f t="shared" si="2"/>
        <v>44352</v>
      </c>
      <c r="M51" s="75"/>
      <c r="N51" s="76"/>
      <c r="O51" s="76"/>
      <c r="P51" s="76"/>
      <c r="Q51" s="36">
        <v>44</v>
      </c>
      <c r="R51" s="35" t="s">
        <v>14</v>
      </c>
      <c r="S51" s="41">
        <v>8</v>
      </c>
      <c r="T51" s="42">
        <f t="shared" si="3"/>
        <v>82544</v>
      </c>
      <c r="U51" s="42"/>
      <c r="V51" s="38"/>
      <c r="W51" s="42"/>
      <c r="X51" s="42"/>
      <c r="Y51" s="77">
        <v>62</v>
      </c>
      <c r="Z51" s="78">
        <v>2869</v>
      </c>
      <c r="AA51" s="33">
        <f t="shared" si="4"/>
        <v>177878</v>
      </c>
      <c r="AB51" s="78">
        <v>3180</v>
      </c>
      <c r="AC51" s="74">
        <f t="shared" si="5"/>
        <v>197160</v>
      </c>
      <c r="AD51" s="36">
        <v>16</v>
      </c>
      <c r="AE51" s="35" t="s">
        <v>14</v>
      </c>
      <c r="AF51" s="37">
        <v>5</v>
      </c>
      <c r="AG51" s="42">
        <f t="shared" si="6"/>
        <v>12214</v>
      </c>
      <c r="AH51" s="75"/>
      <c r="AI51" s="76"/>
      <c r="AJ51" s="76"/>
      <c r="AK51" s="76"/>
      <c r="AL51" s="36">
        <v>39</v>
      </c>
      <c r="AM51" s="35" t="s">
        <v>14</v>
      </c>
      <c r="AN51" s="41">
        <v>3</v>
      </c>
      <c r="AO51" s="42">
        <f t="shared" si="7"/>
        <v>29202</v>
      </c>
      <c r="AP51" s="42"/>
      <c r="AQ51" s="38"/>
      <c r="AR51" s="42"/>
      <c r="AS51" s="42"/>
      <c r="AT51" s="79">
        <v>65</v>
      </c>
      <c r="AU51" s="78">
        <v>3680</v>
      </c>
      <c r="AV51" s="33">
        <f t="shared" si="8"/>
        <v>239200</v>
      </c>
      <c r="AW51" s="78">
        <v>4105</v>
      </c>
      <c r="AX51" s="80">
        <f t="shared" si="9"/>
        <v>266825</v>
      </c>
      <c r="AY51" s="36">
        <v>32</v>
      </c>
      <c r="AZ51" s="35" t="s">
        <v>14</v>
      </c>
      <c r="BA51" s="37">
        <v>6</v>
      </c>
      <c r="BB51" s="42">
        <f t="shared" si="10"/>
        <v>25350</v>
      </c>
      <c r="BC51" s="75"/>
      <c r="BD51" s="76"/>
      <c r="BE51" s="76"/>
      <c r="BF51" s="76"/>
      <c r="BG51" s="36">
        <v>51</v>
      </c>
      <c r="BH51" s="35" t="s">
        <v>14</v>
      </c>
      <c r="BI51" s="35">
        <v>7</v>
      </c>
      <c r="BJ51" s="191">
        <f t="shared" si="11"/>
        <v>40235</v>
      </c>
      <c r="BK51" s="191"/>
      <c r="BL51" s="194"/>
      <c r="BM51" s="191"/>
      <c r="BN51" s="191"/>
      <c r="BO51" s="191"/>
    </row>
    <row r="52" spans="2:67" ht="19.5" customHeight="1">
      <c r="B52" s="146" t="s">
        <v>60</v>
      </c>
      <c r="C52" s="147"/>
      <c r="D52" s="148">
        <v>111</v>
      </c>
      <c r="E52" s="149">
        <v>3366</v>
      </c>
      <c r="F52" s="149">
        <f t="shared" si="0"/>
        <v>373626</v>
      </c>
      <c r="G52" s="149">
        <v>3837</v>
      </c>
      <c r="H52" s="150">
        <f t="shared" si="1"/>
        <v>425907</v>
      </c>
      <c r="I52" s="151">
        <v>24</v>
      </c>
      <c r="J52" s="152" t="s">
        <v>14</v>
      </c>
      <c r="K52" s="153">
        <v>9</v>
      </c>
      <c r="L52" s="154">
        <f t="shared" si="2"/>
        <v>32967</v>
      </c>
      <c r="M52" s="155"/>
      <c r="N52" s="156"/>
      <c r="O52" s="156"/>
      <c r="P52" s="156"/>
      <c r="Q52" s="151">
        <v>46</v>
      </c>
      <c r="R52" s="152" t="s">
        <v>14</v>
      </c>
      <c r="S52" s="157">
        <v>1</v>
      </c>
      <c r="T52" s="154">
        <f t="shared" si="3"/>
        <v>61383</v>
      </c>
      <c r="U52" s="154"/>
      <c r="V52" s="30"/>
      <c r="W52" s="154"/>
      <c r="X52" s="154"/>
      <c r="Y52" s="158">
        <v>55</v>
      </c>
      <c r="Z52" s="159">
        <v>3275</v>
      </c>
      <c r="AA52" s="149">
        <f t="shared" si="4"/>
        <v>180125</v>
      </c>
      <c r="AB52" s="159">
        <v>3754</v>
      </c>
      <c r="AC52" s="150">
        <f t="shared" si="5"/>
        <v>206470</v>
      </c>
      <c r="AD52" s="151">
        <v>22</v>
      </c>
      <c r="AE52" s="152" t="s">
        <v>14</v>
      </c>
      <c r="AF52" s="153">
        <v>2</v>
      </c>
      <c r="AG52" s="154">
        <f t="shared" si="6"/>
        <v>14630</v>
      </c>
      <c r="AH52" s="155"/>
      <c r="AI52" s="156"/>
      <c r="AJ52" s="156"/>
      <c r="AK52" s="156"/>
      <c r="AL52" s="151">
        <v>44</v>
      </c>
      <c r="AM52" s="152" t="s">
        <v>14</v>
      </c>
      <c r="AN52" s="157">
        <v>8</v>
      </c>
      <c r="AO52" s="154">
        <f t="shared" si="7"/>
        <v>29480</v>
      </c>
      <c r="AP52" s="154"/>
      <c r="AQ52" s="30"/>
      <c r="AR52" s="154"/>
      <c r="AS52" s="154"/>
      <c r="AT52" s="160">
        <v>39</v>
      </c>
      <c r="AU52" s="159">
        <v>3462</v>
      </c>
      <c r="AV52" s="149">
        <f t="shared" si="8"/>
        <v>135018</v>
      </c>
      <c r="AW52" s="159">
        <v>3960</v>
      </c>
      <c r="AX52" s="161">
        <f t="shared" si="9"/>
        <v>154440</v>
      </c>
      <c r="AY52" s="151">
        <v>28</v>
      </c>
      <c r="AZ52" s="152" t="s">
        <v>14</v>
      </c>
      <c r="BA52" s="153">
        <v>3</v>
      </c>
      <c r="BB52" s="154">
        <f t="shared" si="10"/>
        <v>13221</v>
      </c>
      <c r="BC52" s="155"/>
      <c r="BD52" s="156"/>
      <c r="BE52" s="156"/>
      <c r="BF52" s="156"/>
      <c r="BG52" s="151">
        <v>47</v>
      </c>
      <c r="BH52" s="152" t="s">
        <v>14</v>
      </c>
      <c r="BI52" s="152">
        <v>3</v>
      </c>
      <c r="BJ52" s="191">
        <f t="shared" si="11"/>
        <v>22113</v>
      </c>
      <c r="BK52" s="191"/>
      <c r="BL52" s="197"/>
      <c r="BM52" s="191"/>
      <c r="BN52" s="191"/>
      <c r="BO52" s="191"/>
    </row>
    <row r="53" spans="2:67" ht="15" customHeight="1">
      <c r="B53" s="162" t="s">
        <v>61</v>
      </c>
      <c r="C53" s="12"/>
      <c r="U53" s="1"/>
      <c r="V53" s="1"/>
      <c r="W53" s="1"/>
      <c r="X53" s="1"/>
      <c r="AP53" s="1"/>
      <c r="AQ53" s="1"/>
      <c r="AR53" s="1"/>
      <c r="AS53" s="1"/>
      <c r="BJ53" s="189"/>
      <c r="BK53" s="191"/>
      <c r="BL53" s="198"/>
      <c r="BM53" s="198"/>
      <c r="BN53" s="191"/>
      <c r="BO53" s="191"/>
    </row>
    <row r="54" spans="2:67" ht="15" customHeight="1">
      <c r="B54" s="162" t="s">
        <v>62</v>
      </c>
      <c r="C54" s="12"/>
      <c r="U54" s="1"/>
      <c r="V54" s="1"/>
      <c r="W54" s="1"/>
      <c r="X54" s="1"/>
      <c r="AP54" s="1"/>
      <c r="AQ54" s="1"/>
      <c r="AR54" s="1"/>
      <c r="AS54" s="1"/>
      <c r="BJ54" s="189"/>
      <c r="BK54" s="191"/>
      <c r="BL54" s="198"/>
      <c r="BM54" s="198"/>
      <c r="BN54" s="191"/>
      <c r="BO54" s="191"/>
    </row>
    <row r="55" spans="2:67" ht="15" customHeight="1">
      <c r="B55" s="162" t="s">
        <v>63</v>
      </c>
      <c r="C55" s="12"/>
      <c r="U55" s="1"/>
      <c r="V55" s="1"/>
      <c r="W55" s="1"/>
      <c r="X55" s="1"/>
      <c r="AP55" s="1"/>
      <c r="AQ55" s="1"/>
      <c r="AR55" s="1"/>
      <c r="AS55" s="1"/>
      <c r="BJ55" s="189"/>
      <c r="BK55" s="198"/>
      <c r="BL55" s="198"/>
      <c r="BM55" s="198"/>
      <c r="BN55" s="191"/>
      <c r="BO55" s="191"/>
    </row>
  </sheetData>
  <sheetProtection/>
  <mergeCells count="19">
    <mergeCell ref="B3:C3"/>
    <mergeCell ref="D3:V3"/>
    <mergeCell ref="Y3:AQ3"/>
    <mergeCell ref="AT3:BI3"/>
    <mergeCell ref="D4:D5"/>
    <mergeCell ref="E4:E5"/>
    <mergeCell ref="G4:G5"/>
    <mergeCell ref="I4:K5"/>
    <mergeCell ref="Q4:S5"/>
    <mergeCell ref="Y4:Y5"/>
    <mergeCell ref="AW4:AW5"/>
    <mergeCell ref="AY4:BA5"/>
    <mergeCell ref="BG4:BI5"/>
    <mergeCell ref="Z4:Z5"/>
    <mergeCell ref="AB4:AB5"/>
    <mergeCell ref="AD4:AF5"/>
    <mergeCell ref="AL4:AN5"/>
    <mergeCell ref="AT4:AT5"/>
    <mergeCell ref="AU4:AU5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H23030055</dc:creator>
  <cp:keywords/>
  <dc:description/>
  <cp:lastModifiedBy>H23030055</cp:lastModifiedBy>
  <dcterms:created xsi:type="dcterms:W3CDTF">2013-04-18T05:12:19Z</dcterms:created>
  <dcterms:modified xsi:type="dcterms:W3CDTF">2013-09-03T08:29:00Z</dcterms:modified>
  <cp:category/>
  <cp:version/>
  <cp:contentType/>
  <cp:contentStatus/>
</cp:coreProperties>
</file>