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410" windowWidth="11970" windowHeight="6210" activeTab="0"/>
  </bookViews>
  <sheets>
    <sheet name="12市町村普通会計年度別決算の状況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'12市町村普通会計年度別決算の状況'!$A$1:$L$56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<sst xmlns="http://schemas.openxmlformats.org/spreadsheetml/2006/main" count="73" uniqueCount="60">
  <si>
    <t>(注)1　「国庫支出金」には「国有提供施設等所在市町村助成交付金」を含む。</t>
  </si>
  <si>
    <t>区　　　　　　分　　　</t>
  </si>
  <si>
    <t>対前年
度伸率</t>
  </si>
  <si>
    <t>特別地方消費税交付金</t>
  </si>
  <si>
    <t>交通安全対策特別交付金</t>
  </si>
  <si>
    <t>地方交付税</t>
  </si>
  <si>
    <t>自動車取得税交付金</t>
  </si>
  <si>
    <t>分担金・負担金</t>
  </si>
  <si>
    <t>使用料・手数料</t>
  </si>
  <si>
    <t>国庫支出金</t>
  </si>
  <si>
    <t>県支出金</t>
  </si>
  <si>
    <t>財産収入</t>
  </si>
  <si>
    <t>寄附金</t>
  </si>
  <si>
    <t>繰入金</t>
  </si>
  <si>
    <t>繰越金</t>
  </si>
  <si>
    <t>地方債</t>
  </si>
  <si>
    <t>貸付金</t>
  </si>
  <si>
    <t>イ単独事業費</t>
  </si>
  <si>
    <t xml:space="preserve">同　左
構成比 </t>
  </si>
  <si>
    <t>地方譲与税</t>
  </si>
  <si>
    <t>地方特例交付金</t>
  </si>
  <si>
    <t>維持補修費</t>
  </si>
  <si>
    <t>ア補助事業費</t>
  </si>
  <si>
    <t>地方税</t>
  </si>
  <si>
    <t xml:space="preserve"> （1）普　通　交　付　税</t>
  </si>
  <si>
    <t xml:space="preserve"> （2）特　別　交　付　税</t>
  </si>
  <si>
    <t>利子割交付金</t>
  </si>
  <si>
    <t>地方消費税交付金</t>
  </si>
  <si>
    <t>ゴルフ場利用税交付金</t>
  </si>
  <si>
    <t>諸収入</t>
  </si>
  <si>
    <t>区　　　　　　分　　　</t>
  </si>
  <si>
    <t>対前年
度伸率</t>
  </si>
  <si>
    <t>人件費</t>
  </si>
  <si>
    <t>物件費</t>
  </si>
  <si>
    <t>扶助費</t>
  </si>
  <si>
    <t>補助費等</t>
  </si>
  <si>
    <t>投資的経費</t>
  </si>
  <si>
    <t xml:space="preserve"> (1)普通建設事業費</t>
  </si>
  <si>
    <t>ウそ　  の 　 他</t>
  </si>
  <si>
    <t xml:space="preserve"> (2)災害復旧事業費</t>
  </si>
  <si>
    <t xml:space="preserve"> (3)失業対策事業費</t>
  </si>
  <si>
    <t>公債費</t>
  </si>
  <si>
    <t>積立金</t>
  </si>
  <si>
    <t>投資及び出資金</t>
  </si>
  <si>
    <t>繰出金</t>
  </si>
  <si>
    <t>前年度繰上充用金</t>
  </si>
  <si>
    <t>合　　　　　　　計</t>
  </si>
  <si>
    <t>小　　　　　　　計</t>
  </si>
  <si>
    <t>合　　　　　　　計　</t>
  </si>
  <si>
    <t>　　（単位：百万円　％）</t>
  </si>
  <si>
    <t xml:space="preserve">    （単位：百万円　％）</t>
  </si>
  <si>
    <t xml:space="preserve">16年度
決算額 </t>
  </si>
  <si>
    <t>配当割交付金</t>
  </si>
  <si>
    <t>株式等譲渡所得割交付金</t>
  </si>
  <si>
    <t>皆増</t>
  </si>
  <si>
    <t>（１）歳入</t>
  </si>
  <si>
    <t>（２）歳出</t>
  </si>
  <si>
    <t xml:space="preserve">17年度
決算額 </t>
  </si>
  <si>
    <t>　１２　市町村普通会計年度別決算の状況</t>
  </si>
  <si>
    <t xml:space="preserve">18年度
決算額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</si>
</sst>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\-#,##0;&quot;-&quot;"/>
    <numFmt numFmtId="179" formatCode="&quot;SFr.&quot;#,##0;[Red]&quot;SFr.&quot;\-#,##0"/>
    <numFmt numFmtId="180" formatCode="#,##0.0;&quot;△ &quot;#,##0.0"/>
    <numFmt numFmtId="181" formatCode="0.0;&quot;△ &quot;0.0"/>
    <numFmt numFmtId="182" formatCode="0.00;&quot;△ &quot;0.00"/>
  </numFmts>
  <fonts count="22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ゴシック"/>
      <family val="3"/>
    </font>
    <font>
      <sz val="18"/>
      <color indexed="8"/>
      <name val="ＭＳ ゴシック"/>
      <family val="3"/>
    </font>
    <font>
      <sz val="6"/>
      <name val="ＭＳ Ｐ明朝"/>
      <family val="1"/>
    </font>
    <font>
      <sz val="16"/>
      <color indexed="8"/>
      <name val="ＭＳ ゴシック"/>
      <family val="3"/>
    </font>
    <font>
      <sz val="7.5"/>
      <color indexed="8"/>
      <name val="ＭＳ 明朝"/>
      <family val="1"/>
    </font>
    <font>
      <sz val="7.5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"/>
      <family val="3"/>
    </font>
    <font>
      <sz val="10"/>
      <color indexed="8"/>
      <name val="ＭＳ 明朝"/>
      <family val="1"/>
    </font>
    <font>
      <b/>
      <sz val="16"/>
      <color indexed="8"/>
      <name val="ＭＳ 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9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</cellStyleXfs>
  <cellXfs count="88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6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>
      <alignment vertical="center"/>
    </xf>
    <xf numFmtId="38" fontId="15" fillId="0" borderId="0" xfId="0" applyNumberFormat="1" applyFont="1" applyBorder="1" applyAlignment="1" applyProtection="1">
      <alignment horizontal="left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38" fontId="16" fillId="0" borderId="6" xfId="28" applyFont="1" applyFill="1" applyBorder="1" applyAlignment="1" applyProtection="1">
      <alignment horizontal="right" vertical="center"/>
      <protection/>
    </xf>
    <xf numFmtId="180" fontId="16" fillId="0" borderId="7" xfId="28" applyNumberFormat="1" applyFont="1" applyBorder="1" applyAlignment="1" applyProtection="1">
      <alignment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176" fontId="16" fillId="0" borderId="9" xfId="0" applyNumberFormat="1" applyFont="1" applyBorder="1" applyAlignment="1">
      <alignment vertical="center"/>
    </xf>
    <xf numFmtId="180" fontId="16" fillId="0" borderId="10" xfId="28" applyNumberFormat="1" applyFont="1" applyBorder="1" applyAlignment="1" applyProtection="1">
      <alignment vertical="center"/>
      <protection/>
    </xf>
    <xf numFmtId="176" fontId="16" fillId="0" borderId="11" xfId="0" applyNumberFormat="1" applyFont="1" applyBorder="1" applyAlignment="1">
      <alignment vertical="center"/>
    </xf>
    <xf numFmtId="180" fontId="16" fillId="0" borderId="12" xfId="28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>
      <alignment vertical="center"/>
    </xf>
    <xf numFmtId="180" fontId="16" fillId="0" borderId="14" xfId="28" applyNumberFormat="1" applyFont="1" applyBorder="1" applyAlignment="1" applyProtection="1">
      <alignment vertical="center"/>
      <protection/>
    </xf>
    <xf numFmtId="176" fontId="16" fillId="0" borderId="15" xfId="0" applyNumberFormat="1" applyFont="1" applyBorder="1" applyAlignment="1">
      <alignment vertical="center"/>
    </xf>
    <xf numFmtId="180" fontId="16" fillId="0" borderId="2" xfId="28" applyNumberFormat="1" applyFont="1" applyBorder="1" applyAlignment="1" applyProtection="1">
      <alignment vertical="center"/>
      <protection/>
    </xf>
    <xf numFmtId="38" fontId="16" fillId="0" borderId="16" xfId="28" applyNumberFormat="1" applyFont="1" applyFill="1" applyBorder="1" applyAlignment="1" applyProtection="1">
      <alignment horizontal="right" vertical="center"/>
      <protection/>
    </xf>
    <xf numFmtId="38" fontId="16" fillId="0" borderId="17" xfId="28" applyNumberFormat="1" applyFont="1" applyFill="1" applyBorder="1" applyAlignment="1" applyProtection="1">
      <alignment horizontal="right" vertical="center"/>
      <protection/>
    </xf>
    <xf numFmtId="38" fontId="16" fillId="0" borderId="17" xfId="28" applyFont="1" applyFill="1" applyBorder="1" applyAlignment="1" applyProtection="1">
      <alignment horizontal="right" vertical="center"/>
      <protection/>
    </xf>
    <xf numFmtId="38" fontId="16" fillId="0" borderId="18" xfId="28" applyNumberFormat="1" applyFont="1" applyFill="1" applyBorder="1" applyAlignment="1" applyProtection="1">
      <alignment horizontal="right" vertical="center"/>
      <protection/>
    </xf>
    <xf numFmtId="38" fontId="16" fillId="0" borderId="19" xfId="28" applyNumberFormat="1" applyFont="1" applyFill="1" applyBorder="1" applyAlignment="1" applyProtection="1">
      <alignment horizontal="right" vertical="center"/>
      <protection/>
    </xf>
    <xf numFmtId="38" fontId="16" fillId="0" borderId="18" xfId="28" applyFont="1" applyFill="1" applyBorder="1" applyAlignment="1" applyProtection="1">
      <alignment horizontal="right" vertical="center"/>
      <protection/>
    </xf>
    <xf numFmtId="38" fontId="16" fillId="0" borderId="19" xfId="28" applyFont="1" applyFill="1" applyBorder="1" applyAlignment="1" applyProtection="1">
      <alignment horizontal="right" vertical="center"/>
      <protection/>
    </xf>
    <xf numFmtId="38" fontId="16" fillId="0" borderId="20" xfId="28" applyNumberFormat="1" applyFont="1" applyFill="1" applyBorder="1" applyAlignment="1" applyProtection="1">
      <alignment horizontal="right" vertical="center"/>
      <protection/>
    </xf>
    <xf numFmtId="180" fontId="16" fillId="0" borderId="21" xfId="28" applyNumberFormat="1" applyFont="1" applyBorder="1" applyAlignment="1" applyProtection="1">
      <alignment vertical="center"/>
      <protection/>
    </xf>
    <xf numFmtId="38" fontId="16" fillId="0" borderId="22" xfId="28" applyNumberFormat="1" applyFont="1" applyFill="1" applyBorder="1" applyAlignment="1" applyProtection="1">
      <alignment horizontal="right" vertical="center"/>
      <protection/>
    </xf>
    <xf numFmtId="180" fontId="16" fillId="0" borderId="23" xfId="28" applyNumberFormat="1" applyFont="1" applyBorder="1" applyAlignment="1" applyProtection="1">
      <alignment vertical="center"/>
      <protection/>
    </xf>
    <xf numFmtId="38" fontId="16" fillId="0" borderId="22" xfId="28" applyFont="1" applyFill="1" applyBorder="1" applyAlignment="1" applyProtection="1">
      <alignment horizontal="right" vertical="center"/>
      <protection/>
    </xf>
    <xf numFmtId="180" fontId="16" fillId="0" borderId="23" xfId="28" applyNumberFormat="1" applyFont="1" applyBorder="1" applyAlignment="1" applyProtection="1">
      <alignment horizontal="right" vertical="center"/>
      <protection/>
    </xf>
    <xf numFmtId="38" fontId="16" fillId="0" borderId="24" xfId="28" applyNumberFormat="1" applyFont="1" applyFill="1" applyBorder="1" applyAlignment="1" applyProtection="1">
      <alignment horizontal="right" vertical="center"/>
      <protection/>
    </xf>
    <xf numFmtId="180" fontId="16" fillId="0" borderId="25" xfId="28" applyNumberFormat="1" applyFont="1" applyBorder="1" applyAlignment="1" applyProtection="1">
      <alignment vertical="center"/>
      <protection/>
    </xf>
    <xf numFmtId="38" fontId="16" fillId="0" borderId="26" xfId="28" applyNumberFormat="1" applyFont="1" applyFill="1" applyBorder="1" applyAlignment="1" applyProtection="1">
      <alignment horizontal="right" vertical="center"/>
      <protection/>
    </xf>
    <xf numFmtId="181" fontId="16" fillId="0" borderId="27" xfId="26" applyNumberFormat="1" applyFont="1" applyBorder="1" applyAlignment="1">
      <alignment horizontal="right" vertical="center"/>
    </xf>
    <xf numFmtId="38" fontId="16" fillId="0" borderId="28" xfId="28" applyFont="1" applyFill="1" applyBorder="1" applyAlignment="1" applyProtection="1">
      <alignment horizontal="right" vertical="center"/>
      <protection/>
    </xf>
    <xf numFmtId="181" fontId="16" fillId="0" borderId="29" xfId="26" applyNumberFormat="1" applyFont="1" applyBorder="1" applyAlignment="1">
      <alignment horizontal="right" vertical="center"/>
    </xf>
    <xf numFmtId="181" fontId="16" fillId="0" borderId="23" xfId="26" applyNumberFormat="1" applyFont="1" applyBorder="1" applyAlignment="1">
      <alignment horizontal="right" vertical="center"/>
    </xf>
    <xf numFmtId="38" fontId="16" fillId="0" borderId="24" xfId="28" applyFont="1" applyFill="1" applyBorder="1" applyAlignment="1" applyProtection="1">
      <alignment horizontal="right" vertical="center"/>
      <protection/>
    </xf>
    <xf numFmtId="181" fontId="16" fillId="0" borderId="25" xfId="26" applyNumberFormat="1" applyFont="1" applyBorder="1" applyAlignment="1">
      <alignment horizontal="right" vertical="center"/>
    </xf>
    <xf numFmtId="38" fontId="16" fillId="0" borderId="26" xfId="28" applyFont="1" applyFill="1" applyBorder="1" applyAlignment="1" applyProtection="1">
      <alignment horizontal="right" vertical="center"/>
      <protection/>
    </xf>
    <xf numFmtId="38" fontId="16" fillId="0" borderId="30" xfId="28" applyNumberFormat="1" applyFont="1" applyFill="1" applyBorder="1" applyAlignment="1" applyProtection="1">
      <alignment horizontal="right" vertical="center"/>
      <protection/>
    </xf>
    <xf numFmtId="38" fontId="16" fillId="0" borderId="16" xfId="28" applyFont="1" applyFill="1" applyBorder="1" applyAlignment="1" applyProtection="1">
      <alignment horizontal="right" vertical="center"/>
      <protection/>
    </xf>
    <xf numFmtId="38" fontId="16" fillId="0" borderId="20" xfId="28" applyFont="1" applyFill="1" applyBorder="1" applyAlignment="1" applyProtection="1">
      <alignment horizontal="right" vertical="center"/>
      <protection/>
    </xf>
    <xf numFmtId="181" fontId="16" fillId="0" borderId="21" xfId="26" applyNumberFormat="1" applyFont="1" applyBorder="1" applyAlignment="1">
      <alignment horizontal="right" vertical="center"/>
    </xf>
    <xf numFmtId="0" fontId="21" fillId="0" borderId="0" xfId="0" applyFont="1" applyAlignment="1" applyProtection="1">
      <alignment vertical="center"/>
      <protection/>
    </xf>
    <xf numFmtId="180" fontId="16" fillId="0" borderId="31" xfId="28" applyNumberFormat="1" applyFont="1" applyBorder="1" applyAlignment="1" applyProtection="1">
      <alignment vertical="center"/>
      <protection/>
    </xf>
    <xf numFmtId="180" fontId="16" fillId="0" borderId="32" xfId="28" applyNumberFormat="1" applyFont="1" applyBorder="1" applyAlignment="1" applyProtection="1">
      <alignment vertical="center"/>
      <protection/>
    </xf>
    <xf numFmtId="38" fontId="16" fillId="0" borderId="33" xfId="28" applyNumberFormat="1" applyFont="1" applyFill="1" applyBorder="1" applyAlignment="1" applyProtection="1">
      <alignment horizontal="right" vertical="center"/>
      <protection/>
    </xf>
    <xf numFmtId="176" fontId="16" fillId="0" borderId="34" xfId="0" applyNumberFormat="1" applyFont="1" applyBorder="1" applyAlignment="1">
      <alignment vertical="center"/>
    </xf>
    <xf numFmtId="180" fontId="16" fillId="0" borderId="35" xfId="28" applyNumberFormat="1" applyFont="1" applyBorder="1" applyAlignment="1" applyProtection="1">
      <alignment vertical="center"/>
      <protection/>
    </xf>
    <xf numFmtId="180" fontId="16" fillId="0" borderId="36" xfId="28" applyNumberFormat="1" applyFont="1" applyBorder="1" applyAlignment="1" applyProtection="1">
      <alignment vertical="center"/>
      <protection/>
    </xf>
    <xf numFmtId="38" fontId="16" fillId="0" borderId="33" xfId="28" applyFont="1" applyFill="1" applyBorder="1" applyAlignment="1" applyProtection="1">
      <alignment horizontal="right" vertical="center"/>
      <protection/>
    </xf>
    <xf numFmtId="0" fontId="16" fillId="0" borderId="3" xfId="0" applyFont="1" applyBorder="1" applyAlignment="1">
      <alignment horizontal="distributed" vertical="center"/>
    </xf>
    <xf numFmtId="0" fontId="15" fillId="0" borderId="3" xfId="0" applyFont="1" applyBorder="1" applyAlignment="1" applyProtection="1">
      <alignment horizontal="distributed" vertical="center"/>
      <protection/>
    </xf>
    <xf numFmtId="0" fontId="15" fillId="0" borderId="4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5" fillId="0" borderId="2" xfId="0" applyFont="1" applyBorder="1" applyAlignment="1" applyProtection="1">
      <alignment horizontal="left" vertical="center"/>
      <protection/>
    </xf>
    <xf numFmtId="0" fontId="15" fillId="0" borderId="2" xfId="0" applyFont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177" fontId="15" fillId="0" borderId="39" xfId="26" applyNumberFormat="1" applyFont="1" applyFill="1" applyBorder="1" applyAlignment="1" applyProtection="1">
      <alignment horizontal="center" vertical="center" wrapText="1"/>
      <protection/>
    </xf>
    <xf numFmtId="177" fontId="15" fillId="0" borderId="40" xfId="26" applyNumberFormat="1" applyFont="1" applyFill="1" applyBorder="1" applyAlignment="1" applyProtection="1">
      <alignment horizontal="center" vertical="center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Fill="1" applyBorder="1" applyAlignment="1" applyProtection="1">
      <alignment horizontal="center" vertical="center"/>
      <protection/>
    </xf>
    <xf numFmtId="177" fontId="15" fillId="0" borderId="43" xfId="26" applyNumberFormat="1" applyFont="1" applyFill="1" applyBorder="1" applyAlignment="1" applyProtection="1">
      <alignment horizontal="center" vertical="center" wrapText="1"/>
      <protection/>
    </xf>
    <xf numFmtId="177" fontId="15" fillId="0" borderId="44" xfId="26" applyNumberFormat="1" applyFont="1" applyFill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distributed" vertical="center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5" fillId="0" borderId="5" xfId="0" applyFont="1" applyBorder="1" applyAlignment="1" applyProtection="1">
      <alignment horizontal="center" vertical="center"/>
      <protection/>
    </xf>
    <xf numFmtId="177" fontId="15" fillId="0" borderId="40" xfId="26" applyNumberFormat="1" applyFont="1" applyFill="1" applyBorder="1" applyAlignment="1" applyProtection="1">
      <alignment horizontal="center" vertical="center" wrapText="1"/>
      <protection/>
    </xf>
    <xf numFmtId="177" fontId="15" fillId="0" borderId="44" xfId="26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Fill="1" applyBorder="1" applyAlignment="1" applyProtection="1">
      <alignment horizontal="center" vertical="center" wrapText="1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6"/>
  <sheetViews>
    <sheetView tabSelected="1" zoomScaleSheetLayoutView="100" workbookViewId="0" topLeftCell="A1">
      <selection activeCell="L6" sqref="L6"/>
    </sheetView>
  </sheetViews>
  <sheetFormatPr defaultColWidth="8.796875" defaultRowHeight="30" customHeight="1"/>
  <cols>
    <col min="1" max="2" width="2.8984375" style="1" customWidth="1"/>
    <col min="3" max="3" width="12.5" style="1" customWidth="1"/>
    <col min="4" max="12" width="6.19921875" style="1" customWidth="1"/>
    <col min="13" max="16384" width="9" style="1" customWidth="1"/>
  </cols>
  <sheetData>
    <row r="1" spans="1:10" ht="30" customHeight="1">
      <c r="A1" s="55" t="s">
        <v>58</v>
      </c>
      <c r="B1" s="5"/>
      <c r="C1" s="5"/>
      <c r="D1" s="5"/>
      <c r="E1" s="5"/>
      <c r="F1" s="2"/>
      <c r="G1" s="2"/>
      <c r="J1" s="2"/>
    </row>
    <row r="2" spans="1:10" s="4" customFormat="1" ht="17.25" customHeight="1" thickBot="1">
      <c r="A2" s="67" t="s">
        <v>55</v>
      </c>
      <c r="B2" s="67"/>
      <c r="C2" s="67"/>
      <c r="D2" s="7"/>
      <c r="E2" s="3"/>
      <c r="F2" s="6"/>
      <c r="G2" s="3"/>
      <c r="J2" s="3" t="s">
        <v>49</v>
      </c>
    </row>
    <row r="3" spans="1:12" s="4" customFormat="1" ht="15.75" customHeight="1" thickTop="1">
      <c r="A3" s="79" t="s">
        <v>1</v>
      </c>
      <c r="B3" s="79"/>
      <c r="C3" s="80"/>
      <c r="D3" s="74" t="s">
        <v>51</v>
      </c>
      <c r="E3" s="70" t="s">
        <v>18</v>
      </c>
      <c r="F3" s="72" t="s">
        <v>2</v>
      </c>
      <c r="G3" s="74" t="s">
        <v>57</v>
      </c>
      <c r="H3" s="70" t="s">
        <v>18</v>
      </c>
      <c r="I3" s="76" t="s">
        <v>2</v>
      </c>
      <c r="J3" s="74" t="s">
        <v>59</v>
      </c>
      <c r="K3" s="70" t="s">
        <v>18</v>
      </c>
      <c r="L3" s="76" t="s">
        <v>2</v>
      </c>
    </row>
    <row r="4" spans="1:12" s="4" customFormat="1" ht="15.75" customHeight="1">
      <c r="A4" s="81"/>
      <c r="B4" s="81"/>
      <c r="C4" s="82"/>
      <c r="D4" s="87"/>
      <c r="E4" s="86"/>
      <c r="F4" s="84"/>
      <c r="G4" s="87"/>
      <c r="H4" s="86"/>
      <c r="I4" s="85"/>
      <c r="J4" s="87"/>
      <c r="K4" s="86"/>
      <c r="L4" s="85"/>
    </row>
    <row r="5" spans="1:12" s="4" customFormat="1" ht="24.75" customHeight="1">
      <c r="A5" s="19">
        <v>1</v>
      </c>
      <c r="B5" s="78" t="s">
        <v>23</v>
      </c>
      <c r="C5" s="78"/>
      <c r="D5" s="35">
        <v>390718.307</v>
      </c>
      <c r="E5" s="20">
        <v>39.742981678874976</v>
      </c>
      <c r="F5" s="36">
        <v>1.2451788356442959</v>
      </c>
      <c r="G5" s="28">
        <v>401016</v>
      </c>
      <c r="H5" s="20">
        <f>G5/$J$30*100</f>
        <v>41.09498854159106</v>
      </c>
      <c r="I5" s="21">
        <f aca="true" t="shared" si="0" ref="I5:I15">(G5-D5)/D5*100</f>
        <v>2.6355798577925422</v>
      </c>
      <c r="J5" s="35">
        <v>416259</v>
      </c>
      <c r="K5" s="20">
        <f>J5/$J$30*100</f>
        <v>42.65704818594308</v>
      </c>
      <c r="L5" s="56">
        <f>(J5-G5)/G5*100</f>
        <v>3.801095218145909</v>
      </c>
    </row>
    <row r="6" spans="1:12" s="4" customFormat="1" ht="24.75" customHeight="1">
      <c r="A6" s="9">
        <v>2</v>
      </c>
      <c r="B6" s="64" t="s">
        <v>19</v>
      </c>
      <c r="C6" s="64"/>
      <c r="D6" s="37">
        <v>22564.567</v>
      </c>
      <c r="E6" s="16">
        <v>2.295216673511914</v>
      </c>
      <c r="F6" s="38">
        <v>36.341794561933526</v>
      </c>
      <c r="G6" s="29">
        <v>27915</v>
      </c>
      <c r="H6" s="16">
        <f aca="true" t="shared" si="1" ref="H6:H30">G6/$J$30*100</f>
        <v>2.860650460676168</v>
      </c>
      <c r="I6" s="18">
        <f t="shared" si="0"/>
        <v>23.7116581940172</v>
      </c>
      <c r="J6" s="37">
        <v>38178</v>
      </c>
      <c r="K6" s="16">
        <f aca="true" t="shared" si="2" ref="K6:K30">J6/$J$30*100</f>
        <v>3.912373752022022</v>
      </c>
      <c r="L6" s="57">
        <f aca="true" t="shared" si="3" ref="L6:L30">(J6-G6)/G6*100</f>
        <v>36.76518001074691</v>
      </c>
    </row>
    <row r="7" spans="1:12" s="4" customFormat="1" ht="24.75" customHeight="1">
      <c r="A7" s="9">
        <v>3</v>
      </c>
      <c r="B7" s="64" t="s">
        <v>20</v>
      </c>
      <c r="C7" s="64"/>
      <c r="D7" s="37">
        <v>13213.711</v>
      </c>
      <c r="E7" s="16">
        <v>1.3440687696851348</v>
      </c>
      <c r="F7" s="38">
        <v>-0.10046873818704671</v>
      </c>
      <c r="G7" s="29">
        <v>13392</v>
      </c>
      <c r="H7" s="16">
        <f t="shared" si="1"/>
        <v>1.3723743854334673</v>
      </c>
      <c r="I7" s="18">
        <f t="shared" si="0"/>
        <v>1.3492727364780468</v>
      </c>
      <c r="J7" s="37">
        <v>10989</v>
      </c>
      <c r="K7" s="16">
        <f t="shared" si="2"/>
        <v>1.1261217235310912</v>
      </c>
      <c r="L7" s="57">
        <f t="shared" si="3"/>
        <v>-17.943548387096776</v>
      </c>
    </row>
    <row r="8" spans="1:12" s="4" customFormat="1" ht="24.75" customHeight="1">
      <c r="A8" s="9">
        <v>4</v>
      </c>
      <c r="B8" s="64" t="s">
        <v>5</v>
      </c>
      <c r="C8" s="64"/>
      <c r="D8" s="37">
        <v>145212.928</v>
      </c>
      <c r="E8" s="16">
        <v>14.770730302739032</v>
      </c>
      <c r="F8" s="38">
        <v>-11.467408030630029</v>
      </c>
      <c r="G8" s="37">
        <f>G9+G10</f>
        <v>148144</v>
      </c>
      <c r="H8" s="16">
        <f t="shared" si="1"/>
        <v>15.181379252961142</v>
      </c>
      <c r="I8" s="18">
        <f t="shared" si="0"/>
        <v>2.0184649124353347</v>
      </c>
      <c r="J8" s="37">
        <f>J9+J10</f>
        <v>140544</v>
      </c>
      <c r="K8" s="16">
        <f t="shared" si="2"/>
        <v>14.402552690140475</v>
      </c>
      <c r="L8" s="57">
        <f t="shared" si="3"/>
        <v>-5.1301436440220325</v>
      </c>
    </row>
    <row r="9" spans="1:12" s="4" customFormat="1" ht="24.75" customHeight="1">
      <c r="A9" s="63" t="s">
        <v>24</v>
      </c>
      <c r="B9" s="63"/>
      <c r="C9" s="63"/>
      <c r="D9" s="37">
        <v>127114.335</v>
      </c>
      <c r="E9" s="16">
        <v>12.929782394423043</v>
      </c>
      <c r="F9" s="38">
        <v>-12.388716580857261</v>
      </c>
      <c r="G9" s="29">
        <v>129416</v>
      </c>
      <c r="H9" s="16">
        <f t="shared" si="1"/>
        <v>13.262186638684112</v>
      </c>
      <c r="I9" s="18">
        <f t="shared" si="0"/>
        <v>1.8107045125948962</v>
      </c>
      <c r="J9" s="37">
        <v>122230</v>
      </c>
      <c r="K9" s="16">
        <f t="shared" si="2"/>
        <v>12.525785628101307</v>
      </c>
      <c r="L9" s="57">
        <f t="shared" si="3"/>
        <v>-5.552636459170427</v>
      </c>
    </row>
    <row r="10" spans="1:12" s="4" customFormat="1" ht="24.75" customHeight="1">
      <c r="A10" s="63" t="s">
        <v>25</v>
      </c>
      <c r="B10" s="63"/>
      <c r="C10" s="63"/>
      <c r="D10" s="37">
        <v>18098.593</v>
      </c>
      <c r="E10" s="16">
        <v>1.8409479083159903</v>
      </c>
      <c r="F10" s="38">
        <v>-4.407156816141125</v>
      </c>
      <c r="G10" s="29">
        <v>18728</v>
      </c>
      <c r="H10" s="16">
        <f t="shared" si="1"/>
        <v>1.9191926142770295</v>
      </c>
      <c r="I10" s="18">
        <f t="shared" si="0"/>
        <v>3.477657075331763</v>
      </c>
      <c r="J10" s="37">
        <v>18314</v>
      </c>
      <c r="K10" s="16">
        <f t="shared" si="2"/>
        <v>1.8767670620391668</v>
      </c>
      <c r="L10" s="57">
        <f t="shared" si="3"/>
        <v>-2.2105937633489963</v>
      </c>
    </row>
    <row r="11" spans="1:12" s="4" customFormat="1" ht="24.75" customHeight="1">
      <c r="A11" s="9">
        <v>5</v>
      </c>
      <c r="B11" s="64" t="s">
        <v>26</v>
      </c>
      <c r="C11" s="64"/>
      <c r="D11" s="37">
        <v>3124.279</v>
      </c>
      <c r="E11" s="16">
        <v>0.3177945871287107</v>
      </c>
      <c r="F11" s="38">
        <v>-2.6401059520099723</v>
      </c>
      <c r="G11" s="29">
        <v>1926</v>
      </c>
      <c r="H11" s="16">
        <f t="shared" si="1"/>
        <v>0.1973710473674476</v>
      </c>
      <c r="I11" s="18">
        <f t="shared" si="0"/>
        <v>-38.35377698342561</v>
      </c>
      <c r="J11" s="37">
        <v>1259</v>
      </c>
      <c r="K11" s="16">
        <f t="shared" si="2"/>
        <v>0.12901876876200236</v>
      </c>
      <c r="L11" s="57">
        <f t="shared" si="3"/>
        <v>-34.63136033229491</v>
      </c>
    </row>
    <row r="12" spans="1:12" s="4" customFormat="1" ht="24.75" customHeight="1">
      <c r="A12" s="9"/>
      <c r="B12" s="64" t="s">
        <v>52</v>
      </c>
      <c r="C12" s="64"/>
      <c r="D12" s="39">
        <v>519.171</v>
      </c>
      <c r="E12" s="17">
        <v>0.052808898819279554</v>
      </c>
      <c r="F12" s="40" t="s">
        <v>54</v>
      </c>
      <c r="G12" s="29">
        <v>928</v>
      </c>
      <c r="H12" s="16">
        <f t="shared" si="1"/>
        <v>0.095098822407576</v>
      </c>
      <c r="I12" s="18">
        <f t="shared" si="0"/>
        <v>78.74650163433627</v>
      </c>
      <c r="J12" s="37">
        <v>1518</v>
      </c>
      <c r="K12" s="16">
        <f t="shared" si="2"/>
        <v>0.1555603582054961</v>
      </c>
      <c r="L12" s="57">
        <f t="shared" si="3"/>
        <v>63.577586206896555</v>
      </c>
    </row>
    <row r="13" spans="1:12" s="4" customFormat="1" ht="24.75" customHeight="1">
      <c r="A13" s="9"/>
      <c r="B13" s="64" t="s">
        <v>53</v>
      </c>
      <c r="C13" s="64"/>
      <c r="D13" s="39">
        <v>524.829</v>
      </c>
      <c r="E13" s="17">
        <v>0.05338441777068376</v>
      </c>
      <c r="F13" s="40" t="s">
        <v>54</v>
      </c>
      <c r="G13" s="29">
        <v>1353</v>
      </c>
      <c r="H13" s="16">
        <f t="shared" si="1"/>
        <v>0.13865162361794217</v>
      </c>
      <c r="I13" s="18">
        <f t="shared" si="0"/>
        <v>157.79825428853974</v>
      </c>
      <c r="J13" s="37">
        <v>1021</v>
      </c>
      <c r="K13" s="16">
        <f t="shared" si="2"/>
        <v>0.10462920008419731</v>
      </c>
      <c r="L13" s="57">
        <f t="shared" si="3"/>
        <v>-24.538063562453807</v>
      </c>
    </row>
    <row r="14" spans="1:12" s="4" customFormat="1" ht="24.75" customHeight="1">
      <c r="A14" s="9">
        <v>6</v>
      </c>
      <c r="B14" s="64" t="s">
        <v>27</v>
      </c>
      <c r="C14" s="64"/>
      <c r="D14" s="37">
        <v>29094.889</v>
      </c>
      <c r="E14" s="16">
        <v>2.959466243991227</v>
      </c>
      <c r="F14" s="40">
        <v>11.414907712338207</v>
      </c>
      <c r="G14" s="29">
        <v>27050</v>
      </c>
      <c r="H14" s="16">
        <f t="shared" si="1"/>
        <v>2.7720077005656583</v>
      </c>
      <c r="I14" s="18">
        <f t="shared" si="0"/>
        <v>-7.028344394096156</v>
      </c>
      <c r="J14" s="37">
        <v>28594</v>
      </c>
      <c r="K14" s="16">
        <f t="shared" si="2"/>
        <v>2.9302324654334355</v>
      </c>
      <c r="L14" s="57">
        <f t="shared" si="3"/>
        <v>5.707948243992607</v>
      </c>
    </row>
    <row r="15" spans="1:12" s="4" customFormat="1" ht="24.75" customHeight="1">
      <c r="A15" s="9">
        <v>7</v>
      </c>
      <c r="B15" s="64" t="s">
        <v>28</v>
      </c>
      <c r="C15" s="64"/>
      <c r="D15" s="37">
        <v>2630.06</v>
      </c>
      <c r="E15" s="16">
        <v>0.2675237492630258</v>
      </c>
      <c r="F15" s="38">
        <v>-3.271055535123209</v>
      </c>
      <c r="G15" s="29">
        <v>2536</v>
      </c>
      <c r="H15" s="16">
        <f t="shared" si="1"/>
        <v>0.25988212675173783</v>
      </c>
      <c r="I15" s="18">
        <f t="shared" si="0"/>
        <v>-3.5763442659102815</v>
      </c>
      <c r="J15" s="37">
        <v>2564</v>
      </c>
      <c r="K15" s="16">
        <f t="shared" si="2"/>
        <v>0.26275148777265606</v>
      </c>
      <c r="L15" s="57">
        <f>(J15-G15)/G15*100</f>
        <v>1.1041009463722398</v>
      </c>
    </row>
    <row r="16" spans="1:12" s="4" customFormat="1" ht="24.75" customHeight="1">
      <c r="A16" s="9">
        <v>8</v>
      </c>
      <c r="B16" s="64" t="s">
        <v>3</v>
      </c>
      <c r="C16" s="64"/>
      <c r="D16" s="37">
        <v>0.466</v>
      </c>
      <c r="E16" s="16">
        <v>4.7400465067933817E-05</v>
      </c>
      <c r="F16" s="38">
        <v>-76.7</v>
      </c>
      <c r="G16" s="29">
        <v>0.345</v>
      </c>
      <c r="H16" s="16">
        <f t="shared" si="1"/>
        <v>3.5354626864885474E-05</v>
      </c>
      <c r="I16" s="18">
        <f aca="true" t="shared" si="4" ref="I16:I22">(G16-D16)/D16*100</f>
        <v>-25.96566523605151</v>
      </c>
      <c r="J16" s="37">
        <v>0.015</v>
      </c>
      <c r="K16" s="16">
        <f t="shared" si="2"/>
        <v>1.5371576897776292E-06</v>
      </c>
      <c r="L16" s="57">
        <f t="shared" si="3"/>
        <v>-95.65217391304347</v>
      </c>
    </row>
    <row r="17" spans="1:12" s="4" customFormat="1" ht="24.75" customHeight="1">
      <c r="A17" s="12">
        <v>9</v>
      </c>
      <c r="B17" s="65" t="s">
        <v>6</v>
      </c>
      <c r="C17" s="65"/>
      <c r="D17" s="41">
        <v>7568.372</v>
      </c>
      <c r="E17" s="22">
        <v>0.7698376665389022</v>
      </c>
      <c r="F17" s="42">
        <v>-0.6253676470588195</v>
      </c>
      <c r="G17" s="31">
        <v>7226</v>
      </c>
      <c r="H17" s="22">
        <f t="shared" si="1"/>
        <v>0.7405000977555433</v>
      </c>
      <c r="I17" s="23">
        <f t="shared" si="4"/>
        <v>-4.5237205570762145</v>
      </c>
      <c r="J17" s="58">
        <v>7209</v>
      </c>
      <c r="K17" s="59">
        <f t="shared" si="2"/>
        <v>0.7387579857071286</v>
      </c>
      <c r="L17" s="60">
        <f t="shared" si="3"/>
        <v>-0.23526155549404926</v>
      </c>
    </row>
    <row r="18" spans="1:12" s="4" customFormat="1" ht="24.75" customHeight="1">
      <c r="A18" s="14"/>
      <c r="B18" s="68" t="s">
        <v>47</v>
      </c>
      <c r="C18" s="68"/>
      <c r="D18" s="43">
        <v>615171.579</v>
      </c>
      <c r="E18" s="26">
        <v>62.57386038878796</v>
      </c>
      <c r="F18" s="44">
        <v>-0.6781741828820116</v>
      </c>
      <c r="G18" s="32">
        <f>SUM(G5:G17)-G9-G10</f>
        <v>631486.345</v>
      </c>
      <c r="H18" s="26">
        <f t="shared" si="1"/>
        <v>64.7129394137546</v>
      </c>
      <c r="I18" s="27">
        <f t="shared" si="4"/>
        <v>2.652067578694162</v>
      </c>
      <c r="J18" s="43">
        <f>SUM(J5:J17)-J9-J10</f>
        <v>648135.015</v>
      </c>
      <c r="K18" s="26">
        <f t="shared" si="2"/>
        <v>66.41904815475928</v>
      </c>
      <c r="L18" s="61">
        <f t="shared" si="3"/>
        <v>2.636425970540985</v>
      </c>
    </row>
    <row r="19" spans="1:12" s="4" customFormat="1" ht="24.75" customHeight="1">
      <c r="A19" s="13">
        <v>10</v>
      </c>
      <c r="B19" s="83" t="s">
        <v>4</v>
      </c>
      <c r="C19" s="83"/>
      <c r="D19" s="45">
        <v>624.648</v>
      </c>
      <c r="E19" s="24">
        <v>0.06353778048016036</v>
      </c>
      <c r="F19" s="46">
        <v>-4.633893129770988</v>
      </c>
      <c r="G19" s="51">
        <v>618</v>
      </c>
      <c r="H19" s="24">
        <f t="shared" si="1"/>
        <v>0.06333089681883833</v>
      </c>
      <c r="I19" s="25">
        <f t="shared" si="4"/>
        <v>-1.0642794021593</v>
      </c>
      <c r="J19" s="35">
        <v>652</v>
      </c>
      <c r="K19" s="20">
        <f t="shared" si="2"/>
        <v>0.06681512091566762</v>
      </c>
      <c r="L19" s="56">
        <f t="shared" si="3"/>
        <v>5.501618122977346</v>
      </c>
    </row>
    <row r="20" spans="1:12" s="4" customFormat="1" ht="24.75" customHeight="1">
      <c r="A20" s="9">
        <v>11</v>
      </c>
      <c r="B20" s="64" t="s">
        <v>7</v>
      </c>
      <c r="C20" s="64"/>
      <c r="D20" s="39">
        <v>9769.134</v>
      </c>
      <c r="E20" s="16">
        <v>0.9936941950879068</v>
      </c>
      <c r="F20" s="47">
        <v>-0.7706043676993396</v>
      </c>
      <c r="G20" s="29">
        <v>10243</v>
      </c>
      <c r="H20" s="16">
        <f t="shared" si="1"/>
        <v>1.0496737477594837</v>
      </c>
      <c r="I20" s="18">
        <f t="shared" si="4"/>
        <v>4.850644898514034</v>
      </c>
      <c r="J20" s="37">
        <v>10175</v>
      </c>
      <c r="K20" s="16">
        <f t="shared" si="2"/>
        <v>1.042705299565825</v>
      </c>
      <c r="L20" s="57">
        <f t="shared" si="3"/>
        <v>-0.6638680074197012</v>
      </c>
    </row>
    <row r="21" spans="1:12" s="4" customFormat="1" ht="24.75" customHeight="1">
      <c r="A21" s="9">
        <v>12</v>
      </c>
      <c r="B21" s="64" t="s">
        <v>8</v>
      </c>
      <c r="C21" s="64"/>
      <c r="D21" s="39">
        <v>23293.885</v>
      </c>
      <c r="E21" s="16">
        <v>2.369401249439844</v>
      </c>
      <c r="F21" s="47">
        <v>2.625275354656791</v>
      </c>
      <c r="G21" s="29">
        <v>23606</v>
      </c>
      <c r="H21" s="16">
        <f t="shared" si="1"/>
        <v>2.4190762949927147</v>
      </c>
      <c r="I21" s="18">
        <f t="shared" si="4"/>
        <v>1.3399010083547749</v>
      </c>
      <c r="J21" s="37">
        <v>22456</v>
      </c>
      <c r="K21" s="16">
        <f t="shared" si="2"/>
        <v>2.3012275387764296</v>
      </c>
      <c r="L21" s="57">
        <f t="shared" si="3"/>
        <v>-4.871642802677285</v>
      </c>
    </row>
    <row r="22" spans="1:12" s="4" customFormat="1" ht="24.75" customHeight="1">
      <c r="A22" s="9">
        <v>13</v>
      </c>
      <c r="B22" s="64" t="s">
        <v>9</v>
      </c>
      <c r="C22" s="64"/>
      <c r="D22" s="39">
        <v>71422.379</v>
      </c>
      <c r="E22" s="16">
        <v>7.264922705704356</v>
      </c>
      <c r="F22" s="47">
        <v>-2.995628021948171</v>
      </c>
      <c r="G22" s="29">
        <v>77469</v>
      </c>
      <c r="H22" s="16">
        <f t="shared" si="1"/>
        <v>7.9388046046255445</v>
      </c>
      <c r="I22" s="18">
        <f t="shared" si="4"/>
        <v>8.466003351694571</v>
      </c>
      <c r="J22" s="37">
        <v>74556</v>
      </c>
      <c r="K22" s="16">
        <f t="shared" si="2"/>
        <v>7.640288581270728</v>
      </c>
      <c r="L22" s="57">
        <f t="shared" si="3"/>
        <v>-3.7602137629245247</v>
      </c>
    </row>
    <row r="23" spans="1:12" s="4" customFormat="1" ht="24.75" customHeight="1">
      <c r="A23" s="9">
        <v>14</v>
      </c>
      <c r="B23" s="64" t="s">
        <v>10</v>
      </c>
      <c r="C23" s="64"/>
      <c r="D23" s="39">
        <v>41394.659</v>
      </c>
      <c r="E23" s="16">
        <v>4.210571004138481</v>
      </c>
      <c r="F23" s="47">
        <v>-1.6029404074258964</v>
      </c>
      <c r="G23" s="29">
        <v>44184</v>
      </c>
      <c r="H23" s="16">
        <f t="shared" si="1"/>
        <v>4.527851691008985</v>
      </c>
      <c r="I23" s="18">
        <f>(G23-D23)/D23*100</f>
        <v>6.7384079670761405</v>
      </c>
      <c r="J23" s="37">
        <v>42330</v>
      </c>
      <c r="K23" s="16">
        <f t="shared" si="2"/>
        <v>4.33785900055247</v>
      </c>
      <c r="L23" s="57">
        <f>(J23-G23)/G23*100</f>
        <v>-4.196089082020641</v>
      </c>
    </row>
    <row r="24" spans="1:12" s="4" customFormat="1" ht="24.75" customHeight="1">
      <c r="A24" s="9">
        <v>15</v>
      </c>
      <c r="B24" s="64" t="s">
        <v>11</v>
      </c>
      <c r="C24" s="64"/>
      <c r="D24" s="39">
        <v>6926.047</v>
      </c>
      <c r="E24" s="16">
        <v>0.7045018216359823</v>
      </c>
      <c r="F24" s="47">
        <v>185.1398517908604</v>
      </c>
      <c r="G24" s="29">
        <v>3602</v>
      </c>
      <c r="H24" s="16">
        <f t="shared" si="1"/>
        <v>0.36912279990526803</v>
      </c>
      <c r="I24" s="18">
        <f aca="true" t="shared" si="5" ref="I24:I30">(G24-D24)/D24*100</f>
        <v>-47.993422510704875</v>
      </c>
      <c r="J24" s="37">
        <v>6145</v>
      </c>
      <c r="K24" s="16">
        <f t="shared" si="2"/>
        <v>0.6297222669122354</v>
      </c>
      <c r="L24" s="57">
        <f t="shared" si="3"/>
        <v>70.59966685174903</v>
      </c>
    </row>
    <row r="25" spans="1:12" s="4" customFormat="1" ht="24.75" customHeight="1">
      <c r="A25" s="9">
        <v>16</v>
      </c>
      <c r="B25" s="64" t="s">
        <v>12</v>
      </c>
      <c r="C25" s="64"/>
      <c r="D25" s="39">
        <v>733.201</v>
      </c>
      <c r="E25" s="16">
        <v>0.07457954589758399</v>
      </c>
      <c r="F25" s="47">
        <v>6.569912790697678</v>
      </c>
      <c r="G25" s="29">
        <v>1805</v>
      </c>
      <c r="H25" s="16">
        <f t="shared" si="1"/>
        <v>0.18497130866990807</v>
      </c>
      <c r="I25" s="18">
        <f t="shared" si="5"/>
        <v>146.180788078576</v>
      </c>
      <c r="J25" s="37">
        <v>585</v>
      </c>
      <c r="K25" s="16">
        <f t="shared" si="2"/>
        <v>0.05994914990132754</v>
      </c>
      <c r="L25" s="57">
        <f t="shared" si="3"/>
        <v>-67.59002770083103</v>
      </c>
    </row>
    <row r="26" spans="1:12" s="4" customFormat="1" ht="24.75" customHeight="1">
      <c r="A26" s="9">
        <v>17</v>
      </c>
      <c r="B26" s="64" t="s">
        <v>13</v>
      </c>
      <c r="C26" s="64"/>
      <c r="D26" s="39">
        <v>48986.719</v>
      </c>
      <c r="E26" s="16">
        <v>4.982818160412425</v>
      </c>
      <c r="F26" s="47">
        <v>34.29481316994269</v>
      </c>
      <c r="G26" s="29">
        <v>35523</v>
      </c>
      <c r="H26" s="16">
        <f t="shared" si="1"/>
        <v>3.640296840931381</v>
      </c>
      <c r="I26" s="18">
        <f t="shared" si="5"/>
        <v>-27.484426952537888</v>
      </c>
      <c r="J26" s="37">
        <v>21653</v>
      </c>
      <c r="K26" s="16">
        <f t="shared" si="2"/>
        <v>2.2189383637836673</v>
      </c>
      <c r="L26" s="57">
        <f t="shared" si="3"/>
        <v>-39.045125693212846</v>
      </c>
    </row>
    <row r="27" spans="1:12" s="4" customFormat="1" ht="24.75" customHeight="1">
      <c r="A27" s="9">
        <v>18</v>
      </c>
      <c r="B27" s="64" t="s">
        <v>14</v>
      </c>
      <c r="C27" s="64"/>
      <c r="D27" s="39">
        <v>39451.166</v>
      </c>
      <c r="E27" s="16">
        <v>4.012883295863215</v>
      </c>
      <c r="F27" s="47">
        <v>7.452447228653132</v>
      </c>
      <c r="G27" s="29">
        <v>37660</v>
      </c>
      <c r="H27" s="16">
        <f t="shared" si="1"/>
        <v>3.8592905731350347</v>
      </c>
      <c r="I27" s="18">
        <f t="shared" si="5"/>
        <v>-4.540210547896094</v>
      </c>
      <c r="J27" s="37">
        <v>37594</v>
      </c>
      <c r="K27" s="16">
        <f t="shared" si="2"/>
        <v>3.852527079300013</v>
      </c>
      <c r="L27" s="57">
        <f t="shared" si="3"/>
        <v>-0.17525225703664365</v>
      </c>
    </row>
    <row r="28" spans="1:12" s="4" customFormat="1" ht="24.75" customHeight="1">
      <c r="A28" s="9">
        <v>19</v>
      </c>
      <c r="B28" s="64" t="s">
        <v>29</v>
      </c>
      <c r="C28" s="64"/>
      <c r="D28" s="39">
        <v>28732.71</v>
      </c>
      <c r="E28" s="16">
        <v>2.922626216013031</v>
      </c>
      <c r="F28" s="47">
        <v>7.444132824770021</v>
      </c>
      <c r="G28" s="29">
        <v>32100</v>
      </c>
      <c r="H28" s="16">
        <f t="shared" si="1"/>
        <v>3.289517456124127</v>
      </c>
      <c r="I28" s="18">
        <f t="shared" si="5"/>
        <v>11.719360965255282</v>
      </c>
      <c r="J28" s="37">
        <v>29337</v>
      </c>
      <c r="K28" s="16">
        <f t="shared" si="2"/>
        <v>3.006373009667087</v>
      </c>
      <c r="L28" s="57">
        <f t="shared" si="3"/>
        <v>-8.607476635514018</v>
      </c>
    </row>
    <row r="29" spans="1:12" s="4" customFormat="1" ht="24.75" customHeight="1">
      <c r="A29" s="12">
        <v>20</v>
      </c>
      <c r="B29" s="65" t="s">
        <v>15</v>
      </c>
      <c r="C29" s="65"/>
      <c r="D29" s="48">
        <v>96606.59</v>
      </c>
      <c r="E29" s="22">
        <v>9.826603636539065</v>
      </c>
      <c r="F29" s="49">
        <v>-15.318288599428485</v>
      </c>
      <c r="G29" s="31">
        <v>81744</v>
      </c>
      <c r="H29" s="22">
        <f t="shared" si="1"/>
        <v>8.376894546212169</v>
      </c>
      <c r="I29" s="23">
        <f t="shared" si="5"/>
        <v>-15.384654400905774</v>
      </c>
      <c r="J29" s="58">
        <v>82209</v>
      </c>
      <c r="K29" s="59">
        <f t="shared" si="2"/>
        <v>8.424546434595275</v>
      </c>
      <c r="L29" s="60">
        <f t="shared" si="3"/>
        <v>0.5688490898414562</v>
      </c>
    </row>
    <row r="30" spans="1:12" s="4" customFormat="1" ht="24.75" customHeight="1">
      <c r="A30" s="15"/>
      <c r="B30" s="68" t="s">
        <v>46</v>
      </c>
      <c r="C30" s="68"/>
      <c r="D30" s="50">
        <v>983112.717</v>
      </c>
      <c r="E30" s="26">
        <v>100</v>
      </c>
      <c r="F30" s="44">
        <v>-0.23211721128476295</v>
      </c>
      <c r="G30" s="34">
        <f>SUM(G18:G29)</f>
        <v>980040.345</v>
      </c>
      <c r="H30" s="26">
        <f t="shared" si="1"/>
        <v>100.43177017393805</v>
      </c>
      <c r="I30" s="27">
        <f t="shared" si="5"/>
        <v>-0.3125147245959157</v>
      </c>
      <c r="J30" s="50">
        <f>SUM(J18:J29)</f>
        <v>975827.015</v>
      </c>
      <c r="K30" s="26">
        <f t="shared" si="2"/>
        <v>100</v>
      </c>
      <c r="L30" s="27">
        <f t="shared" si="3"/>
        <v>-0.4299139337983027</v>
      </c>
    </row>
    <row r="31" spans="1:12" s="4" customFormat="1" ht="8.25" customHeight="1">
      <c r="A31" s="66"/>
      <c r="B31" s="66"/>
      <c r="C31" s="66"/>
      <c r="D31" s="66"/>
      <c r="E31" s="66"/>
      <c r="F31" s="66"/>
      <c r="G31" s="66"/>
      <c r="H31" s="66"/>
      <c r="I31" s="66"/>
      <c r="J31" s="11"/>
      <c r="K31" s="8"/>
      <c r="L31" s="8"/>
    </row>
    <row r="32" s="4" customFormat="1" ht="14.25" customHeight="1">
      <c r="A32" s="4" t="s">
        <v>0</v>
      </c>
    </row>
    <row r="33" s="4" customFormat="1" ht="17.25" customHeight="1"/>
    <row r="34" s="4" customFormat="1" ht="17.25" customHeight="1"/>
    <row r="35" spans="1:10" s="4" customFormat="1" ht="17.25" customHeight="1" thickBot="1">
      <c r="A35" s="67" t="s">
        <v>56</v>
      </c>
      <c r="B35" s="67"/>
      <c r="C35" s="67"/>
      <c r="D35" s="7"/>
      <c r="E35" s="3"/>
      <c r="F35" s="6"/>
      <c r="G35" s="3"/>
      <c r="J35" s="3" t="s">
        <v>50</v>
      </c>
    </row>
    <row r="36" spans="1:12" s="4" customFormat="1" ht="15.75" customHeight="1" thickTop="1">
      <c r="A36" s="79" t="s">
        <v>30</v>
      </c>
      <c r="B36" s="79"/>
      <c r="C36" s="80"/>
      <c r="D36" s="74" t="s">
        <v>51</v>
      </c>
      <c r="E36" s="70" t="s">
        <v>18</v>
      </c>
      <c r="F36" s="72" t="s">
        <v>31</v>
      </c>
      <c r="G36" s="74" t="s">
        <v>57</v>
      </c>
      <c r="H36" s="70" t="s">
        <v>18</v>
      </c>
      <c r="I36" s="76" t="s">
        <v>31</v>
      </c>
      <c r="J36" s="74" t="s">
        <v>59</v>
      </c>
      <c r="K36" s="70" t="s">
        <v>18</v>
      </c>
      <c r="L36" s="76" t="s">
        <v>31</v>
      </c>
    </row>
    <row r="37" spans="1:12" s="4" customFormat="1" ht="15.75" customHeight="1">
      <c r="A37" s="81"/>
      <c r="B37" s="81"/>
      <c r="C37" s="82"/>
      <c r="D37" s="75"/>
      <c r="E37" s="71"/>
      <c r="F37" s="73"/>
      <c r="G37" s="75"/>
      <c r="H37" s="71"/>
      <c r="I37" s="77"/>
      <c r="J37" s="75"/>
      <c r="K37" s="71"/>
      <c r="L37" s="77"/>
    </row>
    <row r="38" spans="1:12" s="4" customFormat="1" ht="24.75" customHeight="1">
      <c r="A38" s="19">
        <v>1</v>
      </c>
      <c r="B38" s="78" t="s">
        <v>32</v>
      </c>
      <c r="C38" s="78"/>
      <c r="D38" s="53">
        <v>211717.435</v>
      </c>
      <c r="E38" s="20">
        <v>22.409634522852702</v>
      </c>
      <c r="F38" s="54">
        <v>0.9452094309485768</v>
      </c>
      <c r="G38" s="52">
        <v>216540</v>
      </c>
      <c r="H38" s="20">
        <f>G38/$J$56*100</f>
        <v>23.089472505678003</v>
      </c>
      <c r="I38" s="21">
        <f>(G38-D38)/D38*100</f>
        <v>2.277830826733756</v>
      </c>
      <c r="J38" s="53">
        <v>214265</v>
      </c>
      <c r="K38" s="20">
        <f>J38/$J$56*100</f>
        <v>22.84689122762121</v>
      </c>
      <c r="L38" s="56">
        <f>(J38-G38)/G38*100</f>
        <v>-1.0506142052276715</v>
      </c>
    </row>
    <row r="39" spans="1:12" s="4" customFormat="1" ht="24.75" customHeight="1">
      <c r="A39" s="9">
        <v>2</v>
      </c>
      <c r="B39" s="64" t="s">
        <v>33</v>
      </c>
      <c r="C39" s="64"/>
      <c r="D39" s="39">
        <v>134590.105</v>
      </c>
      <c r="E39" s="16">
        <v>14.245945608789237</v>
      </c>
      <c r="F39" s="47">
        <v>3.2053561843416998</v>
      </c>
      <c r="G39" s="30">
        <v>133176</v>
      </c>
      <c r="H39" s="16">
        <f aca="true" t="shared" si="6" ref="H39:H56">G39/$J$56*100</f>
        <v>14.200441444611497</v>
      </c>
      <c r="I39" s="18">
        <f aca="true" t="shared" si="7" ref="I39:I48">(G39-D39)/D39*100</f>
        <v>-1.0506753078170274</v>
      </c>
      <c r="J39" s="39">
        <v>126645</v>
      </c>
      <c r="K39" s="16">
        <f aca="true" t="shared" si="8" ref="K39:K56">J39/$J$56*100</f>
        <v>13.504046575605386</v>
      </c>
      <c r="L39" s="57">
        <f aca="true" t="shared" si="9" ref="L39:L56">(J39-G39)/G39*100</f>
        <v>-4.904036763380789</v>
      </c>
    </row>
    <row r="40" spans="1:12" s="4" customFormat="1" ht="24.75" customHeight="1">
      <c r="A40" s="9">
        <v>3</v>
      </c>
      <c r="B40" s="64" t="s">
        <v>21</v>
      </c>
      <c r="C40" s="64"/>
      <c r="D40" s="39">
        <v>10251.343</v>
      </c>
      <c r="E40" s="16">
        <v>1.085072894437836</v>
      </c>
      <c r="F40" s="47">
        <v>1.0980571992110528</v>
      </c>
      <c r="G40" s="30">
        <v>9797</v>
      </c>
      <c r="H40" s="16">
        <f t="shared" si="6"/>
        <v>1.0446456180757706</v>
      </c>
      <c r="I40" s="18">
        <f t="shared" si="7"/>
        <v>-4.432033929603182</v>
      </c>
      <c r="J40" s="39">
        <v>9211</v>
      </c>
      <c r="K40" s="16">
        <f t="shared" si="8"/>
        <v>0.9821609460136698</v>
      </c>
      <c r="L40" s="57">
        <f t="shared" si="9"/>
        <v>-5.981422884556497</v>
      </c>
    </row>
    <row r="41" spans="1:12" s="4" customFormat="1" ht="24.75" customHeight="1">
      <c r="A41" s="9">
        <v>4</v>
      </c>
      <c r="B41" s="64" t="s">
        <v>34</v>
      </c>
      <c r="C41" s="64"/>
      <c r="D41" s="39">
        <v>97376.703</v>
      </c>
      <c r="E41" s="16">
        <v>10.307022306738103</v>
      </c>
      <c r="F41" s="47">
        <v>9.614011211670938</v>
      </c>
      <c r="G41" s="30">
        <v>106442</v>
      </c>
      <c r="H41" s="16">
        <f t="shared" si="6"/>
        <v>11.349818197327874</v>
      </c>
      <c r="I41" s="18">
        <f t="shared" si="7"/>
        <v>9.309513179964624</v>
      </c>
      <c r="J41" s="39">
        <v>115212</v>
      </c>
      <c r="K41" s="16">
        <f t="shared" si="8"/>
        <v>12.284955695595151</v>
      </c>
      <c r="L41" s="57">
        <f t="shared" si="9"/>
        <v>8.239228875819697</v>
      </c>
    </row>
    <row r="42" spans="1:12" s="4" customFormat="1" ht="24.75" customHeight="1">
      <c r="A42" s="9">
        <v>5</v>
      </c>
      <c r="B42" s="64" t="s">
        <v>35</v>
      </c>
      <c r="C42" s="64"/>
      <c r="D42" s="39">
        <v>104374.987</v>
      </c>
      <c r="E42" s="16">
        <v>11.047768985098001</v>
      </c>
      <c r="F42" s="47">
        <v>-5.780040260701589</v>
      </c>
      <c r="G42" s="30">
        <v>100960</v>
      </c>
      <c r="H42" s="16">
        <f t="shared" si="6"/>
        <v>10.765277289060919</v>
      </c>
      <c r="I42" s="18">
        <f t="shared" si="7"/>
        <v>-3.2718442398464624</v>
      </c>
      <c r="J42" s="39">
        <v>97463</v>
      </c>
      <c r="K42" s="16">
        <f t="shared" si="8"/>
        <v>10.392395210219336</v>
      </c>
      <c r="L42" s="57">
        <f t="shared" si="9"/>
        <v>-3.463748019017433</v>
      </c>
    </row>
    <row r="43" spans="1:12" s="4" customFormat="1" ht="24.75" customHeight="1">
      <c r="A43" s="9">
        <v>6</v>
      </c>
      <c r="B43" s="64" t="s">
        <v>36</v>
      </c>
      <c r="C43" s="64"/>
      <c r="D43" s="39">
        <v>136717.93899999998</v>
      </c>
      <c r="E43" s="16">
        <v>14.471170244943076</v>
      </c>
      <c r="F43" s="47">
        <v>-8.821883211289409</v>
      </c>
      <c r="G43" s="30">
        <f>G44+G48+G49</f>
        <v>123260</v>
      </c>
      <c r="H43" s="16">
        <f t="shared" si="6"/>
        <v>13.143106959683525</v>
      </c>
      <c r="I43" s="18">
        <f t="shared" si="7"/>
        <v>-9.84357948813139</v>
      </c>
      <c r="J43" s="39">
        <f>J44+J48+J49</f>
        <v>120456</v>
      </c>
      <c r="K43" s="16">
        <f t="shared" si="8"/>
        <v>12.844118870157706</v>
      </c>
      <c r="L43" s="57">
        <f t="shared" si="9"/>
        <v>-2.274866136621775</v>
      </c>
    </row>
    <row r="44" spans="1:12" s="4" customFormat="1" ht="24.75" customHeight="1">
      <c r="A44" s="63" t="s">
        <v>37</v>
      </c>
      <c r="B44" s="63"/>
      <c r="C44" s="63"/>
      <c r="D44" s="39">
        <v>136124.088</v>
      </c>
      <c r="E44" s="16">
        <v>14.408312956543421</v>
      </c>
      <c r="F44" s="47">
        <v>-9.110638383109997</v>
      </c>
      <c r="G44" s="30">
        <f>G45+G46+G47</f>
        <v>123093</v>
      </c>
      <c r="H44" s="16">
        <f t="shared" si="6"/>
        <v>13.125299894437159</v>
      </c>
      <c r="I44" s="18">
        <f t="shared" si="7"/>
        <v>-9.572947882670105</v>
      </c>
      <c r="J44" s="39">
        <f>J45+J46+J47</f>
        <v>120174</v>
      </c>
      <c r="K44" s="16">
        <f t="shared" si="8"/>
        <v>12.814049454591983</v>
      </c>
      <c r="L44" s="57">
        <f t="shared" si="9"/>
        <v>-2.3713777387828716</v>
      </c>
    </row>
    <row r="45" spans="1:12" s="4" customFormat="1" ht="24.75" customHeight="1">
      <c r="A45" s="10"/>
      <c r="B45" s="63" t="s">
        <v>22</v>
      </c>
      <c r="C45" s="63"/>
      <c r="D45" s="39">
        <v>35912.702</v>
      </c>
      <c r="E45" s="16">
        <v>3.8012482370576675</v>
      </c>
      <c r="F45" s="47">
        <v>-19.2918578780592</v>
      </c>
      <c r="G45" s="30">
        <v>36915</v>
      </c>
      <c r="H45" s="16">
        <f t="shared" si="6"/>
        <v>3.936214452512715</v>
      </c>
      <c r="I45" s="18">
        <f t="shared" si="7"/>
        <v>2.790928958784562</v>
      </c>
      <c r="J45" s="39">
        <v>40536</v>
      </c>
      <c r="K45" s="16">
        <f t="shared" si="8"/>
        <v>4.322318543872557</v>
      </c>
      <c r="L45" s="57">
        <f t="shared" si="9"/>
        <v>9.809020723283219</v>
      </c>
    </row>
    <row r="46" spans="1:12" s="4" customFormat="1" ht="24.75" customHeight="1">
      <c r="A46" s="10"/>
      <c r="B46" s="63" t="s">
        <v>17</v>
      </c>
      <c r="C46" s="63"/>
      <c r="D46" s="39">
        <v>94387.904</v>
      </c>
      <c r="E46" s="16">
        <v>9.990667192893712</v>
      </c>
      <c r="F46" s="47">
        <v>-4.722201360709027</v>
      </c>
      <c r="G46" s="30">
        <v>80259</v>
      </c>
      <c r="H46" s="16">
        <f t="shared" si="6"/>
        <v>8.55794760244394</v>
      </c>
      <c r="I46" s="18">
        <f t="shared" si="7"/>
        <v>-14.96897738083049</v>
      </c>
      <c r="J46" s="39">
        <v>74759</v>
      </c>
      <c r="K46" s="16">
        <f t="shared" si="8"/>
        <v>7.971487369779171</v>
      </c>
      <c r="L46" s="57">
        <f t="shared" si="9"/>
        <v>-6.8528140146276435</v>
      </c>
    </row>
    <row r="47" spans="1:12" s="4" customFormat="1" ht="24.75" customHeight="1">
      <c r="A47" s="10"/>
      <c r="B47" s="63" t="s">
        <v>38</v>
      </c>
      <c r="C47" s="63"/>
      <c r="D47" s="39">
        <v>5823.482</v>
      </c>
      <c r="E47" s="16">
        <v>0.6163975265920415</v>
      </c>
      <c r="F47" s="47">
        <v>-6.163680309378021</v>
      </c>
      <c r="G47" s="30">
        <v>5919</v>
      </c>
      <c r="H47" s="16">
        <f t="shared" si="6"/>
        <v>0.6311378394805028</v>
      </c>
      <c r="I47" s="18">
        <f t="shared" si="7"/>
        <v>1.6402214345300634</v>
      </c>
      <c r="J47" s="39">
        <v>4879</v>
      </c>
      <c r="K47" s="16">
        <f t="shared" si="8"/>
        <v>0.5202435409402557</v>
      </c>
      <c r="L47" s="57">
        <f t="shared" si="9"/>
        <v>-17.57053556343977</v>
      </c>
    </row>
    <row r="48" spans="1:12" s="4" customFormat="1" ht="24.75" customHeight="1">
      <c r="A48" s="63" t="s">
        <v>39</v>
      </c>
      <c r="B48" s="63"/>
      <c r="C48" s="63"/>
      <c r="D48" s="39">
        <v>593.851</v>
      </c>
      <c r="E48" s="16">
        <v>0.06285728839965685</v>
      </c>
      <c r="F48" s="47">
        <v>235.5090395480226</v>
      </c>
      <c r="G48" s="30">
        <v>167</v>
      </c>
      <c r="H48" s="16">
        <f t="shared" si="6"/>
        <v>0.01780706524636661</v>
      </c>
      <c r="I48" s="18">
        <f t="shared" si="7"/>
        <v>-71.8784678311563</v>
      </c>
      <c r="J48" s="39">
        <v>282</v>
      </c>
      <c r="K48" s="16">
        <f t="shared" si="8"/>
        <v>0.030069415565720865</v>
      </c>
      <c r="L48" s="57">
        <f t="shared" si="9"/>
        <v>68.8622754491018</v>
      </c>
    </row>
    <row r="49" spans="1:12" s="4" customFormat="1" ht="24.75" customHeight="1">
      <c r="A49" s="63" t="s">
        <v>40</v>
      </c>
      <c r="B49" s="63"/>
      <c r="C49" s="63"/>
      <c r="D49" s="39"/>
      <c r="E49" s="16"/>
      <c r="F49" s="47"/>
      <c r="G49" s="30"/>
      <c r="H49" s="16"/>
      <c r="I49" s="18"/>
      <c r="J49" s="39"/>
      <c r="K49" s="16"/>
      <c r="L49" s="57"/>
    </row>
    <row r="50" spans="1:12" s="4" customFormat="1" ht="24.75" customHeight="1">
      <c r="A50" s="9">
        <v>7</v>
      </c>
      <c r="B50" s="64" t="s">
        <v>41</v>
      </c>
      <c r="C50" s="64"/>
      <c r="D50" s="39">
        <v>112719.346</v>
      </c>
      <c r="E50" s="16">
        <v>11.930993531614337</v>
      </c>
      <c r="F50" s="47">
        <v>-1.1675951986392008</v>
      </c>
      <c r="G50" s="30">
        <v>114348</v>
      </c>
      <c r="H50" s="16">
        <f>G50/$J$56*100</f>
        <v>12.192828124500176</v>
      </c>
      <c r="I50" s="18">
        <f>(G50-D50)/D50*100</f>
        <v>1.4448753100465956</v>
      </c>
      <c r="J50" s="39">
        <v>115232</v>
      </c>
      <c r="K50" s="16">
        <f>J50/$J$56*100</f>
        <v>12.287088278259386</v>
      </c>
      <c r="L50" s="57">
        <f t="shared" si="9"/>
        <v>0.7730786721236926</v>
      </c>
    </row>
    <row r="51" spans="1:12" s="4" customFormat="1" ht="24.75" customHeight="1">
      <c r="A51" s="9">
        <v>8</v>
      </c>
      <c r="B51" s="64" t="s">
        <v>42</v>
      </c>
      <c r="C51" s="64"/>
      <c r="D51" s="39">
        <v>21449.893</v>
      </c>
      <c r="E51" s="16">
        <v>2.2704047150594686</v>
      </c>
      <c r="F51" s="47">
        <v>-0.9425833564237552</v>
      </c>
      <c r="G51" s="30">
        <v>21043</v>
      </c>
      <c r="H51" s="16">
        <f t="shared" si="6"/>
        <v>2.243796850175405</v>
      </c>
      <c r="I51" s="18">
        <f>(G51-D51)/D51*100</f>
        <v>-1.8969465255607572</v>
      </c>
      <c r="J51" s="39">
        <v>25613</v>
      </c>
      <c r="K51" s="16">
        <f t="shared" si="8"/>
        <v>2.7310919889532217</v>
      </c>
      <c r="L51" s="57">
        <f t="shared" si="9"/>
        <v>21.717435726845032</v>
      </c>
    </row>
    <row r="52" spans="1:12" s="4" customFormat="1" ht="24.75" customHeight="1">
      <c r="A52" s="9">
        <v>9</v>
      </c>
      <c r="B52" s="64" t="s">
        <v>43</v>
      </c>
      <c r="C52" s="64"/>
      <c r="D52" s="39">
        <v>2729.191</v>
      </c>
      <c r="E52" s="16">
        <v>0.28887641139738396</v>
      </c>
      <c r="F52" s="47">
        <v>-12.18819176319177</v>
      </c>
      <c r="G52" s="30">
        <v>2792</v>
      </c>
      <c r="H52" s="16">
        <f t="shared" si="6"/>
        <v>0.2977085399272789</v>
      </c>
      <c r="I52" s="18">
        <f>(G52-D52)/D52*100</f>
        <v>2.30137795412634</v>
      </c>
      <c r="J52" s="39">
        <v>1851</v>
      </c>
      <c r="K52" s="16">
        <f t="shared" si="8"/>
        <v>0.1973705255749976</v>
      </c>
      <c r="L52" s="57">
        <f t="shared" si="9"/>
        <v>-33.703438395415475</v>
      </c>
    </row>
    <row r="53" spans="1:12" s="4" customFormat="1" ht="24.75" customHeight="1">
      <c r="A53" s="9">
        <v>10</v>
      </c>
      <c r="B53" s="64" t="s">
        <v>16</v>
      </c>
      <c r="C53" s="64"/>
      <c r="D53" s="39">
        <v>9990.158</v>
      </c>
      <c r="E53" s="16">
        <v>1.0574272714269048</v>
      </c>
      <c r="F53" s="47">
        <v>56.78214061519146</v>
      </c>
      <c r="G53" s="30">
        <v>8303</v>
      </c>
      <c r="H53" s="16">
        <f t="shared" si="6"/>
        <v>0.8853416930573772</v>
      </c>
      <c r="I53" s="18">
        <f>(G53-D53)/D53*100</f>
        <v>-16.88820136778617</v>
      </c>
      <c r="J53" s="39">
        <v>8309</v>
      </c>
      <c r="K53" s="16">
        <f t="shared" si="8"/>
        <v>0.8859814678566478</v>
      </c>
      <c r="L53" s="57">
        <f t="shared" si="9"/>
        <v>0.07226303745634108</v>
      </c>
    </row>
    <row r="54" spans="1:12" s="4" customFormat="1" ht="24.75" customHeight="1">
      <c r="A54" s="9">
        <v>11</v>
      </c>
      <c r="B54" s="64" t="s">
        <v>44</v>
      </c>
      <c r="C54" s="64"/>
      <c r="D54" s="39">
        <v>102843.667</v>
      </c>
      <c r="E54" s="16">
        <v>10.885683507642947</v>
      </c>
      <c r="F54" s="47">
        <v>2.653757548535211</v>
      </c>
      <c r="G54" s="30">
        <v>104825</v>
      </c>
      <c r="H54" s="16">
        <f t="shared" si="6"/>
        <v>11.177398888924433</v>
      </c>
      <c r="I54" s="18">
        <f>(G54-D54)/D54*100</f>
        <v>1.9265483794933127</v>
      </c>
      <c r="J54" s="39">
        <v>103570</v>
      </c>
      <c r="K54" s="16">
        <f t="shared" si="8"/>
        <v>11.043579326743654</v>
      </c>
      <c r="L54" s="57">
        <f t="shared" si="9"/>
        <v>-1.1972334843787265</v>
      </c>
    </row>
    <row r="55" spans="1:12" s="4" customFormat="1" ht="24.75" customHeight="1">
      <c r="A55" s="12">
        <v>12</v>
      </c>
      <c r="B55" s="65" t="s">
        <v>45</v>
      </c>
      <c r="C55" s="65"/>
      <c r="D55" s="48"/>
      <c r="E55" s="22"/>
      <c r="F55" s="49"/>
      <c r="G55" s="33"/>
      <c r="H55" s="22"/>
      <c r="I55" s="23"/>
      <c r="J55" s="62"/>
      <c r="K55" s="59"/>
      <c r="L55" s="60"/>
    </row>
    <row r="56" spans="1:12" s="4" customFormat="1" ht="24.75" customHeight="1">
      <c r="A56" s="14"/>
      <c r="B56" s="69" t="s">
        <v>48</v>
      </c>
      <c r="C56" s="69"/>
      <c r="D56" s="50">
        <v>945215</v>
      </c>
      <c r="E56" s="26">
        <f>D56/$D$56*100</f>
        <v>100</v>
      </c>
      <c r="F56" s="44">
        <v>-1.1835671730418715</v>
      </c>
      <c r="G56" s="50">
        <v>941488</v>
      </c>
      <c r="H56" s="26">
        <f t="shared" si="6"/>
        <v>100.39004936928868</v>
      </c>
      <c r="I56" s="27">
        <f>(G56-D56)/D56*100</f>
        <v>-0.3943018255105981</v>
      </c>
      <c r="J56" s="50">
        <v>937830</v>
      </c>
      <c r="K56" s="26">
        <f t="shared" si="8"/>
        <v>100</v>
      </c>
      <c r="L56" s="27">
        <f t="shared" si="9"/>
        <v>-0.38853389528066207</v>
      </c>
    </row>
  </sheetData>
  <mergeCells count="68">
    <mergeCell ref="J3:J4"/>
    <mergeCell ref="K3:K4"/>
    <mergeCell ref="L3:L4"/>
    <mergeCell ref="J36:J37"/>
    <mergeCell ref="K36:K37"/>
    <mergeCell ref="L36:L37"/>
    <mergeCell ref="F3:F4"/>
    <mergeCell ref="A3:C4"/>
    <mergeCell ref="I3:I4"/>
    <mergeCell ref="H3:H4"/>
    <mergeCell ref="G3:G4"/>
    <mergeCell ref="E3:E4"/>
    <mergeCell ref="D3:D4"/>
    <mergeCell ref="A2:C2"/>
    <mergeCell ref="B5:C5"/>
    <mergeCell ref="B11:C11"/>
    <mergeCell ref="B14:C14"/>
    <mergeCell ref="B12:C12"/>
    <mergeCell ref="B13:C13"/>
    <mergeCell ref="B6:C6"/>
    <mergeCell ref="B7:C7"/>
    <mergeCell ref="B8:C8"/>
    <mergeCell ref="B21:C21"/>
    <mergeCell ref="B16:C16"/>
    <mergeCell ref="B17:C17"/>
    <mergeCell ref="B19:C19"/>
    <mergeCell ref="B20:C20"/>
    <mergeCell ref="B15:C15"/>
    <mergeCell ref="B22:C22"/>
    <mergeCell ref="B23:C23"/>
    <mergeCell ref="D36:D37"/>
    <mergeCell ref="B24:C24"/>
    <mergeCell ref="B25:C25"/>
    <mergeCell ref="A36:C37"/>
    <mergeCell ref="B29:C29"/>
    <mergeCell ref="B26:C26"/>
    <mergeCell ref="B27:C27"/>
    <mergeCell ref="B28:C28"/>
    <mergeCell ref="I36:I37"/>
    <mergeCell ref="B38:C38"/>
    <mergeCell ref="B39:C39"/>
    <mergeCell ref="H36:H37"/>
    <mergeCell ref="B40:C40"/>
    <mergeCell ref="E36:E37"/>
    <mergeCell ref="F36:F37"/>
    <mergeCell ref="G36:G37"/>
    <mergeCell ref="B56:C56"/>
    <mergeCell ref="B51:C51"/>
    <mergeCell ref="B52:C52"/>
    <mergeCell ref="B53:C53"/>
    <mergeCell ref="B54:C54"/>
    <mergeCell ref="A49:C49"/>
    <mergeCell ref="B55:C55"/>
    <mergeCell ref="A9:C9"/>
    <mergeCell ref="A10:C10"/>
    <mergeCell ref="A31:I31"/>
    <mergeCell ref="A35:C35"/>
    <mergeCell ref="B30:C30"/>
    <mergeCell ref="B18:C18"/>
    <mergeCell ref="B43:C43"/>
    <mergeCell ref="B50:C50"/>
    <mergeCell ref="A44:C44"/>
    <mergeCell ref="B41:C41"/>
    <mergeCell ref="B42:C42"/>
    <mergeCell ref="A48:C48"/>
    <mergeCell ref="B45:C45"/>
    <mergeCell ref="B46:C46"/>
    <mergeCell ref="B47:C47"/>
  </mergeCells>
  <printOptions horizontalCentered="1"/>
  <pageMargins left="0.7086614173228347" right="0.7086614173228347" top="0.87" bottom="0.9" header="0.5118110236220472" footer="0.68"/>
  <pageSetup firstPageNumber="294" useFirstPageNumber="1" horizontalDpi="600" verticalDpi="600" orientation="portrait" paperSize="9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2008-05-03T05:38:36Z</cp:lastPrinted>
  <dcterms:created xsi:type="dcterms:W3CDTF">2002-02-01T11:01:17Z</dcterms:created>
  <dcterms:modified xsi:type="dcterms:W3CDTF">2013-02-20T04:36:30Z</dcterms:modified>
  <cp:category/>
  <cp:version/>
  <cp:contentType/>
  <cp:contentStatus/>
</cp:coreProperties>
</file>