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985" activeTab="0"/>
  </bookViews>
  <sheets>
    <sheet name="期日前投票確定" sheetId="1" r:id="rId1"/>
  </sheets>
  <definedNames>
    <definedName name="_xlnm.Print_Area" localSheetId="0">'期日前投票確定'!$A$1:$J$65</definedName>
  </definedNames>
  <calcPr fullCalcOnLoad="1"/>
</workbook>
</file>

<file path=xl/sharedStrings.xml><?xml version="1.0" encoding="utf-8"?>
<sst xmlns="http://schemas.openxmlformats.org/spreadsheetml/2006/main" count="78" uniqueCount="76">
  <si>
    <t>結城市</t>
  </si>
  <si>
    <t>龍ケ崎市</t>
  </si>
  <si>
    <t>高萩市</t>
  </si>
  <si>
    <t>北茨城市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</si>
  <si>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</si>
  <si>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</si>
  <si>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</si>
  <si>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</si>
  <si>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</si>
  <si>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</si>
  <si>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</si>
  <si>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</si>
  <si>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</si>
  <si>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</si>
  <si>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</si>
  <si>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</si>
  <si>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</si>
  <si>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</si>
  <si>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</si>
  <si>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</si>
  <si>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行政番号</t>
  </si>
  <si>
    <t>水戸市</t>
  </si>
  <si>
    <t>日立市</t>
  </si>
  <si>
    <t>下妻市</t>
  </si>
  <si>
    <t>石岡市</t>
  </si>
  <si>
    <t>古河市</t>
  </si>
  <si>
    <t>土浦市</t>
  </si>
  <si>
    <t>取手市</t>
  </si>
  <si>
    <t>笠間市</t>
  </si>
  <si>
    <t>常陸太田市</t>
  </si>
  <si>
    <t>常総市</t>
  </si>
  <si>
    <t>坂東市</t>
  </si>
  <si>
    <t>筑西市</t>
  </si>
  <si>
    <t>那珂市</t>
  </si>
  <si>
    <t>常陸大宮市</t>
  </si>
  <si>
    <t>神栖市</t>
  </si>
  <si>
    <t>桜川市</t>
  </si>
  <si>
    <t>かすみがうら市</t>
  </si>
  <si>
    <t>稲敷市</t>
  </si>
  <si>
    <t>小美玉市</t>
  </si>
  <si>
    <t>つくばみらい市</t>
  </si>
  <si>
    <t>鉾田市</t>
  </si>
  <si>
    <t>行方市</t>
  </si>
  <si>
    <t>城里町</t>
  </si>
  <si>
    <t>選挙区等名</t>
  </si>
  <si>
    <t>選挙区番号</t>
  </si>
  <si>
    <t>水戸市・城里町　計</t>
  </si>
  <si>
    <t>利根町</t>
  </si>
  <si>
    <t>龍ケ崎市・利根町　計</t>
  </si>
  <si>
    <t>常総市・八千代町　計</t>
  </si>
  <si>
    <t>常陸太田市・大子町　計</t>
  </si>
  <si>
    <t>高萩市・北茨城市　計</t>
  </si>
  <si>
    <t>潮来市・行方市　計</t>
  </si>
  <si>
    <t>坂東市・五霞町・境町　計</t>
  </si>
  <si>
    <t>稲敷市・河内町　計</t>
  </si>
  <si>
    <t>鉾田市・茨城町・大洗町　計</t>
  </si>
  <si>
    <t>美浦村・阿見町　計</t>
  </si>
  <si>
    <t>A</t>
  </si>
  <si>
    <t>B</t>
  </si>
  <si>
    <t>B/A=C</t>
  </si>
  <si>
    <t>D</t>
  </si>
  <si>
    <t>E</t>
  </si>
  <si>
    <t>E/D=F</t>
  </si>
  <si>
    <t>市　計</t>
  </si>
  <si>
    <r>
      <t xml:space="preserve">選挙人名簿登録者数（人）
</t>
    </r>
    <r>
      <rPr>
        <sz val="11"/>
        <color indexed="10"/>
        <rFont val="ＭＳ ゴシック"/>
        <family val="3"/>
      </rPr>
      <t>（平成30年12月1日現在）</t>
    </r>
  </si>
  <si>
    <t>茨城県議会議員一般選挙における期日前投票等の状況</t>
  </si>
  <si>
    <t>茨城県選挙管理委員会</t>
  </si>
  <si>
    <t>差　引</t>
  </si>
  <si>
    <t>県　計</t>
  </si>
  <si>
    <t>町村計</t>
  </si>
  <si>
    <t>期日前投票率（％）</t>
  </si>
  <si>
    <t>C-F</t>
  </si>
  <si>
    <t>期日前投票者数（人）</t>
  </si>
  <si>
    <r>
      <t xml:space="preserve">選挙人名簿登録者数（人）
</t>
    </r>
    <r>
      <rPr>
        <sz val="11"/>
        <color indexed="10"/>
        <rFont val="ＭＳ ゴシック"/>
        <family val="3"/>
      </rPr>
      <t>（平成26年12月4日現在）</t>
    </r>
  </si>
  <si>
    <t>今回（確定）</t>
  </si>
  <si>
    <t>前回（確定）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</si>
</sst>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0%"/>
    <numFmt numFmtId="179" formatCode="0_ "/>
    <numFmt numFmtId="180" formatCode="#,##0.000_);[Red]\(#,##0.000\)"/>
    <numFmt numFmtId="181" formatCode="#,##0.00_);[Red]\(#,##0.00\)"/>
    <numFmt numFmtId="182" formatCode="#,##0.000_ "/>
    <numFmt numFmtId="183" formatCode="h:mm:ss;@"/>
    <numFmt numFmtId="184" formatCode="0.0%"/>
    <numFmt numFmtId="185" formatCode="#,##0.0;[Red]\-#,##0.0"/>
    <numFmt numFmtId="186" formatCode="0_);[Red]\(0\)"/>
    <numFmt numFmtId="187" formatCode="#,##0.0"/>
    <numFmt numFmtId="188" formatCode="0.00_);[Red]\(0.00\)"/>
    <numFmt numFmtId="189" formatCode="0.0_);[Red]\(0.0\)"/>
    <numFmt numFmtId="190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10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22"/>
      <name val="ＭＳ ゴシック"/>
      <family val="3"/>
    </font>
    <font>
      <b/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Fill="1" applyAlignment="1">
      <alignment/>
    </xf>
    <xf numFmtId="38" fontId="4" fillId="0" borderId="0" xfId="49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38" fontId="11" fillId="0" borderId="0" xfId="49" applyFont="1" applyFill="1" applyBorder="1" applyAlignment="1">
      <alignment horizontal="center" vertical="center"/>
    </xf>
    <xf numFmtId="38" fontId="9" fillId="34" borderId="11" xfId="49" applyFont="1" applyFill="1" applyBorder="1" applyAlignment="1">
      <alignment horizontal="center" vertical="center" wrapText="1"/>
    </xf>
    <xf numFmtId="38" fontId="9" fillId="34" borderId="12" xfId="49" applyFont="1" applyFill="1" applyBorder="1" applyAlignment="1">
      <alignment horizontal="center" vertical="center" wrapText="1"/>
    </xf>
    <xf numFmtId="38" fontId="9" fillId="34" borderId="10" xfId="49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38" fontId="9" fillId="34" borderId="14" xfId="49" applyFont="1" applyFill="1" applyBorder="1" applyAlignment="1">
      <alignment horizontal="center" vertical="center" wrapText="1"/>
    </xf>
    <xf numFmtId="38" fontId="5" fillId="0" borderId="11" xfId="49" applyFont="1" applyFill="1" applyBorder="1" applyAlignment="1">
      <alignment horizontal="right" vertical="center" indent="1"/>
    </xf>
    <xf numFmtId="10" fontId="5" fillId="0" borderId="14" xfId="42" applyNumberFormat="1" applyFont="1" applyFill="1" applyBorder="1" applyAlignment="1">
      <alignment horizontal="right" vertical="center" indent="1"/>
    </xf>
    <xf numFmtId="38" fontId="5" fillId="0" borderId="15" xfId="49" applyFont="1" applyFill="1" applyBorder="1" applyAlignment="1" applyProtection="1">
      <alignment horizontal="right" vertical="center" indent="1"/>
      <protection locked="0"/>
    </xf>
    <xf numFmtId="38" fontId="5" fillId="0" borderId="15" xfId="49" applyFont="1" applyFill="1" applyBorder="1" applyAlignment="1">
      <alignment horizontal="right" vertical="center" indent="1"/>
    </xf>
    <xf numFmtId="10" fontId="5" fillId="0" borderId="13" xfId="42" applyNumberFormat="1" applyFont="1" applyFill="1" applyBorder="1" applyAlignment="1">
      <alignment horizontal="right" vertical="center" indent="1"/>
    </xf>
    <xf numFmtId="38" fontId="5" fillId="0" borderId="16" xfId="49" applyFont="1" applyFill="1" applyBorder="1" applyAlignment="1" applyProtection="1">
      <alignment horizontal="right" vertical="center" indent="1"/>
      <protection locked="0"/>
    </xf>
    <xf numFmtId="10" fontId="5" fillId="0" borderId="15" xfId="42" applyNumberFormat="1" applyFont="1" applyFill="1" applyBorder="1" applyAlignment="1">
      <alignment horizontal="right" vertical="center" indent="1"/>
    </xf>
    <xf numFmtId="38" fontId="5" fillId="0" borderId="11" xfId="49" applyFont="1" applyFill="1" applyBorder="1" applyAlignment="1" applyProtection="1">
      <alignment horizontal="right" vertical="center" indent="1"/>
      <protection locked="0"/>
    </xf>
    <xf numFmtId="38" fontId="5" fillId="0" borderId="17" xfId="49" applyFont="1" applyFill="1" applyBorder="1" applyAlignment="1" applyProtection="1">
      <alignment horizontal="right" vertical="center" indent="1"/>
      <protection locked="0"/>
    </xf>
    <xf numFmtId="10" fontId="5" fillId="0" borderId="11" xfId="42" applyNumberFormat="1" applyFont="1" applyFill="1" applyBorder="1" applyAlignment="1">
      <alignment horizontal="right" vertical="center" indent="1"/>
    </xf>
    <xf numFmtId="38" fontId="5" fillId="0" borderId="18" xfId="49" applyFont="1" applyFill="1" applyBorder="1" applyAlignment="1" applyProtection="1">
      <alignment horizontal="right" vertical="center" indent="1"/>
      <protection locked="0"/>
    </xf>
    <xf numFmtId="38" fontId="5" fillId="0" borderId="18" xfId="49" applyFont="1" applyFill="1" applyBorder="1" applyAlignment="1">
      <alignment horizontal="right" vertical="center" indent="1"/>
    </xf>
    <xf numFmtId="10" fontId="5" fillId="0" borderId="19" xfId="42" applyNumberFormat="1" applyFont="1" applyFill="1" applyBorder="1" applyAlignment="1">
      <alignment horizontal="right" vertical="center" indent="1"/>
    </xf>
    <xf numFmtId="38" fontId="5" fillId="0" borderId="20" xfId="49" applyFont="1" applyFill="1" applyBorder="1" applyAlignment="1" applyProtection="1">
      <alignment horizontal="right" vertical="center" indent="1"/>
      <protection locked="0"/>
    </xf>
    <xf numFmtId="10" fontId="5" fillId="0" borderId="18" xfId="42" applyNumberFormat="1" applyFont="1" applyFill="1" applyBorder="1" applyAlignment="1">
      <alignment horizontal="right" vertical="center" inden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38" fontId="5" fillId="12" borderId="11" xfId="49" applyFont="1" applyFill="1" applyBorder="1" applyAlignment="1" applyProtection="1">
      <alignment horizontal="right" vertical="center" indent="1"/>
      <protection locked="0"/>
    </xf>
    <xf numFmtId="38" fontId="5" fillId="0" borderId="26" xfId="49" applyFont="1" applyFill="1" applyBorder="1" applyAlignment="1" applyProtection="1">
      <alignment horizontal="right" vertical="center" indent="1"/>
      <protection locked="0"/>
    </xf>
    <xf numFmtId="38" fontId="5" fillId="0" borderId="30" xfId="49" applyFont="1" applyFill="1" applyBorder="1" applyAlignment="1" applyProtection="1">
      <alignment horizontal="right" vertical="center" indent="1"/>
      <protection locked="0"/>
    </xf>
    <xf numFmtId="38" fontId="5" fillId="0" borderId="34" xfId="49" applyFont="1" applyFill="1" applyBorder="1" applyAlignment="1" applyProtection="1">
      <alignment horizontal="right" vertical="center" indent="1"/>
      <protection locked="0"/>
    </xf>
    <xf numFmtId="38" fontId="5" fillId="0" borderId="23" xfId="49" applyFont="1" applyFill="1" applyBorder="1" applyAlignment="1" applyProtection="1">
      <alignment horizontal="right" vertical="center" indent="1"/>
      <protection locked="0"/>
    </xf>
    <xf numFmtId="38" fontId="5" fillId="35" borderId="11" xfId="49" applyFont="1" applyFill="1" applyBorder="1" applyAlignment="1" applyProtection="1">
      <alignment horizontal="right" vertical="center" indent="1"/>
      <protection locked="0"/>
    </xf>
    <xf numFmtId="38" fontId="5" fillId="35" borderId="26" xfId="49" applyFont="1" applyFill="1" applyBorder="1" applyAlignment="1" applyProtection="1">
      <alignment horizontal="right" vertical="center" indent="1"/>
      <protection locked="0"/>
    </xf>
    <xf numFmtId="38" fontId="5" fillId="35" borderId="23" xfId="49" applyFont="1" applyFill="1" applyBorder="1" applyAlignment="1" applyProtection="1">
      <alignment horizontal="right" vertical="center" indent="1"/>
      <protection locked="0"/>
    </xf>
    <xf numFmtId="38" fontId="5" fillId="12" borderId="11" xfId="49" applyFont="1" applyFill="1" applyBorder="1" applyAlignment="1">
      <alignment horizontal="right" vertical="center" indent="1"/>
    </xf>
    <xf numFmtId="10" fontId="5" fillId="12" borderId="14" xfId="42" applyNumberFormat="1" applyFont="1" applyFill="1" applyBorder="1" applyAlignment="1">
      <alignment horizontal="right" vertical="center" indent="1"/>
    </xf>
    <xf numFmtId="38" fontId="5" fillId="35" borderId="11" xfId="49" applyFont="1" applyFill="1" applyBorder="1" applyAlignment="1">
      <alignment horizontal="right" vertical="center" indent="1"/>
    </xf>
    <xf numFmtId="10" fontId="5" fillId="35" borderId="14" xfId="42" applyNumberFormat="1" applyFont="1" applyFill="1" applyBorder="1" applyAlignment="1">
      <alignment horizontal="right" vertical="center" indent="1"/>
    </xf>
    <xf numFmtId="38" fontId="5" fillId="12" borderId="17" xfId="49" applyFont="1" applyFill="1" applyBorder="1" applyAlignment="1" applyProtection="1">
      <alignment horizontal="right" vertical="center" indent="1"/>
      <protection locked="0"/>
    </xf>
    <xf numFmtId="38" fontId="5" fillId="35" borderId="17" xfId="49" applyFont="1" applyFill="1" applyBorder="1" applyAlignment="1" applyProtection="1">
      <alignment horizontal="right" vertical="center" indent="1"/>
      <protection locked="0"/>
    </xf>
    <xf numFmtId="38" fontId="5" fillId="12" borderId="37" xfId="49" applyFont="1" applyFill="1" applyBorder="1" applyAlignment="1" applyProtection="1">
      <alignment horizontal="right" vertical="center" indent="1"/>
      <protection locked="0"/>
    </xf>
    <xf numFmtId="38" fontId="5" fillId="0" borderId="26" xfId="49" applyFont="1" applyFill="1" applyBorder="1" applyAlignment="1">
      <alignment horizontal="right" vertical="center" indent="1"/>
    </xf>
    <xf numFmtId="10" fontId="5" fillId="0" borderId="38" xfId="42" applyNumberFormat="1" applyFont="1" applyFill="1" applyBorder="1" applyAlignment="1">
      <alignment horizontal="right" vertical="center" indent="1"/>
    </xf>
    <xf numFmtId="38" fontId="5" fillId="0" borderId="39" xfId="49" applyFont="1" applyFill="1" applyBorder="1" applyAlignment="1" applyProtection="1">
      <alignment horizontal="right" vertical="center" indent="1"/>
      <protection locked="0"/>
    </xf>
    <xf numFmtId="38" fontId="5" fillId="0" borderId="23" xfId="49" applyFont="1" applyFill="1" applyBorder="1" applyAlignment="1">
      <alignment horizontal="right" vertical="center" indent="1"/>
    </xf>
    <xf numFmtId="10" fontId="5" fillId="0" borderId="40" xfId="42" applyNumberFormat="1" applyFont="1" applyFill="1" applyBorder="1" applyAlignment="1">
      <alignment horizontal="right" vertical="center" indent="1"/>
    </xf>
    <xf numFmtId="38" fontId="5" fillId="0" borderId="41" xfId="49" applyFont="1" applyFill="1" applyBorder="1" applyAlignment="1" applyProtection="1">
      <alignment horizontal="right" vertical="center" indent="1"/>
      <protection locked="0"/>
    </xf>
    <xf numFmtId="38" fontId="5" fillId="35" borderId="39" xfId="49" applyFont="1" applyFill="1" applyBorder="1" applyAlignment="1" applyProtection="1">
      <alignment horizontal="right" vertical="center" indent="1"/>
      <protection locked="0"/>
    </xf>
    <xf numFmtId="38" fontId="5" fillId="35" borderId="26" xfId="49" applyFont="1" applyFill="1" applyBorder="1" applyAlignment="1">
      <alignment horizontal="right" vertical="center" indent="1"/>
    </xf>
    <xf numFmtId="10" fontId="5" fillId="35" borderId="38" xfId="42" applyNumberFormat="1" applyFont="1" applyFill="1" applyBorder="1" applyAlignment="1">
      <alignment horizontal="right" vertical="center" indent="1"/>
    </xf>
    <xf numFmtId="38" fontId="5" fillId="35" borderId="30" xfId="49" applyFont="1" applyFill="1" applyBorder="1" applyAlignment="1">
      <alignment horizontal="right" vertical="center" indent="1"/>
    </xf>
    <xf numFmtId="10" fontId="5" fillId="35" borderId="42" xfId="42" applyNumberFormat="1" applyFont="1" applyFill="1" applyBorder="1" applyAlignment="1">
      <alignment horizontal="right" vertical="center" indent="1"/>
    </xf>
    <xf numFmtId="38" fontId="5" fillId="35" borderId="43" xfId="49" applyFont="1" applyFill="1" applyBorder="1" applyAlignment="1" applyProtection="1">
      <alignment horizontal="right" vertical="center" indent="1"/>
      <protection locked="0"/>
    </xf>
    <xf numFmtId="38" fontId="5" fillId="0" borderId="30" xfId="49" applyFont="1" applyFill="1" applyBorder="1" applyAlignment="1">
      <alignment horizontal="right" vertical="center" indent="1"/>
    </xf>
    <xf numFmtId="38" fontId="5" fillId="35" borderId="23" xfId="49" applyFont="1" applyFill="1" applyBorder="1" applyAlignment="1">
      <alignment horizontal="right" vertical="center" indent="1"/>
    </xf>
    <xf numFmtId="10" fontId="5" fillId="35" borderId="40" xfId="42" applyNumberFormat="1" applyFont="1" applyFill="1" applyBorder="1" applyAlignment="1">
      <alignment horizontal="right" vertical="center" indent="1"/>
    </xf>
    <xf numFmtId="38" fontId="5" fillId="35" borderId="41" xfId="49" applyFont="1" applyFill="1" applyBorder="1" applyAlignment="1" applyProtection="1">
      <alignment horizontal="right" vertical="center" indent="1"/>
      <protection locked="0"/>
    </xf>
    <xf numFmtId="38" fontId="5" fillId="35" borderId="28" xfId="49" applyFont="1" applyFill="1" applyBorder="1" applyAlignment="1">
      <alignment horizontal="right" vertical="center" indent="1"/>
    </xf>
    <xf numFmtId="10" fontId="5" fillId="35" borderId="44" xfId="42" applyNumberFormat="1" applyFont="1" applyFill="1" applyBorder="1" applyAlignment="1">
      <alignment horizontal="right" vertical="center" indent="1"/>
    </xf>
    <xf numFmtId="38" fontId="5" fillId="35" borderId="45" xfId="49" applyFont="1" applyFill="1" applyBorder="1" applyAlignment="1" applyProtection="1">
      <alignment horizontal="right" vertical="center" indent="1"/>
      <protection locked="0"/>
    </xf>
    <xf numFmtId="10" fontId="5" fillId="0" borderId="42" xfId="42" applyNumberFormat="1" applyFont="1" applyFill="1" applyBorder="1" applyAlignment="1">
      <alignment horizontal="right" vertical="center" indent="1"/>
    </xf>
    <xf numFmtId="38" fontId="5" fillId="0" borderId="43" xfId="49" applyFont="1" applyFill="1" applyBorder="1" applyAlignment="1" applyProtection="1">
      <alignment horizontal="right" vertical="center" indent="1"/>
      <protection locked="0"/>
    </xf>
    <xf numFmtId="38" fontId="5" fillId="0" borderId="34" xfId="49" applyFont="1" applyFill="1" applyBorder="1" applyAlignment="1">
      <alignment horizontal="right" vertical="center" indent="1"/>
    </xf>
    <xf numFmtId="10" fontId="5" fillId="0" borderId="46" xfId="42" applyNumberFormat="1" applyFont="1" applyFill="1" applyBorder="1" applyAlignment="1">
      <alignment horizontal="right" vertical="center" indent="1"/>
    </xf>
    <xf numFmtId="38" fontId="5" fillId="0" borderId="47" xfId="49" applyFont="1" applyFill="1" applyBorder="1" applyAlignment="1" applyProtection="1">
      <alignment horizontal="right" vertical="center" indent="1"/>
      <protection locked="0"/>
    </xf>
    <xf numFmtId="10" fontId="5" fillId="0" borderId="26" xfId="42" applyNumberFormat="1" applyFont="1" applyFill="1" applyBorder="1" applyAlignment="1">
      <alignment horizontal="right" vertical="center" indent="1"/>
    </xf>
    <xf numFmtId="10" fontId="5" fillId="0" borderId="23" xfId="42" applyNumberFormat="1" applyFont="1" applyFill="1" applyBorder="1" applyAlignment="1">
      <alignment horizontal="right" vertical="center" indent="1"/>
    </xf>
    <xf numFmtId="10" fontId="5" fillId="0" borderId="30" xfId="42" applyNumberFormat="1" applyFont="1" applyFill="1" applyBorder="1" applyAlignment="1">
      <alignment horizontal="right" vertical="center" indent="1"/>
    </xf>
    <xf numFmtId="10" fontId="5" fillId="0" borderId="34" xfId="42" applyNumberFormat="1" applyFont="1" applyFill="1" applyBorder="1" applyAlignment="1">
      <alignment horizontal="right" vertical="center" indent="1"/>
    </xf>
    <xf numFmtId="10" fontId="5" fillId="12" borderId="11" xfId="42" applyNumberFormat="1" applyFont="1" applyFill="1" applyBorder="1" applyAlignment="1">
      <alignment horizontal="right" vertical="center" indent="1"/>
    </xf>
    <xf numFmtId="38" fontId="5" fillId="12" borderId="18" xfId="49" applyFont="1" applyFill="1" applyBorder="1" applyAlignment="1">
      <alignment horizontal="right" vertical="center" indent="1"/>
    </xf>
    <xf numFmtId="10" fontId="5" fillId="12" borderId="18" xfId="42" applyNumberFormat="1" applyFont="1" applyFill="1" applyBorder="1" applyAlignment="1">
      <alignment horizontal="right" vertical="center" indent="1"/>
    </xf>
    <xf numFmtId="10" fontId="5" fillId="12" borderId="19" xfId="42" applyNumberFormat="1" applyFont="1" applyFill="1" applyBorder="1" applyAlignment="1">
      <alignment horizontal="right" vertical="center" indent="1"/>
    </xf>
    <xf numFmtId="10" fontId="5" fillId="35" borderId="11" xfId="42" applyNumberFormat="1" applyFont="1" applyFill="1" applyBorder="1" applyAlignment="1">
      <alignment horizontal="right" vertical="center" indent="1"/>
    </xf>
    <xf numFmtId="10" fontId="5" fillId="35" borderId="26" xfId="42" applyNumberFormat="1" applyFont="1" applyFill="1" applyBorder="1" applyAlignment="1">
      <alignment horizontal="right" vertical="center" indent="1"/>
    </xf>
    <xf numFmtId="10" fontId="5" fillId="35" borderId="23" xfId="42" applyNumberFormat="1" applyFont="1" applyFill="1" applyBorder="1" applyAlignment="1">
      <alignment horizontal="right" vertical="center" indent="1"/>
    </xf>
    <xf numFmtId="0" fontId="4" fillId="34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38" fontId="12" fillId="0" borderId="0" xfId="49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 textRotation="255" shrinkToFit="1"/>
    </xf>
    <xf numFmtId="0" fontId="4" fillId="34" borderId="51" xfId="0" applyFont="1" applyFill="1" applyBorder="1" applyAlignment="1">
      <alignment horizontal="center" vertical="center" textRotation="255" shrinkToFit="1"/>
    </xf>
    <xf numFmtId="0" fontId="4" fillId="34" borderId="52" xfId="0" applyFont="1" applyFill="1" applyBorder="1" applyAlignment="1">
      <alignment horizontal="center" vertical="center" textRotation="255" shrinkToFit="1"/>
    </xf>
    <xf numFmtId="0" fontId="4" fillId="34" borderId="53" xfId="0" applyFont="1" applyFill="1" applyBorder="1" applyAlignment="1">
      <alignment horizontal="center" vertical="center" textRotation="255" shrinkToFit="1"/>
    </xf>
    <xf numFmtId="0" fontId="4" fillId="34" borderId="54" xfId="0" applyFont="1" applyFill="1" applyBorder="1" applyAlignment="1">
      <alignment horizontal="center" vertical="center" textRotation="255" shrinkToFit="1"/>
    </xf>
    <xf numFmtId="0" fontId="4" fillId="34" borderId="21" xfId="0" applyFont="1" applyFill="1" applyBorder="1" applyAlignment="1">
      <alignment horizontal="center" vertical="center" textRotation="255" shrinkToFit="1"/>
    </xf>
    <xf numFmtId="0" fontId="4" fillId="34" borderId="13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38" fontId="5" fillId="34" borderId="55" xfId="49" applyFont="1" applyFill="1" applyBorder="1" applyAlignment="1">
      <alignment horizontal="center" vertical="center"/>
    </xf>
    <xf numFmtId="38" fontId="5" fillId="34" borderId="56" xfId="49" applyFont="1" applyFill="1" applyBorder="1" applyAlignment="1">
      <alignment horizontal="center" vertical="center"/>
    </xf>
    <xf numFmtId="38" fontId="5" fillId="34" borderId="57" xfId="49" applyFont="1" applyFill="1" applyBorder="1" applyAlignment="1">
      <alignment horizontal="center" vertical="center"/>
    </xf>
    <xf numFmtId="38" fontId="5" fillId="34" borderId="16" xfId="49" applyFont="1" applyFill="1" applyBorder="1" applyAlignment="1">
      <alignment horizontal="center" vertical="center"/>
    </xf>
    <xf numFmtId="0" fontId="5" fillId="12" borderId="25" xfId="0" applyFont="1" applyFill="1" applyBorder="1" applyAlignment="1">
      <alignment horizontal="right" vertical="center"/>
    </xf>
    <xf numFmtId="0" fontId="5" fillId="12" borderId="17" xfId="0" applyFont="1" applyFill="1" applyBorder="1" applyAlignment="1">
      <alignment horizontal="right" vertical="center"/>
    </xf>
    <xf numFmtId="38" fontId="4" fillId="34" borderId="58" xfId="49" applyFont="1" applyFill="1" applyBorder="1" applyAlignment="1">
      <alignment horizontal="center" vertical="center" wrapText="1"/>
    </xf>
    <xf numFmtId="38" fontId="4" fillId="34" borderId="58" xfId="49" applyFont="1" applyFill="1" applyBorder="1" applyAlignment="1">
      <alignment horizontal="center" vertical="center"/>
    </xf>
    <xf numFmtId="38" fontId="4" fillId="34" borderId="30" xfId="49" applyFont="1" applyFill="1" applyBorder="1" applyAlignment="1">
      <alignment horizontal="center" vertical="center" wrapText="1"/>
    </xf>
    <xf numFmtId="38" fontId="4" fillId="34" borderId="26" xfId="49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shrinkToFit="1" readingOrder="1"/>
    </xf>
    <xf numFmtId="0" fontId="4" fillId="0" borderId="15" xfId="0" applyFont="1" applyFill="1" applyBorder="1" applyAlignment="1">
      <alignment horizontal="center" vertical="center" shrinkToFit="1" readingOrder="1"/>
    </xf>
    <xf numFmtId="0" fontId="4" fillId="0" borderId="52" xfId="0" applyFont="1" applyFill="1" applyBorder="1" applyAlignment="1">
      <alignment horizontal="center" vertical="center" shrinkToFit="1" readingOrder="1"/>
    </xf>
    <xf numFmtId="0" fontId="4" fillId="0" borderId="11" xfId="0" applyFont="1" applyFill="1" applyBorder="1" applyAlignment="1">
      <alignment horizontal="center" vertical="center" shrinkToFit="1" readingOrder="1"/>
    </xf>
    <xf numFmtId="0" fontId="4" fillId="0" borderId="37" xfId="0" applyFont="1" applyFill="1" applyBorder="1" applyAlignment="1">
      <alignment horizontal="center" vertical="center" shrinkToFit="1" readingOrder="1"/>
    </xf>
    <xf numFmtId="0" fontId="4" fillId="0" borderId="18" xfId="0" applyFont="1" applyFill="1" applyBorder="1" applyAlignment="1">
      <alignment horizontal="center" vertical="center" shrinkToFit="1" readingOrder="1"/>
    </xf>
    <xf numFmtId="0" fontId="4" fillId="0" borderId="10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right" vertical="center"/>
    </xf>
    <xf numFmtId="0" fontId="8" fillId="12" borderId="17" xfId="0" applyFont="1" applyFill="1" applyBorder="1" applyAlignment="1">
      <alignment horizontal="right" vertical="center"/>
    </xf>
    <xf numFmtId="38" fontId="4" fillId="34" borderId="59" xfId="49" applyFont="1" applyFill="1" applyBorder="1" applyAlignment="1">
      <alignment horizontal="center" vertical="center" wrapText="1"/>
    </xf>
    <xf numFmtId="38" fontId="4" fillId="34" borderId="59" xfId="49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7" fillId="12" borderId="25" xfId="0" applyFont="1" applyFill="1" applyBorder="1" applyAlignment="1">
      <alignment horizontal="right" vertical="center"/>
    </xf>
    <xf numFmtId="0" fontId="7" fillId="12" borderId="17" xfId="0" applyFont="1" applyFill="1" applyBorder="1" applyAlignment="1">
      <alignment horizontal="right" vertical="center"/>
    </xf>
    <xf numFmtId="0" fontId="4" fillId="0" borderId="63" xfId="0" applyFont="1" applyFill="1" applyBorder="1" applyAlignment="1">
      <alignment horizontal="center" vertical="center"/>
    </xf>
    <xf numFmtId="0" fontId="5" fillId="12" borderId="64" xfId="0" applyFont="1" applyFill="1" applyBorder="1" applyAlignment="1">
      <alignment horizontal="right" vertical="center"/>
    </xf>
    <xf numFmtId="0" fontId="5" fillId="12" borderId="20" xfId="0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view="pageBreakPreview" zoomScale="70" zoomScaleNormal="75" zoomScaleSheetLayoutView="70" workbookViewId="0" topLeftCell="A1">
      <selection activeCell="E56" sqref="E56"/>
    </sheetView>
  </sheetViews>
  <sheetFormatPr defaultColWidth="9.00390625" defaultRowHeight="13.5"/>
  <cols>
    <col min="1" max="1" width="3.50390625" style="3" bestFit="1" customWidth="1"/>
    <col min="2" max="2" width="3.75390625" style="1" customWidth="1"/>
    <col min="3" max="3" width="22.375" style="1" customWidth="1"/>
    <col min="4" max="4" width="25.50390625" style="2" customWidth="1"/>
    <col min="5" max="5" width="22.00390625" style="2" customWidth="1"/>
    <col min="6" max="6" width="19.125" style="1" customWidth="1"/>
    <col min="7" max="7" width="26.25390625" style="1" customWidth="1"/>
    <col min="8" max="8" width="18.125" style="1" customWidth="1"/>
    <col min="9" max="9" width="16.875" style="1" customWidth="1"/>
    <col min="10" max="10" width="16.00390625" style="1" customWidth="1"/>
    <col min="11" max="16384" width="9.00390625" style="1" customWidth="1"/>
  </cols>
  <sheetData>
    <row r="1" spans="9:10" ht="23.25" customHeight="1">
      <c r="I1" s="110" t="s">
        <v>66</v>
      </c>
      <c r="J1" s="110"/>
    </row>
    <row r="2" spans="1:10" ht="42.75" customHeight="1">
      <c r="A2" s="111" t="s">
        <v>65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3:10" ht="21.75" customHeight="1" thickBot="1">
      <c r="C3" s="7"/>
      <c r="D3" s="8"/>
      <c r="E3" s="8"/>
      <c r="F3" s="8"/>
      <c r="G3" s="8"/>
      <c r="H3" s="8"/>
      <c r="I3" s="109"/>
      <c r="J3" s="109"/>
    </row>
    <row r="4" spans="1:10" ht="21.75" customHeight="1">
      <c r="A4" s="114" t="s">
        <v>45</v>
      </c>
      <c r="B4" s="118" t="s">
        <v>20</v>
      </c>
      <c r="C4" s="120" t="s">
        <v>44</v>
      </c>
      <c r="D4" s="124" t="s">
        <v>74</v>
      </c>
      <c r="E4" s="125"/>
      <c r="F4" s="126"/>
      <c r="G4" s="125" t="s">
        <v>75</v>
      </c>
      <c r="H4" s="125"/>
      <c r="I4" s="127"/>
      <c r="J4" s="12" t="s">
        <v>67</v>
      </c>
    </row>
    <row r="5" spans="1:10" ht="21.75" customHeight="1">
      <c r="A5" s="115"/>
      <c r="B5" s="119"/>
      <c r="C5" s="121"/>
      <c r="D5" s="11" t="s">
        <v>57</v>
      </c>
      <c r="E5" s="9" t="s">
        <v>58</v>
      </c>
      <c r="F5" s="13" t="s">
        <v>59</v>
      </c>
      <c r="G5" s="10" t="s">
        <v>60</v>
      </c>
      <c r="H5" s="9" t="s">
        <v>61</v>
      </c>
      <c r="I5" s="9" t="s">
        <v>62</v>
      </c>
      <c r="J5" s="108" t="s">
        <v>71</v>
      </c>
    </row>
    <row r="6" spans="1:10" ht="19.5" customHeight="1">
      <c r="A6" s="116"/>
      <c r="B6" s="119"/>
      <c r="C6" s="122"/>
      <c r="D6" s="144" t="s">
        <v>64</v>
      </c>
      <c r="E6" s="132" t="s">
        <v>72</v>
      </c>
      <c r="F6" s="141" t="s">
        <v>70</v>
      </c>
      <c r="G6" s="130" t="s">
        <v>73</v>
      </c>
      <c r="H6" s="132" t="s">
        <v>72</v>
      </c>
      <c r="I6" s="112" t="s">
        <v>70</v>
      </c>
      <c r="J6" s="108"/>
    </row>
    <row r="7" spans="1:10" ht="30" customHeight="1" thickBot="1">
      <c r="A7" s="117"/>
      <c r="B7" s="119"/>
      <c r="C7" s="123"/>
      <c r="D7" s="145"/>
      <c r="E7" s="133"/>
      <c r="F7" s="123"/>
      <c r="G7" s="131"/>
      <c r="H7" s="133"/>
      <c r="I7" s="113"/>
      <c r="J7" s="108"/>
    </row>
    <row r="8" spans="1:10" ht="30" customHeight="1">
      <c r="A8" s="134" t="s">
        <v>68</v>
      </c>
      <c r="B8" s="135"/>
      <c r="C8" s="135"/>
      <c r="D8" s="16">
        <f>SUM(D13,D14,D15,D16,D17,D21,D31,D32,D33,D34,D35,D40,D43,D44,D48,D53,D58,D59,D61)</f>
        <v>1705510</v>
      </c>
      <c r="E8" s="17">
        <f>SUM(E13,E14,E15,E16,E17,E21,E31,E32,E33,E34,E35,E40,E43,E44,E48,E53,E58,E59,E61)</f>
        <v>240027</v>
      </c>
      <c r="F8" s="18">
        <f aca="true" t="shared" si="0" ref="F8:F20">E8/D8</f>
        <v>0.1407362020744528</v>
      </c>
      <c r="G8" s="19">
        <f>SUM(G13,G15,G16,G17,G18,G20,G33,G34,G35,G36,G37,G38,G41,G44,G46,G47,G49,G50,G52,G53,G54,G55,G56,G57,G59,G61,G62,G63)</f>
        <v>1697784</v>
      </c>
      <c r="H8" s="17">
        <f>SUM(H13,H15,H16,H17,H18,H20,H33,H34,H35,H36,H37,H38,H41,H44,H46,H47,H49,H50,H52,H53,H54,H55,H56,H57,H59,H61,H62,H63)</f>
        <v>234395</v>
      </c>
      <c r="I8" s="20">
        <f aca="true" t="shared" si="1" ref="I8:I13">H8/G8</f>
        <v>0.1380593762221814</v>
      </c>
      <c r="J8" s="18">
        <f>F8-I8</f>
        <v>0.002676825852271414</v>
      </c>
    </row>
    <row r="9" spans="1:10" ht="30" customHeight="1">
      <c r="A9" s="136" t="s">
        <v>63</v>
      </c>
      <c r="B9" s="137"/>
      <c r="C9" s="137"/>
      <c r="D9" s="21">
        <f>D8-D10</f>
        <v>1572569</v>
      </c>
      <c r="E9" s="14">
        <f>E8-E10</f>
        <v>217595</v>
      </c>
      <c r="F9" s="15">
        <f t="shared" si="0"/>
        <v>0.13836912720522915</v>
      </c>
      <c r="G9" s="22">
        <f>G8-G10</f>
        <v>1503304</v>
      </c>
      <c r="H9" s="14">
        <f>H8-H10</f>
        <v>205918</v>
      </c>
      <c r="I9" s="23">
        <f t="shared" si="1"/>
        <v>0.13697695210017402</v>
      </c>
      <c r="J9" s="15">
        <f aca="true" t="shared" si="2" ref="J9:J64">F9-I9</f>
        <v>0.0013921751050551268</v>
      </c>
    </row>
    <row r="10" spans="1:10" ht="30" customHeight="1" thickBot="1">
      <c r="A10" s="138" t="s">
        <v>69</v>
      </c>
      <c r="B10" s="139"/>
      <c r="C10" s="139"/>
      <c r="D10" s="24">
        <f>SUM(D12,D20,D46,D47,D56,D57,D61)</f>
        <v>132941</v>
      </c>
      <c r="E10" s="25">
        <f>SUM(E12,E20,E46,E47,E56,E57,E61)</f>
        <v>22432</v>
      </c>
      <c r="F10" s="26">
        <f t="shared" si="0"/>
        <v>0.16873650717235467</v>
      </c>
      <c r="G10" s="27">
        <f>SUM(G12,G20,G46,G47,G50,G56,G57,G61,G62,G63)</f>
        <v>194480</v>
      </c>
      <c r="H10" s="25">
        <f>SUM(H12,H20,H46,H47,H50,H56,H57,H61,H62,H63)</f>
        <v>28477</v>
      </c>
      <c r="I10" s="28">
        <f t="shared" si="1"/>
        <v>0.14642636774989717</v>
      </c>
      <c r="J10" s="26">
        <f t="shared" si="2"/>
        <v>0.022310139422457492</v>
      </c>
    </row>
    <row r="11" spans="1:10" ht="19.5" customHeight="1">
      <c r="A11" s="149">
        <v>1</v>
      </c>
      <c r="B11" s="29">
        <v>1</v>
      </c>
      <c r="C11" s="30" t="s">
        <v>21</v>
      </c>
      <c r="D11" s="59">
        <v>226610</v>
      </c>
      <c r="E11" s="73">
        <v>27430</v>
      </c>
      <c r="F11" s="74">
        <f t="shared" si="0"/>
        <v>0.12104496712413397</v>
      </c>
      <c r="G11" s="75">
        <v>220846</v>
      </c>
      <c r="H11" s="73">
        <v>27758</v>
      </c>
      <c r="I11" s="97">
        <f t="shared" si="1"/>
        <v>0.12568939441964083</v>
      </c>
      <c r="J11" s="74">
        <f t="shared" si="2"/>
        <v>-0.004644427295506862</v>
      </c>
    </row>
    <row r="12" spans="1:10" ht="19.5" customHeight="1">
      <c r="A12" s="140"/>
      <c r="B12" s="31">
        <v>35</v>
      </c>
      <c r="C12" s="32" t="s">
        <v>43</v>
      </c>
      <c r="D12" s="62">
        <v>17395</v>
      </c>
      <c r="E12" s="76">
        <v>3087</v>
      </c>
      <c r="F12" s="77">
        <f t="shared" si="0"/>
        <v>0.17746478873239438</v>
      </c>
      <c r="G12" s="78">
        <v>17928</v>
      </c>
      <c r="H12" s="76">
        <v>3024</v>
      </c>
      <c r="I12" s="98">
        <f t="shared" si="1"/>
        <v>0.1686746987951807</v>
      </c>
      <c r="J12" s="77">
        <f t="shared" si="2"/>
        <v>0.008790089937213669</v>
      </c>
    </row>
    <row r="13" spans="1:10" ht="19.5" customHeight="1">
      <c r="A13" s="140"/>
      <c r="B13" s="128" t="s">
        <v>46</v>
      </c>
      <c r="C13" s="129"/>
      <c r="D13" s="58">
        <f>SUM(D11:D12)</f>
        <v>244005</v>
      </c>
      <c r="E13" s="66">
        <f>SUM(E11:E12)</f>
        <v>30517</v>
      </c>
      <c r="F13" s="67">
        <f>E13/D13</f>
        <v>0.12506710928054754</v>
      </c>
      <c r="G13" s="70">
        <f>SUM(G11:G12)</f>
        <v>238774</v>
      </c>
      <c r="H13" s="66">
        <f>SUM(H11:H12)</f>
        <v>30782</v>
      </c>
      <c r="I13" s="101">
        <f t="shared" si="1"/>
        <v>0.12891688374781174</v>
      </c>
      <c r="J13" s="67">
        <f t="shared" si="2"/>
        <v>-0.0038497744672642</v>
      </c>
    </row>
    <row r="14" spans="1:10" ht="19.5" customHeight="1">
      <c r="A14" s="4">
        <v>2</v>
      </c>
      <c r="B14" s="33">
        <v>2</v>
      </c>
      <c r="C14" s="34" t="s">
        <v>22</v>
      </c>
      <c r="D14" s="21">
        <v>154382</v>
      </c>
      <c r="E14" s="14">
        <v>22935</v>
      </c>
      <c r="F14" s="15">
        <f t="shared" si="0"/>
        <v>0.14856006529258592</v>
      </c>
      <c r="G14" s="71"/>
      <c r="H14" s="68"/>
      <c r="I14" s="105"/>
      <c r="J14" s="69"/>
    </row>
    <row r="15" spans="1:10" ht="19.5" customHeight="1">
      <c r="A15" s="4">
        <v>3</v>
      </c>
      <c r="B15" s="33">
        <v>3</v>
      </c>
      <c r="C15" s="34" t="s">
        <v>26</v>
      </c>
      <c r="D15" s="21">
        <v>118981</v>
      </c>
      <c r="E15" s="14">
        <v>14627</v>
      </c>
      <c r="F15" s="15">
        <f t="shared" si="0"/>
        <v>0.12293559475882704</v>
      </c>
      <c r="G15" s="22">
        <v>117318</v>
      </c>
      <c r="H15" s="14">
        <v>13572</v>
      </c>
      <c r="I15" s="23">
        <f>H15/G15</f>
        <v>0.11568557254641232</v>
      </c>
      <c r="J15" s="15">
        <f t="shared" si="2"/>
        <v>0.0072500222124147196</v>
      </c>
    </row>
    <row r="16" spans="1:10" ht="19.5" customHeight="1">
      <c r="A16" s="4">
        <v>4</v>
      </c>
      <c r="B16" s="33">
        <v>4</v>
      </c>
      <c r="C16" s="34" t="s">
        <v>25</v>
      </c>
      <c r="D16" s="21">
        <v>119555</v>
      </c>
      <c r="E16" s="14">
        <v>13409</v>
      </c>
      <c r="F16" s="15">
        <f t="shared" si="0"/>
        <v>0.11215758437539208</v>
      </c>
      <c r="G16" s="22">
        <v>118023</v>
      </c>
      <c r="H16" s="14">
        <v>16775</v>
      </c>
      <c r="I16" s="23">
        <f>H16/G16</f>
        <v>0.1421333129983139</v>
      </c>
      <c r="J16" s="15">
        <f t="shared" si="2"/>
        <v>-0.029975728622921805</v>
      </c>
    </row>
    <row r="17" spans="1:10" ht="19.5" customHeight="1">
      <c r="A17" s="4">
        <v>5</v>
      </c>
      <c r="B17" s="33">
        <v>5</v>
      </c>
      <c r="C17" s="34" t="s">
        <v>24</v>
      </c>
      <c r="D17" s="21">
        <v>64203</v>
      </c>
      <c r="E17" s="14">
        <v>11460</v>
      </c>
      <c r="F17" s="15">
        <f t="shared" si="0"/>
        <v>0.17849633194710526</v>
      </c>
      <c r="G17" s="22">
        <v>64751</v>
      </c>
      <c r="H17" s="14">
        <v>10762</v>
      </c>
      <c r="I17" s="23">
        <f>H17/G17</f>
        <v>0.16620592732158576</v>
      </c>
      <c r="J17" s="15">
        <f t="shared" si="2"/>
        <v>0.012290404625519502</v>
      </c>
    </row>
    <row r="18" spans="1:10" ht="19.5" customHeight="1">
      <c r="A18" s="5">
        <v>6</v>
      </c>
      <c r="B18" s="35">
        <v>6</v>
      </c>
      <c r="C18" s="36" t="s">
        <v>0</v>
      </c>
      <c r="D18" s="63"/>
      <c r="E18" s="68"/>
      <c r="F18" s="69"/>
      <c r="G18" s="22">
        <v>42402</v>
      </c>
      <c r="H18" s="14">
        <v>4682</v>
      </c>
      <c r="I18" s="23">
        <f>H18/G18</f>
        <v>0.11041931984340361</v>
      </c>
      <c r="J18" s="15">
        <f t="shared" si="2"/>
        <v>-0.11041931984340361</v>
      </c>
    </row>
    <row r="19" spans="1:10" ht="19.5" customHeight="1">
      <c r="A19" s="146">
        <v>7</v>
      </c>
      <c r="B19" s="37">
        <v>7</v>
      </c>
      <c r="C19" s="38" t="s">
        <v>1</v>
      </c>
      <c r="D19" s="59">
        <v>64797</v>
      </c>
      <c r="E19" s="73">
        <v>6931</v>
      </c>
      <c r="F19" s="74">
        <f t="shared" si="0"/>
        <v>0.10696482861860888</v>
      </c>
      <c r="G19" s="79"/>
      <c r="H19" s="80"/>
      <c r="I19" s="106"/>
      <c r="J19" s="81"/>
    </row>
    <row r="20" spans="1:10" ht="19.5" customHeight="1">
      <c r="A20" s="147"/>
      <c r="B20" s="39">
        <v>44</v>
      </c>
      <c r="C20" s="40" t="s">
        <v>47</v>
      </c>
      <c r="D20" s="62">
        <v>14337</v>
      </c>
      <c r="E20" s="76">
        <v>1569</v>
      </c>
      <c r="F20" s="77">
        <f t="shared" si="0"/>
        <v>0.10943712073655576</v>
      </c>
      <c r="G20" s="78">
        <v>14788</v>
      </c>
      <c r="H20" s="76">
        <v>2221</v>
      </c>
      <c r="I20" s="98">
        <f>H20/G20</f>
        <v>0.15018934271030565</v>
      </c>
      <c r="J20" s="77">
        <f t="shared" si="2"/>
        <v>-0.04075222197374989</v>
      </c>
    </row>
    <row r="21" spans="1:10" ht="19.5" customHeight="1">
      <c r="A21" s="148"/>
      <c r="B21" s="128" t="s">
        <v>48</v>
      </c>
      <c r="C21" s="129"/>
      <c r="D21" s="58">
        <f>SUM(D19:D20)</f>
        <v>79134</v>
      </c>
      <c r="E21" s="66">
        <f>SUM(E19:E20)</f>
        <v>8500</v>
      </c>
      <c r="F21" s="67">
        <f>E21/D21</f>
        <v>0.10741274294235095</v>
      </c>
      <c r="G21" s="71"/>
      <c r="H21" s="68"/>
      <c r="I21" s="105"/>
      <c r="J21" s="69"/>
    </row>
    <row r="22" spans="1:10" ht="19.5" customHeight="1">
      <c r="A22" s="5">
        <v>8</v>
      </c>
      <c r="B22" s="35">
        <v>8</v>
      </c>
      <c r="C22" s="36" t="s">
        <v>23</v>
      </c>
      <c r="D22" s="63"/>
      <c r="E22" s="68"/>
      <c r="F22" s="69"/>
      <c r="G22" s="71"/>
      <c r="H22" s="68"/>
      <c r="I22" s="105"/>
      <c r="J22" s="69"/>
    </row>
    <row r="23" spans="1:10" ht="19.5" customHeight="1">
      <c r="A23" s="140">
        <v>9</v>
      </c>
      <c r="B23" s="41">
        <v>9</v>
      </c>
      <c r="C23" s="42" t="s">
        <v>30</v>
      </c>
      <c r="D23" s="64"/>
      <c r="E23" s="80"/>
      <c r="F23" s="81"/>
      <c r="G23" s="79"/>
      <c r="H23" s="80"/>
      <c r="I23" s="106"/>
      <c r="J23" s="81"/>
    </row>
    <row r="24" spans="1:10" ht="19.5" customHeight="1">
      <c r="A24" s="140"/>
      <c r="B24" s="43">
        <v>41</v>
      </c>
      <c r="C24" s="44" t="s">
        <v>17</v>
      </c>
      <c r="D24" s="65"/>
      <c r="E24" s="86"/>
      <c r="F24" s="87"/>
      <c r="G24" s="88"/>
      <c r="H24" s="86"/>
      <c r="I24" s="107"/>
      <c r="J24" s="87"/>
    </row>
    <row r="25" spans="1:10" ht="19.5" customHeight="1">
      <c r="A25" s="140"/>
      <c r="B25" s="128" t="s">
        <v>49</v>
      </c>
      <c r="C25" s="129"/>
      <c r="D25" s="63">
        <f>SUM(D23:D24)</f>
        <v>0</v>
      </c>
      <c r="E25" s="68">
        <f>SUM(E23:E24)</f>
        <v>0</v>
      </c>
      <c r="F25" s="69"/>
      <c r="G25" s="71"/>
      <c r="H25" s="68"/>
      <c r="I25" s="105"/>
      <c r="J25" s="69"/>
    </row>
    <row r="26" spans="1:10" ht="19.5" customHeight="1">
      <c r="A26" s="140">
        <v>10</v>
      </c>
      <c r="B26" s="45">
        <v>10</v>
      </c>
      <c r="C26" s="46" t="s">
        <v>29</v>
      </c>
      <c r="D26" s="64"/>
      <c r="E26" s="89"/>
      <c r="F26" s="90"/>
      <c r="G26" s="91"/>
      <c r="H26" s="89"/>
      <c r="I26" s="106"/>
      <c r="J26" s="81"/>
    </row>
    <row r="27" spans="1:10" ht="19.5" customHeight="1">
      <c r="A27" s="140"/>
      <c r="B27" s="31">
        <v>37</v>
      </c>
      <c r="C27" s="32" t="s">
        <v>13</v>
      </c>
      <c r="D27" s="65"/>
      <c r="E27" s="82"/>
      <c r="F27" s="83"/>
      <c r="G27" s="84"/>
      <c r="H27" s="82"/>
      <c r="I27" s="107"/>
      <c r="J27" s="87"/>
    </row>
    <row r="28" spans="1:10" ht="19.5" customHeight="1">
      <c r="A28" s="140"/>
      <c r="B28" s="142" t="s">
        <v>50</v>
      </c>
      <c r="C28" s="143"/>
      <c r="D28" s="63">
        <f>SUM(D26:D27)</f>
        <v>0</v>
      </c>
      <c r="E28" s="68">
        <f>SUM(E26:E27)</f>
        <v>0</v>
      </c>
      <c r="F28" s="69"/>
      <c r="G28" s="71"/>
      <c r="H28" s="68"/>
      <c r="I28" s="105"/>
      <c r="J28" s="69"/>
    </row>
    <row r="29" spans="1:10" s="6" customFormat="1" ht="19.5" customHeight="1">
      <c r="A29" s="146">
        <v>11</v>
      </c>
      <c r="B29" s="37">
        <v>11</v>
      </c>
      <c r="C29" s="38" t="s">
        <v>2</v>
      </c>
      <c r="D29" s="59">
        <v>24869</v>
      </c>
      <c r="E29" s="73">
        <v>4145</v>
      </c>
      <c r="F29" s="74">
        <f aca="true" t="shared" si="3" ref="F29:F35">E29/D29</f>
        <v>0.16667336845068156</v>
      </c>
      <c r="G29" s="79"/>
      <c r="H29" s="80"/>
      <c r="I29" s="106"/>
      <c r="J29" s="81"/>
    </row>
    <row r="30" spans="1:10" ht="19.5" customHeight="1">
      <c r="A30" s="147"/>
      <c r="B30" s="31">
        <v>12</v>
      </c>
      <c r="C30" s="32" t="s">
        <v>3</v>
      </c>
      <c r="D30" s="62">
        <v>37836</v>
      </c>
      <c r="E30" s="76">
        <v>7437</v>
      </c>
      <c r="F30" s="77">
        <f t="shared" si="3"/>
        <v>0.19655883285759593</v>
      </c>
      <c r="G30" s="88"/>
      <c r="H30" s="86"/>
      <c r="I30" s="107"/>
      <c r="J30" s="87"/>
    </row>
    <row r="31" spans="1:10" ht="19.5" customHeight="1">
      <c r="A31" s="148"/>
      <c r="B31" s="128" t="s">
        <v>51</v>
      </c>
      <c r="C31" s="129"/>
      <c r="D31" s="58">
        <f>SUM(D29:D30)</f>
        <v>62705</v>
      </c>
      <c r="E31" s="66">
        <f>SUM(E29:E30)</f>
        <v>11582</v>
      </c>
      <c r="F31" s="67">
        <f t="shared" si="3"/>
        <v>0.18470616378279245</v>
      </c>
      <c r="G31" s="71"/>
      <c r="H31" s="68"/>
      <c r="I31" s="105"/>
      <c r="J31" s="69"/>
    </row>
    <row r="32" spans="1:10" ht="19.5" customHeight="1">
      <c r="A32" s="4">
        <v>12</v>
      </c>
      <c r="B32" s="33">
        <v>13</v>
      </c>
      <c r="C32" s="34" t="s">
        <v>28</v>
      </c>
      <c r="D32" s="21">
        <v>64893</v>
      </c>
      <c r="E32" s="14">
        <v>12879</v>
      </c>
      <c r="F32" s="15">
        <f t="shared" si="3"/>
        <v>0.1984651657343627</v>
      </c>
      <c r="G32" s="71"/>
      <c r="H32" s="68"/>
      <c r="I32" s="105"/>
      <c r="J32" s="69"/>
    </row>
    <row r="33" spans="1:10" ht="19.5" customHeight="1">
      <c r="A33" s="4">
        <v>13</v>
      </c>
      <c r="B33" s="41">
        <v>14</v>
      </c>
      <c r="C33" s="42" t="s">
        <v>27</v>
      </c>
      <c r="D33" s="21">
        <v>92134</v>
      </c>
      <c r="E33" s="14">
        <v>9132</v>
      </c>
      <c r="F33" s="15">
        <f t="shared" si="3"/>
        <v>0.09911650422211127</v>
      </c>
      <c r="G33" s="22">
        <v>91722</v>
      </c>
      <c r="H33" s="14">
        <v>11542</v>
      </c>
      <c r="I33" s="23">
        <f aca="true" t="shared" si="4" ref="I33:I38">H33/G33</f>
        <v>0.12583676762390703</v>
      </c>
      <c r="J33" s="15">
        <f t="shared" si="2"/>
        <v>-0.026720263401795757</v>
      </c>
    </row>
    <row r="34" spans="1:10" ht="19.5" customHeight="1">
      <c r="A34" s="4">
        <v>14</v>
      </c>
      <c r="B34" s="33">
        <v>15</v>
      </c>
      <c r="C34" s="47" t="s">
        <v>4</v>
      </c>
      <c r="D34" s="21">
        <v>70428</v>
      </c>
      <c r="E34" s="14">
        <v>7680</v>
      </c>
      <c r="F34" s="15">
        <f t="shared" si="3"/>
        <v>0.1090475379110581</v>
      </c>
      <c r="G34" s="22">
        <v>68184</v>
      </c>
      <c r="H34" s="14">
        <v>11312</v>
      </c>
      <c r="I34" s="23">
        <f t="shared" si="4"/>
        <v>0.16590402440455237</v>
      </c>
      <c r="J34" s="15">
        <f t="shared" si="2"/>
        <v>-0.05685648649349427</v>
      </c>
    </row>
    <row r="35" spans="1:10" ht="19.5" customHeight="1">
      <c r="A35" s="4">
        <v>15</v>
      </c>
      <c r="B35" s="33">
        <v>16</v>
      </c>
      <c r="C35" s="47" t="s">
        <v>5</v>
      </c>
      <c r="D35" s="21">
        <v>182093</v>
      </c>
      <c r="E35" s="14">
        <v>22926</v>
      </c>
      <c r="F35" s="15">
        <f t="shared" si="3"/>
        <v>0.12590269807186438</v>
      </c>
      <c r="G35" s="22">
        <v>169434</v>
      </c>
      <c r="H35" s="14">
        <v>19620</v>
      </c>
      <c r="I35" s="23">
        <f t="shared" si="4"/>
        <v>0.11579730160416446</v>
      </c>
      <c r="J35" s="15">
        <f t="shared" si="2"/>
        <v>0.010105396467699923</v>
      </c>
    </row>
    <row r="36" spans="1:10" ht="19.5" customHeight="1">
      <c r="A36" s="4">
        <v>16</v>
      </c>
      <c r="B36" s="33">
        <v>17</v>
      </c>
      <c r="C36" s="47" t="s">
        <v>6</v>
      </c>
      <c r="D36" s="63"/>
      <c r="E36" s="68"/>
      <c r="F36" s="69"/>
      <c r="G36" s="22">
        <v>127350</v>
      </c>
      <c r="H36" s="14">
        <v>16472</v>
      </c>
      <c r="I36" s="23">
        <f t="shared" si="4"/>
        <v>0.1293443266588143</v>
      </c>
      <c r="J36" s="15">
        <f t="shared" si="2"/>
        <v>-0.1293443266588143</v>
      </c>
    </row>
    <row r="37" spans="1:10" s="6" customFormat="1" ht="19.5" customHeight="1">
      <c r="A37" s="4">
        <v>17</v>
      </c>
      <c r="B37" s="35">
        <v>18</v>
      </c>
      <c r="C37" s="48" t="s">
        <v>7</v>
      </c>
      <c r="D37" s="63"/>
      <c r="E37" s="68"/>
      <c r="F37" s="69"/>
      <c r="G37" s="22">
        <v>55211</v>
      </c>
      <c r="H37" s="14">
        <v>9396</v>
      </c>
      <c r="I37" s="23">
        <f t="shared" si="4"/>
        <v>0.17018347793012262</v>
      </c>
      <c r="J37" s="15">
        <f t="shared" si="2"/>
        <v>-0.17018347793012262</v>
      </c>
    </row>
    <row r="38" spans="1:10" s="6" customFormat="1" ht="19.5" customHeight="1">
      <c r="A38" s="146">
        <v>18</v>
      </c>
      <c r="B38" s="37">
        <v>19</v>
      </c>
      <c r="C38" s="49" t="s">
        <v>8</v>
      </c>
      <c r="D38" s="59">
        <v>24171</v>
      </c>
      <c r="E38" s="73">
        <v>5012</v>
      </c>
      <c r="F38" s="74">
        <f>E38/D38</f>
        <v>0.20735592238633072</v>
      </c>
      <c r="G38" s="75">
        <v>24389</v>
      </c>
      <c r="H38" s="73">
        <v>4494</v>
      </c>
      <c r="I38" s="97">
        <f t="shared" si="4"/>
        <v>0.1842633974332691</v>
      </c>
      <c r="J38" s="74">
        <f t="shared" si="2"/>
        <v>0.023092524953061605</v>
      </c>
    </row>
    <row r="39" spans="1:10" s="6" customFormat="1" ht="19.5" customHeight="1">
      <c r="A39" s="147"/>
      <c r="B39" s="31">
        <v>29</v>
      </c>
      <c r="C39" s="50" t="s">
        <v>42</v>
      </c>
      <c r="D39" s="62">
        <v>29752</v>
      </c>
      <c r="E39" s="76">
        <v>6293</v>
      </c>
      <c r="F39" s="77">
        <f>E39/D39</f>
        <v>0.21151519225598278</v>
      </c>
      <c r="G39" s="88"/>
      <c r="H39" s="86"/>
      <c r="I39" s="107"/>
      <c r="J39" s="87"/>
    </row>
    <row r="40" spans="1:10" s="6" customFormat="1" ht="19.5" customHeight="1">
      <c r="A40" s="148"/>
      <c r="B40" s="128" t="s">
        <v>52</v>
      </c>
      <c r="C40" s="129"/>
      <c r="D40" s="58">
        <f>SUM(D38:D39)</f>
        <v>53923</v>
      </c>
      <c r="E40" s="66">
        <f>SUM(E38:E39)</f>
        <v>11305</v>
      </c>
      <c r="F40" s="67">
        <f>E40/D40</f>
        <v>0.20965079836062533</v>
      </c>
      <c r="G40" s="71"/>
      <c r="H40" s="68"/>
      <c r="I40" s="105"/>
      <c r="J40" s="69"/>
    </row>
    <row r="41" spans="1:10" ht="19.5" customHeight="1">
      <c r="A41" s="4">
        <v>19</v>
      </c>
      <c r="B41" s="33">
        <v>20</v>
      </c>
      <c r="C41" s="47" t="s">
        <v>9</v>
      </c>
      <c r="D41" s="63"/>
      <c r="E41" s="68"/>
      <c r="F41" s="69"/>
      <c r="G41" s="22">
        <v>50758</v>
      </c>
      <c r="H41" s="14">
        <v>4913</v>
      </c>
      <c r="I41" s="23">
        <f>H41/G41</f>
        <v>0.09679262382284566</v>
      </c>
      <c r="J41" s="15">
        <f t="shared" si="2"/>
        <v>-0.09679262382284566</v>
      </c>
    </row>
    <row r="42" spans="1:10" ht="19.5" customHeight="1">
      <c r="A42" s="4">
        <v>20</v>
      </c>
      <c r="B42" s="33">
        <v>21</v>
      </c>
      <c r="C42" s="47" t="s">
        <v>34</v>
      </c>
      <c r="D42" s="63"/>
      <c r="E42" s="68"/>
      <c r="F42" s="69"/>
      <c r="G42" s="71"/>
      <c r="H42" s="68"/>
      <c r="I42" s="105"/>
      <c r="J42" s="69"/>
    </row>
    <row r="43" spans="1:10" ht="19.5" customHeight="1">
      <c r="A43" s="4">
        <v>21</v>
      </c>
      <c r="B43" s="33">
        <v>22</v>
      </c>
      <c r="C43" s="47" t="s">
        <v>33</v>
      </c>
      <c r="D43" s="21">
        <v>46589</v>
      </c>
      <c r="E43" s="14">
        <v>7526</v>
      </c>
      <c r="F43" s="15">
        <f aca="true" t="shared" si="5" ref="F43:F48">E43/D43</f>
        <v>0.16154027774796625</v>
      </c>
      <c r="G43" s="71"/>
      <c r="H43" s="68"/>
      <c r="I43" s="105"/>
      <c r="J43" s="69"/>
    </row>
    <row r="44" spans="1:10" ht="19.5" customHeight="1">
      <c r="A44" s="4">
        <v>22</v>
      </c>
      <c r="B44" s="33">
        <v>23</v>
      </c>
      <c r="C44" s="47" t="s">
        <v>32</v>
      </c>
      <c r="D44" s="21">
        <v>87996</v>
      </c>
      <c r="E44" s="14">
        <v>10669</v>
      </c>
      <c r="F44" s="15">
        <f t="shared" si="5"/>
        <v>0.12124414746124824</v>
      </c>
      <c r="G44" s="22">
        <v>88527</v>
      </c>
      <c r="H44" s="14">
        <v>14885</v>
      </c>
      <c r="I44" s="23">
        <f>H44/G44</f>
        <v>0.16814079320433314</v>
      </c>
      <c r="J44" s="15">
        <f t="shared" si="2"/>
        <v>-0.0468966457430849</v>
      </c>
    </row>
    <row r="45" spans="1:10" ht="19.5" customHeight="1">
      <c r="A45" s="155">
        <v>23</v>
      </c>
      <c r="B45" s="45">
        <v>24</v>
      </c>
      <c r="C45" s="51" t="s">
        <v>31</v>
      </c>
      <c r="D45" s="59">
        <v>44450</v>
      </c>
      <c r="E45" s="73">
        <v>9311</v>
      </c>
      <c r="F45" s="74">
        <f t="shared" si="5"/>
        <v>0.2094713160854893</v>
      </c>
      <c r="G45" s="79"/>
      <c r="H45" s="80"/>
      <c r="I45" s="106"/>
      <c r="J45" s="81"/>
    </row>
    <row r="46" spans="1:10" ht="19.5" customHeight="1">
      <c r="A46" s="156"/>
      <c r="B46" s="52">
        <v>42</v>
      </c>
      <c r="C46" s="53" t="s">
        <v>18</v>
      </c>
      <c r="D46" s="61">
        <v>7437</v>
      </c>
      <c r="E46" s="94">
        <v>491</v>
      </c>
      <c r="F46" s="95">
        <f t="shared" si="5"/>
        <v>0.06602124512572274</v>
      </c>
      <c r="G46" s="96">
        <v>7717</v>
      </c>
      <c r="H46" s="94">
        <v>942</v>
      </c>
      <c r="I46" s="100">
        <f>H46/G46</f>
        <v>0.12206816120253984</v>
      </c>
      <c r="J46" s="95">
        <f t="shared" si="2"/>
        <v>-0.056046916076817097</v>
      </c>
    </row>
    <row r="47" spans="1:10" ht="19.5" customHeight="1">
      <c r="A47" s="156"/>
      <c r="B47" s="43">
        <v>43</v>
      </c>
      <c r="C47" s="54" t="s">
        <v>19</v>
      </c>
      <c r="D47" s="60">
        <v>20621</v>
      </c>
      <c r="E47" s="85">
        <v>2736</v>
      </c>
      <c r="F47" s="92">
        <f t="shared" si="5"/>
        <v>0.13268027738712962</v>
      </c>
      <c r="G47" s="93">
        <v>20601</v>
      </c>
      <c r="H47" s="85">
        <v>2637</v>
      </c>
      <c r="I47" s="99">
        <f>H47/G47</f>
        <v>0.12800349497597205</v>
      </c>
      <c r="J47" s="92">
        <f t="shared" si="2"/>
        <v>0.004676782411157571</v>
      </c>
    </row>
    <row r="48" spans="1:10" ht="19.5" customHeight="1">
      <c r="A48" s="149"/>
      <c r="B48" s="150" t="s">
        <v>53</v>
      </c>
      <c r="C48" s="151"/>
      <c r="D48" s="58">
        <f>SUM(D45:D47)</f>
        <v>72508</v>
      </c>
      <c r="E48" s="66">
        <f>SUM(E45:E47)</f>
        <v>12538</v>
      </c>
      <c r="F48" s="67">
        <f t="shared" si="5"/>
        <v>0.17291885033375629</v>
      </c>
      <c r="G48" s="71"/>
      <c r="H48" s="68"/>
      <c r="I48" s="105"/>
      <c r="J48" s="69"/>
    </row>
    <row r="49" spans="1:10" ht="19.5" customHeight="1">
      <c r="A49" s="140">
        <v>24</v>
      </c>
      <c r="B49" s="45">
        <v>25</v>
      </c>
      <c r="C49" s="51" t="s">
        <v>38</v>
      </c>
      <c r="D49" s="64"/>
      <c r="E49" s="80"/>
      <c r="F49" s="81"/>
      <c r="G49" s="75">
        <v>37117</v>
      </c>
      <c r="H49" s="73">
        <v>6977</v>
      </c>
      <c r="I49" s="97">
        <f>H49/G49</f>
        <v>0.1879731659347469</v>
      </c>
      <c r="J49" s="74">
        <f t="shared" si="2"/>
        <v>-0.1879731659347469</v>
      </c>
    </row>
    <row r="50" spans="1:10" ht="19.5" customHeight="1">
      <c r="A50" s="140"/>
      <c r="B50" s="31">
        <v>40</v>
      </c>
      <c r="C50" s="50" t="s">
        <v>16</v>
      </c>
      <c r="D50" s="65"/>
      <c r="E50" s="86"/>
      <c r="F50" s="87"/>
      <c r="G50" s="78">
        <v>8355</v>
      </c>
      <c r="H50" s="76">
        <v>1029</v>
      </c>
      <c r="I50" s="98">
        <f>H50/G50</f>
        <v>0.12315978456014362</v>
      </c>
      <c r="J50" s="77">
        <f t="shared" si="2"/>
        <v>-0.12315978456014362</v>
      </c>
    </row>
    <row r="51" spans="1:10" ht="19.5" customHeight="1">
      <c r="A51" s="140"/>
      <c r="B51" s="128" t="s">
        <v>54</v>
      </c>
      <c r="C51" s="129"/>
      <c r="D51" s="63">
        <f>SUM(D49:D50)</f>
        <v>0</v>
      </c>
      <c r="E51" s="68">
        <f>SUM(E49:E50)</f>
        <v>0</v>
      </c>
      <c r="F51" s="69"/>
      <c r="G51" s="70">
        <f>SUM(G49:G50)</f>
        <v>45472</v>
      </c>
      <c r="H51" s="66">
        <f>SUM(H49:H50)</f>
        <v>8006</v>
      </c>
      <c r="I51" s="101">
        <f>H51/G51</f>
        <v>0.17606439127375087</v>
      </c>
      <c r="J51" s="67">
        <f t="shared" si="2"/>
        <v>-0.17606439127375087</v>
      </c>
    </row>
    <row r="52" spans="1:10" s="6" customFormat="1" ht="19.5" customHeight="1">
      <c r="A52" s="5">
        <v>25</v>
      </c>
      <c r="B52" s="35">
        <v>26</v>
      </c>
      <c r="C52" s="48" t="s">
        <v>37</v>
      </c>
      <c r="D52" s="63"/>
      <c r="E52" s="68"/>
      <c r="F52" s="69"/>
      <c r="G52" s="22">
        <v>35201</v>
      </c>
      <c r="H52" s="14">
        <v>4829</v>
      </c>
      <c r="I52" s="23">
        <f aca="true" t="shared" si="6" ref="I52:I57">H52/G52</f>
        <v>0.13718360273855856</v>
      </c>
      <c r="J52" s="15">
        <f t="shared" si="2"/>
        <v>-0.13718360273855856</v>
      </c>
    </row>
    <row r="53" spans="1:10" ht="19.5" customHeight="1">
      <c r="A53" s="4">
        <v>26</v>
      </c>
      <c r="B53" s="33">
        <v>27</v>
      </c>
      <c r="C53" s="47" t="s">
        <v>36</v>
      </c>
      <c r="D53" s="21">
        <v>36295</v>
      </c>
      <c r="E53" s="14">
        <v>5584</v>
      </c>
      <c r="F53" s="15">
        <f>E53/D53</f>
        <v>0.15385039261606281</v>
      </c>
      <c r="G53" s="22">
        <v>37509</v>
      </c>
      <c r="H53" s="14">
        <v>6028</v>
      </c>
      <c r="I53" s="23">
        <f t="shared" si="6"/>
        <v>0.16070809672345304</v>
      </c>
      <c r="J53" s="15">
        <f t="shared" si="2"/>
        <v>-0.006857704107390228</v>
      </c>
    </row>
    <row r="54" spans="1:10" ht="19.5" customHeight="1">
      <c r="A54" s="4">
        <v>27</v>
      </c>
      <c r="B54" s="33">
        <v>28</v>
      </c>
      <c r="C54" s="47" t="s">
        <v>35</v>
      </c>
      <c r="D54" s="63"/>
      <c r="E54" s="68"/>
      <c r="F54" s="69"/>
      <c r="G54" s="22">
        <v>73894</v>
      </c>
      <c r="H54" s="14">
        <v>9053</v>
      </c>
      <c r="I54" s="23">
        <f t="shared" si="6"/>
        <v>0.12251332990499905</v>
      </c>
      <c r="J54" s="15">
        <f t="shared" si="2"/>
        <v>-0.12251332990499905</v>
      </c>
    </row>
    <row r="55" spans="1:10" s="6" customFormat="1" ht="19.5" customHeight="1">
      <c r="A55" s="146">
        <v>28</v>
      </c>
      <c r="B55" s="37">
        <v>30</v>
      </c>
      <c r="C55" s="49" t="s">
        <v>41</v>
      </c>
      <c r="D55" s="59">
        <v>40442</v>
      </c>
      <c r="E55" s="73">
        <v>8581</v>
      </c>
      <c r="F55" s="74">
        <f>E55/D55</f>
        <v>0.21218040650808564</v>
      </c>
      <c r="G55" s="75">
        <v>41029</v>
      </c>
      <c r="H55" s="73">
        <v>8332</v>
      </c>
      <c r="I55" s="97">
        <f t="shared" si="6"/>
        <v>0.20307587316288478</v>
      </c>
      <c r="J55" s="74">
        <f t="shared" si="2"/>
        <v>0.009104533345200866</v>
      </c>
    </row>
    <row r="56" spans="1:10" s="6" customFormat="1" ht="19.5" customHeight="1">
      <c r="A56" s="147"/>
      <c r="B56" s="55">
        <v>33</v>
      </c>
      <c r="C56" s="56" t="s">
        <v>10</v>
      </c>
      <c r="D56" s="61">
        <v>27921</v>
      </c>
      <c r="E56" s="94">
        <v>6334</v>
      </c>
      <c r="F56" s="95">
        <f>E56/D56</f>
        <v>0.22685433902797178</v>
      </c>
      <c r="G56" s="96">
        <v>28039</v>
      </c>
      <c r="H56" s="94">
        <v>5325</v>
      </c>
      <c r="I56" s="100">
        <f t="shared" si="6"/>
        <v>0.18991404828988195</v>
      </c>
      <c r="J56" s="95">
        <f t="shared" si="2"/>
        <v>0.036940290738089826</v>
      </c>
    </row>
    <row r="57" spans="1:10" s="6" customFormat="1" ht="19.5" customHeight="1">
      <c r="A57" s="147"/>
      <c r="B57" s="43">
        <v>34</v>
      </c>
      <c r="C57" s="57" t="s">
        <v>11</v>
      </c>
      <c r="D57" s="60">
        <v>14083</v>
      </c>
      <c r="E57" s="85">
        <v>3107</v>
      </c>
      <c r="F57" s="92">
        <f>E57/D57</f>
        <v>0.22062060640488532</v>
      </c>
      <c r="G57" s="93">
        <v>14573</v>
      </c>
      <c r="H57" s="85">
        <v>2973</v>
      </c>
      <c r="I57" s="99">
        <f t="shared" si="6"/>
        <v>0.2040074109654841</v>
      </c>
      <c r="J57" s="92">
        <f t="shared" si="2"/>
        <v>0.016613195439401207</v>
      </c>
    </row>
    <row r="58" spans="1:10" ht="19.5" customHeight="1">
      <c r="A58" s="148"/>
      <c r="B58" s="150" t="s">
        <v>55</v>
      </c>
      <c r="C58" s="151"/>
      <c r="D58" s="58">
        <f>SUM(D55:D57)</f>
        <v>82446</v>
      </c>
      <c r="E58" s="66">
        <f>SUM(E55:E57)</f>
        <v>18022</v>
      </c>
      <c r="F58" s="67">
        <f>E58/D58</f>
        <v>0.21859156296242388</v>
      </c>
      <c r="G58" s="70">
        <f>SUM(G55:G57)</f>
        <v>83641</v>
      </c>
      <c r="H58" s="66">
        <f>SUM(H55:H57)</f>
        <v>16630</v>
      </c>
      <c r="I58" s="101">
        <f>H58/G58</f>
        <v>0.19882593464927487</v>
      </c>
      <c r="J58" s="67">
        <f t="shared" si="2"/>
        <v>0.019765628313149014</v>
      </c>
    </row>
    <row r="59" spans="1:10" ht="19.5" customHeight="1">
      <c r="A59" s="4">
        <v>29</v>
      </c>
      <c r="B59" s="33">
        <v>31</v>
      </c>
      <c r="C59" s="47" t="s">
        <v>40</v>
      </c>
      <c r="D59" s="21">
        <v>42093</v>
      </c>
      <c r="E59" s="14">
        <v>3628</v>
      </c>
      <c r="F59" s="15">
        <f>E59/D59</f>
        <v>0.08619010286746015</v>
      </c>
      <c r="G59" s="22">
        <v>39639</v>
      </c>
      <c r="H59" s="14">
        <v>4516</v>
      </c>
      <c r="I59" s="23">
        <f>H59/G59</f>
        <v>0.11392820202325991</v>
      </c>
      <c r="J59" s="15">
        <f t="shared" si="2"/>
        <v>-0.027738099155799764</v>
      </c>
    </row>
    <row r="60" spans="1:10" ht="19.5" customHeight="1">
      <c r="A60" s="4">
        <v>30</v>
      </c>
      <c r="B60" s="33">
        <v>32</v>
      </c>
      <c r="C60" s="47" t="s">
        <v>39</v>
      </c>
      <c r="D60" s="63"/>
      <c r="E60" s="68"/>
      <c r="F60" s="69"/>
      <c r="G60" s="71"/>
      <c r="H60" s="68"/>
      <c r="I60" s="105"/>
      <c r="J60" s="69"/>
    </row>
    <row r="61" spans="1:10" ht="19.5" customHeight="1">
      <c r="A61" s="4">
        <v>31</v>
      </c>
      <c r="B61" s="33">
        <v>36</v>
      </c>
      <c r="C61" s="47" t="s">
        <v>12</v>
      </c>
      <c r="D61" s="21">
        <v>31147</v>
      </c>
      <c r="E61" s="14">
        <v>5108</v>
      </c>
      <c r="F61" s="15">
        <f>E61/D61</f>
        <v>0.16399653257135519</v>
      </c>
      <c r="G61" s="22">
        <v>30250</v>
      </c>
      <c r="H61" s="14">
        <v>4613</v>
      </c>
      <c r="I61" s="23">
        <f>H61/G61</f>
        <v>0.15249586776859503</v>
      </c>
      <c r="J61" s="15">
        <f t="shared" si="2"/>
        <v>0.011500664802760158</v>
      </c>
    </row>
    <row r="62" spans="1:10" ht="19.5" customHeight="1">
      <c r="A62" s="140">
        <v>32</v>
      </c>
      <c r="B62" s="45">
        <v>38</v>
      </c>
      <c r="C62" s="51" t="s">
        <v>14</v>
      </c>
      <c r="D62" s="64"/>
      <c r="E62" s="80"/>
      <c r="F62" s="81"/>
      <c r="G62" s="75">
        <v>13749</v>
      </c>
      <c r="H62" s="73">
        <v>1794</v>
      </c>
      <c r="I62" s="97">
        <f>H62/G62</f>
        <v>0.13048221688850098</v>
      </c>
      <c r="J62" s="74">
        <f t="shared" si="2"/>
        <v>-0.13048221688850098</v>
      </c>
    </row>
    <row r="63" spans="1:10" ht="19.5" customHeight="1">
      <c r="A63" s="140"/>
      <c r="B63" s="31">
        <v>39</v>
      </c>
      <c r="C63" s="50" t="s">
        <v>15</v>
      </c>
      <c r="D63" s="65"/>
      <c r="E63" s="86"/>
      <c r="F63" s="87"/>
      <c r="G63" s="78">
        <v>38480</v>
      </c>
      <c r="H63" s="76">
        <v>3919</v>
      </c>
      <c r="I63" s="98">
        <f>H63/G63</f>
        <v>0.10184511434511434</v>
      </c>
      <c r="J63" s="77">
        <f t="shared" si="2"/>
        <v>-0.10184511434511434</v>
      </c>
    </row>
    <row r="64" spans="1:10" ht="19.5" customHeight="1" thickBot="1">
      <c r="A64" s="152"/>
      <c r="B64" s="153" t="s">
        <v>56</v>
      </c>
      <c r="C64" s="154"/>
      <c r="D64" s="63"/>
      <c r="E64" s="68"/>
      <c r="F64" s="69"/>
      <c r="G64" s="72">
        <f>SUM(G62:G63)</f>
        <v>52229</v>
      </c>
      <c r="H64" s="102">
        <f>SUM(H62:H63)</f>
        <v>5713</v>
      </c>
      <c r="I64" s="103">
        <f>H64/G64</f>
        <v>0.10938367573570239</v>
      </c>
      <c r="J64" s="104">
        <f t="shared" si="2"/>
        <v>-0.10938367573570239</v>
      </c>
    </row>
    <row r="65" ht="19.5" customHeight="1"/>
  </sheetData>
  <sheetProtection/>
  <mergeCells count="38">
    <mergeCell ref="B48:C48"/>
    <mergeCell ref="A45:A48"/>
    <mergeCell ref="A29:A31"/>
    <mergeCell ref="B31:C31"/>
    <mergeCell ref="A38:A40"/>
    <mergeCell ref="B40:C40"/>
    <mergeCell ref="B58:C58"/>
    <mergeCell ref="A55:A58"/>
    <mergeCell ref="A62:A64"/>
    <mergeCell ref="B64:C64"/>
    <mergeCell ref="A49:A51"/>
    <mergeCell ref="B51:C51"/>
    <mergeCell ref="A26:A28"/>
    <mergeCell ref="F6:F7"/>
    <mergeCell ref="B28:C28"/>
    <mergeCell ref="D6:D7"/>
    <mergeCell ref="E6:E7"/>
    <mergeCell ref="A19:A21"/>
    <mergeCell ref="B21:C21"/>
    <mergeCell ref="A11:A13"/>
    <mergeCell ref="B13:C13"/>
    <mergeCell ref="A23:A25"/>
    <mergeCell ref="B25:C25"/>
    <mergeCell ref="G6:G7"/>
    <mergeCell ref="H6:H7"/>
    <mergeCell ref="A8:C8"/>
    <mergeCell ref="A9:C9"/>
    <mergeCell ref="A10:C10"/>
    <mergeCell ref="J5:J7"/>
    <mergeCell ref="I3:J3"/>
    <mergeCell ref="I1:J1"/>
    <mergeCell ref="A2:J2"/>
    <mergeCell ref="I6:I7"/>
    <mergeCell ref="A4:A7"/>
    <mergeCell ref="B4:B7"/>
    <mergeCell ref="C4:C7"/>
    <mergeCell ref="D4:F4"/>
    <mergeCell ref="G4:I4"/>
  </mergeCells>
  <printOptions horizontalCentered="1"/>
  <pageMargins left="0.3937007874015748" right="0.3937007874015748" top="0.984251968503937" bottom="0.1968503937007874" header="0.72" footer="0.5118110236220472"/>
  <pageSetup cellComments="asDisplayed"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企画部情報政策課</cp:lastModifiedBy>
  <cp:lastPrinted>2018-12-08T23:04:06Z</cp:lastPrinted>
  <dcterms:created xsi:type="dcterms:W3CDTF">2004-04-12T06:19:15Z</dcterms:created>
  <dcterms:modified xsi:type="dcterms:W3CDTF">2018-12-08T23:36:33Z</dcterms:modified>
  <cp:category/>
  <cp:version/>
  <cp:contentType/>
  <cp:contentStatus/>
</cp:coreProperties>
</file>