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３表（第１表）" sheetId="1" r:id="rId1"/>
    <sheet name="２６表（第２表）" sheetId="2" r:id="rId2"/>
    <sheet name="２４表（第３表）" sheetId="3" r:id="rId3"/>
    <sheet name="２１表（第４表）" sheetId="4" r:id="rId4"/>
    <sheet name="４０表（第５表）" sheetId="5" r:id="rId5"/>
  </sheets>
  <definedNames>
    <definedName name="_xlnm.Print_Area" localSheetId="0">'１３表（第１表）'!$B$1:$N$65</definedName>
    <definedName name="_xlnm.Print_Area" localSheetId="3">'２１表（第４表）'!$B$1:$U$32</definedName>
    <definedName name="_xlnm.Print_Area" localSheetId="2">'２４表（第３表）'!$B$1:$M$28</definedName>
    <definedName name="_xlnm.Print_Area" localSheetId="1">'２６表（第２表）'!$B$1:$O$94</definedName>
    <definedName name="_xlnm.Print_Area" localSheetId="4">'４０表（第５表）'!$B$1:$N$38</definedName>
    <definedName name="_xlnm.Print_Titles" localSheetId="1">'２６表（第２表）'!$1:$3</definedName>
  </definedNames>
  <calcPr fullCalcOnLoad="1"/>
</workbook>
</file>

<file path=xl/sharedStrings.xml><?xml version="1.0" encoding="utf-8"?>
<sst xmlns="http://schemas.openxmlformats.org/spreadsheetml/2006/main" count="436" uniqueCount="287">
  <si>
    <t>082015</t>
  </si>
  <si>
    <t>082023</t>
  </si>
  <si>
    <t>082031</t>
  </si>
  <si>
    <t>082198</t>
  </si>
  <si>
    <t>082210</t>
  </si>
  <si>
    <t>083097</t>
  </si>
  <si>
    <t>089168</t>
  </si>
  <si>
    <t>（単位：千円）</t>
  </si>
  <si>
    <t>団　　体　　名</t>
  </si>
  <si>
    <t>項　　　目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</si>
  <si>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</si>
  <si>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</si>
  <si>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</si>
  <si>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</si>
  <si>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</si>
  <si>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</si>
  <si>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</si>
  <si>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</si>
  <si>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</si>
  <si>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</si>
  <si>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</si>
  <si>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</si>
  <si>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</si>
  <si>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</si>
  <si>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</si>
  <si>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</si>
  <si>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</si>
  <si>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</si>
  <si>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</si>
  <si>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</si>
  <si>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第５表　繰入金に関する調</t>
  </si>
  <si>
    <t>第１表　施設及び業務概況に関する調</t>
  </si>
  <si>
    <t>団体名</t>
  </si>
  <si>
    <t>水戸市</t>
  </si>
  <si>
    <t>日立市</t>
  </si>
  <si>
    <t>土浦市</t>
  </si>
  <si>
    <t>牛久市</t>
  </si>
  <si>
    <t>ひたちなか市</t>
  </si>
  <si>
    <t>大洗町</t>
  </si>
  <si>
    <t>鹿島地方事務組合</t>
  </si>
  <si>
    <t>項　目</t>
  </si>
  <si>
    <t>日立市公設
地方卸売市場</t>
  </si>
  <si>
    <t>土浦市公設
地方卸売市場</t>
  </si>
  <si>
    <t>牛久市営
青果市場</t>
  </si>
  <si>
    <t>ひたちなか市
地方卸売市場</t>
  </si>
  <si>
    <t>地方卸売市場</t>
  </si>
  <si>
    <t>公設鹿島地方
卸売市場</t>
  </si>
  <si>
    <t>１．事業開始年月日</t>
  </si>
  <si>
    <t>２．施設面積（㎡）</t>
  </si>
  <si>
    <t>（１）敷地面積</t>
  </si>
  <si>
    <t>（２）延施設面積</t>
  </si>
  <si>
    <t>ア　卸売場</t>
  </si>
  <si>
    <t>イ　仲卸売場</t>
  </si>
  <si>
    <t>ウ　買荷保管積込所</t>
  </si>
  <si>
    <t>エ　倉庫</t>
  </si>
  <si>
    <t>オ　冷蔵庫</t>
  </si>
  <si>
    <t>カ　加工設備</t>
  </si>
  <si>
    <t>キ　関連商品売場</t>
  </si>
  <si>
    <t>ク　関連業者事務所</t>
  </si>
  <si>
    <t>ケ　駐車場</t>
  </si>
  <si>
    <t>コ　管理事務所</t>
  </si>
  <si>
    <t>サ　その他</t>
  </si>
  <si>
    <t>３．料金徴収総面積（㎡）</t>
  </si>
  <si>
    <t>４．年間取扱高および売上高</t>
  </si>
  <si>
    <t>（１）野菜</t>
  </si>
  <si>
    <t>取扱高</t>
  </si>
  <si>
    <t>売上高</t>
  </si>
  <si>
    <t>（百万円）</t>
  </si>
  <si>
    <t>（２）果実</t>
  </si>
  <si>
    <t>（３）水産物</t>
  </si>
  <si>
    <t>（５）その他</t>
  </si>
  <si>
    <t>５．料　金</t>
  </si>
  <si>
    <t>現行料金実施年月日</t>
  </si>
  <si>
    <t>（１）売上高割使用料</t>
  </si>
  <si>
    <t>（２）施設利用料</t>
  </si>
  <si>
    <t>（３）売上高割使用料（％）</t>
  </si>
  <si>
    <t>ア　青果物</t>
  </si>
  <si>
    <t>イ　水産物</t>
  </si>
  <si>
    <t>ウ　食　肉</t>
  </si>
  <si>
    <t>（４）施設利用料</t>
  </si>
  <si>
    <t>（円／１㎡・月）</t>
  </si>
  <si>
    <t>ク　関連業者事務所</t>
  </si>
  <si>
    <t>６．市場関係業者</t>
  </si>
  <si>
    <t>（１）卸売業者（社）</t>
  </si>
  <si>
    <t>ウ　食肉等</t>
  </si>
  <si>
    <t>（３）売買参加人（人）</t>
  </si>
  <si>
    <t>（４）関連事業者（人）</t>
  </si>
  <si>
    <t>ア　第１種</t>
  </si>
  <si>
    <t>イ　第２種</t>
  </si>
  <si>
    <t>７．職員数（人）</t>
  </si>
  <si>
    <t>（１）損益勘定所属職員</t>
  </si>
  <si>
    <t>（２）資本勘定所属職員</t>
  </si>
  <si>
    <t>計</t>
  </si>
  <si>
    <t>県　計</t>
  </si>
  <si>
    <t>項　　　　目</t>
  </si>
  <si>
    <t>費用内訳</t>
  </si>
  <si>
    <t>構成比</t>
  </si>
  <si>
    <t>（千円）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</si>
  <si>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</si>
  <si>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</si>
  <si>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</si>
  <si>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</si>
  <si>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</si>
  <si>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</si>
  <si>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</si>
  <si>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</si>
  <si>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</si>
  <si>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</si>
  <si>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</si>
  <si>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</si>
  <si>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</si>
  <si>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</si>
  <si>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</si>
  <si>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</si>
  <si>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</si>
  <si>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1.収益的収支</t>
  </si>
  <si>
    <t>（ア）料金収入</t>
  </si>
  <si>
    <t>うち売上高割使用料</t>
  </si>
  <si>
    <t>（イ）受託工事収益</t>
  </si>
  <si>
    <t>（ウ）その他</t>
  </si>
  <si>
    <t>（ア）国庫補助金</t>
  </si>
  <si>
    <t>（イ）都道府県補助金</t>
  </si>
  <si>
    <t>（ウ）他会計繰入金</t>
  </si>
  <si>
    <t>（エ）その他</t>
  </si>
  <si>
    <t>（ア）職員給与費</t>
  </si>
  <si>
    <t>（イ）受託工事費</t>
  </si>
  <si>
    <t>（ア）支払利息</t>
  </si>
  <si>
    <t>ⅰ　地方債利息</t>
  </si>
  <si>
    <t>（イ）その他</t>
  </si>
  <si>
    <t>２．資本的収支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</si>
  <si>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</si>
  <si>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</si>
  <si>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</si>
  <si>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</si>
  <si>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</si>
  <si>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</si>
  <si>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</si>
  <si>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</si>
  <si>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</si>
  <si>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ア　建設改良費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</si>
  <si>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</si>
  <si>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</si>
  <si>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</si>
  <si>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</si>
  <si>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</si>
  <si>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</si>
  <si>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</si>
  <si>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</si>
  <si>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その他</t>
  </si>
  <si>
    <t>国庫補助金</t>
  </si>
  <si>
    <t>都道府県補助金</t>
  </si>
  <si>
    <t>工事負担金</t>
  </si>
  <si>
    <t>他会計繰入金</t>
  </si>
  <si>
    <t>イ　地方債償還金　　　　　　　　　　(J)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</si>
  <si>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</si>
  <si>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</si>
  <si>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</si>
  <si>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</si>
  <si>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</si>
  <si>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うち地方債</t>
  </si>
  <si>
    <t>８．未収入特定財源</t>
  </si>
  <si>
    <t>内訳</t>
  </si>
  <si>
    <t>国庫（県）支出金</t>
  </si>
  <si>
    <t>１０．実質収支　（Ｐ）―（Ｑ）</t>
  </si>
  <si>
    <t>黒字</t>
  </si>
  <si>
    <t>赤字（△）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</si>
  <si>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</si>
  <si>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</si>
  <si>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</si>
  <si>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</si>
  <si>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</si>
  <si>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</si>
  <si>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１３．収益的収支に関する他会計繰入金合計</t>
  </si>
  <si>
    <t>団　体　名</t>
  </si>
  <si>
    <t>項　　目</t>
  </si>
  <si>
    <t>県　　計</t>
  </si>
  <si>
    <t>１．収益勘定繰入金</t>
  </si>
  <si>
    <t>（１）営業収益</t>
  </si>
  <si>
    <t>（２）営業外収益</t>
  </si>
  <si>
    <t>ア他会計繰入金</t>
  </si>
  <si>
    <t>（ア）指導監督費等</t>
  </si>
  <si>
    <t>（イ）建設改良費（利息）</t>
  </si>
  <si>
    <t>（ウ）災害復旧費</t>
  </si>
  <si>
    <t>２．資本勘定繰入金</t>
  </si>
  <si>
    <t>ア建設改良費（元金）</t>
  </si>
  <si>
    <t>（２）他会計補助金</t>
  </si>
  <si>
    <t>イ災害復旧費</t>
  </si>
  <si>
    <t>ウその他</t>
  </si>
  <si>
    <t>３．繰入金計</t>
  </si>
  <si>
    <t>４．実繰入額が基準額を超える部分及び「その他」実繰入額</t>
  </si>
  <si>
    <t>収益勘定繰入金</t>
  </si>
  <si>
    <t>他会計繰入金</t>
  </si>
  <si>
    <t>資本勘定繰入金</t>
  </si>
  <si>
    <t>他会計補助金</t>
  </si>
  <si>
    <t>合計</t>
  </si>
  <si>
    <t>繰出基準等に基づくもの</t>
  </si>
  <si>
    <t>その他</t>
  </si>
  <si>
    <t>７．基準外繰入金合計　　（ａ）＋（ｂ）＋（ｃ）</t>
  </si>
  <si>
    <t>市　　　場　　　事　　　業</t>
  </si>
  <si>
    <t>（ｔ）</t>
  </si>
  <si>
    <t>（４）肉類・鳥類</t>
  </si>
  <si>
    <t>第２表　歳入歳出決算に関する調</t>
  </si>
  <si>
    <t>ア営業収益　　　　　　　　　　　　（Ｂ）</t>
  </si>
  <si>
    <t>イ営業外収益　　　　　　　　　　 （Ｃ）</t>
  </si>
  <si>
    <t>（１）総収益　（Ｂ）＋（Ｃ）　　　　　　（Ａ）</t>
  </si>
  <si>
    <t>（２）総費用　（Ｅ）＋（Ｆ）　　　　　（Ｄ）</t>
  </si>
  <si>
    <t>ア営業費用　　　　　　　　　　 （Ｅ）</t>
  </si>
  <si>
    <t>（３）収支差引（Ａ）―（Ｄ　　　　　　（Ｇ）</t>
  </si>
  <si>
    <t>（１）資本的収入　　　　　　　　　 　（Ｈ）</t>
  </si>
  <si>
    <t>（２）資本的支出　　　　　　　　　　　（Ｉ）</t>
  </si>
  <si>
    <t>５．収益勘定
　　他会計
    借入金</t>
  </si>
  <si>
    <t>６．資本勘定
　　他会計
    借入金</t>
  </si>
  <si>
    <t>１４．資本的収支に関する他会計繰入金合計</t>
  </si>
  <si>
    <t>１５．元金償還金分に
      対して繰入れたもの</t>
  </si>
  <si>
    <t>１６．利息支払分に
      対して繰入れたもの</t>
  </si>
  <si>
    <t>１７．元利償還金に
      対して繰入れたもの</t>
  </si>
  <si>
    <t>９．翌年度に繰越すべき財源　　（Ｑ）</t>
  </si>
  <si>
    <t>１１．収益的支出に充てた地方債（Ｘ）</t>
  </si>
  <si>
    <t>１２．収益的支出に充てた他会計借入金（Ｙ）</t>
  </si>
  <si>
    <t>第３表　地方債に関する調</t>
  </si>
  <si>
    <t>　・卵類</t>
  </si>
  <si>
    <t>１１．総収支比率</t>
  </si>
  <si>
    <t>総収益</t>
  </si>
  <si>
    <t>総費用</t>
  </si>
  <si>
    <t>１２．収益的収支比率</t>
  </si>
  <si>
    <t>　　　　　総収益　　　　　</t>
  </si>
  <si>
    <t>総費用＋地方債償還金</t>
  </si>
  <si>
    <t>１３．営業収支比率</t>
  </si>
  <si>
    <t>営業収益－受託工事収益</t>
  </si>
  <si>
    <t>営業費用－受託工事費用</t>
  </si>
  <si>
    <t>　　実質赤字額　　</t>
  </si>
  <si>
    <t>損益勘定所属職員給与費</t>
  </si>
  <si>
    <t>営業収益</t>
  </si>
  <si>
    <t>１４．職員給与費対</t>
  </si>
  <si>
    <t>　　　　営業収益－受託工事収益　　×１００</t>
  </si>
  <si>
    <t>１８．赤字比率</t>
  </si>
  <si>
    <t>イ営業外費用　　　　　　　　　 （Ｆ）</t>
  </si>
  <si>
    <t>１％未満</t>
  </si>
  <si>
    <t>１％以上２％未満</t>
  </si>
  <si>
    <t>２％以上３％未満</t>
  </si>
  <si>
    <t>４％以上５％未満</t>
  </si>
  <si>
    <t>５％以上６％未満</t>
  </si>
  <si>
    <t>６％以上７％未満</t>
  </si>
  <si>
    <t>８％以上</t>
  </si>
  <si>
    <t>３％以上４％未満</t>
  </si>
  <si>
    <t>（３）収支差引（Ｈ）―（Ｉ）　　　　 　（Ｋ）</t>
  </si>
  <si>
    <t>３.収支再差引（Ｇ）＋（Ｋ）　　　　　　　（Ｌ）</t>
  </si>
  <si>
    <t>４．積立金　　　　　　　　　　　　 　（Ｍ）</t>
  </si>
  <si>
    <t>６．前年度繰上充用金　　　　　　　（Ｏ）</t>
  </si>
  <si>
    <t>７．形式収支(L)-(M)+(N)-(O)+(X)+(Y)  （Ｐ）</t>
  </si>
  <si>
    <t>５.前年度からの繰越金　　　　　　　 　（Ｎ）</t>
  </si>
  <si>
    <r>
      <t>水戸市公設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地方卸売市場</t>
    </r>
  </si>
  <si>
    <t>７％以上７．５％未満</t>
  </si>
  <si>
    <t>７．５％以上８％未満</t>
  </si>
  <si>
    <t>×１００</t>
  </si>
  <si>
    <t>（ａ）</t>
  </si>
  <si>
    <t>（ｂ）</t>
  </si>
  <si>
    <t>（ｃ）</t>
  </si>
  <si>
    <t>082015</t>
  </si>
  <si>
    <t>082023</t>
  </si>
  <si>
    <t>082031</t>
  </si>
  <si>
    <t>082198</t>
  </si>
  <si>
    <t>082210</t>
  </si>
  <si>
    <t>083097</t>
  </si>
  <si>
    <t>089168</t>
  </si>
  <si>
    <t>第４表　費用構成表</t>
  </si>
  <si>
    <t>団　体　名</t>
  </si>
  <si>
    <t>（％）</t>
  </si>
  <si>
    <t>（％）</t>
  </si>
  <si>
    <t>　　　営業収益比率（％）</t>
  </si>
  <si>
    <t xml:space="preserve"> </t>
  </si>
  <si>
    <t>う</t>
  </si>
  <si>
    <t>ち</t>
  </si>
  <si>
    <t>う</t>
  </si>
  <si>
    <t>ち</t>
  </si>
  <si>
    <t>（％）</t>
  </si>
  <si>
    <t>（２）地方公共団体金融機構</t>
  </si>
  <si>
    <t>ⅱ　その他借入金利息</t>
  </si>
  <si>
    <t>（エ）その他</t>
  </si>
  <si>
    <t>（２）仲卸業者（社）</t>
  </si>
  <si>
    <t>機構資金</t>
  </si>
  <si>
    <t>機構資金に係る繰上償還金分</t>
  </si>
  <si>
    <t>起債前借</t>
  </si>
  <si>
    <t>（１）地方債利息</t>
  </si>
  <si>
    <t>（２）一時借入金利息</t>
  </si>
  <si>
    <t>（３）他会計借入金等利息</t>
  </si>
  <si>
    <t>地方債現在高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</si>
</sst>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0_ "/>
    <numFmt numFmtId="179" formatCode="0_ "/>
    <numFmt numFmtId="180" formatCode="#,##0_ ;[Red]\-#,##0\ "/>
    <numFmt numFmtId="181" formatCode="#,##0;&quot;△ &quot;#,##0"/>
    <numFmt numFmtId="182" formatCode="0.000000_ "/>
    <numFmt numFmtId="183" formatCode="0.00000_ "/>
    <numFmt numFmtId="184" formatCode="0.0000_ "/>
    <numFmt numFmtId="185" formatCode="0.000_ "/>
    <numFmt numFmtId="186" formatCode="#,##0.000;[Red]\-#,##0.000"/>
    <numFmt numFmtId="187" formatCode="0.0"/>
    <numFmt numFmtId="188" formatCode="0_);[Red]\(0\)"/>
    <numFmt numFmtId="189" formatCode="0.0_);[Red]\(0.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u val="single"/>
      <sz val="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7" fillId="4" borderId="0" applyNumberFormat="0" applyBorder="0" applyAlignment="0" applyProtection="0"/>
  </cellStyleXfs>
  <cellXfs count="659">
    <xf numFmtId="0" fontId="0" fillId="0" borderId="0" xfId="0" applyAlignment="1">
      <alignment/>
    </xf>
    <xf numFmtId="38" fontId="2" fillId="0" borderId="0" xfId="48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48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4" xfId="48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left" vertical="center"/>
    </xf>
    <xf numFmtId="49" fontId="3" fillId="0" borderId="16" xfId="48" applyNumberFormat="1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48" applyNumberFormat="1" applyFont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8" fontId="2" fillId="0" borderId="24" xfId="48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8" fontId="2" fillId="0" borderId="26" xfId="48" applyFont="1" applyBorder="1" applyAlignment="1">
      <alignment horizontal="center" vertical="center"/>
    </xf>
    <xf numFmtId="38" fontId="2" fillId="0" borderId="27" xfId="48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5" fillId="0" borderId="0" xfId="48" applyFont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38" fontId="3" fillId="0" borderId="14" xfId="48" applyFont="1" applyFill="1" applyBorder="1" applyAlignment="1">
      <alignment horizontal="right" vertical="center"/>
    </xf>
    <xf numFmtId="38" fontId="3" fillId="0" borderId="15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38" fontId="3" fillId="0" borderId="22" xfId="48" applyFont="1" applyFill="1" applyBorder="1" applyAlignment="1">
      <alignment vertical="center"/>
    </xf>
    <xf numFmtId="38" fontId="3" fillId="0" borderId="31" xfId="48" applyFont="1" applyFill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32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33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29" xfId="48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3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49" fontId="3" fillId="0" borderId="16" xfId="48" applyNumberFormat="1" applyFont="1" applyBorder="1" applyAlignment="1">
      <alignment horizontal="center" vertical="center"/>
    </xf>
    <xf numFmtId="38" fontId="3" fillId="0" borderId="35" xfId="48" applyFont="1" applyFill="1" applyBorder="1" applyAlignment="1">
      <alignment vertical="center"/>
    </xf>
    <xf numFmtId="38" fontId="3" fillId="0" borderId="36" xfId="48" applyFont="1" applyFill="1" applyBorder="1" applyAlignment="1">
      <alignment vertical="center"/>
    </xf>
    <xf numFmtId="38" fontId="3" fillId="0" borderId="37" xfId="48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18" xfId="48" applyFont="1" applyFill="1" applyBorder="1" applyAlignment="1">
      <alignment vertical="center"/>
    </xf>
    <xf numFmtId="38" fontId="3" fillId="0" borderId="39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40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38" fontId="3" fillId="0" borderId="42" xfId="48" applyFont="1" applyBorder="1" applyAlignment="1">
      <alignment vertical="center"/>
    </xf>
    <xf numFmtId="38" fontId="3" fillId="0" borderId="43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0" xfId="48" applyFont="1" applyFill="1" applyAlignment="1">
      <alignment vertical="center"/>
    </xf>
    <xf numFmtId="49" fontId="3" fillId="0" borderId="16" xfId="0" applyNumberFormat="1" applyFont="1" applyFill="1" applyBorder="1" applyAlignment="1">
      <alignment horizontal="center"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5" xfId="48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38" fontId="3" fillId="0" borderId="44" xfId="48" applyFont="1" applyFill="1" applyBorder="1" applyAlignment="1">
      <alignment vertical="center"/>
    </xf>
    <xf numFmtId="38" fontId="3" fillId="0" borderId="33" xfId="48" applyFont="1" applyFill="1" applyBorder="1" applyAlignment="1">
      <alignment vertical="center"/>
    </xf>
    <xf numFmtId="38" fontId="3" fillId="0" borderId="27" xfId="48" applyFont="1" applyFill="1" applyBorder="1" applyAlignment="1">
      <alignment vertical="center"/>
    </xf>
    <xf numFmtId="38" fontId="3" fillId="0" borderId="42" xfId="48" applyFont="1" applyFill="1" applyBorder="1" applyAlignment="1">
      <alignment vertical="center"/>
    </xf>
    <xf numFmtId="38" fontId="3" fillId="0" borderId="45" xfId="48" applyFont="1" applyFill="1" applyBorder="1" applyAlignment="1">
      <alignment vertical="center"/>
    </xf>
    <xf numFmtId="38" fontId="3" fillId="0" borderId="46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38" fontId="3" fillId="0" borderId="0" xfId="0" applyNumberFormat="1" applyFont="1" applyFill="1" applyBorder="1" applyAlignment="1">
      <alignment vertical="center"/>
    </xf>
    <xf numFmtId="38" fontId="2" fillId="0" borderId="47" xfId="48" applyFont="1" applyBorder="1" applyAlignment="1">
      <alignment vertical="center"/>
    </xf>
    <xf numFmtId="38" fontId="2" fillId="0" borderId="0" xfId="48" applyFont="1" applyFill="1" applyAlignment="1">
      <alignment vertical="center"/>
    </xf>
    <xf numFmtId="57" fontId="2" fillId="0" borderId="48" xfId="48" applyNumberFormat="1" applyFont="1" applyFill="1" applyBorder="1" applyAlignment="1">
      <alignment horizontal="center" vertical="center"/>
    </xf>
    <xf numFmtId="57" fontId="2" fillId="0" borderId="48" xfId="0" applyNumberFormat="1" applyFont="1" applyFill="1" applyBorder="1" applyAlignment="1">
      <alignment horizontal="center" vertical="center"/>
    </xf>
    <xf numFmtId="57" fontId="2" fillId="0" borderId="31" xfId="0" applyNumberFormat="1" applyFont="1" applyFill="1" applyBorder="1" applyAlignment="1">
      <alignment horizontal="center" vertical="center"/>
    </xf>
    <xf numFmtId="38" fontId="2" fillId="0" borderId="49" xfId="48" applyFont="1" applyBorder="1" applyAlignment="1">
      <alignment vertical="center"/>
    </xf>
    <xf numFmtId="38" fontId="2" fillId="0" borderId="50" xfId="0" applyNumberFormat="1" applyFont="1" applyBorder="1" applyAlignment="1">
      <alignment vertical="center"/>
    </xf>
    <xf numFmtId="38" fontId="2" fillId="0" borderId="51" xfId="0" applyNumberFormat="1" applyFont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40" fontId="2" fillId="0" borderId="0" xfId="48" applyNumberFormat="1" applyFont="1" applyFill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48" applyFont="1" applyFill="1" applyAlignment="1">
      <alignment horizontal="right" vertical="center"/>
    </xf>
    <xf numFmtId="38" fontId="3" fillId="0" borderId="0" xfId="48" applyFont="1" applyBorder="1" applyAlignment="1">
      <alignment horizontal="left" vertical="center"/>
    </xf>
    <xf numFmtId="38" fontId="3" fillId="0" borderId="0" xfId="48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45" xfId="48" applyFont="1" applyBorder="1" applyAlignment="1">
      <alignment vertical="center"/>
    </xf>
    <xf numFmtId="38" fontId="3" fillId="0" borderId="46" xfId="48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38" fontId="3" fillId="0" borderId="37" xfId="48" applyFont="1" applyBorder="1" applyAlignment="1">
      <alignment vertical="center"/>
    </xf>
    <xf numFmtId="38" fontId="3" fillId="0" borderId="37" xfId="48" applyFont="1" applyFill="1" applyBorder="1" applyAlignment="1">
      <alignment vertical="center"/>
    </xf>
    <xf numFmtId="38" fontId="3" fillId="0" borderId="17" xfId="48" applyFont="1" applyFill="1" applyBorder="1" applyAlignment="1">
      <alignment vertical="center"/>
    </xf>
    <xf numFmtId="38" fontId="3" fillId="0" borderId="43" xfId="48" applyFont="1" applyFill="1" applyBorder="1" applyAlignment="1">
      <alignment vertical="center"/>
    </xf>
    <xf numFmtId="38" fontId="3" fillId="0" borderId="52" xfId="48" applyFont="1" applyFill="1" applyBorder="1" applyAlignment="1">
      <alignment vertical="center"/>
    </xf>
    <xf numFmtId="49" fontId="2" fillId="0" borderId="53" xfId="48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/>
    </xf>
    <xf numFmtId="38" fontId="2" fillId="0" borderId="54" xfId="48" applyFont="1" applyFill="1" applyBorder="1" applyAlignment="1">
      <alignment horizontal="center" vertical="center"/>
    </xf>
    <xf numFmtId="38" fontId="2" fillId="0" borderId="54" xfId="48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38" fontId="7" fillId="0" borderId="41" xfId="48" applyFont="1" applyFill="1" applyBorder="1" applyAlignment="1">
      <alignment vertical="center"/>
    </xf>
    <xf numFmtId="49" fontId="2" fillId="0" borderId="55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shrinkToFit="1"/>
    </xf>
    <xf numFmtId="38" fontId="2" fillId="0" borderId="56" xfId="48" applyFont="1" applyFill="1" applyBorder="1" applyAlignment="1">
      <alignment vertical="center"/>
    </xf>
    <xf numFmtId="38" fontId="2" fillId="0" borderId="57" xfId="48" applyFont="1" applyFill="1" applyBorder="1" applyAlignment="1">
      <alignment horizontal="center" vertical="center"/>
    </xf>
    <xf numFmtId="38" fontId="2" fillId="0" borderId="58" xfId="0" applyNumberFormat="1" applyFont="1" applyFill="1" applyBorder="1" applyAlignment="1">
      <alignment vertical="center"/>
    </xf>
    <xf numFmtId="38" fontId="2" fillId="0" borderId="50" xfId="0" applyNumberFormat="1" applyFont="1" applyFill="1" applyBorder="1" applyAlignment="1">
      <alignment vertical="center"/>
    </xf>
    <xf numFmtId="49" fontId="2" fillId="0" borderId="16" xfId="48" applyNumberFormat="1" applyFont="1" applyFill="1" applyBorder="1" applyAlignment="1">
      <alignment horizontal="center" vertical="center"/>
    </xf>
    <xf numFmtId="38" fontId="2" fillId="0" borderId="19" xfId="48" applyFont="1" applyFill="1" applyBorder="1" applyAlignment="1">
      <alignment horizontal="center" vertical="center"/>
    </xf>
    <xf numFmtId="38" fontId="7" fillId="0" borderId="19" xfId="48" applyFont="1" applyBorder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wrapText="1" shrinkToFit="1"/>
    </xf>
    <xf numFmtId="38" fontId="3" fillId="0" borderId="59" xfId="48" applyFont="1" applyFill="1" applyBorder="1" applyAlignment="1">
      <alignment vertical="center"/>
    </xf>
    <xf numFmtId="38" fontId="3" fillId="0" borderId="60" xfId="48" applyFont="1" applyFill="1" applyBorder="1" applyAlignment="1">
      <alignment vertical="center"/>
    </xf>
    <xf numFmtId="38" fontId="3" fillId="0" borderId="61" xfId="48" applyFont="1" applyFill="1" applyBorder="1" applyAlignment="1">
      <alignment vertical="center"/>
    </xf>
    <xf numFmtId="38" fontId="3" fillId="0" borderId="60" xfId="48" applyFont="1" applyBorder="1" applyAlignment="1">
      <alignment vertical="center"/>
    </xf>
    <xf numFmtId="38" fontId="3" fillId="0" borderId="62" xfId="48" applyFont="1" applyBorder="1" applyAlignment="1">
      <alignment vertical="center"/>
    </xf>
    <xf numFmtId="38" fontId="3" fillId="0" borderId="63" xfId="48" applyFont="1" applyBorder="1" applyAlignment="1">
      <alignment vertical="center"/>
    </xf>
    <xf numFmtId="38" fontId="3" fillId="0" borderId="64" xfId="48" applyFont="1" applyBorder="1" applyAlignment="1">
      <alignment vertical="center"/>
    </xf>
    <xf numFmtId="38" fontId="3" fillId="0" borderId="65" xfId="48" applyFont="1" applyBorder="1" applyAlignment="1">
      <alignment vertical="center"/>
    </xf>
    <xf numFmtId="38" fontId="3" fillId="0" borderId="66" xfId="48" applyFont="1" applyBorder="1" applyAlignment="1">
      <alignment vertical="center"/>
    </xf>
    <xf numFmtId="38" fontId="3" fillId="0" borderId="67" xfId="48" applyFont="1" applyBorder="1" applyAlignment="1">
      <alignment vertical="center"/>
    </xf>
    <xf numFmtId="38" fontId="3" fillId="0" borderId="68" xfId="48" applyFont="1" applyBorder="1" applyAlignment="1">
      <alignment vertical="center"/>
    </xf>
    <xf numFmtId="38" fontId="8" fillId="0" borderId="0" xfId="48" applyFont="1" applyAlignment="1">
      <alignment vertical="center"/>
    </xf>
    <xf numFmtId="38" fontId="8" fillId="0" borderId="0" xfId="48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38" fontId="2" fillId="0" borderId="69" xfId="48" applyFont="1" applyBorder="1" applyAlignment="1">
      <alignment vertical="center"/>
    </xf>
    <xf numFmtId="38" fontId="2" fillId="0" borderId="70" xfId="48" applyFont="1" applyBorder="1" applyAlignment="1">
      <alignment vertical="center"/>
    </xf>
    <xf numFmtId="38" fontId="2" fillId="0" borderId="71" xfId="48" applyFont="1" applyBorder="1" applyAlignment="1">
      <alignment vertical="center"/>
    </xf>
    <xf numFmtId="38" fontId="2" fillId="0" borderId="72" xfId="0" applyNumberFormat="1" applyFont="1" applyBorder="1" applyAlignment="1">
      <alignment vertical="center"/>
    </xf>
    <xf numFmtId="38" fontId="3" fillId="0" borderId="73" xfId="48" applyFont="1" applyBorder="1" applyAlignment="1">
      <alignment vertical="center"/>
    </xf>
    <xf numFmtId="38" fontId="2" fillId="0" borderId="74" xfId="48" applyFont="1" applyBorder="1" applyAlignment="1">
      <alignment vertical="center"/>
    </xf>
    <xf numFmtId="38" fontId="2" fillId="0" borderId="75" xfId="48" applyFont="1" applyBorder="1" applyAlignment="1">
      <alignment vertical="center"/>
    </xf>
    <xf numFmtId="38" fontId="2" fillId="0" borderId="76" xfId="48" applyFont="1" applyBorder="1" applyAlignment="1">
      <alignment vertical="center"/>
    </xf>
    <xf numFmtId="38" fontId="2" fillId="0" borderId="77" xfId="0" applyNumberFormat="1" applyFont="1" applyBorder="1" applyAlignment="1">
      <alignment vertical="center"/>
    </xf>
    <xf numFmtId="38" fontId="2" fillId="0" borderId="78" xfId="0" applyNumberFormat="1" applyFont="1" applyFill="1" applyBorder="1" applyAlignment="1">
      <alignment vertical="center"/>
    </xf>
    <xf numFmtId="38" fontId="2" fillId="0" borderId="79" xfId="48" applyFont="1" applyBorder="1" applyAlignment="1">
      <alignment vertical="center"/>
    </xf>
    <xf numFmtId="38" fontId="2" fillId="0" borderId="80" xfId="48" applyFont="1" applyBorder="1" applyAlignment="1">
      <alignment vertical="center"/>
    </xf>
    <xf numFmtId="38" fontId="2" fillId="0" borderId="81" xfId="48" applyFont="1" applyBorder="1" applyAlignment="1">
      <alignment vertical="center"/>
    </xf>
    <xf numFmtId="38" fontId="2" fillId="0" borderId="82" xfId="0" applyNumberFormat="1" applyFont="1" applyBorder="1" applyAlignment="1">
      <alignment vertical="center"/>
    </xf>
    <xf numFmtId="57" fontId="2" fillId="0" borderId="74" xfId="48" applyNumberFormat="1" applyFont="1" applyFill="1" applyBorder="1" applyAlignment="1">
      <alignment horizontal="center" vertical="center"/>
    </xf>
    <xf numFmtId="57" fontId="2" fillId="0" borderId="75" xfId="48" applyNumberFormat="1" applyFont="1" applyFill="1" applyBorder="1" applyAlignment="1">
      <alignment horizontal="center" vertical="center"/>
    </xf>
    <xf numFmtId="57" fontId="2" fillId="0" borderId="76" xfId="48" applyNumberFormat="1" applyFont="1" applyFill="1" applyBorder="1" applyAlignment="1">
      <alignment horizontal="center" vertical="center"/>
    </xf>
    <xf numFmtId="38" fontId="3" fillId="0" borderId="83" xfId="48" applyFont="1" applyBorder="1" applyAlignment="1">
      <alignment vertical="center"/>
    </xf>
    <xf numFmtId="57" fontId="2" fillId="0" borderId="79" xfId="48" applyNumberFormat="1" applyFont="1" applyFill="1" applyBorder="1" applyAlignment="1">
      <alignment horizontal="center" vertical="center"/>
    </xf>
    <xf numFmtId="57" fontId="2" fillId="0" borderId="80" xfId="48" applyNumberFormat="1" applyFont="1" applyFill="1" applyBorder="1" applyAlignment="1">
      <alignment horizontal="center" vertical="center"/>
    </xf>
    <xf numFmtId="57" fontId="2" fillId="0" borderId="81" xfId="48" applyNumberFormat="1" applyFont="1" applyFill="1" applyBorder="1" applyAlignment="1">
      <alignment horizontal="center" vertical="center"/>
    </xf>
    <xf numFmtId="40" fontId="2" fillId="0" borderId="77" xfId="0" applyNumberFormat="1" applyFont="1" applyBorder="1" applyAlignment="1">
      <alignment vertical="center"/>
    </xf>
    <xf numFmtId="40" fontId="2" fillId="0" borderId="82" xfId="0" applyNumberFormat="1" applyFont="1" applyBorder="1" applyAlignment="1">
      <alignment vertical="center"/>
    </xf>
    <xf numFmtId="38" fontId="2" fillId="0" borderId="84" xfId="48" applyFont="1" applyBorder="1" applyAlignment="1">
      <alignment vertical="center"/>
    </xf>
    <xf numFmtId="38" fontId="2" fillId="0" borderId="85" xfId="48" applyFont="1" applyBorder="1" applyAlignment="1">
      <alignment vertical="center"/>
    </xf>
    <xf numFmtId="38" fontId="2" fillId="0" borderId="86" xfId="48" applyFont="1" applyBorder="1" applyAlignment="1">
      <alignment vertical="center"/>
    </xf>
    <xf numFmtId="38" fontId="2" fillId="0" borderId="78" xfId="0" applyNumberFormat="1" applyFont="1" applyBorder="1" applyAlignment="1">
      <alignment vertical="center"/>
    </xf>
    <xf numFmtId="38" fontId="3" fillId="0" borderId="87" xfId="48" applyFont="1" applyBorder="1" applyAlignment="1">
      <alignment vertical="center"/>
    </xf>
    <xf numFmtId="38" fontId="2" fillId="0" borderId="88" xfId="48" applyFont="1" applyBorder="1" applyAlignment="1">
      <alignment vertical="center"/>
    </xf>
    <xf numFmtId="38" fontId="3" fillId="0" borderId="89" xfId="48" applyFont="1" applyBorder="1" applyAlignment="1">
      <alignment vertical="center"/>
    </xf>
    <xf numFmtId="38" fontId="3" fillId="0" borderId="90" xfId="48" applyFont="1" applyBorder="1" applyAlignment="1">
      <alignment vertical="center"/>
    </xf>
    <xf numFmtId="38" fontId="3" fillId="0" borderId="91" xfId="48" applyFont="1" applyBorder="1" applyAlignment="1">
      <alignment vertical="center"/>
    </xf>
    <xf numFmtId="38" fontId="3" fillId="0" borderId="92" xfId="48" applyFont="1" applyBorder="1" applyAlignment="1">
      <alignment vertical="center"/>
    </xf>
    <xf numFmtId="38" fontId="3" fillId="0" borderId="93" xfId="48" applyFont="1" applyBorder="1" applyAlignment="1">
      <alignment vertical="center"/>
    </xf>
    <xf numFmtId="38" fontId="3" fillId="0" borderId="94" xfId="48" applyFont="1" applyBorder="1" applyAlignment="1">
      <alignment vertical="center"/>
    </xf>
    <xf numFmtId="38" fontId="3" fillId="0" borderId="95" xfId="48" applyFont="1" applyBorder="1" applyAlignment="1">
      <alignment vertical="center"/>
    </xf>
    <xf numFmtId="38" fontId="3" fillId="0" borderId="96" xfId="48" applyFont="1" applyBorder="1" applyAlignment="1">
      <alignment vertical="center"/>
    </xf>
    <xf numFmtId="38" fontId="3" fillId="0" borderId="97" xfId="48" applyFont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38" fontId="3" fillId="0" borderId="71" xfId="48" applyFont="1" applyFill="1" applyBorder="1" applyAlignment="1">
      <alignment vertical="center"/>
    </xf>
    <xf numFmtId="38" fontId="3" fillId="0" borderId="98" xfId="48" applyFont="1" applyFill="1" applyBorder="1" applyAlignment="1">
      <alignment vertical="center"/>
    </xf>
    <xf numFmtId="38" fontId="3" fillId="0" borderId="99" xfId="48" applyFont="1" applyFill="1" applyBorder="1" applyAlignment="1">
      <alignment vertical="center"/>
    </xf>
    <xf numFmtId="38" fontId="3" fillId="0" borderId="67" xfId="48" applyFont="1" applyFill="1" applyBorder="1" applyAlignment="1">
      <alignment vertical="center"/>
    </xf>
    <xf numFmtId="38" fontId="3" fillId="0" borderId="68" xfId="48" applyFont="1" applyFill="1" applyBorder="1" applyAlignment="1">
      <alignment vertical="center"/>
    </xf>
    <xf numFmtId="38" fontId="3" fillId="0" borderId="62" xfId="48" applyFont="1" applyFill="1" applyBorder="1" applyAlignment="1">
      <alignment vertical="center"/>
    </xf>
    <xf numFmtId="49" fontId="2" fillId="0" borderId="44" xfId="0" applyNumberFormat="1" applyFont="1" applyBorder="1" applyAlignment="1">
      <alignment horizontal="left" vertical="center"/>
    </xf>
    <xf numFmtId="38" fontId="2" fillId="0" borderId="100" xfId="48" applyFont="1" applyBorder="1" applyAlignment="1">
      <alignment vertical="center"/>
    </xf>
    <xf numFmtId="0" fontId="2" fillId="0" borderId="101" xfId="0" applyFont="1" applyBorder="1" applyAlignment="1">
      <alignment vertical="center"/>
    </xf>
    <xf numFmtId="38" fontId="2" fillId="0" borderId="88" xfId="48" applyFont="1" applyFill="1" applyBorder="1" applyAlignment="1">
      <alignment vertical="center"/>
    </xf>
    <xf numFmtId="0" fontId="2" fillId="0" borderId="102" xfId="0" applyFont="1" applyFill="1" applyBorder="1" applyAlignment="1">
      <alignment vertical="center"/>
    </xf>
    <xf numFmtId="38" fontId="2" fillId="0" borderId="79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0" fontId="2" fillId="0" borderId="102" xfId="0" applyFont="1" applyBorder="1" applyAlignment="1">
      <alignment vertical="center"/>
    </xf>
    <xf numFmtId="38" fontId="2" fillId="0" borderId="103" xfId="0" applyNumberFormat="1" applyFont="1" applyFill="1" applyBorder="1" applyAlignment="1">
      <alignment vertical="center"/>
    </xf>
    <xf numFmtId="38" fontId="2" fillId="0" borderId="104" xfId="0" applyNumberFormat="1" applyFont="1" applyFill="1" applyBorder="1" applyAlignment="1">
      <alignment vertical="center"/>
    </xf>
    <xf numFmtId="38" fontId="2" fillId="0" borderId="75" xfId="48" applyFont="1" applyFill="1" applyBorder="1" applyAlignment="1">
      <alignment vertical="center"/>
    </xf>
    <xf numFmtId="38" fontId="2" fillId="0" borderId="77" xfId="0" applyNumberFormat="1" applyFont="1" applyFill="1" applyBorder="1" applyAlignment="1">
      <alignment vertical="center"/>
    </xf>
    <xf numFmtId="38" fontId="2" fillId="0" borderId="82" xfId="0" applyNumberFormat="1" applyFont="1" applyFill="1" applyBorder="1" applyAlignment="1">
      <alignment vertical="center"/>
    </xf>
    <xf numFmtId="38" fontId="2" fillId="0" borderId="72" xfId="0" applyNumberFormat="1" applyFont="1" applyFill="1" applyBorder="1" applyAlignment="1">
      <alignment vertical="center"/>
    </xf>
    <xf numFmtId="38" fontId="2" fillId="0" borderId="57" xfId="0" applyNumberFormat="1" applyFont="1" applyFill="1" applyBorder="1" applyAlignment="1">
      <alignment vertical="center"/>
    </xf>
    <xf numFmtId="38" fontId="3" fillId="0" borderId="39" xfId="48" applyFont="1" applyFill="1" applyBorder="1" applyAlignment="1">
      <alignment vertical="center"/>
    </xf>
    <xf numFmtId="177" fontId="2" fillId="0" borderId="25" xfId="0" applyNumberFormat="1" applyFont="1" applyBorder="1" applyAlignment="1">
      <alignment vertical="center"/>
    </xf>
    <xf numFmtId="177" fontId="2" fillId="0" borderId="101" xfId="0" applyNumberFormat="1" applyFont="1" applyBorder="1" applyAlignment="1">
      <alignment vertical="center"/>
    </xf>
    <xf numFmtId="177" fontId="2" fillId="0" borderId="102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102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3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05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38" fontId="2" fillId="0" borderId="107" xfId="48" applyFont="1" applyFill="1" applyBorder="1" applyAlignment="1">
      <alignment vertical="center"/>
    </xf>
    <xf numFmtId="38" fontId="2" fillId="0" borderId="108" xfId="48" applyFont="1" applyFill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7" fillId="0" borderId="14" xfId="48" applyFont="1" applyFill="1" applyBorder="1" applyAlignment="1">
      <alignment vertical="center"/>
    </xf>
    <xf numFmtId="38" fontId="7" fillId="0" borderId="21" xfId="48" applyFont="1" applyFill="1" applyBorder="1" applyAlignment="1">
      <alignment vertical="center"/>
    </xf>
    <xf numFmtId="38" fontId="7" fillId="0" borderId="0" xfId="48" applyFont="1" applyAlignment="1">
      <alignment vertical="center"/>
    </xf>
    <xf numFmtId="38" fontId="3" fillId="0" borderId="92" xfId="48" applyFont="1" applyBorder="1" applyAlignment="1">
      <alignment vertical="center" shrinkToFit="1"/>
    </xf>
    <xf numFmtId="49" fontId="2" fillId="0" borderId="16" xfId="48" applyNumberFormat="1" applyFont="1" applyBorder="1" applyAlignment="1">
      <alignment horizontal="center" vertical="center"/>
    </xf>
    <xf numFmtId="38" fontId="2" fillId="0" borderId="48" xfId="48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38" fontId="2" fillId="0" borderId="22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39" xfId="48" applyFont="1" applyBorder="1" applyAlignment="1">
      <alignment vertical="center"/>
    </xf>
    <xf numFmtId="38" fontId="2" fillId="0" borderId="21" xfId="48" applyFont="1" applyBorder="1" applyAlignment="1">
      <alignment vertical="center"/>
    </xf>
    <xf numFmtId="38" fontId="2" fillId="0" borderId="33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32" xfId="48" applyFont="1" applyBorder="1" applyAlignment="1">
      <alignment vertical="center"/>
    </xf>
    <xf numFmtId="38" fontId="2" fillId="0" borderId="40" xfId="48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2" fillId="0" borderId="67" xfId="48" applyFont="1" applyBorder="1" applyAlignment="1">
      <alignment vertical="center"/>
    </xf>
    <xf numFmtId="38" fontId="2" fillId="0" borderId="73" xfId="48" applyFont="1" applyBorder="1" applyAlignment="1">
      <alignment vertical="center"/>
    </xf>
    <xf numFmtId="38" fontId="2" fillId="0" borderId="68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60" xfId="48" applyFont="1" applyBorder="1" applyAlignment="1">
      <alignment vertical="center"/>
    </xf>
    <xf numFmtId="38" fontId="2" fillId="0" borderId="83" xfId="48" applyFont="1" applyBorder="1" applyAlignment="1">
      <alignment vertical="center"/>
    </xf>
    <xf numFmtId="38" fontId="2" fillId="0" borderId="62" xfId="48" applyFont="1" applyBorder="1" applyAlignment="1">
      <alignment vertical="center"/>
    </xf>
    <xf numFmtId="38" fontId="2" fillId="0" borderId="38" xfId="48" applyFont="1" applyBorder="1" applyAlignment="1">
      <alignment vertical="center"/>
    </xf>
    <xf numFmtId="38" fontId="2" fillId="0" borderId="59" xfId="48" applyFont="1" applyBorder="1" applyAlignment="1">
      <alignment vertical="center"/>
    </xf>
    <xf numFmtId="38" fontId="2" fillId="0" borderId="99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38" fontId="2" fillId="0" borderId="61" xfId="48" applyFont="1" applyBorder="1" applyAlignment="1">
      <alignment vertical="center"/>
    </xf>
    <xf numFmtId="38" fontId="2" fillId="0" borderId="109" xfId="48" applyFont="1" applyBorder="1" applyAlignment="1">
      <alignment vertical="center"/>
    </xf>
    <xf numFmtId="38" fontId="2" fillId="0" borderId="98" xfId="48" applyFont="1" applyBorder="1" applyAlignment="1">
      <alignment vertical="center"/>
    </xf>
    <xf numFmtId="38" fontId="2" fillId="0" borderId="110" xfId="48" applyFont="1" applyBorder="1" applyAlignment="1">
      <alignment vertical="center"/>
    </xf>
    <xf numFmtId="38" fontId="2" fillId="23" borderId="30" xfId="48" applyFont="1" applyFill="1" applyBorder="1" applyAlignment="1">
      <alignment horizontal="center" vertical="center"/>
    </xf>
    <xf numFmtId="38" fontId="2" fillId="23" borderId="49" xfId="48" applyFont="1" applyFill="1" applyBorder="1" applyAlignment="1">
      <alignment horizontal="center" vertical="center"/>
    </xf>
    <xf numFmtId="0" fontId="2" fillId="23" borderId="49" xfId="0" applyFont="1" applyFill="1" applyBorder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0" fontId="2" fillId="23" borderId="50" xfId="0" applyFont="1" applyFill="1" applyBorder="1" applyAlignment="1">
      <alignment horizontal="center" vertical="center"/>
    </xf>
    <xf numFmtId="0" fontId="2" fillId="23" borderId="58" xfId="0" applyFont="1" applyFill="1" applyBorder="1" applyAlignment="1">
      <alignment horizontal="center" vertical="center"/>
    </xf>
    <xf numFmtId="38" fontId="2" fillId="23" borderId="24" xfId="48" applyFont="1" applyFill="1" applyBorder="1" applyAlignment="1">
      <alignment vertical="center"/>
    </xf>
    <xf numFmtId="38" fontId="2" fillId="23" borderId="111" xfId="48" applyFont="1" applyFill="1" applyBorder="1" applyAlignment="1">
      <alignment vertical="center"/>
    </xf>
    <xf numFmtId="38" fontId="2" fillId="23" borderId="34" xfId="48" applyFont="1" applyFill="1" applyBorder="1" applyAlignment="1">
      <alignment vertical="center"/>
    </xf>
    <xf numFmtId="38" fontId="2" fillId="23" borderId="104" xfId="0" applyNumberFormat="1" applyFont="1" applyFill="1" applyBorder="1" applyAlignment="1">
      <alignment vertical="center"/>
    </xf>
    <xf numFmtId="38" fontId="2" fillId="23" borderId="48" xfId="48" applyFont="1" applyFill="1" applyBorder="1" applyAlignment="1">
      <alignment vertical="center"/>
    </xf>
    <xf numFmtId="38" fontId="2" fillId="23" borderId="112" xfId="48" applyFont="1" applyFill="1" applyBorder="1" applyAlignment="1">
      <alignment vertical="center"/>
    </xf>
    <xf numFmtId="38" fontId="2" fillId="23" borderId="11" xfId="48" applyFont="1" applyFill="1" applyBorder="1" applyAlignment="1">
      <alignment vertical="center"/>
    </xf>
    <xf numFmtId="38" fontId="2" fillId="23" borderId="58" xfId="0" applyNumberFormat="1" applyFont="1" applyFill="1" applyBorder="1" applyAlignment="1">
      <alignment vertical="center"/>
    </xf>
    <xf numFmtId="38" fontId="2" fillId="23" borderId="30" xfId="48" applyFont="1" applyFill="1" applyBorder="1" applyAlignment="1">
      <alignment vertical="center"/>
    </xf>
    <xf numFmtId="38" fontId="2" fillId="23" borderId="49" xfId="48" applyFont="1" applyFill="1" applyBorder="1" applyAlignment="1">
      <alignment vertical="center"/>
    </xf>
    <xf numFmtId="38" fontId="2" fillId="23" borderId="29" xfId="48" applyFont="1" applyFill="1" applyBorder="1" applyAlignment="1">
      <alignment vertical="center"/>
    </xf>
    <xf numFmtId="38" fontId="2" fillId="23" borderId="50" xfId="0" applyNumberFormat="1" applyFont="1" applyFill="1" applyBorder="1" applyAlignment="1">
      <alignment vertical="center"/>
    </xf>
    <xf numFmtId="38" fontId="2" fillId="23" borderId="77" xfId="0" applyNumberFormat="1" applyFont="1" applyFill="1" applyBorder="1" applyAlignment="1">
      <alignment vertical="center"/>
    </xf>
    <xf numFmtId="38" fontId="2" fillId="23" borderId="82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22" xfId="0" applyFont="1" applyBorder="1" applyAlignment="1">
      <alignment vertical="center"/>
    </xf>
    <xf numFmtId="0" fontId="1" fillId="0" borderId="35" xfId="0" applyFont="1" applyBorder="1" applyAlignment="1">
      <alignment horizontal="right" vertical="center"/>
    </xf>
    <xf numFmtId="0" fontId="1" fillId="0" borderId="36" xfId="0" applyFont="1" applyBorder="1" applyAlignment="1">
      <alignment horizontal="right" vertical="center"/>
    </xf>
    <xf numFmtId="0" fontId="3" fillId="0" borderId="36" xfId="0" applyFont="1" applyFill="1" applyBorder="1" applyAlignment="1">
      <alignment horizontal="center" vertical="center" shrinkToFit="1"/>
    </xf>
    <xf numFmtId="38" fontId="3" fillId="23" borderId="48" xfId="48" applyFont="1" applyFill="1" applyBorder="1" applyAlignment="1">
      <alignment vertical="center"/>
    </xf>
    <xf numFmtId="38" fontId="3" fillId="23" borderId="112" xfId="48" applyFont="1" applyFill="1" applyBorder="1" applyAlignment="1">
      <alignment vertical="center"/>
    </xf>
    <xf numFmtId="0" fontId="3" fillId="23" borderId="112" xfId="0" applyFont="1" applyFill="1" applyBorder="1" applyAlignment="1">
      <alignment vertical="center"/>
    </xf>
    <xf numFmtId="0" fontId="3" fillId="23" borderId="11" xfId="0" applyFont="1" applyFill="1" applyBorder="1" applyAlignment="1">
      <alignment vertical="center"/>
    </xf>
    <xf numFmtId="0" fontId="3" fillId="23" borderId="58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38" fontId="2" fillId="23" borderId="44" xfId="48" applyFont="1" applyFill="1" applyBorder="1" applyAlignment="1">
      <alignment vertical="center"/>
    </xf>
    <xf numFmtId="0" fontId="2" fillId="23" borderId="113" xfId="0" applyFont="1" applyFill="1" applyBorder="1" applyAlignment="1">
      <alignment vertical="center"/>
    </xf>
    <xf numFmtId="38" fontId="2" fillId="23" borderId="114" xfId="48" applyFont="1" applyFill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22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 shrinkToFit="1"/>
    </xf>
    <xf numFmtId="176" fontId="10" fillId="0" borderId="89" xfId="48" applyNumberFormat="1" applyFont="1" applyBorder="1" applyAlignment="1">
      <alignment horizontal="center" shrinkToFit="1"/>
    </xf>
    <xf numFmtId="176" fontId="2" fillId="0" borderId="87" xfId="48" applyNumberFormat="1" applyFont="1" applyBorder="1" applyAlignment="1">
      <alignment horizontal="center" vertical="center" shrinkToFit="1"/>
    </xf>
    <xf numFmtId="176" fontId="10" fillId="0" borderId="115" xfId="48" applyNumberFormat="1" applyFont="1" applyBorder="1" applyAlignment="1">
      <alignment horizontal="center" shrinkToFit="1"/>
    </xf>
    <xf numFmtId="176" fontId="2" fillId="0" borderId="116" xfId="48" applyNumberFormat="1" applyFont="1" applyBorder="1" applyAlignment="1">
      <alignment horizontal="center" vertical="center" shrinkToFit="1"/>
    </xf>
    <xf numFmtId="38" fontId="2" fillId="0" borderId="117" xfId="48" applyFont="1" applyFill="1" applyBorder="1" applyAlignment="1">
      <alignment vertical="center" shrinkToFit="1"/>
    </xf>
    <xf numFmtId="38" fontId="2" fillId="0" borderId="118" xfId="48" applyFont="1" applyFill="1" applyBorder="1" applyAlignment="1">
      <alignment vertical="center" shrinkToFit="1"/>
    </xf>
    <xf numFmtId="38" fontId="2" fillId="0" borderId="10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31" xfId="48" applyFont="1" applyFill="1" applyBorder="1" applyAlignment="1">
      <alignment vertical="center"/>
    </xf>
    <xf numFmtId="38" fontId="2" fillId="0" borderId="63" xfId="48" applyFont="1" applyBorder="1" applyAlignment="1">
      <alignment vertical="center"/>
    </xf>
    <xf numFmtId="38" fontId="2" fillId="0" borderId="66" xfId="48" applyFont="1" applyBorder="1" applyAlignment="1">
      <alignment vertical="center"/>
    </xf>
    <xf numFmtId="38" fontId="2" fillId="0" borderId="87" xfId="48" applyFont="1" applyBorder="1" applyAlignment="1">
      <alignment vertical="center"/>
    </xf>
    <xf numFmtId="38" fontId="2" fillId="0" borderId="95" xfId="48" applyFont="1" applyBorder="1" applyAlignment="1">
      <alignment vertical="center"/>
    </xf>
    <xf numFmtId="38" fontId="2" fillId="0" borderId="119" xfId="48" applyFont="1" applyBorder="1" applyAlignment="1">
      <alignment vertical="center"/>
    </xf>
    <xf numFmtId="38" fontId="2" fillId="0" borderId="116" xfId="48" applyFont="1" applyBorder="1" applyAlignment="1">
      <alignment vertical="center"/>
    </xf>
    <xf numFmtId="38" fontId="2" fillId="0" borderId="120" xfId="48" applyFont="1" applyFill="1" applyBorder="1" applyAlignment="1">
      <alignment vertical="center" shrinkToFit="1"/>
    </xf>
    <xf numFmtId="38" fontId="2" fillId="0" borderId="121" xfId="48" applyFont="1" applyFill="1" applyBorder="1" applyAlignment="1">
      <alignment vertical="center" shrinkToFit="1"/>
    </xf>
    <xf numFmtId="38" fontId="2" fillId="0" borderId="99" xfId="48" applyFont="1" applyFill="1" applyBorder="1" applyAlignment="1">
      <alignment vertical="center"/>
    </xf>
    <xf numFmtId="38" fontId="2" fillId="0" borderId="39" xfId="48" applyFont="1" applyFill="1" applyBorder="1" applyAlignment="1">
      <alignment vertical="center"/>
    </xf>
    <xf numFmtId="38" fontId="2" fillId="0" borderId="92" xfId="48" applyFont="1" applyFill="1" applyBorder="1" applyAlignment="1">
      <alignment vertical="center" shrinkToFit="1"/>
    </xf>
    <xf numFmtId="38" fontId="2" fillId="0" borderId="122" xfId="48" applyFont="1" applyFill="1" applyBorder="1" applyAlignment="1">
      <alignment vertical="center" shrinkToFit="1"/>
    </xf>
    <xf numFmtId="38" fontId="2" fillId="0" borderId="123" xfId="48" applyFont="1" applyFill="1" applyBorder="1" applyAlignment="1">
      <alignment vertical="center" shrinkToFit="1"/>
    </xf>
    <xf numFmtId="38" fontId="2" fillId="23" borderId="124" xfId="48" applyFont="1" applyFill="1" applyBorder="1" applyAlignment="1">
      <alignment vertical="center" shrinkToFit="1"/>
    </xf>
    <xf numFmtId="38" fontId="2" fillId="23" borderId="120" xfId="48" applyFont="1" applyFill="1" applyBorder="1" applyAlignment="1">
      <alignment vertical="center" shrinkToFit="1"/>
    </xf>
    <xf numFmtId="38" fontId="2" fillId="0" borderId="124" xfId="48" applyFont="1" applyFill="1" applyBorder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Font="1" applyFill="1" applyAlignment="1">
      <alignment vertical="center"/>
    </xf>
    <xf numFmtId="49" fontId="0" fillId="0" borderId="16" xfId="48" applyNumberFormat="1" applyFont="1" applyFill="1" applyBorder="1" applyAlignment="1">
      <alignment horizontal="center" vertical="center"/>
    </xf>
    <xf numFmtId="49" fontId="0" fillId="0" borderId="5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38" fontId="0" fillId="0" borderId="19" xfId="48" applyFont="1" applyFill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left" vertical="center"/>
    </xf>
    <xf numFmtId="38" fontId="0" fillId="0" borderId="58" xfId="48" applyFont="1" applyFill="1" applyBorder="1" applyAlignment="1">
      <alignment vertical="center"/>
    </xf>
    <xf numFmtId="49" fontId="0" fillId="0" borderId="34" xfId="0" applyNumberFormat="1" applyFont="1" applyBorder="1" applyAlignment="1">
      <alignment horizontal="left" vertical="center" shrinkToFit="1"/>
    </xf>
    <xf numFmtId="38" fontId="0" fillId="23" borderId="30" xfId="48" applyFont="1" applyFill="1" applyBorder="1" applyAlignment="1">
      <alignment vertical="center"/>
    </xf>
    <xf numFmtId="38" fontId="0" fillId="23" borderId="49" xfId="48" applyFont="1" applyFill="1" applyBorder="1" applyAlignment="1">
      <alignment vertical="center"/>
    </xf>
    <xf numFmtId="38" fontId="0" fillId="23" borderId="29" xfId="48" applyFont="1" applyFill="1" applyBorder="1" applyAlignment="1">
      <alignment vertical="center"/>
    </xf>
    <xf numFmtId="38" fontId="0" fillId="23" borderId="50" xfId="48" applyFont="1" applyFill="1" applyBorder="1" applyAlignment="1">
      <alignment vertical="center"/>
    </xf>
    <xf numFmtId="49" fontId="0" fillId="0" borderId="121" xfId="0" applyNumberFormat="1" applyFont="1" applyBorder="1" applyAlignment="1">
      <alignment horizontal="left" vertical="center" shrinkToFit="1"/>
    </xf>
    <xf numFmtId="38" fontId="0" fillId="0" borderId="72" xfId="48" applyFont="1" applyFill="1" applyBorder="1" applyAlignment="1">
      <alignment vertical="center"/>
    </xf>
    <xf numFmtId="49" fontId="0" fillId="0" borderId="92" xfId="0" applyNumberFormat="1" applyFont="1" applyBorder="1" applyAlignment="1">
      <alignment horizontal="left" vertical="center" shrinkToFit="1"/>
    </xf>
    <xf numFmtId="38" fontId="0" fillId="0" borderId="77" xfId="48" applyFont="1" applyFill="1" applyBorder="1" applyAlignment="1">
      <alignment vertical="center"/>
    </xf>
    <xf numFmtId="49" fontId="0" fillId="0" borderId="125" xfId="0" applyNumberFormat="1" applyFont="1" applyBorder="1" applyAlignment="1">
      <alignment horizontal="left" vertical="center" shrinkToFit="1"/>
    </xf>
    <xf numFmtId="38" fontId="0" fillId="0" borderId="82" xfId="48" applyFont="1" applyFill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49" fontId="0" fillId="0" borderId="29" xfId="0" applyNumberFormat="1" applyFont="1" applyBorder="1" applyAlignment="1">
      <alignment horizontal="left" vertical="center"/>
    </xf>
    <xf numFmtId="38" fontId="0" fillId="0" borderId="51" xfId="48" applyFont="1" applyFill="1" applyBorder="1" applyAlignment="1">
      <alignment vertical="center"/>
    </xf>
    <xf numFmtId="38" fontId="0" fillId="23" borderId="126" xfId="48" applyFont="1" applyFill="1" applyBorder="1" applyAlignment="1">
      <alignment vertical="center"/>
    </xf>
    <xf numFmtId="38" fontId="0" fillId="23" borderId="127" xfId="48" applyFont="1" applyFill="1" applyBorder="1" applyAlignment="1">
      <alignment vertical="center"/>
    </xf>
    <xf numFmtId="38" fontId="0" fillId="23" borderId="128" xfId="48" applyFont="1" applyFill="1" applyBorder="1" applyAlignment="1">
      <alignment vertical="center"/>
    </xf>
    <xf numFmtId="38" fontId="0" fillId="23" borderId="129" xfId="48" applyFont="1" applyFill="1" applyBorder="1" applyAlignment="1">
      <alignment vertical="center"/>
    </xf>
    <xf numFmtId="49" fontId="0" fillId="0" borderId="40" xfId="0" applyNumberFormat="1" applyFont="1" applyBorder="1" applyAlignment="1">
      <alignment horizontal="left" vertical="center"/>
    </xf>
    <xf numFmtId="38" fontId="0" fillId="0" borderId="50" xfId="48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0" xfId="48" applyFont="1" applyFill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 horizontal="right"/>
    </xf>
    <xf numFmtId="38" fontId="2" fillId="0" borderId="130" xfId="48" applyFont="1" applyBorder="1" applyAlignment="1">
      <alignment/>
    </xf>
    <xf numFmtId="38" fontId="2" fillId="0" borderId="131" xfId="48" applyFont="1" applyBorder="1" applyAlignment="1">
      <alignment/>
    </xf>
    <xf numFmtId="38" fontId="2" fillId="0" borderId="132" xfId="48" applyFont="1" applyBorder="1" applyAlignment="1">
      <alignment/>
    </xf>
    <xf numFmtId="38" fontId="2" fillId="0" borderId="48" xfId="48" applyFont="1" applyBorder="1" applyAlignment="1">
      <alignment vertical="center"/>
    </xf>
    <xf numFmtId="38" fontId="2" fillId="0" borderId="112" xfId="48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75" xfId="0" applyFont="1" applyBorder="1" applyAlignment="1">
      <alignment vertical="center"/>
    </xf>
    <xf numFmtId="0" fontId="2" fillId="0" borderId="76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81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38" fontId="0" fillId="0" borderId="69" xfId="48" applyFont="1" applyBorder="1" applyAlignment="1">
      <alignment vertical="center"/>
    </xf>
    <xf numFmtId="38" fontId="0" fillId="0" borderId="70" xfId="48" applyFont="1" applyBorder="1" applyAlignment="1">
      <alignment vertical="center"/>
    </xf>
    <xf numFmtId="38" fontId="0" fillId="0" borderId="71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74" xfId="48" applyFont="1" applyBorder="1" applyAlignment="1">
      <alignment vertical="center"/>
    </xf>
    <xf numFmtId="38" fontId="0" fillId="0" borderId="75" xfId="48" applyFont="1" applyBorder="1" applyAlignment="1">
      <alignment vertical="center"/>
    </xf>
    <xf numFmtId="38" fontId="0" fillId="0" borderId="76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Border="1" applyAlignment="1">
      <alignment vertical="center"/>
    </xf>
    <xf numFmtId="38" fontId="0" fillId="0" borderId="130" xfId="48" applyFont="1" applyBorder="1" applyAlignment="1">
      <alignment vertical="center"/>
    </xf>
    <xf numFmtId="38" fontId="0" fillId="0" borderId="131" xfId="48" applyFont="1" applyBorder="1" applyAlignment="1">
      <alignment vertical="center"/>
    </xf>
    <xf numFmtId="38" fontId="0" fillId="0" borderId="132" xfId="48" applyFont="1" applyBorder="1" applyAlignment="1">
      <alignment vertical="center"/>
    </xf>
    <xf numFmtId="40" fontId="2" fillId="0" borderId="74" xfId="48" applyNumberFormat="1" applyFont="1" applyBorder="1" applyAlignment="1">
      <alignment vertical="center"/>
    </xf>
    <xf numFmtId="40" fontId="2" fillId="23" borderId="48" xfId="48" applyNumberFormat="1" applyFont="1" applyFill="1" applyBorder="1" applyAlignment="1">
      <alignment vertical="center"/>
    </xf>
    <xf numFmtId="40" fontId="3" fillId="0" borderId="17" xfId="48" applyNumberFormat="1" applyFont="1" applyBorder="1" applyAlignment="1">
      <alignment vertical="center"/>
    </xf>
    <xf numFmtId="40" fontId="2" fillId="0" borderId="75" xfId="48" applyNumberFormat="1" applyFont="1" applyBorder="1" applyAlignment="1">
      <alignment vertical="center"/>
    </xf>
    <xf numFmtId="40" fontId="2" fillId="23" borderId="112" xfId="48" applyNumberFormat="1" applyFont="1" applyFill="1" applyBorder="1" applyAlignment="1">
      <alignment vertical="center"/>
    </xf>
    <xf numFmtId="40" fontId="2" fillId="0" borderId="76" xfId="48" applyNumberFormat="1" applyFont="1" applyBorder="1" applyAlignment="1">
      <alignment vertical="center"/>
    </xf>
    <xf numFmtId="40" fontId="3" fillId="0" borderId="38" xfId="48" applyNumberFormat="1" applyFont="1" applyBorder="1" applyAlignment="1">
      <alignment vertical="center"/>
    </xf>
    <xf numFmtId="40" fontId="3" fillId="0" borderId="99" xfId="48" applyNumberFormat="1" applyFont="1" applyBorder="1" applyAlignment="1">
      <alignment vertical="center"/>
    </xf>
    <xf numFmtId="40" fontId="2" fillId="0" borderId="75" xfId="48" applyNumberFormat="1" applyFont="1" applyFill="1" applyBorder="1" applyAlignment="1">
      <alignment vertical="center"/>
    </xf>
    <xf numFmtId="38" fontId="2" fillId="0" borderId="80" xfId="48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38" fontId="2" fillId="0" borderId="85" xfId="48" applyFont="1" applyFill="1" applyBorder="1" applyAlignment="1">
      <alignment vertical="center"/>
    </xf>
    <xf numFmtId="38" fontId="0" fillId="0" borderId="133" xfId="48" applyFont="1" applyBorder="1" applyAlignment="1">
      <alignment vertical="center"/>
    </xf>
    <xf numFmtId="38" fontId="0" fillId="0" borderId="134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102" xfId="48" applyFont="1" applyBorder="1" applyAlignment="1">
      <alignment vertical="center"/>
    </xf>
    <xf numFmtId="38" fontId="0" fillId="0" borderId="135" xfId="48" applyFont="1" applyBorder="1" applyAlignment="1">
      <alignment vertical="center"/>
    </xf>
    <xf numFmtId="38" fontId="0" fillId="0" borderId="136" xfId="48" applyFont="1" applyBorder="1" applyAlignment="1">
      <alignment vertical="center"/>
    </xf>
    <xf numFmtId="38" fontId="0" fillId="0" borderId="137" xfId="48" applyFont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0" borderId="100" xfId="48" applyFont="1" applyFill="1" applyBorder="1" applyAlignment="1">
      <alignment vertical="center"/>
    </xf>
    <xf numFmtId="38" fontId="2" fillId="0" borderId="138" xfId="48" applyFont="1" applyFill="1" applyBorder="1" applyAlignment="1">
      <alignment vertical="center"/>
    </xf>
    <xf numFmtId="38" fontId="2" fillId="0" borderId="139" xfId="48" applyFont="1" applyBorder="1" applyAlignment="1">
      <alignment vertical="center"/>
    </xf>
    <xf numFmtId="0" fontId="3" fillId="0" borderId="77" xfId="0" applyNumberFormat="1" applyFont="1" applyBorder="1" applyAlignment="1">
      <alignment vertical="center"/>
    </xf>
    <xf numFmtId="0" fontId="3" fillId="23" borderId="48" xfId="48" applyNumberFormat="1" applyFont="1" applyFill="1" applyBorder="1" applyAlignment="1">
      <alignment vertical="center"/>
    </xf>
    <xf numFmtId="0" fontId="3" fillId="23" borderId="112" xfId="48" applyNumberFormat="1" applyFont="1" applyFill="1" applyBorder="1" applyAlignment="1">
      <alignment vertical="center"/>
    </xf>
    <xf numFmtId="0" fontId="3" fillId="23" borderId="11" xfId="48" applyNumberFormat="1" applyFont="1" applyFill="1" applyBorder="1" applyAlignment="1">
      <alignment vertical="center"/>
    </xf>
    <xf numFmtId="0" fontId="3" fillId="23" borderId="58" xfId="0" applyNumberFormat="1" applyFont="1" applyFill="1" applyBorder="1" applyAlignment="1">
      <alignment vertical="center"/>
    </xf>
    <xf numFmtId="0" fontId="3" fillId="23" borderId="114" xfId="48" applyNumberFormat="1" applyFont="1" applyFill="1" applyBorder="1" applyAlignment="1">
      <alignment vertical="center"/>
    </xf>
    <xf numFmtId="0" fontId="3" fillId="23" borderId="140" xfId="48" applyNumberFormat="1" applyFont="1" applyFill="1" applyBorder="1" applyAlignment="1">
      <alignment vertical="center"/>
    </xf>
    <xf numFmtId="0" fontId="3" fillId="23" borderId="10" xfId="48" applyNumberFormat="1" applyFont="1" applyFill="1" applyBorder="1" applyAlignment="1">
      <alignment vertical="center"/>
    </xf>
    <xf numFmtId="0" fontId="3" fillId="23" borderId="141" xfId="0" applyNumberFormat="1" applyFont="1" applyFill="1" applyBorder="1" applyAlignment="1">
      <alignment vertical="center"/>
    </xf>
    <xf numFmtId="0" fontId="3" fillId="23" borderId="74" xfId="48" applyNumberFormat="1" applyFont="1" applyFill="1" applyBorder="1" applyAlignment="1">
      <alignment vertical="center"/>
    </xf>
    <xf numFmtId="0" fontId="3" fillId="23" borderId="75" xfId="48" applyNumberFormat="1" applyFont="1" applyFill="1" applyBorder="1" applyAlignment="1">
      <alignment vertical="center"/>
    </xf>
    <xf numFmtId="0" fontId="3" fillId="23" borderId="76" xfId="48" applyNumberFormat="1" applyFont="1" applyFill="1" applyBorder="1" applyAlignment="1">
      <alignment vertical="center"/>
    </xf>
    <xf numFmtId="0" fontId="3" fillId="23" borderId="77" xfId="0" applyNumberFormat="1" applyFont="1" applyFill="1" applyBorder="1" applyAlignment="1">
      <alignment vertical="center"/>
    </xf>
    <xf numFmtId="0" fontId="3" fillId="23" borderId="126" xfId="48" applyNumberFormat="1" applyFont="1" applyFill="1" applyBorder="1" applyAlignment="1">
      <alignment vertical="center"/>
    </xf>
    <xf numFmtId="0" fontId="3" fillId="23" borderId="127" xfId="48" applyNumberFormat="1" applyFont="1" applyFill="1" applyBorder="1" applyAlignment="1">
      <alignment vertical="center"/>
    </xf>
    <xf numFmtId="0" fontId="3" fillId="23" borderId="128" xfId="48" applyNumberFormat="1" applyFont="1" applyFill="1" applyBorder="1" applyAlignment="1">
      <alignment vertical="center"/>
    </xf>
    <xf numFmtId="0" fontId="3" fillId="0" borderId="126" xfId="0" applyNumberFormat="1" applyFont="1" applyBorder="1" applyAlignment="1">
      <alignment/>
    </xf>
    <xf numFmtId="0" fontId="3" fillId="0" borderId="127" xfId="0" applyNumberFormat="1" applyFont="1" applyBorder="1" applyAlignment="1">
      <alignment/>
    </xf>
    <xf numFmtId="0" fontId="3" fillId="0" borderId="128" xfId="0" applyNumberFormat="1" applyFont="1" applyBorder="1" applyAlignment="1">
      <alignment/>
    </xf>
    <xf numFmtId="0" fontId="3" fillId="0" borderId="130" xfId="0" applyNumberFormat="1" applyFont="1" applyBorder="1" applyAlignment="1">
      <alignment/>
    </xf>
    <xf numFmtId="0" fontId="3" fillId="0" borderId="131" xfId="0" applyNumberFormat="1" applyFont="1" applyBorder="1" applyAlignment="1">
      <alignment/>
    </xf>
    <xf numFmtId="0" fontId="3" fillId="0" borderId="132" xfId="0" applyNumberFormat="1" applyFont="1" applyBorder="1" applyAlignment="1">
      <alignment/>
    </xf>
    <xf numFmtId="0" fontId="3" fillId="0" borderId="14" xfId="48" applyNumberFormat="1" applyFont="1" applyFill="1" applyBorder="1" applyAlignment="1">
      <alignment vertical="center"/>
    </xf>
    <xf numFmtId="0" fontId="3" fillId="0" borderId="53" xfId="48" applyNumberFormat="1" applyFont="1" applyFill="1" applyBorder="1" applyAlignment="1">
      <alignment vertical="center"/>
    </xf>
    <xf numFmtId="0" fontId="3" fillId="0" borderId="15" xfId="48" applyNumberFormat="1" applyFont="1" applyFill="1" applyBorder="1" applyAlignment="1">
      <alignment vertical="center"/>
    </xf>
    <xf numFmtId="0" fontId="3" fillId="0" borderId="56" xfId="48" applyNumberFormat="1" applyFont="1" applyFill="1" applyBorder="1" applyAlignment="1">
      <alignment vertical="center"/>
    </xf>
    <xf numFmtId="0" fontId="3" fillId="0" borderId="35" xfId="48" applyNumberFormat="1" applyFont="1" applyFill="1" applyBorder="1" applyAlignment="1">
      <alignment vertical="center"/>
    </xf>
    <xf numFmtId="0" fontId="3" fillId="0" borderId="54" xfId="48" applyNumberFormat="1" applyFont="1" applyFill="1" applyBorder="1" applyAlignment="1">
      <alignment vertical="center"/>
    </xf>
    <xf numFmtId="0" fontId="3" fillId="0" borderId="36" xfId="48" applyNumberFormat="1" applyFont="1" applyFill="1" applyBorder="1" applyAlignment="1">
      <alignment vertical="center"/>
    </xf>
    <xf numFmtId="0" fontId="3" fillId="0" borderId="57" xfId="48" applyNumberFormat="1" applyFont="1" applyFill="1" applyBorder="1" applyAlignment="1">
      <alignment vertical="center"/>
    </xf>
    <xf numFmtId="38" fontId="0" fillId="0" borderId="100" xfId="48" applyFont="1" applyBorder="1" applyAlignment="1">
      <alignment vertical="center"/>
    </xf>
    <xf numFmtId="38" fontId="0" fillId="0" borderId="101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142" xfId="48" applyFont="1" applyBorder="1" applyAlignment="1">
      <alignment vertical="center"/>
    </xf>
    <xf numFmtId="38" fontId="0" fillId="0" borderId="143" xfId="48" applyFont="1" applyBorder="1" applyAlignment="1">
      <alignment vertical="center"/>
    </xf>
    <xf numFmtId="38" fontId="0" fillId="0" borderId="50" xfId="48" applyFont="1" applyFill="1" applyBorder="1" applyAlignment="1">
      <alignment vertical="center"/>
    </xf>
    <xf numFmtId="38" fontId="0" fillId="0" borderId="141" xfId="48" applyFont="1" applyFill="1" applyBorder="1" applyAlignment="1">
      <alignment vertical="center"/>
    </xf>
    <xf numFmtId="38" fontId="0" fillId="0" borderId="144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77" xfId="48" applyFont="1" applyFill="1" applyBorder="1" applyAlignment="1">
      <alignment vertical="center"/>
    </xf>
    <xf numFmtId="38" fontId="0" fillId="0" borderId="82" xfId="48" applyFont="1" applyFill="1" applyBorder="1" applyAlignment="1">
      <alignment vertical="center"/>
    </xf>
    <xf numFmtId="38" fontId="0" fillId="0" borderId="144" xfId="48" applyFont="1" applyFill="1" applyBorder="1" applyAlignment="1">
      <alignment vertical="center"/>
    </xf>
    <xf numFmtId="38" fontId="0" fillId="0" borderId="57" xfId="48" applyFont="1" applyFill="1" applyBorder="1" applyAlignment="1">
      <alignment vertical="center"/>
    </xf>
    <xf numFmtId="38" fontId="0" fillId="0" borderId="104" xfId="48" applyFont="1" applyFill="1" applyBorder="1" applyAlignment="1">
      <alignment vertical="center"/>
    </xf>
    <xf numFmtId="38" fontId="0" fillId="0" borderId="58" xfId="48" applyFont="1" applyFill="1" applyBorder="1" applyAlignment="1">
      <alignment vertical="center"/>
    </xf>
    <xf numFmtId="38" fontId="0" fillId="0" borderId="141" xfId="48" applyFont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Fill="1" applyBorder="1" applyAlignment="1">
      <alignment vertical="center"/>
    </xf>
    <xf numFmtId="38" fontId="0" fillId="0" borderId="129" xfId="48" applyFont="1" applyFill="1" applyBorder="1" applyAlignment="1">
      <alignment vertical="center"/>
    </xf>
    <xf numFmtId="38" fontId="0" fillId="23" borderId="129" xfId="48" applyFont="1" applyFill="1" applyBorder="1" applyAlignment="1">
      <alignment vertical="center"/>
    </xf>
    <xf numFmtId="38" fontId="0" fillId="0" borderId="72" xfId="48" applyFont="1" applyFill="1" applyBorder="1" applyAlignment="1">
      <alignment vertical="center"/>
    </xf>
    <xf numFmtId="38" fontId="0" fillId="0" borderId="56" xfId="48" applyFont="1" applyFill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54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145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146" xfId="0" applyBorder="1" applyAlignment="1">
      <alignment vertical="center"/>
    </xf>
    <xf numFmtId="38" fontId="0" fillId="0" borderId="47" xfId="48" applyFont="1" applyFill="1" applyBorder="1" applyAlignment="1">
      <alignment vertical="center"/>
    </xf>
    <xf numFmtId="38" fontId="0" fillId="0" borderId="135" xfId="48" applyFont="1" applyFill="1" applyBorder="1" applyAlignment="1">
      <alignment vertical="center"/>
    </xf>
    <xf numFmtId="38" fontId="0" fillId="0" borderId="88" xfId="48" applyFont="1" applyFill="1" applyBorder="1" applyAlignment="1">
      <alignment vertical="center"/>
    </xf>
    <xf numFmtId="38" fontId="0" fillId="0" borderId="145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146" xfId="48" applyFont="1" applyBorder="1" applyAlignment="1">
      <alignment vertical="center"/>
    </xf>
    <xf numFmtId="187" fontId="2" fillId="0" borderId="147" xfId="0" applyNumberFormat="1" applyFont="1" applyFill="1" applyBorder="1" applyAlignment="1">
      <alignment vertical="center"/>
    </xf>
    <xf numFmtId="189" fontId="2" fillId="0" borderId="147" xfId="0" applyNumberFormat="1" applyFont="1" applyFill="1" applyBorder="1" applyAlignment="1">
      <alignment vertical="center"/>
    </xf>
    <xf numFmtId="38" fontId="2" fillId="0" borderId="133" xfId="48" applyFont="1" applyBorder="1" applyAlignment="1">
      <alignment vertical="center"/>
    </xf>
    <xf numFmtId="38" fontId="2" fillId="0" borderId="134" xfId="48" applyFont="1" applyBorder="1" applyAlignment="1">
      <alignment vertical="center"/>
    </xf>
    <xf numFmtId="38" fontId="2" fillId="0" borderId="101" xfId="48" applyFont="1" applyBorder="1" applyAlignment="1">
      <alignment vertical="center"/>
    </xf>
    <xf numFmtId="38" fontId="2" fillId="0" borderId="145" xfId="48" applyFont="1" applyBorder="1" applyAlignment="1">
      <alignment vertical="center"/>
    </xf>
    <xf numFmtId="38" fontId="2" fillId="0" borderId="146" xfId="48" applyFont="1" applyBorder="1" applyAlignment="1">
      <alignment vertical="center"/>
    </xf>
    <xf numFmtId="0" fontId="0" fillId="0" borderId="100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101" xfId="0" applyBorder="1" applyAlignment="1">
      <alignment vertical="center"/>
    </xf>
    <xf numFmtId="38" fontId="2" fillId="0" borderId="135" xfId="48" applyFont="1" applyBorder="1" applyAlignment="1">
      <alignment vertical="center"/>
    </xf>
    <xf numFmtId="38" fontId="2" fillId="0" borderId="136" xfId="48" applyFont="1" applyBorder="1" applyAlignment="1">
      <alignment vertical="center"/>
    </xf>
    <xf numFmtId="38" fontId="2" fillId="0" borderId="137" xfId="48" applyFont="1" applyBorder="1" applyAlignment="1">
      <alignment vertical="center"/>
    </xf>
    <xf numFmtId="38" fontId="2" fillId="0" borderId="25" xfId="48" applyFont="1" applyBorder="1" applyAlignment="1">
      <alignment vertical="center"/>
    </xf>
    <xf numFmtId="38" fontId="2" fillId="0" borderId="102" xfId="48" applyFont="1" applyBorder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53" xfId="48" applyFont="1" applyFill="1" applyBorder="1" applyAlignment="1">
      <alignment vertical="center"/>
    </xf>
    <xf numFmtId="38" fontId="0" fillId="0" borderId="55" xfId="48" applyFont="1" applyFill="1" applyBorder="1" applyAlignment="1">
      <alignment vertical="center"/>
    </xf>
    <xf numFmtId="38" fontId="0" fillId="0" borderId="100" xfId="48" applyFont="1" applyFill="1" applyBorder="1" applyAlignment="1">
      <alignment vertical="center"/>
    </xf>
    <xf numFmtId="38" fontId="0" fillId="0" borderId="75" xfId="48" applyFont="1" applyFill="1" applyBorder="1" applyAlignment="1">
      <alignment vertical="center"/>
    </xf>
    <xf numFmtId="38" fontId="0" fillId="0" borderId="10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102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38" fontId="0" fillId="0" borderId="111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8" fontId="0" fillId="0" borderId="48" xfId="48" applyFont="1" applyFill="1" applyBorder="1" applyAlignment="1">
      <alignment vertical="center"/>
    </xf>
    <xf numFmtId="38" fontId="0" fillId="0" borderId="112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38" fontId="2" fillId="0" borderId="148" xfId="48" applyFont="1" applyFill="1" applyBorder="1" applyAlignment="1">
      <alignment vertical="center"/>
    </xf>
    <xf numFmtId="38" fontId="2" fillId="0" borderId="149" xfId="48" applyFont="1" applyFill="1" applyBorder="1" applyAlignment="1">
      <alignment vertical="center"/>
    </xf>
    <xf numFmtId="38" fontId="2" fillId="0" borderId="150" xfId="48" applyFont="1" applyFill="1" applyBorder="1" applyAlignment="1">
      <alignment vertical="center"/>
    </xf>
    <xf numFmtId="38" fontId="2" fillId="0" borderId="48" xfId="48" applyFont="1" applyFill="1" applyBorder="1" applyAlignment="1">
      <alignment vertical="center"/>
    </xf>
    <xf numFmtId="38" fontId="2" fillId="0" borderId="112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38" fontId="2" fillId="0" borderId="142" xfId="48" applyFont="1" applyBorder="1" applyAlignment="1">
      <alignment vertical="center"/>
    </xf>
    <xf numFmtId="38" fontId="2" fillId="0" borderId="131" xfId="48" applyFont="1" applyBorder="1" applyAlignment="1">
      <alignment vertical="center"/>
    </xf>
    <xf numFmtId="38" fontId="2" fillId="0" borderId="143" xfId="48" applyFont="1" applyBorder="1" applyAlignment="1">
      <alignment vertical="center"/>
    </xf>
    <xf numFmtId="38" fontId="2" fillId="0" borderId="51" xfId="0" applyNumberFormat="1" applyFont="1" applyFill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0" fillId="23" borderId="100" xfId="48" applyFont="1" applyFill="1" applyBorder="1" applyAlignment="1">
      <alignment vertical="center"/>
    </xf>
    <xf numFmtId="38" fontId="0" fillId="23" borderId="75" xfId="48" applyFont="1" applyFill="1" applyBorder="1" applyAlignment="1">
      <alignment vertical="center"/>
    </xf>
    <xf numFmtId="38" fontId="0" fillId="23" borderId="101" xfId="48" applyFont="1" applyFill="1" applyBorder="1" applyAlignment="1">
      <alignment vertical="center"/>
    </xf>
    <xf numFmtId="38" fontId="0" fillId="23" borderId="77" xfId="48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38" fontId="0" fillId="0" borderId="112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49" fontId="0" fillId="0" borderId="32" xfId="0" applyNumberFormat="1" applyFont="1" applyBorder="1" applyAlignment="1">
      <alignment horizontal="left" vertical="center"/>
    </xf>
    <xf numFmtId="38" fontId="0" fillId="0" borderId="47" xfId="48" applyFont="1" applyFill="1" applyBorder="1" applyAlignment="1">
      <alignment vertical="center"/>
    </xf>
    <xf numFmtId="181" fontId="0" fillId="0" borderId="142" xfId="48" applyNumberFormat="1" applyFont="1" applyBorder="1" applyAlignment="1">
      <alignment vertical="center"/>
    </xf>
    <xf numFmtId="181" fontId="0" fillId="0" borderId="131" xfId="48" applyNumberFormat="1" applyFont="1" applyBorder="1" applyAlignment="1">
      <alignment vertical="center"/>
    </xf>
    <xf numFmtId="181" fontId="0" fillId="0" borderId="143" xfId="48" applyNumberFormat="1" applyFont="1" applyBorder="1" applyAlignment="1">
      <alignment vertical="center"/>
    </xf>
    <xf numFmtId="181" fontId="0" fillId="0" borderId="57" xfId="48" applyNumberFormat="1" applyFont="1" applyFill="1" applyBorder="1" applyAlignment="1">
      <alignment vertical="center"/>
    </xf>
    <xf numFmtId="181" fontId="0" fillId="0" borderId="51" xfId="48" applyNumberFormat="1" applyFont="1" applyFill="1" applyBorder="1" applyAlignment="1">
      <alignment vertical="center"/>
    </xf>
    <xf numFmtId="181" fontId="0" fillId="0" borderId="151" xfId="48" applyNumberFormat="1" applyFont="1" applyBorder="1" applyAlignment="1">
      <alignment vertical="center"/>
    </xf>
    <xf numFmtId="181" fontId="0" fillId="0" borderId="127" xfId="48" applyNumberFormat="1" applyFont="1" applyBorder="1" applyAlignment="1">
      <alignment vertical="center"/>
    </xf>
    <xf numFmtId="181" fontId="0" fillId="0" borderId="152" xfId="48" applyNumberFormat="1" applyFont="1" applyBorder="1" applyAlignment="1">
      <alignment vertical="center"/>
    </xf>
    <xf numFmtId="181" fontId="0" fillId="0" borderId="129" xfId="48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2" xfId="0" applyNumberFormat="1" applyFont="1" applyBorder="1" applyAlignment="1">
      <alignment horizontal="left" vertical="center"/>
    </xf>
    <xf numFmtId="181" fontId="0" fillId="0" borderId="142" xfId="48" applyNumberFormat="1" applyFont="1" applyBorder="1" applyAlignment="1">
      <alignment vertical="center" shrinkToFit="1"/>
    </xf>
    <xf numFmtId="49" fontId="2" fillId="0" borderId="27" xfId="0" applyNumberFormat="1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38" fontId="0" fillId="0" borderId="51" xfId="48" applyFont="1" applyBorder="1" applyAlignment="1">
      <alignment vertical="center"/>
    </xf>
    <xf numFmtId="38" fontId="3" fillId="0" borderId="60" xfId="48" applyFont="1" applyBorder="1" applyAlignment="1">
      <alignment vertical="center" shrinkToFit="1"/>
    </xf>
    <xf numFmtId="0" fontId="0" fillId="0" borderId="62" xfId="0" applyFont="1" applyBorder="1" applyAlignment="1">
      <alignment vertical="center" shrinkToFit="1"/>
    </xf>
    <xf numFmtId="0" fontId="3" fillId="0" borderId="68" xfId="0" applyFont="1" applyBorder="1" applyAlignment="1">
      <alignment vertical="center" shrinkToFit="1"/>
    </xf>
    <xf numFmtId="38" fontId="2" fillId="0" borderId="133" xfId="48" applyFont="1" applyFill="1" applyBorder="1" applyAlignment="1">
      <alignment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141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38" fontId="2" fillId="0" borderId="34" xfId="48" applyFont="1" applyBorder="1" applyAlignment="1">
      <alignment horizontal="left" vertical="center"/>
    </xf>
    <xf numFmtId="38" fontId="2" fillId="0" borderId="33" xfId="48" applyFont="1" applyBorder="1" applyAlignment="1">
      <alignment horizontal="left" vertical="center"/>
    </xf>
    <xf numFmtId="38" fontId="2" fillId="0" borderId="34" xfId="48" applyFont="1" applyBorder="1" applyAlignment="1">
      <alignment vertical="center" shrinkToFit="1"/>
    </xf>
    <xf numFmtId="0" fontId="0" fillId="0" borderId="153" xfId="0" applyFont="1" applyBorder="1" applyAlignment="1">
      <alignment vertical="center" shrinkToFit="1"/>
    </xf>
    <xf numFmtId="38" fontId="2" fillId="0" borderId="67" xfId="48" applyFont="1" applyBorder="1" applyAlignment="1">
      <alignment vertical="center" shrinkToFit="1"/>
    </xf>
    <xf numFmtId="0" fontId="2" fillId="0" borderId="68" xfId="0" applyFont="1" applyBorder="1" applyAlignment="1">
      <alignment vertical="center" shrinkToFit="1"/>
    </xf>
    <xf numFmtId="38" fontId="6" fillId="0" borderId="0" xfId="48" applyFont="1" applyAlignment="1">
      <alignment horizontal="center" vertical="center"/>
    </xf>
    <xf numFmtId="38" fontId="2" fillId="0" borderId="10" xfId="48" applyFont="1" applyBorder="1" applyAlignment="1">
      <alignment vertical="center" shrinkToFit="1"/>
    </xf>
    <xf numFmtId="0" fontId="0" fillId="0" borderId="96" xfId="0" applyFont="1" applyBorder="1" applyAlignment="1">
      <alignment vertical="center" shrinkToFit="1"/>
    </xf>
    <xf numFmtId="38" fontId="1" fillId="0" borderId="21" xfId="48" applyFont="1" applyFill="1" applyBorder="1" applyAlignment="1">
      <alignment horizontal="left" vertical="center" wrapText="1"/>
    </xf>
    <xf numFmtId="38" fontId="1" fillId="0" borderId="33" xfId="48" applyFont="1" applyFill="1" applyBorder="1" applyAlignment="1">
      <alignment horizontal="left" vertical="center" wrapText="1"/>
    </xf>
    <xf numFmtId="38" fontId="1" fillId="0" borderId="22" xfId="48" applyFont="1" applyFill="1" applyBorder="1" applyAlignment="1">
      <alignment horizontal="left" vertical="center" wrapText="1"/>
    </xf>
    <xf numFmtId="38" fontId="1" fillId="0" borderId="31" xfId="48" applyFont="1" applyFill="1" applyBorder="1" applyAlignment="1">
      <alignment horizontal="left" vertical="center" wrapText="1"/>
    </xf>
    <xf numFmtId="38" fontId="1" fillId="0" borderId="35" xfId="48" applyFont="1" applyFill="1" applyBorder="1" applyAlignment="1">
      <alignment horizontal="left" vertical="center" wrapText="1"/>
    </xf>
    <xf numFmtId="38" fontId="1" fillId="0" borderId="36" xfId="48" applyFont="1" applyFill="1" applyBorder="1" applyAlignment="1">
      <alignment horizontal="left" vertical="center" wrapText="1"/>
    </xf>
    <xf numFmtId="38" fontId="3" fillId="0" borderId="67" xfId="48" applyFont="1" applyBorder="1" applyAlignment="1">
      <alignment vertical="center" shrinkToFit="1"/>
    </xf>
    <xf numFmtId="176" fontId="9" fillId="0" borderId="154" xfId="48" applyNumberFormat="1" applyFont="1" applyBorder="1" applyAlignment="1">
      <alignment horizontal="center" shrinkToFit="1"/>
    </xf>
    <xf numFmtId="176" fontId="9" fillId="0" borderId="37" xfId="48" applyNumberFormat="1" applyFont="1" applyBorder="1" applyAlignment="1">
      <alignment horizontal="center" shrinkToFit="1"/>
    </xf>
    <xf numFmtId="176" fontId="1" fillId="0" borderId="116" xfId="48" applyNumberFormat="1" applyFont="1" applyBorder="1" applyAlignment="1">
      <alignment horizontal="center" vertical="center" shrinkToFit="1"/>
    </xf>
    <xf numFmtId="176" fontId="1" fillId="0" borderId="18" xfId="48" applyNumberFormat="1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0" borderId="68" xfId="0" applyFont="1" applyBorder="1" applyAlignment="1">
      <alignment vertical="center" shrinkToFi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2" fillId="0" borderId="35" xfId="48" applyNumberFormat="1" applyFont="1" applyBorder="1" applyAlignment="1">
      <alignment horizontal="center" vertical="center"/>
    </xf>
    <xf numFmtId="49" fontId="2" fillId="0" borderId="36" xfId="48" applyNumberFormat="1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49" fontId="2" fillId="0" borderId="29" xfId="0" applyNumberFormat="1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49" fontId="0" fillId="0" borderId="5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37" xfId="0" applyNumberFormat="1" applyFont="1" applyBorder="1" applyAlignment="1">
      <alignment horizontal="left" vertical="center"/>
    </xf>
    <xf numFmtId="49" fontId="2" fillId="0" borderId="15" xfId="48" applyNumberFormat="1" applyFont="1" applyBorder="1" applyAlignment="1">
      <alignment horizontal="center" vertical="center"/>
    </xf>
    <xf numFmtId="49" fontId="2" fillId="0" borderId="37" xfId="48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0" fillId="0" borderId="29" xfId="0" applyNumberFormat="1" applyFont="1" applyBorder="1" applyAlignment="1">
      <alignment horizontal="left" vertical="center" shrinkToFit="1"/>
    </xf>
    <xf numFmtId="49" fontId="0" fillId="0" borderId="132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2" fillId="0" borderId="14" xfId="0" applyFont="1" applyBorder="1" applyAlignment="1" quotePrefix="1">
      <alignment horizontal="center" vertical="center"/>
    </xf>
    <xf numFmtId="0" fontId="2" fillId="0" borderId="37" xfId="0" applyFont="1" applyBorder="1" applyAlignment="1" quotePrefix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38" xfId="0" applyNumberFormat="1" applyFont="1" applyBorder="1" applyAlignment="1">
      <alignment horizontal="right" vertical="center"/>
    </xf>
    <xf numFmtId="177" fontId="0" fillId="0" borderId="22" xfId="0" applyNumberFormat="1" applyFont="1" applyBorder="1" applyAlignment="1">
      <alignment horizontal="right" vertical="center"/>
    </xf>
    <xf numFmtId="177" fontId="0" fillId="0" borderId="39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77" fontId="0" fillId="0" borderId="21" xfId="0" applyNumberFormat="1" applyFont="1" applyBorder="1" applyAlignment="1">
      <alignment horizontal="right" vertical="center"/>
    </xf>
    <xf numFmtId="177" fontId="0" fillId="0" borderId="17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177" fontId="0" fillId="0" borderId="35" xfId="0" applyNumberFormat="1" applyFont="1" applyBorder="1" applyAlignment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shrinkToFit="1"/>
    </xf>
    <xf numFmtId="0" fontId="7" fillId="0" borderId="21" xfId="0" applyFont="1" applyBorder="1" applyAlignment="1">
      <alignment vertical="center"/>
    </xf>
    <xf numFmtId="0" fontId="7" fillId="0" borderId="153" xfId="0" applyFont="1" applyBorder="1" applyAlignment="1">
      <alignment vertical="center"/>
    </xf>
    <xf numFmtId="0" fontId="2" fillId="0" borderId="35" xfId="0" applyFont="1" applyBorder="1" applyAlignment="1">
      <alignment vertical="center" shrinkToFit="1"/>
    </xf>
    <xf numFmtId="0" fontId="0" fillId="0" borderId="155" xfId="0" applyFont="1" applyBorder="1" applyAlignment="1">
      <alignment vertical="center" shrinkToFit="1"/>
    </xf>
    <xf numFmtId="38" fontId="2" fillId="0" borderId="156" xfId="48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8" fontId="2" fillId="0" borderId="34" xfId="48" applyFont="1" applyBorder="1" applyAlignment="1">
      <alignment horizontal="left" vertical="top"/>
    </xf>
    <xf numFmtId="38" fontId="2" fillId="0" borderId="153" xfId="48" applyFont="1" applyBorder="1" applyAlignment="1">
      <alignment horizontal="left" vertical="top"/>
    </xf>
    <xf numFmtId="38" fontId="2" fillId="0" borderId="10" xfId="48" applyFont="1" applyBorder="1" applyAlignment="1">
      <alignment horizontal="left" vertical="top"/>
    </xf>
    <xf numFmtId="38" fontId="2" fillId="0" borderId="96" xfId="48" applyFont="1" applyBorder="1" applyAlignment="1">
      <alignment horizontal="left" vertical="top"/>
    </xf>
    <xf numFmtId="38" fontId="3" fillId="0" borderId="0" xfId="48" applyFont="1" applyBorder="1" applyAlignment="1">
      <alignment horizontal="left" vertical="center"/>
    </xf>
    <xf numFmtId="38" fontId="2" fillId="0" borderId="156" xfId="48" applyFont="1" applyBorder="1" applyAlignment="1">
      <alignment horizontal="left" vertical="center"/>
    </xf>
    <xf numFmtId="38" fontId="2" fillId="0" borderId="157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 shrinkToFit="1"/>
    </xf>
    <xf numFmtId="38" fontId="2" fillId="0" borderId="0" xfId="48" applyFont="1" applyBorder="1" applyAlignment="1">
      <alignment horizontal="left" vertical="center" shrinkToFit="1"/>
    </xf>
    <xf numFmtId="38" fontId="2" fillId="0" borderId="38" xfId="48" applyFont="1" applyBorder="1" applyAlignment="1">
      <alignment horizontal="left" vertical="center" shrinkToFit="1"/>
    </xf>
    <xf numFmtId="38" fontId="2" fillId="0" borderId="32" xfId="48" applyFont="1" applyBorder="1" applyAlignment="1">
      <alignment horizontal="center" vertical="center"/>
    </xf>
    <xf numFmtId="38" fontId="2" fillId="0" borderId="40" xfId="48" applyFont="1" applyBorder="1" applyAlignment="1">
      <alignment horizontal="center" vertical="center"/>
    </xf>
    <xf numFmtId="38" fontId="1" fillId="0" borderId="21" xfId="48" applyFont="1" applyBorder="1" applyAlignment="1">
      <alignment horizontal="left" vertical="center" wrapText="1" shrinkToFit="1"/>
    </xf>
    <xf numFmtId="38" fontId="1" fillId="0" borderId="33" xfId="48" applyFont="1" applyBorder="1" applyAlignment="1">
      <alignment horizontal="left" vertical="center" wrapText="1" shrinkToFit="1"/>
    </xf>
    <xf numFmtId="38" fontId="1" fillId="0" borderId="22" xfId="48" applyFont="1" applyBorder="1" applyAlignment="1">
      <alignment horizontal="left" vertical="center" wrapText="1" shrinkToFit="1"/>
    </xf>
    <xf numFmtId="38" fontId="1" fillId="0" borderId="31" xfId="48" applyFont="1" applyBorder="1" applyAlignment="1">
      <alignment horizontal="left" vertical="center" wrapText="1" shrinkToFit="1"/>
    </xf>
    <xf numFmtId="38" fontId="2" fillId="0" borderId="41" xfId="48" applyFont="1" applyFill="1" applyBorder="1" applyAlignment="1">
      <alignment vertical="center" shrinkToFit="1"/>
    </xf>
    <xf numFmtId="0" fontId="0" fillId="0" borderId="42" xfId="0" applyFont="1" applyBorder="1" applyAlignment="1">
      <alignment vertical="center" shrinkToFit="1"/>
    </xf>
    <xf numFmtId="0" fontId="0" fillId="0" borderId="43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5</xdr:col>
      <xdr:colOff>600075</xdr:colOff>
      <xdr:row>4</xdr:row>
      <xdr:rowOff>285750</xdr:rowOff>
    </xdr:to>
    <xdr:sp>
      <xdr:nvSpPr>
        <xdr:cNvPr id="1" name="Line 1"/>
        <xdr:cNvSpPr>
          <a:spLocks/>
        </xdr:cNvSpPr>
      </xdr:nvSpPr>
      <xdr:spPr>
        <a:xfrm>
          <a:off x="257175" y="552450"/>
          <a:ext cx="21145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28575</xdr:rowOff>
    </xdr:from>
    <xdr:to>
      <xdr:col>7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304800" y="323850"/>
          <a:ext cx="24860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70"/>
  <sheetViews>
    <sheetView tabSelected="1" view="pageBreakPreview" zoomScaleNormal="75" zoomScaleSheetLayoutView="100" zoomScalePageLayoutView="0" workbookViewId="0" topLeftCell="A1">
      <pane xSplit="6" ySplit="5" topLeftCell="G6" activePane="bottomRight" state="frozen"/>
      <selection pane="topLeft" activeCell="M37" sqref="M37"/>
      <selection pane="topRight" activeCell="M37" sqref="M37"/>
      <selection pane="bottomLeft" activeCell="M37" sqref="M37"/>
      <selection pane="bottomRight" activeCell="D5" sqref="D5"/>
    </sheetView>
  </sheetViews>
  <sheetFormatPr defaultColWidth="9.00390625" defaultRowHeight="13.5"/>
  <cols>
    <col min="1" max="1" width="3.125" style="336" customWidth="1"/>
    <col min="2" max="2" width="2.00390625" style="336" customWidth="1"/>
    <col min="3" max="3" width="1.37890625" style="336" customWidth="1"/>
    <col min="4" max="4" width="10.50390625" style="336" customWidth="1"/>
    <col min="5" max="5" width="6.25390625" style="336" customWidth="1"/>
    <col min="6" max="6" width="7.875" style="336" customWidth="1"/>
    <col min="7" max="14" width="9.875" style="336" customWidth="1"/>
    <col min="15" max="16384" width="9.00390625" style="302" customWidth="1"/>
  </cols>
  <sheetData>
    <row r="1" spans="1:14" ht="24" customHeight="1">
      <c r="A1" s="335"/>
      <c r="B1" s="33"/>
      <c r="C1" s="33"/>
      <c r="D1" s="33"/>
      <c r="E1" s="33"/>
      <c r="F1" s="302"/>
      <c r="G1" s="574" t="s">
        <v>198</v>
      </c>
      <c r="H1" s="574"/>
      <c r="I1" s="574"/>
      <c r="J1" s="574"/>
      <c r="K1" s="302"/>
      <c r="L1" s="302"/>
      <c r="M1" s="302"/>
      <c r="N1" s="33"/>
    </row>
    <row r="2" spans="2:9" ht="18" customHeight="1" thickBot="1">
      <c r="B2" s="144" t="s">
        <v>31</v>
      </c>
      <c r="E2" s="34"/>
      <c r="F2" s="34"/>
      <c r="G2" s="34"/>
      <c r="H2" s="34"/>
      <c r="I2" s="34"/>
    </row>
    <row r="3" spans="1:14" ht="13.5">
      <c r="A3" s="337"/>
      <c r="B3" s="38"/>
      <c r="C3" s="39"/>
      <c r="D3" s="39"/>
      <c r="E3" s="39"/>
      <c r="F3" s="62" t="s">
        <v>32</v>
      </c>
      <c r="G3" s="238" t="s">
        <v>258</v>
      </c>
      <c r="H3" s="59" t="s">
        <v>259</v>
      </c>
      <c r="I3" s="59" t="s">
        <v>260</v>
      </c>
      <c r="J3" s="59" t="s">
        <v>261</v>
      </c>
      <c r="K3" s="59" t="s">
        <v>262</v>
      </c>
      <c r="L3" s="12" t="s">
        <v>263</v>
      </c>
      <c r="M3" s="13" t="s">
        <v>264</v>
      </c>
      <c r="N3" s="565" t="s">
        <v>175</v>
      </c>
    </row>
    <row r="4" spans="1:14" ht="13.5">
      <c r="A4" s="337"/>
      <c r="B4" s="40"/>
      <c r="C4" s="41"/>
      <c r="D4" s="41"/>
      <c r="E4" s="41"/>
      <c r="F4" s="63"/>
      <c r="G4" s="239" t="s">
        <v>33</v>
      </c>
      <c r="H4" s="239" t="s">
        <v>34</v>
      </c>
      <c r="I4" s="239" t="s">
        <v>35</v>
      </c>
      <c r="J4" s="239" t="s">
        <v>36</v>
      </c>
      <c r="K4" s="239" t="s">
        <v>37</v>
      </c>
      <c r="L4" s="240" t="s">
        <v>38</v>
      </c>
      <c r="M4" s="241" t="s">
        <v>39</v>
      </c>
      <c r="N4" s="566"/>
    </row>
    <row r="5" spans="2:14" ht="22.5" thickBot="1">
      <c r="B5" s="60"/>
      <c r="C5" s="61" t="s">
        <v>40</v>
      </c>
      <c r="D5" s="61"/>
      <c r="E5" s="61"/>
      <c r="F5" s="64"/>
      <c r="G5" s="130" t="s">
        <v>251</v>
      </c>
      <c r="H5" s="130" t="s">
        <v>41</v>
      </c>
      <c r="I5" s="130" t="s">
        <v>42</v>
      </c>
      <c r="J5" s="130" t="s">
        <v>43</v>
      </c>
      <c r="K5" s="130" t="s">
        <v>44</v>
      </c>
      <c r="L5" s="131" t="s">
        <v>45</v>
      </c>
      <c r="M5" s="132" t="s">
        <v>46</v>
      </c>
      <c r="N5" s="567"/>
    </row>
    <row r="6" spans="2:14" ht="13.5">
      <c r="B6" s="242" t="s">
        <v>47</v>
      </c>
      <c r="C6" s="243"/>
      <c r="D6" s="243"/>
      <c r="E6" s="243"/>
      <c r="F6" s="244"/>
      <c r="G6" s="91">
        <v>26364</v>
      </c>
      <c r="H6" s="91">
        <v>29830</v>
      </c>
      <c r="I6" s="91">
        <v>31260</v>
      </c>
      <c r="J6" s="91">
        <v>20290</v>
      </c>
      <c r="K6" s="91">
        <v>24842</v>
      </c>
      <c r="L6" s="92">
        <v>24943</v>
      </c>
      <c r="M6" s="93">
        <v>29190</v>
      </c>
      <c r="N6" s="275"/>
    </row>
    <row r="7" spans="2:14" ht="13.5">
      <c r="B7" s="245" t="s">
        <v>48</v>
      </c>
      <c r="C7" s="246"/>
      <c r="D7" s="246"/>
      <c r="E7" s="246"/>
      <c r="F7" s="247"/>
      <c r="G7" s="270"/>
      <c r="H7" s="271"/>
      <c r="I7" s="271"/>
      <c r="J7" s="271"/>
      <c r="K7" s="271"/>
      <c r="L7" s="272"/>
      <c r="M7" s="273"/>
      <c r="N7" s="274"/>
    </row>
    <row r="8" spans="2:14" ht="13.5">
      <c r="B8" s="248"/>
      <c r="C8" s="35" t="s">
        <v>49</v>
      </c>
      <c r="D8" s="249"/>
      <c r="E8" s="249"/>
      <c r="F8" s="250"/>
      <c r="G8" s="36">
        <v>160552</v>
      </c>
      <c r="H8" s="94">
        <v>84832</v>
      </c>
      <c r="I8" s="94">
        <v>78412</v>
      </c>
      <c r="J8" s="94">
        <v>3685</v>
      </c>
      <c r="K8" s="94">
        <v>8295</v>
      </c>
      <c r="L8" s="94">
        <v>3804</v>
      </c>
      <c r="M8" s="35">
        <v>71146</v>
      </c>
      <c r="N8" s="95">
        <f>SUM(G8:M8)</f>
        <v>410726</v>
      </c>
    </row>
    <row r="9" spans="2:14" ht="13.5">
      <c r="B9" s="248"/>
      <c r="C9" s="251" t="s">
        <v>50</v>
      </c>
      <c r="D9" s="246"/>
      <c r="E9" s="246"/>
      <c r="F9" s="247"/>
      <c r="G9" s="276"/>
      <c r="H9" s="277"/>
      <c r="I9" s="277"/>
      <c r="J9" s="277"/>
      <c r="K9" s="277"/>
      <c r="L9" s="277"/>
      <c r="M9" s="278"/>
      <c r="N9" s="279"/>
    </row>
    <row r="10" spans="2:14" ht="13.5">
      <c r="B10" s="248"/>
      <c r="C10" s="252"/>
      <c r="D10" s="253" t="s">
        <v>51</v>
      </c>
      <c r="E10" s="254"/>
      <c r="F10" s="255"/>
      <c r="G10" s="153">
        <v>12874</v>
      </c>
      <c r="H10" s="154">
        <v>7320</v>
      </c>
      <c r="I10" s="154">
        <v>10211</v>
      </c>
      <c r="J10" s="154">
        <v>448</v>
      </c>
      <c r="K10" s="154">
        <v>3227</v>
      </c>
      <c r="L10" s="154">
        <v>2060</v>
      </c>
      <c r="M10" s="155">
        <v>2529</v>
      </c>
      <c r="N10" s="156">
        <f aca="true" t="shared" si="0" ref="N10:N21">SUM(G10:M10)</f>
        <v>38669</v>
      </c>
    </row>
    <row r="11" spans="2:14" ht="13.5">
      <c r="B11" s="248"/>
      <c r="C11" s="252"/>
      <c r="D11" s="253" t="s">
        <v>52</v>
      </c>
      <c r="E11" s="254"/>
      <c r="F11" s="255"/>
      <c r="G11" s="153">
        <v>6189</v>
      </c>
      <c r="H11" s="154">
        <v>768</v>
      </c>
      <c r="I11" s="154">
        <v>2491</v>
      </c>
      <c r="J11" s="154">
        <v>0</v>
      </c>
      <c r="K11" s="154">
        <v>0</v>
      </c>
      <c r="L11" s="154">
        <v>0</v>
      </c>
      <c r="M11" s="155">
        <v>100</v>
      </c>
      <c r="N11" s="156">
        <f t="shared" si="0"/>
        <v>9548</v>
      </c>
    </row>
    <row r="12" spans="2:14" ht="13.5">
      <c r="B12" s="248"/>
      <c r="C12" s="252"/>
      <c r="D12" s="253" t="s">
        <v>53</v>
      </c>
      <c r="E12" s="254"/>
      <c r="F12" s="255"/>
      <c r="G12" s="153">
        <v>9458</v>
      </c>
      <c r="H12" s="154">
        <v>440</v>
      </c>
      <c r="I12" s="154">
        <v>1790</v>
      </c>
      <c r="J12" s="154">
        <v>0</v>
      </c>
      <c r="K12" s="154">
        <v>0</v>
      </c>
      <c r="L12" s="154">
        <v>0</v>
      </c>
      <c r="M12" s="155">
        <v>1812</v>
      </c>
      <c r="N12" s="156">
        <f t="shared" si="0"/>
        <v>13500</v>
      </c>
    </row>
    <row r="13" spans="2:14" ht="13.5">
      <c r="B13" s="248"/>
      <c r="C13" s="252"/>
      <c r="D13" s="253" t="s">
        <v>54</v>
      </c>
      <c r="E13" s="254"/>
      <c r="F13" s="255"/>
      <c r="G13" s="153">
        <v>3779</v>
      </c>
      <c r="H13" s="154">
        <v>720</v>
      </c>
      <c r="I13" s="154">
        <v>362</v>
      </c>
      <c r="J13" s="154">
        <v>26</v>
      </c>
      <c r="K13" s="154">
        <v>0</v>
      </c>
      <c r="L13" s="154"/>
      <c r="M13" s="155">
        <v>194</v>
      </c>
      <c r="N13" s="156">
        <f t="shared" si="0"/>
        <v>5081</v>
      </c>
    </row>
    <row r="14" spans="2:14" ht="13.5">
      <c r="B14" s="248"/>
      <c r="C14" s="252"/>
      <c r="D14" s="253" t="s">
        <v>55</v>
      </c>
      <c r="E14" s="254"/>
      <c r="F14" s="255"/>
      <c r="G14" s="153">
        <v>823</v>
      </c>
      <c r="H14" s="154">
        <v>0</v>
      </c>
      <c r="I14" s="154">
        <v>1510</v>
      </c>
      <c r="J14" s="154">
        <v>0</v>
      </c>
      <c r="K14" s="154">
        <v>0</v>
      </c>
      <c r="L14" s="154">
        <v>0</v>
      </c>
      <c r="M14" s="155">
        <v>169</v>
      </c>
      <c r="N14" s="156">
        <f t="shared" si="0"/>
        <v>2502</v>
      </c>
    </row>
    <row r="15" spans="2:14" ht="13.5">
      <c r="B15" s="248"/>
      <c r="C15" s="252"/>
      <c r="D15" s="253" t="s">
        <v>56</v>
      </c>
      <c r="E15" s="254"/>
      <c r="F15" s="255"/>
      <c r="G15" s="153">
        <v>4945</v>
      </c>
      <c r="H15" s="154">
        <v>346</v>
      </c>
      <c r="I15" s="154">
        <v>1000</v>
      </c>
      <c r="J15" s="154">
        <v>0</v>
      </c>
      <c r="K15" s="154">
        <v>0</v>
      </c>
      <c r="L15" s="154">
        <v>0</v>
      </c>
      <c r="M15" s="155">
        <v>0</v>
      </c>
      <c r="N15" s="156">
        <f t="shared" si="0"/>
        <v>6291</v>
      </c>
    </row>
    <row r="16" spans="2:14" ht="13.5">
      <c r="B16" s="248"/>
      <c r="C16" s="252"/>
      <c r="D16" s="253" t="s">
        <v>57</v>
      </c>
      <c r="E16" s="254"/>
      <c r="F16" s="255"/>
      <c r="G16" s="153">
        <v>2366</v>
      </c>
      <c r="H16" s="154">
        <v>2883</v>
      </c>
      <c r="I16" s="154">
        <v>3324</v>
      </c>
      <c r="J16" s="154">
        <v>0</v>
      </c>
      <c r="K16" s="154">
        <v>0</v>
      </c>
      <c r="L16" s="154">
        <v>0</v>
      </c>
      <c r="M16" s="155">
        <v>1211</v>
      </c>
      <c r="N16" s="156">
        <f t="shared" si="0"/>
        <v>9784</v>
      </c>
    </row>
    <row r="17" spans="2:14" ht="13.5">
      <c r="B17" s="248"/>
      <c r="C17" s="252"/>
      <c r="D17" s="253" t="s">
        <v>58</v>
      </c>
      <c r="E17" s="254"/>
      <c r="F17" s="255"/>
      <c r="G17" s="153">
        <v>6274</v>
      </c>
      <c r="H17" s="154">
        <v>1624</v>
      </c>
      <c r="I17" s="154">
        <v>2925</v>
      </c>
      <c r="J17" s="154">
        <v>0</v>
      </c>
      <c r="K17" s="154">
        <v>146</v>
      </c>
      <c r="L17" s="154">
        <v>0</v>
      </c>
      <c r="M17" s="155">
        <v>337</v>
      </c>
      <c r="N17" s="156">
        <f t="shared" si="0"/>
        <v>11306</v>
      </c>
    </row>
    <row r="18" spans="2:14" ht="13.5">
      <c r="B18" s="248"/>
      <c r="C18" s="252"/>
      <c r="D18" s="253" t="s">
        <v>59</v>
      </c>
      <c r="E18" s="254"/>
      <c r="F18" s="255"/>
      <c r="G18" s="153">
        <v>33470</v>
      </c>
      <c r="H18" s="154">
        <v>23200</v>
      </c>
      <c r="I18" s="154">
        <v>39318</v>
      </c>
      <c r="J18" s="154">
        <v>26</v>
      </c>
      <c r="K18" s="154">
        <v>1783</v>
      </c>
      <c r="L18" s="154">
        <v>1560</v>
      </c>
      <c r="M18" s="155">
        <v>11098</v>
      </c>
      <c r="N18" s="156">
        <f t="shared" si="0"/>
        <v>110455</v>
      </c>
    </row>
    <row r="19" spans="2:14" ht="13.5">
      <c r="B19" s="248"/>
      <c r="C19" s="252"/>
      <c r="D19" s="253" t="s">
        <v>60</v>
      </c>
      <c r="E19" s="254"/>
      <c r="F19" s="255"/>
      <c r="G19" s="153">
        <v>1798</v>
      </c>
      <c r="H19" s="154">
        <v>1141</v>
      </c>
      <c r="I19" s="154">
        <v>1071</v>
      </c>
      <c r="J19" s="154">
        <v>79</v>
      </c>
      <c r="K19" s="154">
        <v>104</v>
      </c>
      <c r="L19" s="154"/>
      <c r="M19" s="155">
        <v>408</v>
      </c>
      <c r="N19" s="156">
        <f t="shared" si="0"/>
        <v>4601</v>
      </c>
    </row>
    <row r="20" spans="2:14" ht="13.5">
      <c r="B20" s="242"/>
      <c r="C20" s="256"/>
      <c r="D20" s="257" t="s">
        <v>61</v>
      </c>
      <c r="E20" s="258"/>
      <c r="F20" s="259"/>
      <c r="G20" s="158">
        <v>4660</v>
      </c>
      <c r="H20" s="159">
        <v>185</v>
      </c>
      <c r="I20" s="159">
        <v>3146</v>
      </c>
      <c r="J20" s="159">
        <v>0</v>
      </c>
      <c r="K20" s="159">
        <v>0</v>
      </c>
      <c r="L20" s="159"/>
      <c r="M20" s="160">
        <v>247</v>
      </c>
      <c r="N20" s="161">
        <f t="shared" si="0"/>
        <v>8238</v>
      </c>
    </row>
    <row r="21" spans="2:14" ht="14.25" thickBot="1">
      <c r="B21" s="69" t="s">
        <v>62</v>
      </c>
      <c r="C21" s="70"/>
      <c r="D21" s="70"/>
      <c r="E21" s="70"/>
      <c r="F21" s="71"/>
      <c r="G21" s="374">
        <v>56894</v>
      </c>
      <c r="H21" s="375">
        <v>37301</v>
      </c>
      <c r="I21" s="375">
        <v>62931</v>
      </c>
      <c r="J21" s="375">
        <v>103</v>
      </c>
      <c r="K21" s="375">
        <v>374</v>
      </c>
      <c r="L21" s="375">
        <v>2260</v>
      </c>
      <c r="M21" s="376">
        <v>7345</v>
      </c>
      <c r="N21" s="96">
        <f t="shared" si="0"/>
        <v>167208</v>
      </c>
    </row>
    <row r="22" spans="2:14" ht="13.5">
      <c r="B22" s="248" t="s">
        <v>63</v>
      </c>
      <c r="C22" s="37"/>
      <c r="D22" s="37"/>
      <c r="E22" s="37"/>
      <c r="F22" s="260"/>
      <c r="G22" s="377"/>
      <c r="H22" s="378"/>
      <c r="I22" s="378"/>
      <c r="J22" s="378"/>
      <c r="K22" s="378"/>
      <c r="L22" s="378"/>
      <c r="M22" s="256"/>
      <c r="N22" s="283"/>
    </row>
    <row r="23" spans="2:14" ht="13.5">
      <c r="B23" s="248"/>
      <c r="C23" s="251" t="s">
        <v>64</v>
      </c>
      <c r="D23" s="246"/>
      <c r="E23" s="261" t="s">
        <v>65</v>
      </c>
      <c r="F23" s="262" t="s">
        <v>199</v>
      </c>
      <c r="G23" s="418">
        <v>109458</v>
      </c>
      <c r="H23" s="392">
        <v>3244</v>
      </c>
      <c r="I23" s="392">
        <v>17105</v>
      </c>
      <c r="J23" s="392">
        <v>1020</v>
      </c>
      <c r="K23" s="392">
        <v>0</v>
      </c>
      <c r="L23" s="392">
        <v>0</v>
      </c>
      <c r="M23" s="419">
        <v>16684</v>
      </c>
      <c r="N23" s="151">
        <f aca="true" t="shared" si="1" ref="N23:N32">SUM(G23:M23)</f>
        <v>147511</v>
      </c>
    </row>
    <row r="24" spans="2:14" ht="13.5">
      <c r="B24" s="248"/>
      <c r="C24" s="256"/>
      <c r="D24" s="243"/>
      <c r="E24" s="257" t="s">
        <v>66</v>
      </c>
      <c r="F24" s="259" t="s">
        <v>67</v>
      </c>
      <c r="G24" s="420">
        <v>21581</v>
      </c>
      <c r="H24" s="401">
        <v>671</v>
      </c>
      <c r="I24" s="401">
        <v>3530</v>
      </c>
      <c r="J24" s="401">
        <v>139</v>
      </c>
      <c r="K24" s="401">
        <v>0</v>
      </c>
      <c r="L24" s="401">
        <v>0</v>
      </c>
      <c r="M24" s="421">
        <v>3239</v>
      </c>
      <c r="N24" s="161">
        <f t="shared" si="1"/>
        <v>29160</v>
      </c>
    </row>
    <row r="25" spans="2:14" ht="13.5">
      <c r="B25" s="248"/>
      <c r="C25" s="252" t="s">
        <v>68</v>
      </c>
      <c r="D25" s="37"/>
      <c r="E25" s="261" t="s">
        <v>65</v>
      </c>
      <c r="F25" s="262" t="s">
        <v>199</v>
      </c>
      <c r="G25" s="422">
        <v>32897</v>
      </c>
      <c r="H25" s="423">
        <v>1501</v>
      </c>
      <c r="I25" s="423">
        <v>7945</v>
      </c>
      <c r="J25" s="423">
        <v>107</v>
      </c>
      <c r="K25" s="423">
        <v>0</v>
      </c>
      <c r="L25" s="423">
        <v>0</v>
      </c>
      <c r="M25" s="424">
        <v>2664</v>
      </c>
      <c r="N25" s="151">
        <f t="shared" si="1"/>
        <v>45114</v>
      </c>
    </row>
    <row r="26" spans="2:14" ht="13.5">
      <c r="B26" s="248"/>
      <c r="C26" s="256"/>
      <c r="D26" s="243"/>
      <c r="E26" s="257" t="s">
        <v>66</v>
      </c>
      <c r="F26" s="259" t="s">
        <v>67</v>
      </c>
      <c r="G26" s="420">
        <v>10017</v>
      </c>
      <c r="H26" s="401">
        <v>550</v>
      </c>
      <c r="I26" s="401">
        <v>2452</v>
      </c>
      <c r="J26" s="401">
        <v>16</v>
      </c>
      <c r="K26" s="401">
        <v>0</v>
      </c>
      <c r="L26" s="401">
        <v>0</v>
      </c>
      <c r="M26" s="421">
        <v>735</v>
      </c>
      <c r="N26" s="161">
        <f t="shared" si="1"/>
        <v>13770</v>
      </c>
    </row>
    <row r="27" spans="2:14" ht="13.5">
      <c r="B27" s="248"/>
      <c r="C27" s="252" t="s">
        <v>69</v>
      </c>
      <c r="D27" s="37"/>
      <c r="E27" s="261" t="s">
        <v>65</v>
      </c>
      <c r="F27" s="262" t="s">
        <v>199</v>
      </c>
      <c r="G27" s="422">
        <v>80467</v>
      </c>
      <c r="H27" s="423">
        <v>0</v>
      </c>
      <c r="I27" s="423">
        <v>4670</v>
      </c>
      <c r="J27" s="423">
        <v>0</v>
      </c>
      <c r="K27" s="423">
        <v>1137</v>
      </c>
      <c r="L27" s="423">
        <v>4835</v>
      </c>
      <c r="M27" s="424">
        <v>0</v>
      </c>
      <c r="N27" s="151">
        <f t="shared" si="1"/>
        <v>91109</v>
      </c>
    </row>
    <row r="28" spans="2:14" ht="13.5">
      <c r="B28" s="248"/>
      <c r="C28" s="256"/>
      <c r="D28" s="243"/>
      <c r="E28" s="257" t="s">
        <v>66</v>
      </c>
      <c r="F28" s="259" t="s">
        <v>67</v>
      </c>
      <c r="G28" s="420">
        <v>44250</v>
      </c>
      <c r="H28" s="401">
        <v>0</v>
      </c>
      <c r="I28" s="401">
        <v>4475</v>
      </c>
      <c r="J28" s="401">
        <v>0</v>
      </c>
      <c r="K28" s="401">
        <v>375</v>
      </c>
      <c r="L28" s="401">
        <v>587</v>
      </c>
      <c r="M28" s="421">
        <v>0</v>
      </c>
      <c r="N28" s="161">
        <f t="shared" si="1"/>
        <v>49687</v>
      </c>
    </row>
    <row r="29" spans="2:14" ht="13.5">
      <c r="B29" s="248"/>
      <c r="C29" s="568" t="s">
        <v>200</v>
      </c>
      <c r="D29" s="569"/>
      <c r="E29" s="261" t="s">
        <v>65</v>
      </c>
      <c r="F29" s="262" t="s">
        <v>199</v>
      </c>
      <c r="G29" s="422">
        <v>0</v>
      </c>
      <c r="H29" s="423">
        <v>0</v>
      </c>
      <c r="I29" s="423">
        <v>0</v>
      </c>
      <c r="J29" s="423">
        <v>12</v>
      </c>
      <c r="K29" s="423">
        <v>0</v>
      </c>
      <c r="L29" s="423">
        <v>0</v>
      </c>
      <c r="M29" s="424">
        <v>0</v>
      </c>
      <c r="N29" s="151">
        <f t="shared" si="1"/>
        <v>12</v>
      </c>
    </row>
    <row r="30" spans="2:14" ht="13.5">
      <c r="B30" s="248"/>
      <c r="C30" s="256"/>
      <c r="D30" s="243" t="s">
        <v>220</v>
      </c>
      <c r="E30" s="257" t="s">
        <v>66</v>
      </c>
      <c r="F30" s="259" t="s">
        <v>67</v>
      </c>
      <c r="G30" s="420">
        <v>0</v>
      </c>
      <c r="H30" s="401">
        <v>0</v>
      </c>
      <c r="I30" s="401">
        <v>0</v>
      </c>
      <c r="J30" s="401">
        <v>3</v>
      </c>
      <c r="K30" s="401">
        <v>0</v>
      </c>
      <c r="L30" s="401">
        <v>0</v>
      </c>
      <c r="M30" s="421">
        <v>0</v>
      </c>
      <c r="N30" s="161">
        <f t="shared" si="1"/>
        <v>3</v>
      </c>
    </row>
    <row r="31" spans="2:14" ht="13.5">
      <c r="B31" s="248"/>
      <c r="C31" s="252" t="s">
        <v>70</v>
      </c>
      <c r="D31" s="37"/>
      <c r="E31" s="261" t="s">
        <v>65</v>
      </c>
      <c r="F31" s="262" t="s">
        <v>199</v>
      </c>
      <c r="G31" s="422">
        <v>823</v>
      </c>
      <c r="H31" s="423">
        <v>279</v>
      </c>
      <c r="I31" s="423">
        <v>761</v>
      </c>
      <c r="J31" s="423">
        <v>0</v>
      </c>
      <c r="K31" s="423">
        <v>0</v>
      </c>
      <c r="L31" s="423">
        <v>0</v>
      </c>
      <c r="M31" s="424">
        <v>296</v>
      </c>
      <c r="N31" s="151">
        <f t="shared" si="1"/>
        <v>2159</v>
      </c>
    </row>
    <row r="32" spans="2:14" ht="13.5">
      <c r="B32" s="242"/>
      <c r="C32" s="256"/>
      <c r="D32" s="243"/>
      <c r="E32" s="257" t="s">
        <v>66</v>
      </c>
      <c r="F32" s="259" t="s">
        <v>67</v>
      </c>
      <c r="G32" s="420">
        <v>1986</v>
      </c>
      <c r="H32" s="401">
        <v>67</v>
      </c>
      <c r="I32" s="401">
        <v>860</v>
      </c>
      <c r="J32" s="401">
        <v>0</v>
      </c>
      <c r="K32" s="401">
        <v>0</v>
      </c>
      <c r="L32" s="401">
        <v>0</v>
      </c>
      <c r="M32" s="421">
        <v>86</v>
      </c>
      <c r="N32" s="161">
        <f t="shared" si="1"/>
        <v>2999</v>
      </c>
    </row>
    <row r="33" spans="2:14" ht="13.5">
      <c r="B33" s="245" t="s">
        <v>71</v>
      </c>
      <c r="C33" s="246"/>
      <c r="D33" s="246"/>
      <c r="E33" s="246"/>
      <c r="F33" s="247"/>
      <c r="G33" s="284"/>
      <c r="H33" s="285"/>
      <c r="I33" s="285"/>
      <c r="J33" s="285"/>
      <c r="K33" s="285"/>
      <c r="L33" s="285"/>
      <c r="M33" s="286"/>
      <c r="N33" s="287"/>
    </row>
    <row r="34" spans="2:14" ht="13.5">
      <c r="B34" s="248"/>
      <c r="C34" s="251" t="s">
        <v>72</v>
      </c>
      <c r="D34" s="246"/>
      <c r="E34" s="246"/>
      <c r="F34" s="247"/>
      <c r="G34" s="276"/>
      <c r="H34" s="277"/>
      <c r="I34" s="277"/>
      <c r="J34" s="277"/>
      <c r="K34" s="277"/>
      <c r="L34" s="277"/>
      <c r="M34" s="278"/>
      <c r="N34" s="279"/>
    </row>
    <row r="35" spans="2:14" ht="13.5">
      <c r="B35" s="248"/>
      <c r="C35" s="252"/>
      <c r="D35" s="253" t="s">
        <v>73</v>
      </c>
      <c r="E35" s="254"/>
      <c r="F35" s="255"/>
      <c r="G35" s="162">
        <v>26330</v>
      </c>
      <c r="H35" s="163">
        <v>36982</v>
      </c>
      <c r="I35" s="163"/>
      <c r="J35" s="163">
        <v>29677</v>
      </c>
      <c r="K35" s="163">
        <v>39539</v>
      </c>
      <c r="L35" s="163">
        <v>35521</v>
      </c>
      <c r="M35" s="164">
        <v>35521</v>
      </c>
      <c r="N35" s="288"/>
    </row>
    <row r="36" spans="2:14" ht="13.5">
      <c r="B36" s="248"/>
      <c r="C36" s="256"/>
      <c r="D36" s="257" t="s">
        <v>74</v>
      </c>
      <c r="E36" s="258"/>
      <c r="F36" s="259"/>
      <c r="G36" s="166">
        <v>37135</v>
      </c>
      <c r="H36" s="167">
        <v>36982</v>
      </c>
      <c r="I36" s="167"/>
      <c r="J36" s="167">
        <v>36982</v>
      </c>
      <c r="K36" s="167">
        <v>34639</v>
      </c>
      <c r="L36" s="167">
        <v>35521</v>
      </c>
      <c r="M36" s="168">
        <v>35521</v>
      </c>
      <c r="N36" s="289"/>
    </row>
    <row r="37" spans="2:14" ht="13.5">
      <c r="B37" s="248"/>
      <c r="C37" s="251"/>
      <c r="D37" s="246" t="s">
        <v>75</v>
      </c>
      <c r="E37" s="246"/>
      <c r="F37" s="247"/>
      <c r="G37" s="276"/>
      <c r="H37" s="277"/>
      <c r="I37" s="277"/>
      <c r="J37" s="277"/>
      <c r="K37" s="277"/>
      <c r="L37" s="277"/>
      <c r="M37" s="278"/>
      <c r="N37" s="279"/>
    </row>
    <row r="38" spans="2:14" ht="13.5">
      <c r="B38" s="248"/>
      <c r="C38" s="252"/>
      <c r="D38" s="37"/>
      <c r="E38" s="253" t="s">
        <v>76</v>
      </c>
      <c r="F38" s="255"/>
      <c r="G38" s="406">
        <v>0.35</v>
      </c>
      <c r="H38" s="409">
        <v>0.3</v>
      </c>
      <c r="I38" s="414"/>
      <c r="J38" s="409">
        <v>0.09</v>
      </c>
      <c r="K38" s="154">
        <v>0</v>
      </c>
      <c r="L38" s="154">
        <v>0</v>
      </c>
      <c r="M38" s="411">
        <v>0.4</v>
      </c>
      <c r="N38" s="169">
        <f>SUM(G38:M38)/4</f>
        <v>0.285</v>
      </c>
    </row>
    <row r="39" spans="2:14" ht="13.5">
      <c r="B39" s="248"/>
      <c r="C39" s="252"/>
      <c r="D39" s="37"/>
      <c r="E39" s="253" t="s">
        <v>77</v>
      </c>
      <c r="F39" s="255"/>
      <c r="G39" s="406">
        <v>0.35</v>
      </c>
      <c r="H39" s="154">
        <v>0</v>
      </c>
      <c r="I39" s="414"/>
      <c r="J39" s="154">
        <v>0</v>
      </c>
      <c r="K39" s="409">
        <v>0.2</v>
      </c>
      <c r="L39" s="409">
        <v>0.5</v>
      </c>
      <c r="M39" s="155">
        <v>0</v>
      </c>
      <c r="N39" s="169">
        <f>SUM(G39:M39)/3</f>
        <v>0.35000000000000003</v>
      </c>
    </row>
    <row r="40" spans="2:14" ht="13.5">
      <c r="B40" s="248"/>
      <c r="C40" s="256"/>
      <c r="D40" s="243"/>
      <c r="E40" s="257" t="s">
        <v>78</v>
      </c>
      <c r="F40" s="259"/>
      <c r="G40" s="406">
        <v>0.35</v>
      </c>
      <c r="H40" s="159">
        <v>0</v>
      </c>
      <c r="I40" s="415"/>
      <c r="J40" s="159">
        <v>0</v>
      </c>
      <c r="K40" s="159">
        <v>0</v>
      </c>
      <c r="L40" s="159">
        <v>0</v>
      </c>
      <c r="M40" s="160">
        <v>0</v>
      </c>
      <c r="N40" s="170">
        <f>SUM(G40:M40)/1</f>
        <v>0.35</v>
      </c>
    </row>
    <row r="41" spans="2:14" ht="13.5">
      <c r="B41" s="248"/>
      <c r="C41" s="570" t="s">
        <v>79</v>
      </c>
      <c r="D41" s="571"/>
      <c r="E41" s="261" t="s">
        <v>51</v>
      </c>
      <c r="F41" s="262"/>
      <c r="G41" s="148">
        <v>94</v>
      </c>
      <c r="H41" s="149">
        <v>95</v>
      </c>
      <c r="I41" s="416"/>
      <c r="J41" s="149">
        <v>329</v>
      </c>
      <c r="K41" s="149">
        <v>19</v>
      </c>
      <c r="L41" s="149">
        <v>0</v>
      </c>
      <c r="M41" s="150">
        <v>126</v>
      </c>
      <c r="N41" s="151">
        <f>SUM(G41:M41)/5</f>
        <v>132.6</v>
      </c>
    </row>
    <row r="42" spans="2:14" ht="13.5">
      <c r="B42" s="248"/>
      <c r="C42" s="575" t="s">
        <v>80</v>
      </c>
      <c r="D42" s="576"/>
      <c r="E42" s="253" t="s">
        <v>52</v>
      </c>
      <c r="F42" s="255"/>
      <c r="G42" s="153">
        <v>1155</v>
      </c>
      <c r="H42" s="154">
        <v>525</v>
      </c>
      <c r="I42" s="205"/>
      <c r="J42" s="154">
        <v>0</v>
      </c>
      <c r="K42" s="154">
        <v>0</v>
      </c>
      <c r="L42" s="154">
        <v>0</v>
      </c>
      <c r="M42" s="155">
        <v>1155</v>
      </c>
      <c r="N42" s="156">
        <f>SUM(G42:M42)/3</f>
        <v>945</v>
      </c>
    </row>
    <row r="43" spans="2:14" ht="13.5">
      <c r="B43" s="248"/>
      <c r="C43" s="252"/>
      <c r="D43" s="37"/>
      <c r="E43" s="572" t="s">
        <v>53</v>
      </c>
      <c r="F43" s="573"/>
      <c r="G43" s="153">
        <v>94</v>
      </c>
      <c r="H43" s="154">
        <v>126</v>
      </c>
      <c r="I43" s="205"/>
      <c r="J43" s="154">
        <v>0</v>
      </c>
      <c r="K43" s="154">
        <v>0</v>
      </c>
      <c r="L43" s="154">
        <v>0</v>
      </c>
      <c r="M43" s="155">
        <v>126</v>
      </c>
      <c r="N43" s="156">
        <f>SUM(G43:M43)/3</f>
        <v>115.33333333333333</v>
      </c>
    </row>
    <row r="44" spans="2:14" ht="13.5">
      <c r="B44" s="248"/>
      <c r="C44" s="252"/>
      <c r="D44" s="37"/>
      <c r="E44" s="253" t="s">
        <v>54</v>
      </c>
      <c r="F44" s="255"/>
      <c r="G44" s="153">
        <v>126</v>
      </c>
      <c r="H44" s="154">
        <v>315</v>
      </c>
      <c r="I44" s="205"/>
      <c r="J44" s="154">
        <v>329</v>
      </c>
      <c r="K44" s="154">
        <v>0</v>
      </c>
      <c r="L44" s="154">
        <v>0</v>
      </c>
      <c r="M44" s="155">
        <v>525</v>
      </c>
      <c r="N44" s="156">
        <f>SUM(G44:M44)/4</f>
        <v>323.75</v>
      </c>
    </row>
    <row r="45" spans="2:14" ht="13.5">
      <c r="B45" s="248"/>
      <c r="C45" s="252"/>
      <c r="D45" s="37"/>
      <c r="E45" s="253" t="s">
        <v>55</v>
      </c>
      <c r="F45" s="255"/>
      <c r="G45" s="153">
        <v>0</v>
      </c>
      <c r="H45" s="154">
        <v>0</v>
      </c>
      <c r="I45" s="205"/>
      <c r="J45" s="154">
        <v>0</v>
      </c>
      <c r="K45" s="154">
        <v>0</v>
      </c>
      <c r="L45" s="154">
        <v>0</v>
      </c>
      <c r="M45" s="155">
        <v>1050</v>
      </c>
      <c r="N45" s="156">
        <f>SUM(G45:M45)/1</f>
        <v>1050</v>
      </c>
    </row>
    <row r="46" spans="2:14" ht="13.5">
      <c r="B46" s="248"/>
      <c r="C46" s="252"/>
      <c r="D46" s="37"/>
      <c r="E46" s="253" t="s">
        <v>56</v>
      </c>
      <c r="F46" s="255"/>
      <c r="G46" s="153">
        <v>0</v>
      </c>
      <c r="H46" s="154">
        <v>1122</v>
      </c>
      <c r="I46" s="205"/>
      <c r="J46" s="154">
        <v>0</v>
      </c>
      <c r="K46" s="154">
        <v>0</v>
      </c>
      <c r="L46" s="154">
        <v>0</v>
      </c>
      <c r="M46" s="155">
        <v>0</v>
      </c>
      <c r="N46" s="156">
        <f>SUM(G46:M46)/1</f>
        <v>1122</v>
      </c>
    </row>
    <row r="47" spans="2:14" ht="13.5">
      <c r="B47" s="248"/>
      <c r="C47" s="252"/>
      <c r="D47" s="37"/>
      <c r="E47" s="142" t="s">
        <v>57</v>
      </c>
      <c r="F47" s="255"/>
      <c r="G47" s="153">
        <v>1155</v>
      </c>
      <c r="H47" s="154">
        <v>1890</v>
      </c>
      <c r="I47" s="205"/>
      <c r="J47" s="154">
        <v>0</v>
      </c>
      <c r="K47" s="154">
        <v>0</v>
      </c>
      <c r="L47" s="154">
        <v>0</v>
      </c>
      <c r="M47" s="155">
        <v>2415</v>
      </c>
      <c r="N47" s="156">
        <f>SUM(G47:M47)/3</f>
        <v>1820</v>
      </c>
    </row>
    <row r="48" spans="2:14" ht="13.5">
      <c r="B48" s="248"/>
      <c r="C48" s="252"/>
      <c r="D48" s="37"/>
      <c r="E48" s="572" t="s">
        <v>81</v>
      </c>
      <c r="F48" s="573"/>
      <c r="G48" s="153">
        <v>315</v>
      </c>
      <c r="H48" s="154">
        <v>735</v>
      </c>
      <c r="I48" s="205"/>
      <c r="J48" s="154">
        <v>0</v>
      </c>
      <c r="K48" s="154">
        <v>525</v>
      </c>
      <c r="L48" s="154">
        <v>263</v>
      </c>
      <c r="M48" s="155">
        <v>735</v>
      </c>
      <c r="N48" s="156">
        <f>SUM(G48:M48)/5</f>
        <v>514.6</v>
      </c>
    </row>
    <row r="49" spans="2:14" ht="14.25" thickBot="1">
      <c r="B49" s="263"/>
      <c r="C49" s="264"/>
      <c r="D49" s="265"/>
      <c r="E49" s="266" t="s">
        <v>59</v>
      </c>
      <c r="F49" s="267"/>
      <c r="G49" s="171">
        <v>0</v>
      </c>
      <c r="H49" s="172">
        <v>32</v>
      </c>
      <c r="I49" s="417"/>
      <c r="J49" s="172">
        <v>0</v>
      </c>
      <c r="K49" s="172">
        <v>0</v>
      </c>
      <c r="L49" s="172">
        <v>0</v>
      </c>
      <c r="M49" s="173">
        <v>25</v>
      </c>
      <c r="N49" s="174">
        <f>SUM(G49:M49)/2</f>
        <v>28.5</v>
      </c>
    </row>
    <row r="50" spans="2:14" ht="13.5">
      <c r="B50" s="248" t="s">
        <v>82</v>
      </c>
      <c r="C50" s="37"/>
      <c r="D50" s="37"/>
      <c r="E50" s="37"/>
      <c r="F50" s="260"/>
      <c r="G50" s="280"/>
      <c r="H50" s="281"/>
      <c r="I50" s="281"/>
      <c r="J50" s="281"/>
      <c r="K50" s="281"/>
      <c r="L50" s="281"/>
      <c r="M50" s="282"/>
      <c r="N50" s="283"/>
    </row>
    <row r="51" spans="2:14" ht="13.5">
      <c r="B51" s="248"/>
      <c r="C51" s="570" t="s">
        <v>83</v>
      </c>
      <c r="D51" s="571"/>
      <c r="E51" s="261" t="s">
        <v>76</v>
      </c>
      <c r="F51" s="262"/>
      <c r="G51" s="385">
        <v>2</v>
      </c>
      <c r="H51" s="386">
        <v>1</v>
      </c>
      <c r="I51" s="386">
        <v>2</v>
      </c>
      <c r="J51" s="386">
        <v>0</v>
      </c>
      <c r="K51" s="386">
        <v>0</v>
      </c>
      <c r="L51" s="386">
        <v>0</v>
      </c>
      <c r="M51" s="387">
        <v>1</v>
      </c>
      <c r="N51" s="151">
        <f aca="true" t="shared" si="2" ref="N51:N61">SUM(G51:M51)</f>
        <v>6</v>
      </c>
    </row>
    <row r="52" spans="2:14" ht="13.5">
      <c r="B52" s="248"/>
      <c r="C52" s="252"/>
      <c r="D52" s="37"/>
      <c r="E52" s="253" t="s">
        <v>77</v>
      </c>
      <c r="F52" s="255"/>
      <c r="G52" s="379">
        <v>3</v>
      </c>
      <c r="H52" s="380">
        <v>0</v>
      </c>
      <c r="I52" s="380">
        <v>1</v>
      </c>
      <c r="J52" s="380">
        <v>0</v>
      </c>
      <c r="K52" s="380">
        <v>1</v>
      </c>
      <c r="L52" s="380">
        <v>1</v>
      </c>
      <c r="M52" s="381">
        <v>0</v>
      </c>
      <c r="N52" s="156">
        <f t="shared" si="2"/>
        <v>6</v>
      </c>
    </row>
    <row r="53" spans="2:14" ht="13.5">
      <c r="B53" s="248"/>
      <c r="C53" s="256"/>
      <c r="D53" s="243"/>
      <c r="E53" s="257" t="s">
        <v>84</v>
      </c>
      <c r="F53" s="259"/>
      <c r="G53" s="382">
        <v>1</v>
      </c>
      <c r="H53" s="383">
        <v>0</v>
      </c>
      <c r="I53" s="383">
        <v>1</v>
      </c>
      <c r="J53" s="383">
        <v>0</v>
      </c>
      <c r="K53" s="383">
        <v>0</v>
      </c>
      <c r="L53" s="383">
        <v>0</v>
      </c>
      <c r="M53" s="384">
        <v>0</v>
      </c>
      <c r="N53" s="161">
        <f t="shared" si="2"/>
        <v>2</v>
      </c>
    </row>
    <row r="54" spans="2:14" ht="13.5">
      <c r="B54" s="248"/>
      <c r="C54" s="570" t="s">
        <v>279</v>
      </c>
      <c r="D54" s="571"/>
      <c r="E54" s="261" t="s">
        <v>76</v>
      </c>
      <c r="F54" s="262"/>
      <c r="G54" s="385">
        <v>6</v>
      </c>
      <c r="H54" s="386">
        <v>2</v>
      </c>
      <c r="I54" s="386">
        <v>4</v>
      </c>
      <c r="J54" s="386">
        <v>0</v>
      </c>
      <c r="K54" s="386">
        <v>0</v>
      </c>
      <c r="L54" s="386">
        <v>0</v>
      </c>
      <c r="M54" s="387">
        <v>2</v>
      </c>
      <c r="N54" s="151">
        <f t="shared" si="2"/>
        <v>14</v>
      </c>
    </row>
    <row r="55" spans="2:14" ht="13.5">
      <c r="B55" s="248"/>
      <c r="C55" s="252"/>
      <c r="D55" s="37"/>
      <c r="E55" s="253" t="s">
        <v>77</v>
      </c>
      <c r="F55" s="255"/>
      <c r="G55" s="379">
        <v>20</v>
      </c>
      <c r="H55" s="380">
        <v>0</v>
      </c>
      <c r="I55" s="380">
        <v>7</v>
      </c>
      <c r="J55" s="380">
        <v>0</v>
      </c>
      <c r="K55" s="380">
        <v>0</v>
      </c>
      <c r="L55" s="380">
        <v>0</v>
      </c>
      <c r="M55" s="381">
        <v>0</v>
      </c>
      <c r="N55" s="156">
        <f t="shared" si="2"/>
        <v>27</v>
      </c>
    </row>
    <row r="56" spans="2:14" ht="13.5">
      <c r="B56" s="248"/>
      <c r="C56" s="256"/>
      <c r="D56" s="243"/>
      <c r="E56" s="257" t="s">
        <v>84</v>
      </c>
      <c r="F56" s="259"/>
      <c r="G56" s="382">
        <v>2</v>
      </c>
      <c r="H56" s="383">
        <v>0</v>
      </c>
      <c r="I56" s="383">
        <v>0</v>
      </c>
      <c r="J56" s="383">
        <v>0</v>
      </c>
      <c r="K56" s="383">
        <v>0</v>
      </c>
      <c r="L56" s="383">
        <v>0</v>
      </c>
      <c r="M56" s="384">
        <v>0</v>
      </c>
      <c r="N56" s="161">
        <f t="shared" si="2"/>
        <v>2</v>
      </c>
    </row>
    <row r="57" spans="2:14" ht="13.5">
      <c r="B57" s="248"/>
      <c r="C57" s="570" t="s">
        <v>85</v>
      </c>
      <c r="D57" s="571"/>
      <c r="E57" s="261" t="s">
        <v>76</v>
      </c>
      <c r="F57" s="262"/>
      <c r="G57" s="385">
        <v>266</v>
      </c>
      <c r="H57" s="386">
        <v>178</v>
      </c>
      <c r="I57" s="386">
        <v>305</v>
      </c>
      <c r="J57" s="386">
        <v>30</v>
      </c>
      <c r="K57" s="386">
        <v>0</v>
      </c>
      <c r="L57" s="386">
        <v>0</v>
      </c>
      <c r="M57" s="387">
        <v>0</v>
      </c>
      <c r="N57" s="151">
        <f t="shared" si="2"/>
        <v>779</v>
      </c>
    </row>
    <row r="58" spans="2:14" ht="13.5">
      <c r="B58" s="248"/>
      <c r="C58" s="252"/>
      <c r="D58" s="37"/>
      <c r="E58" s="253" t="s">
        <v>77</v>
      </c>
      <c r="F58" s="255"/>
      <c r="G58" s="379">
        <v>269</v>
      </c>
      <c r="H58" s="380">
        <v>0</v>
      </c>
      <c r="I58" s="380">
        <v>135</v>
      </c>
      <c r="J58" s="380">
        <v>0</v>
      </c>
      <c r="K58" s="380">
        <v>68</v>
      </c>
      <c r="L58" s="380">
        <v>60</v>
      </c>
      <c r="M58" s="381">
        <v>0</v>
      </c>
      <c r="N58" s="156">
        <f t="shared" si="2"/>
        <v>532</v>
      </c>
    </row>
    <row r="59" spans="2:14" ht="13.5">
      <c r="B59" s="248"/>
      <c r="C59" s="256"/>
      <c r="D59" s="243"/>
      <c r="E59" s="257" t="s">
        <v>84</v>
      </c>
      <c r="F59" s="259"/>
      <c r="G59" s="382">
        <v>97</v>
      </c>
      <c r="H59" s="383">
        <v>0</v>
      </c>
      <c r="I59" s="383">
        <v>159</v>
      </c>
      <c r="J59" s="383">
        <v>0</v>
      </c>
      <c r="K59" s="383">
        <v>0</v>
      </c>
      <c r="L59" s="383">
        <v>0</v>
      </c>
      <c r="M59" s="384">
        <v>0</v>
      </c>
      <c r="N59" s="161">
        <f t="shared" si="2"/>
        <v>256</v>
      </c>
    </row>
    <row r="60" spans="2:14" ht="13.5">
      <c r="B60" s="248"/>
      <c r="C60" s="570" t="s">
        <v>86</v>
      </c>
      <c r="D60" s="571"/>
      <c r="E60" s="261" t="s">
        <v>87</v>
      </c>
      <c r="F60" s="262"/>
      <c r="G60" s="385">
        <v>85</v>
      </c>
      <c r="H60" s="386">
        <v>14</v>
      </c>
      <c r="I60" s="386">
        <v>23</v>
      </c>
      <c r="J60" s="386">
        <v>0</v>
      </c>
      <c r="K60" s="386">
        <v>0</v>
      </c>
      <c r="L60" s="386">
        <v>0</v>
      </c>
      <c r="M60" s="387">
        <v>9</v>
      </c>
      <c r="N60" s="151">
        <f t="shared" si="2"/>
        <v>131</v>
      </c>
    </row>
    <row r="61" spans="2:14" ht="13.5">
      <c r="B61" s="248"/>
      <c r="C61" s="252"/>
      <c r="D61" s="37"/>
      <c r="E61" s="257" t="s">
        <v>88</v>
      </c>
      <c r="F61" s="259"/>
      <c r="G61" s="382">
        <v>25</v>
      </c>
      <c r="H61" s="383">
        <v>2</v>
      </c>
      <c r="I61" s="383">
        <v>2</v>
      </c>
      <c r="J61" s="383">
        <v>0</v>
      </c>
      <c r="K61" s="383">
        <v>0</v>
      </c>
      <c r="L61" s="383">
        <v>0</v>
      </c>
      <c r="M61" s="384">
        <v>1</v>
      </c>
      <c r="N61" s="161">
        <f t="shared" si="2"/>
        <v>30</v>
      </c>
    </row>
    <row r="62" spans="2:14" ht="13.5">
      <c r="B62" s="245" t="s">
        <v>89</v>
      </c>
      <c r="C62" s="246"/>
      <c r="D62" s="246"/>
      <c r="E62" s="246"/>
      <c r="F62" s="247"/>
      <c r="G62" s="284"/>
      <c r="H62" s="285"/>
      <c r="I62" s="285"/>
      <c r="J62" s="285"/>
      <c r="K62" s="285"/>
      <c r="L62" s="285"/>
      <c r="M62" s="286"/>
      <c r="N62" s="287"/>
    </row>
    <row r="63" spans="2:14" ht="13.5">
      <c r="B63" s="248"/>
      <c r="C63" s="150" t="s">
        <v>90</v>
      </c>
      <c r="D63" s="268"/>
      <c r="E63" s="268"/>
      <c r="F63" s="262"/>
      <c r="G63" s="385">
        <v>7</v>
      </c>
      <c r="H63" s="386">
        <v>3</v>
      </c>
      <c r="I63" s="386"/>
      <c r="J63" s="386">
        <v>1</v>
      </c>
      <c r="K63" s="386">
        <v>0</v>
      </c>
      <c r="L63" s="386">
        <v>0</v>
      </c>
      <c r="M63" s="387">
        <v>3</v>
      </c>
      <c r="N63" s="151">
        <f>SUM(G63:M63)</f>
        <v>14</v>
      </c>
    </row>
    <row r="64" spans="2:14" ht="13.5">
      <c r="B64" s="248"/>
      <c r="C64" s="155" t="s">
        <v>91</v>
      </c>
      <c r="D64" s="254"/>
      <c r="E64" s="254"/>
      <c r="F64" s="255"/>
      <c r="G64" s="379">
        <v>0</v>
      </c>
      <c r="H64" s="380">
        <v>0</v>
      </c>
      <c r="I64" s="380">
        <v>0</v>
      </c>
      <c r="J64" s="380">
        <v>0</v>
      </c>
      <c r="K64" s="380">
        <v>0</v>
      </c>
      <c r="L64" s="380">
        <v>0</v>
      </c>
      <c r="M64" s="381">
        <v>0</v>
      </c>
      <c r="N64" s="156">
        <f>SUM(G64:M64)</f>
        <v>0</v>
      </c>
    </row>
    <row r="65" spans="2:14" ht="14.25" thickBot="1">
      <c r="B65" s="263"/>
      <c r="C65" s="173" t="s">
        <v>92</v>
      </c>
      <c r="D65" s="269"/>
      <c r="E65" s="269"/>
      <c r="F65" s="267"/>
      <c r="G65" s="388">
        <v>7</v>
      </c>
      <c r="H65" s="389">
        <v>3</v>
      </c>
      <c r="I65" s="389"/>
      <c r="J65" s="389">
        <v>1</v>
      </c>
      <c r="K65" s="389">
        <v>0</v>
      </c>
      <c r="L65" s="389">
        <v>0</v>
      </c>
      <c r="M65" s="390">
        <v>3</v>
      </c>
      <c r="N65" s="157">
        <f>SUM(G65:M65)</f>
        <v>14</v>
      </c>
    </row>
    <row r="66" spans="2:14" ht="13.5">
      <c r="B66" s="37"/>
      <c r="C66" s="37"/>
      <c r="D66" s="37"/>
      <c r="E66" s="37"/>
      <c r="F66" s="37"/>
      <c r="G66" s="97"/>
      <c r="H66" s="97"/>
      <c r="I66" s="97"/>
      <c r="J66" s="97"/>
      <c r="K66" s="97"/>
      <c r="L66" s="97"/>
      <c r="M66" s="97"/>
      <c r="N66" s="98"/>
    </row>
    <row r="68" spans="6:13" ht="13.5">
      <c r="F68" s="338"/>
      <c r="G68" s="99"/>
      <c r="H68" s="99"/>
      <c r="I68" s="99"/>
      <c r="J68" s="99"/>
      <c r="K68" s="99"/>
      <c r="L68" s="99"/>
      <c r="M68" s="99"/>
    </row>
    <row r="69" spans="6:13" ht="13.5">
      <c r="F69" s="338"/>
      <c r="G69" s="99"/>
      <c r="H69" s="99"/>
      <c r="I69" s="99"/>
      <c r="J69" s="99"/>
      <c r="K69" s="99"/>
      <c r="L69" s="99"/>
      <c r="M69" s="99"/>
    </row>
    <row r="70" spans="6:13" ht="13.5">
      <c r="F70" s="338"/>
      <c r="G70" s="99"/>
      <c r="H70" s="99"/>
      <c r="I70" s="99"/>
      <c r="J70" s="99"/>
      <c r="K70" s="99"/>
      <c r="L70" s="99"/>
      <c r="M70" s="99"/>
    </row>
  </sheetData>
  <sheetProtection/>
  <mergeCells count="11">
    <mergeCell ref="C57:D57"/>
    <mergeCell ref="C60:D60"/>
    <mergeCell ref="E48:F48"/>
    <mergeCell ref="G1:J1"/>
    <mergeCell ref="E43:F43"/>
    <mergeCell ref="C41:D41"/>
    <mergeCell ref="C42:D42"/>
    <mergeCell ref="N3:N5"/>
    <mergeCell ref="C29:D29"/>
    <mergeCell ref="C54:D54"/>
    <mergeCell ref="C51:D51"/>
  </mergeCells>
  <conditionalFormatting sqref="M8:N65 G8:L14 E15:L66">
    <cfRule type="cellIs" priority="1" dxfId="0" operator="equal" stopIfTrue="1">
      <formula>0</formula>
    </cfRule>
  </conditionalFormatting>
  <printOptions/>
  <pageMargins left="0.5118110236220472" right="0.1968503937007874" top="0.5511811023622047" bottom="0.5511811023622047" header="0.5118110236220472" footer="0.1968503937007874"/>
  <pageSetup horizontalDpi="600" verticalDpi="600" orientation="portrait" paperSize="9" scale="90" r:id="rId2"/>
  <headerFooter alignWithMargins="0">
    <oddFooter>&amp;C&amp;"ＭＳ Ｐゴシック,太字"&amp;16７　市場事業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O158"/>
  <sheetViews>
    <sheetView view="pageBreakPreview" zoomScaleNormal="75" zoomScaleSheetLayoutView="100" zoomScalePageLayoutView="0" workbookViewId="0" topLeftCell="A1">
      <pane xSplit="7" ySplit="4" topLeftCell="H5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F3" sqref="F3"/>
    </sheetView>
  </sheetViews>
  <sheetFormatPr defaultColWidth="9.00390625" defaultRowHeight="14.25" customHeight="1"/>
  <cols>
    <col min="1" max="1" width="4.00390625" style="370" bestFit="1" customWidth="1"/>
    <col min="2" max="4" width="1.875" style="72" customWidth="1"/>
    <col min="5" max="5" width="5.625" style="72" customWidth="1"/>
    <col min="6" max="6" width="8.875" style="72" customWidth="1"/>
    <col min="7" max="7" width="12.50390625" style="72" customWidth="1"/>
    <col min="8" max="10" width="9.625" style="73" customWidth="1"/>
    <col min="11" max="11" width="9.75390625" style="73" customWidth="1"/>
    <col min="12" max="14" width="9.625" style="73" customWidth="1"/>
    <col min="15" max="15" width="10.625" style="72" customWidth="1"/>
    <col min="16" max="16384" width="9.00390625" style="372" customWidth="1"/>
  </cols>
  <sheetData>
    <row r="1" spans="2:15" ht="23.25" customHeight="1" thickBot="1">
      <c r="B1" s="145" t="s">
        <v>201</v>
      </c>
      <c r="O1" s="106" t="s">
        <v>7</v>
      </c>
    </row>
    <row r="2" spans="1:15" ht="14.25" customHeight="1">
      <c r="A2" s="373"/>
      <c r="B2" s="38"/>
      <c r="C2" s="39"/>
      <c r="D2" s="39"/>
      <c r="E2" s="39"/>
      <c r="F2" s="39"/>
      <c r="G2" s="62" t="s">
        <v>32</v>
      </c>
      <c r="H2" s="11" t="s">
        <v>258</v>
      </c>
      <c r="I2" s="11" t="s">
        <v>259</v>
      </c>
      <c r="J2" s="11" t="s">
        <v>260</v>
      </c>
      <c r="K2" s="11" t="s">
        <v>261</v>
      </c>
      <c r="L2" s="11" t="s">
        <v>262</v>
      </c>
      <c r="M2" s="74" t="s">
        <v>263</v>
      </c>
      <c r="N2" s="110" t="s">
        <v>264</v>
      </c>
      <c r="O2" s="588" t="s">
        <v>175</v>
      </c>
    </row>
    <row r="3" spans="2:15" ht="14.25" customHeight="1" thickBot="1">
      <c r="B3" s="60"/>
      <c r="C3" s="61" t="s">
        <v>40</v>
      </c>
      <c r="D3" s="61"/>
      <c r="E3" s="61"/>
      <c r="F3" s="61"/>
      <c r="G3" s="64"/>
      <c r="H3" s="16" t="s">
        <v>33</v>
      </c>
      <c r="I3" s="16" t="s">
        <v>34</v>
      </c>
      <c r="J3" s="16" t="s">
        <v>35</v>
      </c>
      <c r="K3" s="16" t="s">
        <v>36</v>
      </c>
      <c r="L3" s="16" t="s">
        <v>37</v>
      </c>
      <c r="M3" s="109" t="s">
        <v>38</v>
      </c>
      <c r="N3" s="296" t="s">
        <v>39</v>
      </c>
      <c r="O3" s="589"/>
    </row>
    <row r="4" spans="2:15" ht="14.25" customHeight="1">
      <c r="B4" s="75" t="s">
        <v>115</v>
      </c>
      <c r="C4" s="76"/>
      <c r="D4" s="76"/>
      <c r="E4" s="76"/>
      <c r="F4" s="76"/>
      <c r="G4" s="111"/>
      <c r="H4" s="297"/>
      <c r="I4" s="298"/>
      <c r="J4" s="298"/>
      <c r="K4" s="298"/>
      <c r="L4" s="298"/>
      <c r="M4" s="299"/>
      <c r="N4" s="300"/>
      <c r="O4" s="301"/>
    </row>
    <row r="5" spans="2:15" ht="14.25" customHeight="1">
      <c r="B5" s="48"/>
      <c r="C5" s="50" t="s">
        <v>204</v>
      </c>
      <c r="D5" s="47"/>
      <c r="E5" s="47"/>
      <c r="F5" s="47"/>
      <c r="G5" s="66"/>
      <c r="H5" s="461">
        <v>590373</v>
      </c>
      <c r="I5" s="395">
        <v>98103</v>
      </c>
      <c r="J5" s="395">
        <v>170982</v>
      </c>
      <c r="K5" s="395">
        <v>21048</v>
      </c>
      <c r="L5" s="395">
        <v>15242</v>
      </c>
      <c r="M5" s="395">
        <v>3848</v>
      </c>
      <c r="N5" s="462">
        <v>76209</v>
      </c>
      <c r="O5" s="465">
        <f>SUM(H5:N5)</f>
        <v>975805</v>
      </c>
    </row>
    <row r="6" spans="2:15" ht="14.25" customHeight="1">
      <c r="B6" s="48"/>
      <c r="C6" s="51"/>
      <c r="D6" s="50" t="s">
        <v>202</v>
      </c>
      <c r="E6" s="47"/>
      <c r="F6" s="47"/>
      <c r="G6" s="66"/>
      <c r="H6" s="422">
        <v>576864</v>
      </c>
      <c r="I6" s="423">
        <v>29685</v>
      </c>
      <c r="J6" s="423">
        <v>89931</v>
      </c>
      <c r="K6" s="423">
        <v>13598</v>
      </c>
      <c r="L6" s="423">
        <v>6124</v>
      </c>
      <c r="M6" s="423">
        <v>3298</v>
      </c>
      <c r="N6" s="424">
        <v>37415</v>
      </c>
      <c r="O6" s="466">
        <f aca="true" t="shared" si="0" ref="O6:O73">SUM(H6:N6)</f>
        <v>756915</v>
      </c>
    </row>
    <row r="7" spans="2:15" ht="14.25" customHeight="1">
      <c r="B7" s="48"/>
      <c r="C7" s="51"/>
      <c r="D7" s="51"/>
      <c r="E7" s="138" t="s">
        <v>116</v>
      </c>
      <c r="F7" s="139"/>
      <c r="G7" s="140"/>
      <c r="H7" s="459">
        <v>450196</v>
      </c>
      <c r="I7" s="398">
        <v>29685</v>
      </c>
      <c r="J7" s="398">
        <v>62923</v>
      </c>
      <c r="K7" s="398">
        <v>13598</v>
      </c>
      <c r="L7" s="398">
        <v>749</v>
      </c>
      <c r="M7" s="398">
        <v>2938</v>
      </c>
      <c r="N7" s="460">
        <v>37415</v>
      </c>
      <c r="O7" s="467">
        <f t="shared" si="0"/>
        <v>597504</v>
      </c>
    </row>
    <row r="8" spans="2:15" ht="14.25" customHeight="1">
      <c r="B8" s="48"/>
      <c r="C8" s="51"/>
      <c r="D8" s="51"/>
      <c r="E8" s="141"/>
      <c r="F8" s="142" t="s">
        <v>117</v>
      </c>
      <c r="G8" s="143"/>
      <c r="H8" s="459">
        <v>272472</v>
      </c>
      <c r="I8" s="398">
        <v>3862</v>
      </c>
      <c r="J8" s="398">
        <v>8980</v>
      </c>
      <c r="K8" s="398">
        <v>0</v>
      </c>
      <c r="L8" s="398">
        <v>0</v>
      </c>
      <c r="M8" s="398">
        <v>2938</v>
      </c>
      <c r="N8" s="460">
        <v>12789</v>
      </c>
      <c r="O8" s="468">
        <f t="shared" si="0"/>
        <v>301041</v>
      </c>
    </row>
    <row r="9" spans="2:15" ht="14.25" customHeight="1">
      <c r="B9" s="48"/>
      <c r="C9" s="51"/>
      <c r="D9" s="51"/>
      <c r="E9" s="142" t="s">
        <v>118</v>
      </c>
      <c r="F9" s="152"/>
      <c r="G9" s="143"/>
      <c r="H9" s="459">
        <v>0</v>
      </c>
      <c r="I9" s="398">
        <v>0</v>
      </c>
      <c r="J9" s="398">
        <v>0</v>
      </c>
      <c r="K9" s="398">
        <v>0</v>
      </c>
      <c r="L9" s="398">
        <v>0</v>
      </c>
      <c r="M9" s="398">
        <v>0</v>
      </c>
      <c r="N9" s="460">
        <v>0</v>
      </c>
      <c r="O9" s="468">
        <f t="shared" si="0"/>
        <v>0</v>
      </c>
    </row>
    <row r="10" spans="2:15" ht="14.25" customHeight="1">
      <c r="B10" s="48"/>
      <c r="C10" s="51"/>
      <c r="D10" s="52"/>
      <c r="E10" s="136" t="s">
        <v>119</v>
      </c>
      <c r="F10" s="165"/>
      <c r="G10" s="137"/>
      <c r="H10" s="420">
        <v>126668</v>
      </c>
      <c r="I10" s="401">
        <v>0</v>
      </c>
      <c r="J10" s="401">
        <v>27008</v>
      </c>
      <c r="K10" s="401">
        <v>0</v>
      </c>
      <c r="L10" s="401">
        <v>5375</v>
      </c>
      <c r="M10" s="401">
        <v>360</v>
      </c>
      <c r="N10" s="421">
        <v>0</v>
      </c>
      <c r="O10" s="469">
        <f t="shared" si="0"/>
        <v>159411</v>
      </c>
    </row>
    <row r="11" spans="2:15" ht="14.25" customHeight="1">
      <c r="B11" s="48"/>
      <c r="C11" s="51"/>
      <c r="D11" s="51" t="s">
        <v>203</v>
      </c>
      <c r="E11" s="55"/>
      <c r="F11" s="55"/>
      <c r="G11" s="68"/>
      <c r="H11" s="422">
        <v>13509</v>
      </c>
      <c r="I11" s="423">
        <v>68418</v>
      </c>
      <c r="J11" s="423">
        <v>81051</v>
      </c>
      <c r="K11" s="423">
        <v>7450</v>
      </c>
      <c r="L11" s="423">
        <v>9118</v>
      </c>
      <c r="M11" s="423">
        <v>550</v>
      </c>
      <c r="N11" s="424">
        <v>38794</v>
      </c>
      <c r="O11" s="466">
        <f t="shared" si="0"/>
        <v>218890</v>
      </c>
    </row>
    <row r="12" spans="2:15" ht="14.25" customHeight="1">
      <c r="B12" s="48"/>
      <c r="C12" s="51"/>
      <c r="D12" s="51"/>
      <c r="E12" s="142" t="s">
        <v>120</v>
      </c>
      <c r="F12" s="152"/>
      <c r="G12" s="143"/>
      <c r="H12" s="459">
        <v>0</v>
      </c>
      <c r="I12" s="398">
        <v>0</v>
      </c>
      <c r="J12" s="398">
        <v>0</v>
      </c>
      <c r="K12" s="398">
        <v>0</v>
      </c>
      <c r="L12" s="398">
        <v>0</v>
      </c>
      <c r="M12" s="398">
        <v>0</v>
      </c>
      <c r="N12" s="460">
        <v>0</v>
      </c>
      <c r="O12" s="468">
        <f t="shared" si="0"/>
        <v>0</v>
      </c>
    </row>
    <row r="13" spans="2:15" ht="14.25" customHeight="1">
      <c r="B13" s="48"/>
      <c r="C13" s="51"/>
      <c r="D13" s="51"/>
      <c r="E13" s="142" t="s">
        <v>121</v>
      </c>
      <c r="F13" s="152"/>
      <c r="G13" s="143"/>
      <c r="H13" s="459">
        <v>0</v>
      </c>
      <c r="I13" s="398">
        <v>0</v>
      </c>
      <c r="J13" s="398">
        <v>0</v>
      </c>
      <c r="K13" s="398">
        <v>0</v>
      </c>
      <c r="L13" s="398">
        <v>0</v>
      </c>
      <c r="M13" s="398">
        <v>0</v>
      </c>
      <c r="N13" s="460">
        <v>0</v>
      </c>
      <c r="O13" s="468">
        <f t="shared" si="0"/>
        <v>0</v>
      </c>
    </row>
    <row r="14" spans="2:15" ht="14.25" customHeight="1">
      <c r="B14" s="48"/>
      <c r="C14" s="51"/>
      <c r="D14" s="51"/>
      <c r="E14" s="142" t="s">
        <v>122</v>
      </c>
      <c r="F14" s="152"/>
      <c r="G14" s="143"/>
      <c r="H14" s="459">
        <v>13497</v>
      </c>
      <c r="I14" s="398">
        <v>51643</v>
      </c>
      <c r="J14" s="398">
        <v>81000</v>
      </c>
      <c r="K14" s="398">
        <v>4999</v>
      </c>
      <c r="L14" s="398">
        <v>9112</v>
      </c>
      <c r="M14" s="398">
        <v>0</v>
      </c>
      <c r="N14" s="460">
        <v>25358</v>
      </c>
      <c r="O14" s="468">
        <f t="shared" si="0"/>
        <v>185609</v>
      </c>
    </row>
    <row r="15" spans="2:15" ht="14.25" customHeight="1">
      <c r="B15" s="48"/>
      <c r="C15" s="52"/>
      <c r="D15" s="52"/>
      <c r="E15" s="136" t="s">
        <v>123</v>
      </c>
      <c r="F15" s="165"/>
      <c r="G15" s="137"/>
      <c r="H15" s="420">
        <v>12</v>
      </c>
      <c r="I15" s="401">
        <v>16775</v>
      </c>
      <c r="J15" s="401">
        <v>51</v>
      </c>
      <c r="K15" s="401">
        <v>2451</v>
      </c>
      <c r="L15" s="401">
        <v>6</v>
      </c>
      <c r="M15" s="401">
        <v>550</v>
      </c>
      <c r="N15" s="421">
        <v>13436</v>
      </c>
      <c r="O15" s="469">
        <f t="shared" si="0"/>
        <v>33281</v>
      </c>
    </row>
    <row r="16" spans="2:15" ht="14.25" customHeight="1">
      <c r="B16" s="48"/>
      <c r="C16" s="50" t="s">
        <v>205</v>
      </c>
      <c r="D16" s="47"/>
      <c r="E16" s="47"/>
      <c r="F16" s="47"/>
      <c r="G16" s="66"/>
      <c r="H16" s="490">
        <v>368035</v>
      </c>
      <c r="I16" s="395">
        <v>80463</v>
      </c>
      <c r="J16" s="395">
        <v>172804</v>
      </c>
      <c r="K16" s="395">
        <v>21048</v>
      </c>
      <c r="L16" s="395">
        <v>15729</v>
      </c>
      <c r="M16" s="395">
        <v>4579</v>
      </c>
      <c r="N16" s="462">
        <v>80016</v>
      </c>
      <c r="O16" s="465">
        <f t="shared" si="0"/>
        <v>742674</v>
      </c>
    </row>
    <row r="17" spans="2:15" ht="14.25" customHeight="1">
      <c r="B17" s="48"/>
      <c r="C17" s="51"/>
      <c r="D17" s="50" t="s">
        <v>206</v>
      </c>
      <c r="E17" s="47"/>
      <c r="F17" s="47"/>
      <c r="G17" s="66"/>
      <c r="H17" s="422">
        <v>316071</v>
      </c>
      <c r="I17" s="423">
        <v>80463</v>
      </c>
      <c r="J17" s="423">
        <v>172804</v>
      </c>
      <c r="K17" s="423">
        <v>21048</v>
      </c>
      <c r="L17" s="423">
        <v>6302</v>
      </c>
      <c r="M17" s="423">
        <v>4579</v>
      </c>
      <c r="N17" s="424">
        <v>79444</v>
      </c>
      <c r="O17" s="466">
        <f t="shared" si="0"/>
        <v>680711</v>
      </c>
    </row>
    <row r="18" spans="2:15" ht="14.25" customHeight="1">
      <c r="B18" s="48"/>
      <c r="C18" s="51"/>
      <c r="D18" s="51"/>
      <c r="E18" s="142" t="s">
        <v>124</v>
      </c>
      <c r="F18" s="152"/>
      <c r="G18" s="143"/>
      <c r="H18" s="459">
        <v>58091</v>
      </c>
      <c r="I18" s="398">
        <v>25631</v>
      </c>
      <c r="J18" s="398">
        <v>12882</v>
      </c>
      <c r="K18" s="398">
        <v>16153</v>
      </c>
      <c r="L18" s="398">
        <v>0</v>
      </c>
      <c r="M18" s="398">
        <v>0</v>
      </c>
      <c r="N18" s="460">
        <v>19434</v>
      </c>
      <c r="O18" s="470">
        <f t="shared" si="0"/>
        <v>132191</v>
      </c>
    </row>
    <row r="19" spans="2:15" ht="14.25" customHeight="1">
      <c r="B19" s="48"/>
      <c r="C19" s="51"/>
      <c r="D19" s="51"/>
      <c r="E19" s="142" t="s">
        <v>125</v>
      </c>
      <c r="F19" s="152"/>
      <c r="G19" s="143"/>
      <c r="H19" s="459">
        <v>0</v>
      </c>
      <c r="I19" s="398">
        <v>0</v>
      </c>
      <c r="J19" s="398">
        <v>0</v>
      </c>
      <c r="K19" s="398">
        <v>0</v>
      </c>
      <c r="L19" s="398">
        <v>0</v>
      </c>
      <c r="M19" s="398">
        <v>0</v>
      </c>
      <c r="N19" s="460">
        <v>0</v>
      </c>
      <c r="O19" s="470">
        <f t="shared" si="0"/>
        <v>0</v>
      </c>
    </row>
    <row r="20" spans="2:15" ht="14.25" customHeight="1">
      <c r="B20" s="48"/>
      <c r="C20" s="51"/>
      <c r="D20" s="52"/>
      <c r="E20" s="136" t="s">
        <v>119</v>
      </c>
      <c r="F20" s="165"/>
      <c r="G20" s="137"/>
      <c r="H20" s="420">
        <v>257980</v>
      </c>
      <c r="I20" s="401">
        <v>54832</v>
      </c>
      <c r="J20" s="401">
        <v>159922</v>
      </c>
      <c r="K20" s="401">
        <v>4895</v>
      </c>
      <c r="L20" s="401">
        <v>6302</v>
      </c>
      <c r="M20" s="401">
        <v>4579</v>
      </c>
      <c r="N20" s="421">
        <v>60010</v>
      </c>
      <c r="O20" s="471">
        <f t="shared" si="0"/>
        <v>548520</v>
      </c>
    </row>
    <row r="21" spans="2:15" ht="14.25" customHeight="1">
      <c r="B21" s="48"/>
      <c r="C21" s="51"/>
      <c r="D21" s="51" t="s">
        <v>236</v>
      </c>
      <c r="E21" s="55"/>
      <c r="F21" s="55"/>
      <c r="G21" s="68"/>
      <c r="H21" s="422">
        <v>51964</v>
      </c>
      <c r="I21" s="423">
        <v>0</v>
      </c>
      <c r="J21" s="423">
        <v>0</v>
      </c>
      <c r="K21" s="423">
        <v>0</v>
      </c>
      <c r="L21" s="423">
        <v>9427</v>
      </c>
      <c r="M21" s="423">
        <v>0</v>
      </c>
      <c r="N21" s="424">
        <v>572</v>
      </c>
      <c r="O21" s="466">
        <f t="shared" si="0"/>
        <v>61963</v>
      </c>
    </row>
    <row r="22" spans="2:15" ht="14.25" customHeight="1">
      <c r="B22" s="48"/>
      <c r="C22" s="51"/>
      <c r="D22" s="51"/>
      <c r="E22" s="138" t="s">
        <v>126</v>
      </c>
      <c r="F22" s="139"/>
      <c r="G22" s="140"/>
      <c r="H22" s="459">
        <v>38417</v>
      </c>
      <c r="I22" s="398">
        <v>0</v>
      </c>
      <c r="J22" s="398">
        <v>0</v>
      </c>
      <c r="K22" s="398">
        <v>0</v>
      </c>
      <c r="L22" s="398">
        <v>9427</v>
      </c>
      <c r="M22" s="398">
        <v>0</v>
      </c>
      <c r="N22" s="460">
        <v>572</v>
      </c>
      <c r="O22" s="472">
        <f t="shared" si="0"/>
        <v>48416</v>
      </c>
    </row>
    <row r="23" spans="2:15" ht="14.25" customHeight="1">
      <c r="B23" s="48"/>
      <c r="C23" s="51"/>
      <c r="D23" s="51"/>
      <c r="E23" s="177"/>
      <c r="F23" s="142" t="s">
        <v>127</v>
      </c>
      <c r="G23" s="143"/>
      <c r="H23" s="459">
        <v>38417</v>
      </c>
      <c r="I23" s="398">
        <v>0</v>
      </c>
      <c r="J23" s="398">
        <v>0</v>
      </c>
      <c r="K23" s="398">
        <v>0</v>
      </c>
      <c r="L23" s="398">
        <v>9427</v>
      </c>
      <c r="M23" s="398">
        <v>0</v>
      </c>
      <c r="N23" s="460">
        <v>572</v>
      </c>
      <c r="O23" s="470">
        <f t="shared" si="0"/>
        <v>48416</v>
      </c>
    </row>
    <row r="24" spans="2:15" ht="14.25" customHeight="1">
      <c r="B24" s="48"/>
      <c r="C24" s="51"/>
      <c r="D24" s="51"/>
      <c r="E24" s="177"/>
      <c r="F24" s="138" t="s">
        <v>277</v>
      </c>
      <c r="G24" s="140"/>
      <c r="H24" s="459">
        <v>0</v>
      </c>
      <c r="I24" s="398">
        <v>0</v>
      </c>
      <c r="J24" s="398">
        <v>0</v>
      </c>
      <c r="K24" s="398">
        <v>0</v>
      </c>
      <c r="L24" s="398">
        <v>0</v>
      </c>
      <c r="M24" s="398">
        <v>0</v>
      </c>
      <c r="N24" s="460">
        <v>0</v>
      </c>
      <c r="O24" s="472">
        <f t="shared" si="0"/>
        <v>0</v>
      </c>
    </row>
    <row r="25" spans="2:15" ht="14.25" customHeight="1">
      <c r="B25" s="48"/>
      <c r="C25" s="52"/>
      <c r="D25" s="52"/>
      <c r="E25" s="136" t="s">
        <v>128</v>
      </c>
      <c r="F25" s="165"/>
      <c r="G25" s="137"/>
      <c r="H25" s="420">
        <v>13547</v>
      </c>
      <c r="I25" s="401">
        <v>0</v>
      </c>
      <c r="J25" s="401">
        <v>0</v>
      </c>
      <c r="K25" s="401">
        <v>0</v>
      </c>
      <c r="L25" s="401">
        <v>0</v>
      </c>
      <c r="M25" s="401">
        <v>0</v>
      </c>
      <c r="N25" s="421">
        <v>0</v>
      </c>
      <c r="O25" s="471">
        <f t="shared" si="0"/>
        <v>13547</v>
      </c>
    </row>
    <row r="26" spans="2:15" ht="14.25" customHeight="1" thickBot="1">
      <c r="B26" s="56"/>
      <c r="C26" s="57" t="s">
        <v>207</v>
      </c>
      <c r="D26" s="58"/>
      <c r="E26" s="58"/>
      <c r="F26" s="58"/>
      <c r="G26" s="71"/>
      <c r="H26" s="545">
        <v>222338</v>
      </c>
      <c r="I26" s="546">
        <v>17640</v>
      </c>
      <c r="J26" s="546">
        <v>-1822</v>
      </c>
      <c r="K26" s="546">
        <v>0</v>
      </c>
      <c r="L26" s="546">
        <v>-487</v>
      </c>
      <c r="M26" s="546">
        <v>-731</v>
      </c>
      <c r="N26" s="547">
        <v>-3807</v>
      </c>
      <c r="O26" s="548">
        <f t="shared" si="0"/>
        <v>233131</v>
      </c>
    </row>
    <row r="27" spans="2:15" ht="14.25" customHeight="1">
      <c r="B27" s="48" t="s">
        <v>129</v>
      </c>
      <c r="C27" s="55"/>
      <c r="D27" s="55"/>
      <c r="E27" s="55"/>
      <c r="F27" s="55"/>
      <c r="G27" s="68"/>
      <c r="H27" s="430"/>
      <c r="I27" s="431"/>
      <c r="J27" s="431"/>
      <c r="K27" s="431"/>
      <c r="L27" s="431"/>
      <c r="M27" s="431"/>
      <c r="N27" s="432"/>
      <c r="O27" s="433"/>
    </row>
    <row r="28" spans="2:15" ht="14.25" customHeight="1">
      <c r="B28" s="48"/>
      <c r="C28" s="50" t="s">
        <v>208</v>
      </c>
      <c r="D28" s="47"/>
      <c r="E28" s="47"/>
      <c r="F28" s="47"/>
      <c r="G28" s="66"/>
      <c r="H28" s="418">
        <v>11805</v>
      </c>
      <c r="I28" s="392">
        <v>0</v>
      </c>
      <c r="J28" s="392">
        <v>0</v>
      </c>
      <c r="K28" s="392">
        <v>0</v>
      </c>
      <c r="L28" s="392">
        <v>27031</v>
      </c>
      <c r="M28" s="392">
        <v>0</v>
      </c>
      <c r="N28" s="419">
        <v>4595</v>
      </c>
      <c r="O28" s="474">
        <f t="shared" si="0"/>
        <v>43431</v>
      </c>
    </row>
    <row r="29" spans="2:15" ht="14.25" customHeight="1">
      <c r="B29" s="48"/>
      <c r="C29" s="51"/>
      <c r="D29" s="142" t="s">
        <v>130</v>
      </c>
      <c r="E29" s="152"/>
      <c r="F29" s="152"/>
      <c r="G29" s="143"/>
      <c r="H29" s="459">
        <v>0</v>
      </c>
      <c r="I29" s="398">
        <v>0</v>
      </c>
      <c r="J29" s="398">
        <v>0</v>
      </c>
      <c r="K29" s="398">
        <v>0</v>
      </c>
      <c r="L29" s="398">
        <v>0</v>
      </c>
      <c r="M29" s="398">
        <v>0</v>
      </c>
      <c r="N29" s="460">
        <v>0</v>
      </c>
      <c r="O29" s="470">
        <f t="shared" si="0"/>
        <v>0</v>
      </c>
    </row>
    <row r="30" spans="2:15" ht="14.25" customHeight="1">
      <c r="B30" s="48"/>
      <c r="C30" s="51"/>
      <c r="D30" s="142" t="s">
        <v>131</v>
      </c>
      <c r="E30" s="152"/>
      <c r="F30" s="152"/>
      <c r="G30" s="143"/>
      <c r="H30" s="536"/>
      <c r="I30" s="537"/>
      <c r="J30" s="537"/>
      <c r="K30" s="537"/>
      <c r="L30" s="537"/>
      <c r="M30" s="537"/>
      <c r="N30" s="538"/>
      <c r="O30" s="539"/>
    </row>
    <row r="31" spans="2:15" ht="14.25" customHeight="1">
      <c r="B31" s="48"/>
      <c r="C31" s="51"/>
      <c r="D31" s="142" t="s">
        <v>132</v>
      </c>
      <c r="E31" s="152"/>
      <c r="F31" s="152"/>
      <c r="G31" s="143"/>
      <c r="H31" s="459">
        <v>11805</v>
      </c>
      <c r="I31" s="398">
        <v>0</v>
      </c>
      <c r="J31" s="398">
        <v>0</v>
      </c>
      <c r="K31" s="398">
        <v>0</v>
      </c>
      <c r="L31" s="398">
        <v>27031</v>
      </c>
      <c r="M31" s="398">
        <v>0</v>
      </c>
      <c r="N31" s="460">
        <v>4595</v>
      </c>
      <c r="O31" s="470">
        <f t="shared" si="0"/>
        <v>43431</v>
      </c>
    </row>
    <row r="32" spans="2:15" ht="14.25" customHeight="1">
      <c r="B32" s="48"/>
      <c r="C32" s="51"/>
      <c r="D32" s="142" t="s">
        <v>133</v>
      </c>
      <c r="E32" s="152"/>
      <c r="F32" s="152"/>
      <c r="G32" s="143"/>
      <c r="H32" s="459">
        <v>0</v>
      </c>
      <c r="I32" s="398">
        <v>0</v>
      </c>
      <c r="J32" s="398">
        <v>0</v>
      </c>
      <c r="K32" s="398">
        <v>0</v>
      </c>
      <c r="L32" s="398">
        <v>0</v>
      </c>
      <c r="M32" s="398">
        <v>0</v>
      </c>
      <c r="N32" s="460">
        <v>0</v>
      </c>
      <c r="O32" s="470">
        <f t="shared" si="0"/>
        <v>0</v>
      </c>
    </row>
    <row r="33" spans="2:15" ht="14.25" customHeight="1">
      <c r="B33" s="48"/>
      <c r="C33" s="51"/>
      <c r="D33" s="142" t="s">
        <v>134</v>
      </c>
      <c r="E33" s="152"/>
      <c r="F33" s="152"/>
      <c r="G33" s="143"/>
      <c r="H33" s="459">
        <v>0</v>
      </c>
      <c r="I33" s="398">
        <v>0</v>
      </c>
      <c r="J33" s="398">
        <v>0</v>
      </c>
      <c r="K33" s="398">
        <v>0</v>
      </c>
      <c r="L33" s="398">
        <v>0</v>
      </c>
      <c r="M33" s="398">
        <v>0</v>
      </c>
      <c r="N33" s="460">
        <v>0</v>
      </c>
      <c r="O33" s="470">
        <f t="shared" si="0"/>
        <v>0</v>
      </c>
    </row>
    <row r="34" spans="2:15" ht="14.25" customHeight="1">
      <c r="B34" s="48"/>
      <c r="C34" s="51"/>
      <c r="D34" s="142" t="s">
        <v>135</v>
      </c>
      <c r="E34" s="152"/>
      <c r="F34" s="152"/>
      <c r="G34" s="143"/>
      <c r="H34" s="459">
        <v>0</v>
      </c>
      <c r="I34" s="398">
        <v>0</v>
      </c>
      <c r="J34" s="398">
        <v>0</v>
      </c>
      <c r="K34" s="398">
        <v>0</v>
      </c>
      <c r="L34" s="398">
        <v>0</v>
      </c>
      <c r="M34" s="398">
        <v>0</v>
      </c>
      <c r="N34" s="460">
        <v>0</v>
      </c>
      <c r="O34" s="470">
        <f t="shared" si="0"/>
        <v>0</v>
      </c>
    </row>
    <row r="35" spans="2:15" ht="14.25" customHeight="1">
      <c r="B35" s="48"/>
      <c r="C35" s="51"/>
      <c r="D35" s="142" t="s">
        <v>136</v>
      </c>
      <c r="E35" s="152"/>
      <c r="F35" s="152"/>
      <c r="G35" s="143"/>
      <c r="H35" s="459">
        <v>0</v>
      </c>
      <c r="I35" s="398">
        <v>0</v>
      </c>
      <c r="J35" s="398">
        <v>0</v>
      </c>
      <c r="K35" s="398">
        <v>0</v>
      </c>
      <c r="L35" s="398">
        <v>0</v>
      </c>
      <c r="M35" s="398">
        <v>0</v>
      </c>
      <c r="N35" s="460">
        <v>0</v>
      </c>
      <c r="O35" s="470">
        <f t="shared" si="0"/>
        <v>0</v>
      </c>
    </row>
    <row r="36" spans="2:15" ht="14.25" customHeight="1">
      <c r="B36" s="48"/>
      <c r="C36" s="51"/>
      <c r="D36" s="136" t="s">
        <v>137</v>
      </c>
      <c r="E36" s="165"/>
      <c r="F36" s="165"/>
      <c r="G36" s="137"/>
      <c r="H36" s="420">
        <v>0</v>
      </c>
      <c r="I36" s="401">
        <v>0</v>
      </c>
      <c r="J36" s="401">
        <v>0</v>
      </c>
      <c r="K36" s="401">
        <v>0</v>
      </c>
      <c r="L36" s="401">
        <v>0</v>
      </c>
      <c r="M36" s="401">
        <v>0</v>
      </c>
      <c r="N36" s="421">
        <v>0</v>
      </c>
      <c r="O36" s="471">
        <f t="shared" si="0"/>
        <v>0</v>
      </c>
    </row>
    <row r="37" spans="2:15" ht="14.25" customHeight="1">
      <c r="B37" s="48"/>
      <c r="C37" s="52"/>
      <c r="D37" s="49" t="s">
        <v>138</v>
      </c>
      <c r="E37" s="45"/>
      <c r="F37" s="45"/>
      <c r="G37" s="67"/>
      <c r="H37" s="461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462">
        <v>0</v>
      </c>
      <c r="O37" s="465">
        <f t="shared" si="0"/>
        <v>0</v>
      </c>
    </row>
    <row r="38" spans="2:15" ht="14.25" customHeight="1">
      <c r="B38" s="48"/>
      <c r="C38" s="50" t="s">
        <v>209</v>
      </c>
      <c r="D38" s="47"/>
      <c r="E38" s="47"/>
      <c r="F38" s="47"/>
      <c r="G38" s="408"/>
      <c r="H38" s="490">
        <v>211007</v>
      </c>
      <c r="I38" s="395">
        <v>0</v>
      </c>
      <c r="J38" s="395">
        <v>0</v>
      </c>
      <c r="K38" s="395">
        <v>0</v>
      </c>
      <c r="L38" s="395">
        <v>27031</v>
      </c>
      <c r="M38" s="395">
        <v>0</v>
      </c>
      <c r="N38" s="462">
        <v>4595</v>
      </c>
      <c r="O38" s="475">
        <f t="shared" si="0"/>
        <v>242633</v>
      </c>
    </row>
    <row r="39" spans="2:15" ht="14.25" customHeight="1">
      <c r="B39" s="48"/>
      <c r="C39" s="51"/>
      <c r="D39" s="50" t="s">
        <v>139</v>
      </c>
      <c r="E39" s="47"/>
      <c r="F39" s="47"/>
      <c r="G39" s="413"/>
      <c r="H39" s="422">
        <v>33492</v>
      </c>
      <c r="I39" s="423">
        <v>0</v>
      </c>
      <c r="J39" s="423">
        <v>0</v>
      </c>
      <c r="K39" s="423">
        <v>0</v>
      </c>
      <c r="L39" s="423">
        <v>0</v>
      </c>
      <c r="M39" s="423">
        <v>0</v>
      </c>
      <c r="N39" s="424">
        <v>2982</v>
      </c>
      <c r="O39" s="474">
        <f t="shared" si="0"/>
        <v>36474</v>
      </c>
    </row>
    <row r="40" spans="2:15" ht="14.25" customHeight="1">
      <c r="B40" s="48"/>
      <c r="C40" s="51"/>
      <c r="D40" s="51"/>
      <c r="E40" s="178" t="s">
        <v>271</v>
      </c>
      <c r="F40" s="142" t="s">
        <v>140</v>
      </c>
      <c r="G40" s="412"/>
      <c r="H40" s="459">
        <v>0</v>
      </c>
      <c r="I40" s="398">
        <v>0</v>
      </c>
      <c r="J40" s="398">
        <v>0</v>
      </c>
      <c r="K40" s="398">
        <v>0</v>
      </c>
      <c r="L40" s="398">
        <v>0</v>
      </c>
      <c r="M40" s="398">
        <v>0</v>
      </c>
      <c r="N40" s="460">
        <v>0</v>
      </c>
      <c r="O40" s="468">
        <f t="shared" si="0"/>
        <v>0</v>
      </c>
    </row>
    <row r="41" spans="2:15" ht="14.25" customHeight="1">
      <c r="B41" s="48"/>
      <c r="C41" s="51"/>
      <c r="D41" s="51"/>
      <c r="E41" s="179" t="s">
        <v>272</v>
      </c>
      <c r="F41" s="142" t="s">
        <v>141</v>
      </c>
      <c r="G41" s="143"/>
      <c r="H41" s="459">
        <v>0</v>
      </c>
      <c r="I41" s="398">
        <v>0</v>
      </c>
      <c r="J41" s="398">
        <v>0</v>
      </c>
      <c r="K41" s="398">
        <v>0</v>
      </c>
      <c r="L41" s="398">
        <v>0</v>
      </c>
      <c r="M41" s="398">
        <v>0</v>
      </c>
      <c r="N41" s="460">
        <v>0</v>
      </c>
      <c r="O41" s="468">
        <f t="shared" si="0"/>
        <v>0</v>
      </c>
    </row>
    <row r="42" spans="2:15" ht="14.25" customHeight="1">
      <c r="B42" s="48"/>
      <c r="C42" s="51"/>
      <c r="D42" s="51"/>
      <c r="E42" s="138" t="s">
        <v>142</v>
      </c>
      <c r="F42" s="55"/>
      <c r="G42" s="68"/>
      <c r="H42" s="434"/>
      <c r="I42" s="435"/>
      <c r="J42" s="435"/>
      <c r="K42" s="435"/>
      <c r="L42" s="435"/>
      <c r="M42" s="435"/>
      <c r="N42" s="436"/>
      <c r="O42" s="437"/>
    </row>
    <row r="43" spans="2:15" ht="14.25" customHeight="1">
      <c r="B43" s="48"/>
      <c r="C43" s="51"/>
      <c r="D43" s="51"/>
      <c r="E43" s="177"/>
      <c r="F43" s="142" t="s">
        <v>143</v>
      </c>
      <c r="G43" s="143"/>
      <c r="H43" s="459">
        <v>0</v>
      </c>
      <c r="I43" s="398">
        <v>0</v>
      </c>
      <c r="J43" s="398">
        <v>0</v>
      </c>
      <c r="K43" s="398">
        <v>0</v>
      </c>
      <c r="L43" s="398">
        <v>0</v>
      </c>
      <c r="M43" s="398">
        <v>0</v>
      </c>
      <c r="N43" s="460">
        <v>0</v>
      </c>
      <c r="O43" s="429">
        <f t="shared" si="0"/>
        <v>0</v>
      </c>
    </row>
    <row r="44" spans="2:15" ht="14.25" customHeight="1">
      <c r="B44" s="48"/>
      <c r="C44" s="51"/>
      <c r="D44" s="51"/>
      <c r="E44" s="177"/>
      <c r="F44" s="583" t="s">
        <v>144</v>
      </c>
      <c r="G44" s="590"/>
      <c r="H44" s="459">
        <v>0</v>
      </c>
      <c r="I44" s="398">
        <v>0</v>
      </c>
      <c r="J44" s="398">
        <v>0</v>
      </c>
      <c r="K44" s="398">
        <v>0</v>
      </c>
      <c r="L44" s="398">
        <v>0</v>
      </c>
      <c r="M44" s="398">
        <v>0</v>
      </c>
      <c r="N44" s="460">
        <v>0</v>
      </c>
      <c r="O44" s="429">
        <f t="shared" si="0"/>
        <v>0</v>
      </c>
    </row>
    <row r="45" spans="2:15" ht="14.25" customHeight="1">
      <c r="B45" s="48"/>
      <c r="C45" s="51"/>
      <c r="D45" s="51"/>
      <c r="E45" s="177"/>
      <c r="F45" s="142" t="s">
        <v>145</v>
      </c>
      <c r="G45" s="143"/>
      <c r="H45" s="459">
        <v>33492</v>
      </c>
      <c r="I45" s="398">
        <v>0</v>
      </c>
      <c r="J45" s="398">
        <v>0</v>
      </c>
      <c r="K45" s="398">
        <v>0</v>
      </c>
      <c r="L45" s="398">
        <v>0</v>
      </c>
      <c r="M45" s="398">
        <v>0</v>
      </c>
      <c r="N45" s="460">
        <v>2982</v>
      </c>
      <c r="O45" s="468">
        <f t="shared" si="0"/>
        <v>36474</v>
      </c>
    </row>
    <row r="46" spans="2:15" ht="14.25" customHeight="1">
      <c r="B46" s="48"/>
      <c r="C46" s="51"/>
      <c r="D46" s="51"/>
      <c r="E46" s="179"/>
      <c r="F46" s="583" t="s">
        <v>144</v>
      </c>
      <c r="G46" s="563"/>
      <c r="H46" s="459">
        <v>0</v>
      </c>
      <c r="I46" s="398">
        <v>0</v>
      </c>
      <c r="J46" s="398">
        <v>0</v>
      </c>
      <c r="K46" s="398">
        <v>0</v>
      </c>
      <c r="L46" s="398">
        <v>0</v>
      </c>
      <c r="M46" s="398">
        <v>0</v>
      </c>
      <c r="N46" s="460">
        <v>0</v>
      </c>
      <c r="O46" s="429">
        <f t="shared" si="0"/>
        <v>0</v>
      </c>
    </row>
    <row r="47" spans="2:15" ht="14.25" customHeight="1">
      <c r="B47" s="48"/>
      <c r="C47" s="51"/>
      <c r="D47" s="51"/>
      <c r="E47" s="177" t="s">
        <v>146</v>
      </c>
      <c r="F47" s="55"/>
      <c r="G47" s="143"/>
      <c r="H47" s="438"/>
      <c r="I47" s="439"/>
      <c r="J47" s="439"/>
      <c r="K47" s="439"/>
      <c r="L47" s="439"/>
      <c r="M47" s="439"/>
      <c r="N47" s="440"/>
      <c r="O47" s="441"/>
    </row>
    <row r="48" spans="2:15" ht="14.25" customHeight="1">
      <c r="B48" s="48"/>
      <c r="C48" s="51"/>
      <c r="D48" s="51"/>
      <c r="E48" s="177"/>
      <c r="F48" s="138" t="s">
        <v>147</v>
      </c>
      <c r="G48" s="68"/>
      <c r="H48" s="434"/>
      <c r="I48" s="435"/>
      <c r="J48" s="435"/>
      <c r="K48" s="435"/>
      <c r="L48" s="435"/>
      <c r="M48" s="435"/>
      <c r="N48" s="436"/>
      <c r="O48" s="437"/>
    </row>
    <row r="49" spans="2:15" ht="14.25" customHeight="1">
      <c r="B49" s="48"/>
      <c r="C49" s="51"/>
      <c r="D49" s="51"/>
      <c r="E49" s="177"/>
      <c r="F49" s="177"/>
      <c r="G49" s="180" t="s">
        <v>12</v>
      </c>
      <c r="H49" s="459">
        <v>0</v>
      </c>
      <c r="I49" s="398">
        <v>0</v>
      </c>
      <c r="J49" s="398">
        <v>0</v>
      </c>
      <c r="K49" s="398">
        <v>0</v>
      </c>
      <c r="L49" s="398">
        <v>0</v>
      </c>
      <c r="M49" s="398">
        <v>0</v>
      </c>
      <c r="N49" s="460">
        <v>0</v>
      </c>
      <c r="O49" s="468">
        <f t="shared" si="0"/>
        <v>0</v>
      </c>
    </row>
    <row r="50" spans="2:15" ht="14.25" customHeight="1">
      <c r="B50" s="48"/>
      <c r="C50" s="51"/>
      <c r="D50" s="51"/>
      <c r="E50" s="177"/>
      <c r="F50" s="177"/>
      <c r="G50" s="237" t="s">
        <v>280</v>
      </c>
      <c r="H50" s="459">
        <v>0</v>
      </c>
      <c r="I50" s="398">
        <v>0</v>
      </c>
      <c r="J50" s="398">
        <v>0</v>
      </c>
      <c r="K50" s="398">
        <v>0</v>
      </c>
      <c r="L50" s="398">
        <v>0</v>
      </c>
      <c r="M50" s="398">
        <v>0</v>
      </c>
      <c r="N50" s="460">
        <v>0</v>
      </c>
      <c r="O50" s="468">
        <f t="shared" si="0"/>
        <v>0</v>
      </c>
    </row>
    <row r="51" spans="2:15" ht="14.25" customHeight="1">
      <c r="B51" s="48"/>
      <c r="C51" s="51"/>
      <c r="D51" s="51"/>
      <c r="E51" s="177"/>
      <c r="F51" s="141"/>
      <c r="G51" s="180" t="s">
        <v>148</v>
      </c>
      <c r="H51" s="459">
        <v>0</v>
      </c>
      <c r="I51" s="398">
        <v>0</v>
      </c>
      <c r="J51" s="398">
        <v>0</v>
      </c>
      <c r="K51" s="398">
        <v>0</v>
      </c>
      <c r="L51" s="398">
        <v>0</v>
      </c>
      <c r="M51" s="398">
        <v>0</v>
      </c>
      <c r="N51" s="460">
        <v>0</v>
      </c>
      <c r="O51" s="468">
        <f t="shared" si="0"/>
        <v>0</v>
      </c>
    </row>
    <row r="52" spans="2:15" ht="14.25" customHeight="1">
      <c r="B52" s="48"/>
      <c r="C52" s="51"/>
      <c r="D52" s="51"/>
      <c r="E52" s="177"/>
      <c r="F52" s="142" t="s">
        <v>149</v>
      </c>
      <c r="G52" s="143"/>
      <c r="H52" s="459">
        <v>0</v>
      </c>
      <c r="I52" s="398">
        <v>0</v>
      </c>
      <c r="J52" s="398">
        <v>0</v>
      </c>
      <c r="K52" s="398">
        <v>0</v>
      </c>
      <c r="L52" s="398">
        <v>0</v>
      </c>
      <c r="M52" s="398">
        <v>0</v>
      </c>
      <c r="N52" s="460">
        <v>0</v>
      </c>
      <c r="O52" s="468">
        <f t="shared" si="0"/>
        <v>0</v>
      </c>
    </row>
    <row r="53" spans="2:15" ht="14.25" customHeight="1">
      <c r="B53" s="48"/>
      <c r="C53" s="51"/>
      <c r="D53" s="51"/>
      <c r="E53" s="177"/>
      <c r="F53" s="142" t="s">
        <v>150</v>
      </c>
      <c r="G53" s="143"/>
      <c r="H53" s="459">
        <v>0</v>
      </c>
      <c r="I53" s="398">
        <v>0</v>
      </c>
      <c r="J53" s="398">
        <v>0</v>
      </c>
      <c r="K53" s="398">
        <v>0</v>
      </c>
      <c r="L53" s="398">
        <v>0</v>
      </c>
      <c r="M53" s="398">
        <v>0</v>
      </c>
      <c r="N53" s="460">
        <v>0</v>
      </c>
      <c r="O53" s="468">
        <f t="shared" si="0"/>
        <v>0</v>
      </c>
    </row>
    <row r="54" spans="2:15" ht="14.25" customHeight="1">
      <c r="B54" s="48"/>
      <c r="C54" s="51"/>
      <c r="D54" s="51"/>
      <c r="E54" s="177"/>
      <c r="F54" s="142" t="s">
        <v>151</v>
      </c>
      <c r="G54" s="143"/>
      <c r="H54" s="459">
        <v>0</v>
      </c>
      <c r="I54" s="398">
        <v>0</v>
      </c>
      <c r="J54" s="398">
        <v>0</v>
      </c>
      <c r="K54" s="398">
        <v>0</v>
      </c>
      <c r="L54" s="398">
        <v>0</v>
      </c>
      <c r="M54" s="398">
        <v>0</v>
      </c>
      <c r="N54" s="460">
        <v>0</v>
      </c>
      <c r="O54" s="468">
        <f t="shared" si="0"/>
        <v>0</v>
      </c>
    </row>
    <row r="55" spans="2:15" ht="14.25" customHeight="1">
      <c r="B55" s="48"/>
      <c r="C55" s="51"/>
      <c r="D55" s="51"/>
      <c r="E55" s="177"/>
      <c r="F55" s="142" t="s">
        <v>152</v>
      </c>
      <c r="G55" s="143"/>
      <c r="H55" s="459">
        <v>0</v>
      </c>
      <c r="I55" s="398">
        <v>0</v>
      </c>
      <c r="J55" s="398">
        <v>0</v>
      </c>
      <c r="K55" s="398">
        <v>0</v>
      </c>
      <c r="L55" s="398">
        <v>0</v>
      </c>
      <c r="M55" s="398">
        <v>0</v>
      </c>
      <c r="N55" s="460">
        <v>0</v>
      </c>
      <c r="O55" s="468">
        <f t="shared" si="0"/>
        <v>0</v>
      </c>
    </row>
    <row r="56" spans="2:15" ht="14.25" customHeight="1">
      <c r="B56" s="48"/>
      <c r="C56" s="51"/>
      <c r="D56" s="52"/>
      <c r="E56" s="175"/>
      <c r="F56" s="136" t="s">
        <v>148</v>
      </c>
      <c r="G56" s="137"/>
      <c r="H56" s="420">
        <v>33492</v>
      </c>
      <c r="I56" s="401">
        <v>0</v>
      </c>
      <c r="J56" s="401">
        <v>0</v>
      </c>
      <c r="K56" s="401">
        <v>0</v>
      </c>
      <c r="L56" s="401">
        <v>0</v>
      </c>
      <c r="M56" s="401">
        <v>0</v>
      </c>
      <c r="N56" s="421">
        <v>2982</v>
      </c>
      <c r="O56" s="469">
        <f t="shared" si="0"/>
        <v>36474</v>
      </c>
    </row>
    <row r="57" spans="2:15" ht="14.25" customHeight="1">
      <c r="B57" s="48"/>
      <c r="C57" s="51"/>
      <c r="D57" s="50" t="s">
        <v>153</v>
      </c>
      <c r="E57" s="55"/>
      <c r="F57" s="55"/>
      <c r="G57" s="68"/>
      <c r="H57" s="422">
        <v>177515</v>
      </c>
      <c r="I57" s="423">
        <v>0</v>
      </c>
      <c r="J57" s="423">
        <v>0</v>
      </c>
      <c r="K57" s="423">
        <v>0</v>
      </c>
      <c r="L57" s="423">
        <v>27031</v>
      </c>
      <c r="M57" s="423">
        <v>0</v>
      </c>
      <c r="N57" s="424">
        <v>1613</v>
      </c>
      <c r="O57" s="476">
        <f t="shared" si="0"/>
        <v>206159</v>
      </c>
    </row>
    <row r="58" spans="2:15" ht="14.25" customHeight="1">
      <c r="B58" s="48"/>
      <c r="C58" s="51"/>
      <c r="D58" s="51"/>
      <c r="E58" s="178" t="s">
        <v>273</v>
      </c>
      <c r="F58" s="583" t="s">
        <v>154</v>
      </c>
      <c r="G58" s="590"/>
      <c r="H58" s="459">
        <v>0</v>
      </c>
      <c r="I58" s="398">
        <v>0</v>
      </c>
      <c r="J58" s="398">
        <v>0</v>
      </c>
      <c r="K58" s="398">
        <v>0</v>
      </c>
      <c r="L58" s="398">
        <v>0</v>
      </c>
      <c r="M58" s="398">
        <v>0</v>
      </c>
      <c r="N58" s="460">
        <v>0</v>
      </c>
      <c r="O58" s="468">
        <f t="shared" si="0"/>
        <v>0</v>
      </c>
    </row>
    <row r="59" spans="2:15" ht="14.25" customHeight="1">
      <c r="B59" s="48"/>
      <c r="C59" s="51"/>
      <c r="D59" s="51"/>
      <c r="E59" s="181" t="s">
        <v>274</v>
      </c>
      <c r="F59" s="583" t="s">
        <v>281</v>
      </c>
      <c r="G59" s="563"/>
      <c r="H59" s="459">
        <v>0</v>
      </c>
      <c r="I59" s="398">
        <v>0</v>
      </c>
      <c r="J59" s="398">
        <v>0</v>
      </c>
      <c r="K59" s="398">
        <v>0</v>
      </c>
      <c r="L59" s="398">
        <v>0</v>
      </c>
      <c r="M59" s="398">
        <v>0</v>
      </c>
      <c r="N59" s="460">
        <v>0</v>
      </c>
      <c r="O59" s="468">
        <f t="shared" si="0"/>
        <v>0</v>
      </c>
    </row>
    <row r="60" spans="2:15" ht="14.25" customHeight="1">
      <c r="B60" s="48"/>
      <c r="C60" s="51"/>
      <c r="D60" s="52"/>
      <c r="E60" s="182"/>
      <c r="F60" s="561" t="s">
        <v>155</v>
      </c>
      <c r="G60" s="562"/>
      <c r="H60" s="420">
        <v>0</v>
      </c>
      <c r="I60" s="401">
        <v>0</v>
      </c>
      <c r="J60" s="401">
        <v>0</v>
      </c>
      <c r="K60" s="401">
        <v>0</v>
      </c>
      <c r="L60" s="401">
        <v>0</v>
      </c>
      <c r="M60" s="401">
        <v>0</v>
      </c>
      <c r="N60" s="421">
        <v>0</v>
      </c>
      <c r="O60" s="469">
        <f t="shared" si="0"/>
        <v>0</v>
      </c>
    </row>
    <row r="61" spans="2:15" ht="14.25" customHeight="1">
      <c r="B61" s="48"/>
      <c r="C61" s="51"/>
      <c r="D61" s="49" t="s">
        <v>156</v>
      </c>
      <c r="E61" s="45"/>
      <c r="F61" s="45"/>
      <c r="G61" s="67"/>
      <c r="H61" s="461">
        <v>0</v>
      </c>
      <c r="I61" s="395">
        <v>0</v>
      </c>
      <c r="J61" s="395">
        <v>0</v>
      </c>
      <c r="K61" s="395">
        <v>0</v>
      </c>
      <c r="L61" s="395">
        <v>0</v>
      </c>
      <c r="M61" s="395">
        <v>0</v>
      </c>
      <c r="N61" s="462">
        <v>0</v>
      </c>
      <c r="O61" s="477">
        <f t="shared" si="0"/>
        <v>0</v>
      </c>
    </row>
    <row r="62" spans="2:15" ht="14.25" customHeight="1">
      <c r="B62" s="48"/>
      <c r="C62" s="51"/>
      <c r="D62" s="49" t="s">
        <v>157</v>
      </c>
      <c r="E62" s="45"/>
      <c r="F62" s="45"/>
      <c r="G62" s="67"/>
      <c r="H62" s="461">
        <v>0</v>
      </c>
      <c r="I62" s="395">
        <v>0</v>
      </c>
      <c r="J62" s="395">
        <v>0</v>
      </c>
      <c r="K62" s="395">
        <v>0</v>
      </c>
      <c r="L62" s="395">
        <v>0</v>
      </c>
      <c r="M62" s="395">
        <v>0</v>
      </c>
      <c r="N62" s="462">
        <v>0</v>
      </c>
      <c r="O62" s="478">
        <f t="shared" si="0"/>
        <v>0</v>
      </c>
    </row>
    <row r="63" spans="2:15" ht="14.25" customHeight="1">
      <c r="B63" s="48"/>
      <c r="C63" s="52"/>
      <c r="D63" s="49" t="s">
        <v>158</v>
      </c>
      <c r="E63" s="45"/>
      <c r="F63" s="45"/>
      <c r="G63" s="67"/>
      <c r="H63" s="461">
        <v>0</v>
      </c>
      <c r="I63" s="395">
        <v>0</v>
      </c>
      <c r="J63" s="395">
        <v>0</v>
      </c>
      <c r="K63" s="395">
        <v>0</v>
      </c>
      <c r="L63" s="395">
        <v>0</v>
      </c>
      <c r="M63" s="395">
        <v>0</v>
      </c>
      <c r="N63" s="462">
        <v>0</v>
      </c>
      <c r="O63" s="465">
        <f t="shared" si="0"/>
        <v>0</v>
      </c>
    </row>
    <row r="64" spans="2:15" ht="14.25" customHeight="1" thickBot="1">
      <c r="B64" s="56"/>
      <c r="C64" s="58" t="s">
        <v>245</v>
      </c>
      <c r="D64" s="58"/>
      <c r="E64" s="58"/>
      <c r="F64" s="58"/>
      <c r="G64" s="71"/>
      <c r="H64" s="556">
        <v>-199202</v>
      </c>
      <c r="I64" s="546">
        <v>0</v>
      </c>
      <c r="J64" s="546">
        <v>0</v>
      </c>
      <c r="K64" s="546">
        <v>0</v>
      </c>
      <c r="L64" s="546">
        <v>0</v>
      </c>
      <c r="M64" s="546">
        <v>0</v>
      </c>
      <c r="N64" s="547">
        <v>0</v>
      </c>
      <c r="O64" s="549">
        <f t="shared" si="0"/>
        <v>-199202</v>
      </c>
    </row>
    <row r="65" spans="2:15" ht="14.25" customHeight="1">
      <c r="B65" s="107" t="s">
        <v>246</v>
      </c>
      <c r="C65" s="108"/>
      <c r="D65" s="108"/>
      <c r="E65" s="108"/>
      <c r="F65" s="108"/>
      <c r="G65" s="65"/>
      <c r="H65" s="550">
        <v>23136</v>
      </c>
      <c r="I65" s="551">
        <v>17640</v>
      </c>
      <c r="J65" s="551">
        <v>-1822</v>
      </c>
      <c r="K65" s="551">
        <v>0</v>
      </c>
      <c r="L65" s="551">
        <v>-487</v>
      </c>
      <c r="M65" s="551">
        <v>-731</v>
      </c>
      <c r="N65" s="552">
        <v>-3807</v>
      </c>
      <c r="O65" s="553">
        <f t="shared" si="0"/>
        <v>33929</v>
      </c>
    </row>
    <row r="66" spans="2:15" ht="14.25" customHeight="1">
      <c r="B66" s="54" t="s">
        <v>247</v>
      </c>
      <c r="C66" s="53"/>
      <c r="D66" s="53"/>
      <c r="E66" s="53"/>
      <c r="F66" s="53"/>
      <c r="G66" s="65"/>
      <c r="H66" s="490">
        <v>0</v>
      </c>
      <c r="I66" s="395">
        <v>0</v>
      </c>
      <c r="J66" s="395">
        <v>0</v>
      </c>
      <c r="K66" s="395">
        <v>0</v>
      </c>
      <c r="L66" s="395">
        <v>0</v>
      </c>
      <c r="M66" s="395">
        <v>0</v>
      </c>
      <c r="N66" s="462">
        <v>6019</v>
      </c>
      <c r="O66" s="475">
        <f t="shared" si="0"/>
        <v>6019</v>
      </c>
    </row>
    <row r="67" spans="2:15" ht="14.25" customHeight="1">
      <c r="B67" s="48" t="s">
        <v>250</v>
      </c>
      <c r="C67" s="55"/>
      <c r="D67" s="55"/>
      <c r="E67" s="55"/>
      <c r="F67" s="55"/>
      <c r="G67" s="68"/>
      <c r="H67" s="491">
        <v>26311</v>
      </c>
      <c r="I67" s="423">
        <v>0</v>
      </c>
      <c r="J67" s="423">
        <v>1836</v>
      </c>
      <c r="K67" s="423">
        <v>0</v>
      </c>
      <c r="L67" s="423">
        <v>2479</v>
      </c>
      <c r="M67" s="423">
        <v>737</v>
      </c>
      <c r="N67" s="424">
        <v>12962</v>
      </c>
      <c r="O67" s="474">
        <f t="shared" si="0"/>
        <v>44325</v>
      </c>
    </row>
    <row r="68" spans="2:15" ht="14.25" customHeight="1">
      <c r="B68" s="54"/>
      <c r="C68" s="136" t="s">
        <v>159</v>
      </c>
      <c r="D68" s="165"/>
      <c r="E68" s="165"/>
      <c r="F68" s="165"/>
      <c r="G68" s="137"/>
      <c r="H68" s="492">
        <v>0</v>
      </c>
      <c r="I68" s="401">
        <v>0</v>
      </c>
      <c r="J68" s="401">
        <v>0</v>
      </c>
      <c r="K68" s="401">
        <v>0</v>
      </c>
      <c r="L68" s="401">
        <v>0</v>
      </c>
      <c r="M68" s="401">
        <v>0</v>
      </c>
      <c r="N68" s="421">
        <v>0</v>
      </c>
      <c r="O68" s="471">
        <f t="shared" si="0"/>
        <v>0</v>
      </c>
    </row>
    <row r="69" spans="2:15" ht="14.25" customHeight="1">
      <c r="B69" s="44" t="s">
        <v>248</v>
      </c>
      <c r="C69" s="45"/>
      <c r="D69" s="45"/>
      <c r="E69" s="45"/>
      <c r="F69" s="45"/>
      <c r="G69" s="67"/>
      <c r="H69" s="490">
        <v>0</v>
      </c>
      <c r="I69" s="395">
        <v>0</v>
      </c>
      <c r="J69" s="395">
        <v>0</v>
      </c>
      <c r="K69" s="395">
        <v>0</v>
      </c>
      <c r="L69" s="395">
        <v>0</v>
      </c>
      <c r="M69" s="395">
        <v>0</v>
      </c>
      <c r="N69" s="462">
        <v>0</v>
      </c>
      <c r="O69" s="465">
        <f t="shared" si="0"/>
        <v>0</v>
      </c>
    </row>
    <row r="70" spans="2:15" ht="14.25" customHeight="1">
      <c r="B70" s="48" t="s">
        <v>249</v>
      </c>
      <c r="C70" s="55"/>
      <c r="D70" s="55"/>
      <c r="E70" s="86"/>
      <c r="F70" s="55"/>
      <c r="G70" s="68"/>
      <c r="H70" s="461">
        <v>49447</v>
      </c>
      <c r="I70" s="395">
        <v>17640</v>
      </c>
      <c r="J70" s="395">
        <v>14</v>
      </c>
      <c r="K70" s="395">
        <v>0</v>
      </c>
      <c r="L70" s="395">
        <v>1992</v>
      </c>
      <c r="M70" s="395">
        <v>6</v>
      </c>
      <c r="N70" s="462">
        <v>3136</v>
      </c>
      <c r="O70" s="465">
        <f t="shared" si="0"/>
        <v>72235</v>
      </c>
    </row>
    <row r="71" spans="2:15" ht="14.25" customHeight="1">
      <c r="B71" s="46" t="s">
        <v>160</v>
      </c>
      <c r="C71" s="47"/>
      <c r="D71" s="47"/>
      <c r="E71" s="47"/>
      <c r="F71" s="47"/>
      <c r="G71" s="66"/>
      <c r="H71" s="422">
        <v>0</v>
      </c>
      <c r="I71" s="423">
        <v>0</v>
      </c>
      <c r="J71" s="423">
        <v>0</v>
      </c>
      <c r="K71" s="423">
        <v>0</v>
      </c>
      <c r="L71" s="423">
        <v>0</v>
      </c>
      <c r="M71" s="423">
        <v>0</v>
      </c>
      <c r="N71" s="424">
        <v>0</v>
      </c>
      <c r="O71" s="474">
        <f t="shared" si="0"/>
        <v>0</v>
      </c>
    </row>
    <row r="72" spans="2:15" ht="14.25" customHeight="1">
      <c r="B72" s="48"/>
      <c r="C72" s="138" t="s">
        <v>161</v>
      </c>
      <c r="D72" s="183"/>
      <c r="E72" s="142" t="s">
        <v>162</v>
      </c>
      <c r="F72" s="152"/>
      <c r="G72" s="143"/>
      <c r="H72" s="459">
        <v>0</v>
      </c>
      <c r="I72" s="398">
        <v>0</v>
      </c>
      <c r="J72" s="398">
        <v>0</v>
      </c>
      <c r="K72" s="398">
        <v>0</v>
      </c>
      <c r="L72" s="398">
        <v>0</v>
      </c>
      <c r="M72" s="398">
        <v>0</v>
      </c>
      <c r="N72" s="460">
        <v>0</v>
      </c>
      <c r="O72" s="470">
        <f t="shared" si="0"/>
        <v>0</v>
      </c>
    </row>
    <row r="73" spans="2:15" ht="14.25" customHeight="1">
      <c r="B73" s="48"/>
      <c r="C73" s="177"/>
      <c r="D73" s="184"/>
      <c r="E73" s="142" t="s">
        <v>147</v>
      </c>
      <c r="F73" s="152"/>
      <c r="G73" s="143"/>
      <c r="H73" s="459">
        <v>0</v>
      </c>
      <c r="I73" s="398">
        <v>0</v>
      </c>
      <c r="J73" s="398">
        <v>0</v>
      </c>
      <c r="K73" s="398">
        <v>0</v>
      </c>
      <c r="L73" s="398">
        <v>0</v>
      </c>
      <c r="M73" s="398">
        <v>0</v>
      </c>
      <c r="N73" s="460">
        <v>0</v>
      </c>
      <c r="O73" s="470">
        <f t="shared" si="0"/>
        <v>0</v>
      </c>
    </row>
    <row r="74" spans="2:15" ht="14.25" customHeight="1">
      <c r="B74" s="54"/>
      <c r="C74" s="175"/>
      <c r="D74" s="185"/>
      <c r="E74" s="136" t="s">
        <v>148</v>
      </c>
      <c r="F74" s="165"/>
      <c r="G74" s="137"/>
      <c r="H74" s="420">
        <v>0</v>
      </c>
      <c r="I74" s="401">
        <v>0</v>
      </c>
      <c r="J74" s="401">
        <v>0</v>
      </c>
      <c r="K74" s="401">
        <v>0</v>
      </c>
      <c r="L74" s="401">
        <v>0</v>
      </c>
      <c r="M74" s="401">
        <v>0</v>
      </c>
      <c r="N74" s="421">
        <v>0</v>
      </c>
      <c r="O74" s="471">
        <f>SUM(H74:N74)</f>
        <v>0</v>
      </c>
    </row>
    <row r="75" spans="2:15" ht="14.25" customHeight="1" thickBot="1">
      <c r="B75" s="48" t="s">
        <v>216</v>
      </c>
      <c r="C75" s="55"/>
      <c r="D75" s="55"/>
      <c r="E75" s="55"/>
      <c r="F75" s="55"/>
      <c r="G75" s="68"/>
      <c r="H75" s="484">
        <v>7794</v>
      </c>
      <c r="I75" s="485">
        <v>17640</v>
      </c>
      <c r="J75" s="485">
        <v>0</v>
      </c>
      <c r="K75" s="485">
        <v>0</v>
      </c>
      <c r="L75" s="485">
        <v>0</v>
      </c>
      <c r="M75" s="485">
        <v>0</v>
      </c>
      <c r="N75" s="486">
        <v>0</v>
      </c>
      <c r="O75" s="476">
        <f>SUM(H75:N75)</f>
        <v>25434</v>
      </c>
    </row>
    <row r="76" spans="2:15" ht="14.25" customHeight="1">
      <c r="B76" s="78" t="s">
        <v>163</v>
      </c>
      <c r="C76" s="77"/>
      <c r="D76" s="77"/>
      <c r="E76" s="77"/>
      <c r="F76" s="77"/>
      <c r="G76" s="112"/>
      <c r="H76" s="442"/>
      <c r="I76" s="443"/>
      <c r="J76" s="443"/>
      <c r="K76" s="443"/>
      <c r="L76" s="443"/>
      <c r="M76" s="443"/>
      <c r="N76" s="444"/>
      <c r="O76" s="481"/>
    </row>
    <row r="77" spans="2:15" ht="14.25" customHeight="1">
      <c r="B77" s="79"/>
      <c r="C77" s="187" t="s">
        <v>164</v>
      </c>
      <c r="D77" s="188"/>
      <c r="E77" s="188"/>
      <c r="F77" s="188"/>
      <c r="G77" s="189"/>
      <c r="H77" s="418">
        <v>41653</v>
      </c>
      <c r="I77" s="392">
        <v>0</v>
      </c>
      <c r="J77" s="392">
        <v>14</v>
      </c>
      <c r="K77" s="392">
        <v>0</v>
      </c>
      <c r="L77" s="392">
        <v>1992</v>
      </c>
      <c r="M77" s="392">
        <v>6</v>
      </c>
      <c r="N77" s="419">
        <v>3136</v>
      </c>
      <c r="O77" s="482">
        <f>SUM(H77:N77)</f>
        <v>46801</v>
      </c>
    </row>
    <row r="78" spans="2:15" ht="14.25" customHeight="1" thickBot="1">
      <c r="B78" s="81"/>
      <c r="C78" s="186" t="s">
        <v>165</v>
      </c>
      <c r="D78" s="61"/>
      <c r="E78" s="61"/>
      <c r="F78" s="61"/>
      <c r="G78" s="64"/>
      <c r="H78" s="487">
        <v>0</v>
      </c>
      <c r="I78" s="488">
        <v>0</v>
      </c>
      <c r="J78" s="488">
        <v>0</v>
      </c>
      <c r="K78" s="488">
        <v>0</v>
      </c>
      <c r="L78" s="488">
        <v>0</v>
      </c>
      <c r="M78" s="488">
        <v>0</v>
      </c>
      <c r="N78" s="489">
        <v>0</v>
      </c>
      <c r="O78" s="473">
        <f aca="true" t="shared" si="1" ref="O78:O92">SUM(H78:N78)</f>
        <v>0</v>
      </c>
    </row>
    <row r="79" spans="2:15" ht="14.25" customHeight="1">
      <c r="B79" s="83" t="s">
        <v>217</v>
      </c>
      <c r="C79" s="84"/>
      <c r="D79" s="84"/>
      <c r="E79" s="84"/>
      <c r="F79" s="84"/>
      <c r="G79" s="115"/>
      <c r="H79" s="445"/>
      <c r="I79" s="446"/>
      <c r="J79" s="446"/>
      <c r="K79" s="446"/>
      <c r="L79" s="446"/>
      <c r="M79" s="446"/>
      <c r="N79" s="447"/>
      <c r="O79" s="480">
        <f t="shared" si="1"/>
        <v>0</v>
      </c>
    </row>
    <row r="80" spans="2:15" ht="14.25" customHeight="1" thickBot="1">
      <c r="B80" s="121" t="s">
        <v>218</v>
      </c>
      <c r="C80" s="82"/>
      <c r="D80" s="82"/>
      <c r="E80" s="82"/>
      <c r="F80" s="82"/>
      <c r="G80" s="114"/>
      <c r="H80" s="448"/>
      <c r="I80" s="449"/>
      <c r="J80" s="449"/>
      <c r="K80" s="449"/>
      <c r="L80" s="449"/>
      <c r="M80" s="449"/>
      <c r="N80" s="450"/>
      <c r="O80" s="479">
        <f t="shared" si="1"/>
        <v>0</v>
      </c>
    </row>
    <row r="81" spans="2:15" ht="14.25" customHeight="1">
      <c r="B81" s="234" t="s">
        <v>172</v>
      </c>
      <c r="C81" s="77"/>
      <c r="D81" s="77"/>
      <c r="E81" s="77"/>
      <c r="F81" s="77"/>
      <c r="G81" s="112"/>
      <c r="H81" s="511">
        <f>SUM(H82:H83)</f>
        <v>13497</v>
      </c>
      <c r="I81" s="512">
        <f aca="true" t="shared" si="2" ref="I81:N81">SUM(I82:I83)</f>
        <v>51643</v>
      </c>
      <c r="J81" s="512">
        <f t="shared" si="2"/>
        <v>81000</v>
      </c>
      <c r="K81" s="512">
        <f t="shared" si="2"/>
        <v>4999</v>
      </c>
      <c r="L81" s="512">
        <f t="shared" si="2"/>
        <v>9112</v>
      </c>
      <c r="M81" s="512">
        <f t="shared" si="2"/>
        <v>0</v>
      </c>
      <c r="N81" s="513">
        <f t="shared" si="2"/>
        <v>25358</v>
      </c>
      <c r="O81" s="483">
        <f t="shared" si="1"/>
        <v>185609</v>
      </c>
    </row>
    <row r="82" spans="2:15" ht="14.25" customHeight="1">
      <c r="B82" s="85"/>
      <c r="C82" s="86"/>
      <c r="D82" s="86"/>
      <c r="E82" s="86"/>
      <c r="F82" s="190" t="s">
        <v>166</v>
      </c>
      <c r="G82" s="191"/>
      <c r="H82" s="514">
        <v>13497</v>
      </c>
      <c r="I82" s="515">
        <v>24139</v>
      </c>
      <c r="J82" s="515">
        <v>51841</v>
      </c>
      <c r="K82" s="515">
        <v>4999</v>
      </c>
      <c r="L82" s="515">
        <v>1891</v>
      </c>
      <c r="M82" s="515">
        <v>0</v>
      </c>
      <c r="N82" s="516">
        <v>24119</v>
      </c>
      <c r="O82" s="470">
        <f t="shared" si="1"/>
        <v>120486</v>
      </c>
    </row>
    <row r="83" spans="2:15" ht="14.25" customHeight="1">
      <c r="B83" s="42"/>
      <c r="C83" s="43"/>
      <c r="D83" s="43"/>
      <c r="E83" s="43"/>
      <c r="F83" s="134" t="s">
        <v>167</v>
      </c>
      <c r="G83" s="192"/>
      <c r="H83" s="492">
        <v>0</v>
      </c>
      <c r="I83" s="517">
        <v>27504</v>
      </c>
      <c r="J83" s="517">
        <v>29159</v>
      </c>
      <c r="K83" s="517">
        <v>0</v>
      </c>
      <c r="L83" s="517">
        <v>7221</v>
      </c>
      <c r="M83" s="517">
        <v>0</v>
      </c>
      <c r="N83" s="518">
        <v>1239</v>
      </c>
      <c r="O83" s="471">
        <f t="shared" si="1"/>
        <v>65123</v>
      </c>
    </row>
    <row r="84" spans="2:15" ht="14.25" customHeight="1">
      <c r="B84" s="235" t="s">
        <v>212</v>
      </c>
      <c r="C84" s="80"/>
      <c r="D84" s="80"/>
      <c r="E84" s="80"/>
      <c r="F84" s="80"/>
      <c r="G84" s="113"/>
      <c r="H84" s="519">
        <f>SUM(H85:H86)</f>
        <v>11805</v>
      </c>
      <c r="I84" s="520">
        <f aca="true" t="shared" si="3" ref="I84:N84">SUM(I85:I86)</f>
        <v>0</v>
      </c>
      <c r="J84" s="520">
        <f t="shared" si="3"/>
        <v>0</v>
      </c>
      <c r="K84" s="520">
        <f t="shared" si="3"/>
        <v>0</v>
      </c>
      <c r="L84" s="520">
        <f t="shared" si="3"/>
        <v>27031</v>
      </c>
      <c r="M84" s="520">
        <f t="shared" si="3"/>
        <v>0</v>
      </c>
      <c r="N84" s="521">
        <f t="shared" si="3"/>
        <v>4595</v>
      </c>
      <c r="O84" s="474">
        <f t="shared" si="1"/>
        <v>43431</v>
      </c>
    </row>
    <row r="85" spans="2:15" ht="14.25" customHeight="1">
      <c r="B85" s="85"/>
      <c r="C85" s="86"/>
      <c r="D85" s="86"/>
      <c r="E85" s="86"/>
      <c r="F85" s="190" t="s">
        <v>166</v>
      </c>
      <c r="G85" s="191"/>
      <c r="H85" s="459">
        <v>11805</v>
      </c>
      <c r="I85" s="398">
        <v>0</v>
      </c>
      <c r="J85" s="398">
        <v>0</v>
      </c>
      <c r="K85" s="398">
        <v>0</v>
      </c>
      <c r="L85" s="398">
        <v>13516</v>
      </c>
      <c r="M85" s="398">
        <v>0</v>
      </c>
      <c r="N85" s="460">
        <v>806</v>
      </c>
      <c r="O85" s="470">
        <f t="shared" si="1"/>
        <v>26127</v>
      </c>
    </row>
    <row r="86" spans="2:15" ht="14.25" customHeight="1">
      <c r="B86" s="42"/>
      <c r="C86" s="43"/>
      <c r="D86" s="43"/>
      <c r="E86" s="43"/>
      <c r="F86" s="134" t="s">
        <v>167</v>
      </c>
      <c r="G86" s="192"/>
      <c r="H86" s="420">
        <v>0</v>
      </c>
      <c r="I86" s="401">
        <v>0</v>
      </c>
      <c r="J86" s="401">
        <v>0</v>
      </c>
      <c r="K86" s="401">
        <v>0</v>
      </c>
      <c r="L86" s="401">
        <v>13515</v>
      </c>
      <c r="M86" s="401">
        <v>0</v>
      </c>
      <c r="N86" s="421">
        <v>3789</v>
      </c>
      <c r="O86" s="471">
        <f t="shared" si="1"/>
        <v>17304</v>
      </c>
    </row>
    <row r="87" spans="2:15" ht="14.25" customHeight="1">
      <c r="B87" s="577" t="s">
        <v>213</v>
      </c>
      <c r="C87" s="578"/>
      <c r="D87" s="578"/>
      <c r="E87" s="578"/>
      <c r="F87" s="133" t="s">
        <v>168</v>
      </c>
      <c r="G87" s="189"/>
      <c r="H87" s="422">
        <v>88758</v>
      </c>
      <c r="I87" s="423">
        <v>0</v>
      </c>
      <c r="J87" s="423">
        <v>0</v>
      </c>
      <c r="K87" s="423">
        <v>0</v>
      </c>
      <c r="L87" s="423">
        <v>13516</v>
      </c>
      <c r="M87" s="423">
        <v>0</v>
      </c>
      <c r="N87" s="424">
        <v>807</v>
      </c>
      <c r="O87" s="482">
        <f t="shared" si="1"/>
        <v>103081</v>
      </c>
    </row>
    <row r="88" spans="2:15" ht="14.25" customHeight="1">
      <c r="B88" s="579"/>
      <c r="C88" s="580"/>
      <c r="D88" s="580"/>
      <c r="E88" s="580"/>
      <c r="F88" s="134" t="s">
        <v>169</v>
      </c>
      <c r="G88" s="210"/>
      <c r="H88" s="420">
        <v>11805</v>
      </c>
      <c r="I88" s="401">
        <v>0</v>
      </c>
      <c r="J88" s="401">
        <v>0</v>
      </c>
      <c r="K88" s="401">
        <v>0</v>
      </c>
      <c r="L88" s="401">
        <v>27031</v>
      </c>
      <c r="M88" s="401">
        <v>0</v>
      </c>
      <c r="N88" s="421">
        <v>1613</v>
      </c>
      <c r="O88" s="475">
        <f t="shared" si="1"/>
        <v>40449</v>
      </c>
    </row>
    <row r="89" spans="2:15" ht="14.25" customHeight="1">
      <c r="B89" s="577" t="s">
        <v>214</v>
      </c>
      <c r="C89" s="578"/>
      <c r="D89" s="578"/>
      <c r="E89" s="578"/>
      <c r="F89" s="133" t="s">
        <v>170</v>
      </c>
      <c r="G89" s="189"/>
      <c r="H89" s="422">
        <v>6665</v>
      </c>
      <c r="I89" s="423">
        <v>0</v>
      </c>
      <c r="J89" s="423">
        <v>0</v>
      </c>
      <c r="K89" s="423">
        <v>0</v>
      </c>
      <c r="L89" s="423">
        <v>0</v>
      </c>
      <c r="M89" s="423">
        <v>0</v>
      </c>
      <c r="N89" s="424">
        <v>286</v>
      </c>
      <c r="O89" s="482">
        <f t="shared" si="1"/>
        <v>6951</v>
      </c>
    </row>
    <row r="90" spans="2:15" ht="14.25" customHeight="1">
      <c r="B90" s="579"/>
      <c r="C90" s="580"/>
      <c r="D90" s="580"/>
      <c r="E90" s="580"/>
      <c r="F90" s="134" t="s">
        <v>169</v>
      </c>
      <c r="G90" s="210"/>
      <c r="H90" s="420">
        <v>886</v>
      </c>
      <c r="I90" s="401">
        <v>0</v>
      </c>
      <c r="J90" s="401">
        <v>0</v>
      </c>
      <c r="K90" s="401">
        <v>0</v>
      </c>
      <c r="L90" s="401">
        <v>2810</v>
      </c>
      <c r="M90" s="401">
        <v>0</v>
      </c>
      <c r="N90" s="421">
        <v>572</v>
      </c>
      <c r="O90" s="475">
        <f t="shared" si="1"/>
        <v>4268</v>
      </c>
    </row>
    <row r="91" spans="2:15" ht="14.25" customHeight="1">
      <c r="B91" s="577" t="s">
        <v>215</v>
      </c>
      <c r="C91" s="578"/>
      <c r="D91" s="578"/>
      <c r="E91" s="578"/>
      <c r="F91" s="133" t="s">
        <v>170</v>
      </c>
      <c r="G91" s="189"/>
      <c r="H91" s="422">
        <v>95423</v>
      </c>
      <c r="I91" s="423">
        <v>0</v>
      </c>
      <c r="J91" s="423">
        <v>0</v>
      </c>
      <c r="K91" s="423">
        <v>0</v>
      </c>
      <c r="L91" s="423">
        <v>13516</v>
      </c>
      <c r="M91" s="423">
        <v>0</v>
      </c>
      <c r="N91" s="424">
        <v>1093</v>
      </c>
      <c r="O91" s="482">
        <f t="shared" si="1"/>
        <v>110032</v>
      </c>
    </row>
    <row r="92" spans="2:15" ht="14.25" customHeight="1" thickBot="1">
      <c r="B92" s="581"/>
      <c r="C92" s="582"/>
      <c r="D92" s="582"/>
      <c r="E92" s="582"/>
      <c r="F92" s="135" t="s">
        <v>171</v>
      </c>
      <c r="G92" s="64"/>
      <c r="H92" s="493">
        <v>12691</v>
      </c>
      <c r="I92" s="494">
        <v>0</v>
      </c>
      <c r="J92" s="494">
        <v>0</v>
      </c>
      <c r="K92" s="494">
        <v>0</v>
      </c>
      <c r="L92" s="494">
        <v>29841</v>
      </c>
      <c r="M92" s="494">
        <v>0</v>
      </c>
      <c r="N92" s="495">
        <v>2185</v>
      </c>
      <c r="O92" s="473">
        <f t="shared" si="1"/>
        <v>44717</v>
      </c>
    </row>
    <row r="93" spans="2:15" ht="10.5" customHeight="1">
      <c r="B93" s="290" t="s">
        <v>235</v>
      </c>
      <c r="C93" s="291"/>
      <c r="D93" s="292"/>
      <c r="E93" s="292"/>
      <c r="F93" s="584" t="s">
        <v>230</v>
      </c>
      <c r="G93" s="585"/>
      <c r="H93" s="451"/>
      <c r="I93" s="452"/>
      <c r="J93" s="453"/>
      <c r="K93" s="452"/>
      <c r="L93" s="453"/>
      <c r="M93" s="452"/>
      <c r="N93" s="453"/>
      <c r="O93" s="454"/>
    </row>
    <row r="94" spans="2:15" ht="10.5" customHeight="1" thickBot="1">
      <c r="B94" s="293"/>
      <c r="C94" s="294" t="s">
        <v>275</v>
      </c>
      <c r="D94" s="295"/>
      <c r="E94" s="295"/>
      <c r="F94" s="586" t="s">
        <v>234</v>
      </c>
      <c r="G94" s="587"/>
      <c r="H94" s="455"/>
      <c r="I94" s="456"/>
      <c r="J94" s="457"/>
      <c r="K94" s="456"/>
      <c r="L94" s="457"/>
      <c r="M94" s="456"/>
      <c r="N94" s="457"/>
      <c r="O94" s="458"/>
    </row>
    <row r="95" spans="2:15" ht="14.25" customHeight="1">
      <c r="B95" s="55"/>
      <c r="C95" s="55"/>
      <c r="D95" s="55"/>
      <c r="E95" s="55"/>
      <c r="F95" s="55"/>
      <c r="G95" s="55"/>
      <c r="H95" s="86"/>
      <c r="I95" s="86"/>
      <c r="J95" s="86"/>
      <c r="K95" s="86"/>
      <c r="L95" s="86"/>
      <c r="M95" s="86"/>
      <c r="N95" s="86"/>
      <c r="O95" s="87"/>
    </row>
    <row r="96" spans="1:15" ht="14.25" customHeight="1">
      <c r="A96" s="371"/>
      <c r="B96" s="73"/>
      <c r="C96" s="73"/>
      <c r="D96" s="73"/>
      <c r="E96" s="73"/>
      <c r="F96" s="73"/>
      <c r="G96" s="73"/>
      <c r="H96" s="86"/>
      <c r="I96" s="86"/>
      <c r="J96" s="86"/>
      <c r="K96" s="86"/>
      <c r="L96" s="86"/>
      <c r="M96" s="86"/>
      <c r="N96" s="86"/>
      <c r="O96" s="88"/>
    </row>
    <row r="97" spans="1:15" ht="14.25" customHeight="1">
      <c r="A97" s="371"/>
      <c r="B97" s="73"/>
      <c r="C97" s="73"/>
      <c r="D97" s="73"/>
      <c r="E97" s="73"/>
      <c r="F97" s="73"/>
      <c r="G97" s="73"/>
      <c r="H97" s="86"/>
      <c r="I97" s="86"/>
      <c r="J97" s="86"/>
      <c r="K97" s="86"/>
      <c r="L97" s="86"/>
      <c r="M97" s="86"/>
      <c r="N97" s="86"/>
      <c r="O97" s="88"/>
    </row>
    <row r="98" spans="1:15" ht="14.25" customHeight="1">
      <c r="A98" s="371"/>
      <c r="B98" s="73"/>
      <c r="C98" s="73"/>
      <c r="D98" s="73"/>
      <c r="E98" s="73"/>
      <c r="F98" s="73"/>
      <c r="G98" s="73"/>
      <c r="H98" s="86"/>
      <c r="I98" s="86"/>
      <c r="J98" s="86"/>
      <c r="K98" s="86"/>
      <c r="L98" s="86"/>
      <c r="M98" s="86"/>
      <c r="N98" s="86"/>
      <c r="O98" s="88"/>
    </row>
    <row r="99" spans="1:15" ht="14.25" customHeight="1">
      <c r="A99" s="371"/>
      <c r="B99" s="73"/>
      <c r="C99" s="73"/>
      <c r="D99" s="73"/>
      <c r="E99" s="73"/>
      <c r="F99" s="73"/>
      <c r="G99" s="73"/>
      <c r="O99" s="73"/>
    </row>
    <row r="100" spans="1:15" ht="14.25" customHeight="1">
      <c r="A100" s="371"/>
      <c r="B100" s="73"/>
      <c r="C100" s="73"/>
      <c r="D100" s="73"/>
      <c r="E100" s="73"/>
      <c r="F100" s="73"/>
      <c r="G100" s="73"/>
      <c r="O100" s="73"/>
    </row>
    <row r="101" spans="1:15" ht="14.25" customHeight="1">
      <c r="A101" s="371"/>
      <c r="B101" s="73"/>
      <c r="C101" s="73"/>
      <c r="D101" s="73"/>
      <c r="E101" s="73"/>
      <c r="F101" s="73"/>
      <c r="G101" s="73"/>
      <c r="O101" s="73"/>
    </row>
    <row r="102" spans="1:15" ht="14.25" customHeight="1">
      <c r="A102" s="371"/>
      <c r="B102" s="73"/>
      <c r="C102" s="73"/>
      <c r="D102" s="73"/>
      <c r="E102" s="73"/>
      <c r="F102" s="73"/>
      <c r="G102" s="73"/>
      <c r="O102" s="73"/>
    </row>
    <row r="103" spans="1:15" ht="14.25" customHeight="1">
      <c r="A103" s="371"/>
      <c r="B103" s="73"/>
      <c r="C103" s="73"/>
      <c r="D103" s="73"/>
      <c r="E103" s="73"/>
      <c r="F103" s="73"/>
      <c r="G103" s="73"/>
      <c r="O103" s="73"/>
    </row>
    <row r="104" spans="1:15" ht="14.25" customHeight="1">
      <c r="A104" s="371"/>
      <c r="B104" s="73"/>
      <c r="C104" s="73"/>
      <c r="D104" s="73"/>
      <c r="E104" s="73"/>
      <c r="F104" s="73"/>
      <c r="G104" s="73"/>
      <c r="O104" s="73"/>
    </row>
    <row r="105" spans="1:15" ht="14.25" customHeight="1">
      <c r="A105" s="371"/>
      <c r="B105" s="73"/>
      <c r="C105" s="73"/>
      <c r="D105" s="73"/>
      <c r="E105" s="73"/>
      <c r="F105" s="73"/>
      <c r="G105" s="73"/>
      <c r="O105" s="73"/>
    </row>
    <row r="106" spans="1:15" ht="14.25" customHeight="1">
      <c r="A106" s="371"/>
      <c r="B106" s="73"/>
      <c r="C106" s="73"/>
      <c r="D106" s="73"/>
      <c r="E106" s="73"/>
      <c r="F106" s="73"/>
      <c r="G106" s="73"/>
      <c r="O106" s="73"/>
    </row>
    <row r="107" spans="1:15" ht="14.25" customHeight="1">
      <c r="A107" s="371"/>
      <c r="B107" s="73"/>
      <c r="C107" s="73"/>
      <c r="D107" s="73"/>
      <c r="E107" s="73"/>
      <c r="F107" s="73"/>
      <c r="G107" s="73"/>
      <c r="O107" s="73"/>
    </row>
    <row r="108" spans="1:15" ht="14.25" customHeight="1">
      <c r="A108" s="371"/>
      <c r="B108" s="73"/>
      <c r="C108" s="73"/>
      <c r="D108" s="73"/>
      <c r="E108" s="73"/>
      <c r="F108" s="73"/>
      <c r="G108" s="73"/>
      <c r="O108" s="73"/>
    </row>
    <row r="109" spans="1:15" ht="14.25" customHeight="1">
      <c r="A109" s="371"/>
      <c r="B109" s="73"/>
      <c r="C109" s="73"/>
      <c r="D109" s="73"/>
      <c r="E109" s="73"/>
      <c r="F109" s="73"/>
      <c r="G109" s="73"/>
      <c r="O109" s="73"/>
    </row>
    <row r="110" spans="1:15" ht="14.25" customHeight="1">
      <c r="A110" s="371"/>
      <c r="B110" s="73"/>
      <c r="C110" s="73"/>
      <c r="D110" s="73"/>
      <c r="E110" s="73"/>
      <c r="F110" s="73"/>
      <c r="G110" s="73"/>
      <c r="O110" s="73"/>
    </row>
    <row r="111" spans="1:15" ht="14.25" customHeight="1">
      <c r="A111" s="371"/>
      <c r="B111" s="73"/>
      <c r="C111" s="73"/>
      <c r="D111" s="73"/>
      <c r="E111" s="73"/>
      <c r="F111" s="73"/>
      <c r="G111" s="73"/>
      <c r="O111" s="73"/>
    </row>
    <row r="112" spans="1:15" ht="14.25" customHeight="1">
      <c r="A112" s="371"/>
      <c r="B112" s="73"/>
      <c r="C112" s="73"/>
      <c r="D112" s="73"/>
      <c r="E112" s="73"/>
      <c r="F112" s="73"/>
      <c r="G112" s="73"/>
      <c r="O112" s="73"/>
    </row>
    <row r="113" spans="1:15" ht="14.25" customHeight="1">
      <c r="A113" s="371"/>
      <c r="B113" s="73"/>
      <c r="C113" s="73"/>
      <c r="D113" s="73"/>
      <c r="E113" s="73"/>
      <c r="F113" s="73"/>
      <c r="G113" s="73"/>
      <c r="O113" s="73"/>
    </row>
    <row r="114" spans="1:15" ht="14.25" customHeight="1">
      <c r="A114" s="371"/>
      <c r="B114" s="73"/>
      <c r="C114" s="73"/>
      <c r="D114" s="73"/>
      <c r="E114" s="73"/>
      <c r="F114" s="73"/>
      <c r="G114" s="73"/>
      <c r="O114" s="73"/>
    </row>
    <row r="115" spans="1:15" ht="14.25" customHeight="1">
      <c r="A115" s="371"/>
      <c r="B115" s="73"/>
      <c r="C115" s="73"/>
      <c r="D115" s="73"/>
      <c r="E115" s="73"/>
      <c r="F115" s="73"/>
      <c r="G115" s="73"/>
      <c r="O115" s="73"/>
    </row>
    <row r="116" spans="1:15" ht="14.25" customHeight="1">
      <c r="A116" s="371"/>
      <c r="B116" s="73"/>
      <c r="C116" s="73"/>
      <c r="D116" s="73"/>
      <c r="E116" s="73"/>
      <c r="F116" s="73"/>
      <c r="G116" s="73"/>
      <c r="O116" s="73"/>
    </row>
    <row r="117" spans="1:15" ht="14.25" customHeight="1">
      <c r="A117" s="371"/>
      <c r="B117" s="73"/>
      <c r="C117" s="73"/>
      <c r="D117" s="73"/>
      <c r="E117" s="73"/>
      <c r="F117" s="73"/>
      <c r="G117" s="73"/>
      <c r="O117" s="73"/>
    </row>
    <row r="118" spans="1:15" ht="14.25" customHeight="1">
      <c r="A118" s="371"/>
      <c r="B118" s="73"/>
      <c r="C118" s="73"/>
      <c r="D118" s="73"/>
      <c r="E118" s="73"/>
      <c r="F118" s="73"/>
      <c r="G118" s="73"/>
      <c r="O118" s="73"/>
    </row>
    <row r="119" spans="1:15" ht="14.25" customHeight="1">
      <c r="A119" s="371"/>
      <c r="B119" s="73"/>
      <c r="C119" s="73"/>
      <c r="D119" s="73"/>
      <c r="E119" s="73"/>
      <c r="F119" s="73"/>
      <c r="G119" s="73"/>
      <c r="O119" s="73"/>
    </row>
    <row r="120" spans="1:15" ht="14.25" customHeight="1">
      <c r="A120" s="371"/>
      <c r="B120" s="73"/>
      <c r="C120" s="73"/>
      <c r="D120" s="73"/>
      <c r="E120" s="73"/>
      <c r="F120" s="73"/>
      <c r="G120" s="73"/>
      <c r="O120" s="73"/>
    </row>
    <row r="121" spans="1:15" ht="14.25" customHeight="1">
      <c r="A121" s="371"/>
      <c r="B121" s="73"/>
      <c r="C121" s="73"/>
      <c r="D121" s="73"/>
      <c r="E121" s="73"/>
      <c r="F121" s="73"/>
      <c r="G121" s="73"/>
      <c r="O121" s="73"/>
    </row>
    <row r="122" spans="1:15" ht="14.25" customHeight="1">
      <c r="A122" s="371"/>
      <c r="B122" s="73"/>
      <c r="C122" s="73"/>
      <c r="D122" s="73"/>
      <c r="E122" s="73"/>
      <c r="F122" s="73"/>
      <c r="G122" s="73"/>
      <c r="O122" s="73"/>
    </row>
    <row r="123" spans="1:15" ht="14.25" customHeight="1">
      <c r="A123" s="371"/>
      <c r="B123" s="73"/>
      <c r="C123" s="73"/>
      <c r="D123" s="73"/>
      <c r="E123" s="73"/>
      <c r="F123" s="73"/>
      <c r="G123" s="73"/>
      <c r="O123" s="73"/>
    </row>
    <row r="124" spans="1:15" ht="14.25" customHeight="1">
      <c r="A124" s="371"/>
      <c r="B124" s="73"/>
      <c r="C124" s="73"/>
      <c r="D124" s="73"/>
      <c r="E124" s="73"/>
      <c r="F124" s="73"/>
      <c r="G124" s="73"/>
      <c r="O124" s="73"/>
    </row>
    <row r="125" spans="1:15" ht="14.25" customHeight="1">
      <c r="A125" s="371"/>
      <c r="B125" s="73"/>
      <c r="C125" s="73"/>
      <c r="D125" s="73"/>
      <c r="E125" s="73"/>
      <c r="F125" s="73"/>
      <c r="G125" s="73"/>
      <c r="O125" s="73"/>
    </row>
    <row r="126" spans="1:15" ht="14.25" customHeight="1">
      <c r="A126" s="371"/>
      <c r="B126" s="73"/>
      <c r="C126" s="73"/>
      <c r="D126" s="73"/>
      <c r="E126" s="73"/>
      <c r="F126" s="73"/>
      <c r="G126" s="73"/>
      <c r="O126" s="73"/>
    </row>
    <row r="127" spans="1:15" ht="14.25" customHeight="1">
      <c r="A127" s="371"/>
      <c r="B127" s="73"/>
      <c r="C127" s="73"/>
      <c r="D127" s="73"/>
      <c r="E127" s="73"/>
      <c r="F127" s="73"/>
      <c r="G127" s="73"/>
      <c r="O127" s="73"/>
    </row>
    <row r="128" spans="1:15" ht="14.25" customHeight="1">
      <c r="A128" s="371"/>
      <c r="B128" s="73"/>
      <c r="C128" s="73"/>
      <c r="D128" s="73"/>
      <c r="E128" s="73"/>
      <c r="F128" s="73"/>
      <c r="G128" s="73"/>
      <c r="O128" s="73"/>
    </row>
    <row r="129" spans="1:15" ht="14.25" customHeight="1">
      <c r="A129" s="371"/>
      <c r="B129" s="73"/>
      <c r="C129" s="73"/>
      <c r="D129" s="73"/>
      <c r="E129" s="73"/>
      <c r="F129" s="73"/>
      <c r="G129" s="73"/>
      <c r="O129" s="73"/>
    </row>
    <row r="130" spans="1:15" ht="14.25" customHeight="1">
      <c r="A130" s="371"/>
      <c r="B130" s="73"/>
      <c r="C130" s="73"/>
      <c r="D130" s="73"/>
      <c r="E130" s="73"/>
      <c r="F130" s="73"/>
      <c r="G130" s="73"/>
      <c r="O130" s="73"/>
    </row>
    <row r="131" spans="1:15" ht="14.25" customHeight="1">
      <c r="A131" s="371"/>
      <c r="B131" s="73"/>
      <c r="C131" s="73"/>
      <c r="D131" s="73"/>
      <c r="E131" s="73"/>
      <c r="F131" s="73"/>
      <c r="G131" s="73"/>
      <c r="O131" s="73"/>
    </row>
    <row r="132" spans="1:15" ht="14.25" customHeight="1">
      <c r="A132" s="371"/>
      <c r="B132" s="73"/>
      <c r="C132" s="73"/>
      <c r="D132" s="73"/>
      <c r="E132" s="73"/>
      <c r="F132" s="73"/>
      <c r="G132" s="73"/>
      <c r="O132" s="73"/>
    </row>
    <row r="133" spans="1:15" ht="14.25" customHeight="1">
      <c r="A133" s="371"/>
      <c r="B133" s="73"/>
      <c r="C133" s="73"/>
      <c r="D133" s="73"/>
      <c r="E133" s="73"/>
      <c r="F133" s="73"/>
      <c r="G133" s="73"/>
      <c r="O133" s="73"/>
    </row>
    <row r="134" spans="1:15" ht="14.25" customHeight="1">
      <c r="A134" s="371"/>
      <c r="B134" s="73"/>
      <c r="C134" s="73"/>
      <c r="D134" s="73"/>
      <c r="E134" s="73"/>
      <c r="F134" s="73"/>
      <c r="G134" s="73"/>
      <c r="O134" s="73"/>
    </row>
    <row r="135" spans="1:15" ht="14.25" customHeight="1">
      <c r="A135" s="371"/>
      <c r="B135" s="73"/>
      <c r="C135" s="73"/>
      <c r="D135" s="73"/>
      <c r="E135" s="73"/>
      <c r="F135" s="73"/>
      <c r="G135" s="73"/>
      <c r="O135" s="73"/>
    </row>
    <row r="136" spans="1:15" ht="14.25" customHeight="1">
      <c r="A136" s="371"/>
      <c r="B136" s="73"/>
      <c r="C136" s="73"/>
      <c r="D136" s="73"/>
      <c r="E136" s="73"/>
      <c r="F136" s="73"/>
      <c r="G136" s="73"/>
      <c r="O136" s="73"/>
    </row>
    <row r="137" spans="1:15" ht="14.25" customHeight="1">
      <c r="A137" s="371"/>
      <c r="B137" s="73"/>
      <c r="C137" s="73"/>
      <c r="D137" s="73"/>
      <c r="E137" s="73"/>
      <c r="F137" s="73"/>
      <c r="G137" s="73"/>
      <c r="O137" s="73"/>
    </row>
    <row r="138" spans="1:15" ht="14.25" customHeight="1">
      <c r="A138" s="371"/>
      <c r="B138" s="73"/>
      <c r="C138" s="73"/>
      <c r="D138" s="73"/>
      <c r="E138" s="73"/>
      <c r="F138" s="73"/>
      <c r="G138" s="73"/>
      <c r="O138" s="73"/>
    </row>
    <row r="139" spans="1:15" ht="14.25" customHeight="1">
      <c r="A139" s="371"/>
      <c r="B139" s="73"/>
      <c r="C139" s="73"/>
      <c r="D139" s="73"/>
      <c r="E139" s="73"/>
      <c r="F139" s="73"/>
      <c r="G139" s="73"/>
      <c r="O139" s="73"/>
    </row>
    <row r="140" spans="1:15" ht="14.25" customHeight="1">
      <c r="A140" s="371"/>
      <c r="B140" s="73"/>
      <c r="C140" s="73"/>
      <c r="D140" s="73"/>
      <c r="E140" s="73"/>
      <c r="F140" s="73"/>
      <c r="G140" s="73"/>
      <c r="O140" s="73"/>
    </row>
    <row r="141" spans="1:15" ht="14.25" customHeight="1">
      <c r="A141" s="371"/>
      <c r="B141" s="73"/>
      <c r="C141" s="73"/>
      <c r="D141" s="73"/>
      <c r="E141" s="73"/>
      <c r="F141" s="73"/>
      <c r="G141" s="73"/>
      <c r="O141" s="73"/>
    </row>
    <row r="142" spans="1:15" ht="14.25" customHeight="1">
      <c r="A142" s="371"/>
      <c r="B142" s="73"/>
      <c r="C142" s="73"/>
      <c r="D142" s="73"/>
      <c r="E142" s="73"/>
      <c r="F142" s="73"/>
      <c r="G142" s="73"/>
      <c r="O142" s="73"/>
    </row>
    <row r="143" spans="1:15" ht="14.25" customHeight="1">
      <c r="A143" s="371"/>
      <c r="B143" s="73"/>
      <c r="C143" s="73"/>
      <c r="D143" s="73"/>
      <c r="E143" s="73"/>
      <c r="F143" s="73"/>
      <c r="G143" s="73"/>
      <c r="O143" s="73"/>
    </row>
    <row r="144" spans="1:15" ht="14.25" customHeight="1">
      <c r="A144" s="371"/>
      <c r="B144" s="73"/>
      <c r="C144" s="73"/>
      <c r="D144" s="73"/>
      <c r="E144" s="73"/>
      <c r="F144" s="73"/>
      <c r="G144" s="73"/>
      <c r="O144" s="73"/>
    </row>
    <row r="145" spans="1:15" ht="14.25" customHeight="1">
      <c r="A145" s="371"/>
      <c r="B145" s="73"/>
      <c r="C145" s="73"/>
      <c r="D145" s="73"/>
      <c r="E145" s="73"/>
      <c r="F145" s="73"/>
      <c r="G145" s="73"/>
      <c r="O145" s="73"/>
    </row>
    <row r="146" spans="1:15" ht="14.25" customHeight="1">
      <c r="A146" s="371"/>
      <c r="B146" s="73"/>
      <c r="C146" s="73"/>
      <c r="D146" s="73"/>
      <c r="E146" s="73"/>
      <c r="F146" s="73"/>
      <c r="G146" s="73"/>
      <c r="O146" s="73"/>
    </row>
    <row r="147" spans="1:15" ht="14.25" customHeight="1">
      <c r="A147" s="371"/>
      <c r="B147" s="73"/>
      <c r="C147" s="73"/>
      <c r="D147" s="73"/>
      <c r="E147" s="73"/>
      <c r="F147" s="73"/>
      <c r="G147" s="73"/>
      <c r="O147" s="73"/>
    </row>
    <row r="148" spans="1:15" ht="14.25" customHeight="1">
      <c r="A148" s="371"/>
      <c r="B148" s="73"/>
      <c r="C148" s="73"/>
      <c r="D148" s="73"/>
      <c r="E148" s="73"/>
      <c r="F148" s="73"/>
      <c r="G148" s="73"/>
      <c r="O148" s="73"/>
    </row>
    <row r="149" spans="1:15" ht="14.25" customHeight="1">
      <c r="A149" s="371"/>
      <c r="B149" s="73"/>
      <c r="C149" s="73"/>
      <c r="D149" s="73"/>
      <c r="E149" s="73"/>
      <c r="F149" s="73"/>
      <c r="G149" s="73"/>
      <c r="O149" s="73"/>
    </row>
    <row r="150" spans="1:15" ht="14.25" customHeight="1">
      <c r="A150" s="371"/>
      <c r="B150" s="73"/>
      <c r="C150" s="73"/>
      <c r="D150" s="73"/>
      <c r="E150" s="73"/>
      <c r="F150" s="73"/>
      <c r="G150" s="73"/>
      <c r="O150" s="73"/>
    </row>
    <row r="151" spans="1:15" ht="14.25" customHeight="1">
      <c r="A151" s="371"/>
      <c r="B151" s="73"/>
      <c r="C151" s="73"/>
      <c r="D151" s="73"/>
      <c r="E151" s="73"/>
      <c r="F151" s="73"/>
      <c r="G151" s="73"/>
      <c r="O151" s="73"/>
    </row>
    <row r="152" spans="1:15" ht="14.25" customHeight="1">
      <c r="A152" s="371"/>
      <c r="B152" s="73"/>
      <c r="C152" s="73"/>
      <c r="D152" s="73"/>
      <c r="E152" s="73"/>
      <c r="F152" s="73"/>
      <c r="G152" s="73"/>
      <c r="O152" s="73"/>
    </row>
    <row r="153" spans="1:15" ht="14.25" customHeight="1">
      <c r="A153" s="371"/>
      <c r="B153" s="73"/>
      <c r="C153" s="73"/>
      <c r="D153" s="73"/>
      <c r="E153" s="73"/>
      <c r="F153" s="73"/>
      <c r="G153" s="73"/>
      <c r="O153" s="73"/>
    </row>
    <row r="154" spans="1:15" ht="14.25" customHeight="1">
      <c r="A154" s="371"/>
      <c r="B154" s="73"/>
      <c r="C154" s="73"/>
      <c r="D154" s="73"/>
      <c r="E154" s="73"/>
      <c r="F154" s="73"/>
      <c r="G154" s="73"/>
      <c r="O154" s="73"/>
    </row>
    <row r="155" spans="1:15" ht="14.25" customHeight="1">
      <c r="A155" s="371"/>
      <c r="B155" s="73"/>
      <c r="C155" s="73"/>
      <c r="D155" s="73"/>
      <c r="E155" s="73"/>
      <c r="F155" s="73"/>
      <c r="G155" s="73"/>
      <c r="O155" s="73"/>
    </row>
    <row r="156" spans="1:15" ht="14.25" customHeight="1">
      <c r="A156" s="371"/>
      <c r="B156" s="73"/>
      <c r="C156" s="73"/>
      <c r="D156" s="73"/>
      <c r="E156" s="73"/>
      <c r="F156" s="73"/>
      <c r="G156" s="73"/>
      <c r="O156" s="73"/>
    </row>
    <row r="157" spans="1:15" ht="14.25" customHeight="1">
      <c r="A157" s="371"/>
      <c r="B157" s="73"/>
      <c r="C157" s="73"/>
      <c r="D157" s="73"/>
      <c r="E157" s="73"/>
      <c r="F157" s="73"/>
      <c r="G157" s="73"/>
      <c r="O157" s="73"/>
    </row>
    <row r="158" spans="1:15" ht="14.25" customHeight="1">
      <c r="A158" s="371"/>
      <c r="B158" s="73"/>
      <c r="C158" s="73"/>
      <c r="D158" s="73"/>
      <c r="E158" s="73"/>
      <c r="F158" s="73"/>
      <c r="G158" s="73"/>
      <c r="O158" s="73"/>
    </row>
  </sheetData>
  <sheetProtection/>
  <mergeCells count="11">
    <mergeCell ref="F93:G93"/>
    <mergeCell ref="F94:G94"/>
    <mergeCell ref="O2:O3"/>
    <mergeCell ref="F44:G44"/>
    <mergeCell ref="F46:G46"/>
    <mergeCell ref="F58:G58"/>
    <mergeCell ref="B89:E90"/>
    <mergeCell ref="B91:E92"/>
    <mergeCell ref="B87:E88"/>
    <mergeCell ref="F59:G59"/>
    <mergeCell ref="F60:G60"/>
  </mergeCells>
  <conditionalFormatting sqref="A1:A65536 F93:F94 H67:L94 B1:D92 E67:G92 E1:L66 B95:IV65536 M1:IV94">
    <cfRule type="cellIs" priority="1" dxfId="0" operator="equal" stopIfTrue="1">
      <formula>0</formula>
    </cfRule>
  </conditionalFormatting>
  <printOptions/>
  <pageMargins left="1.4173228346456694" right="0.2362204724409449" top="0.4724409448818898" bottom="0.4724409448818898" header="0.5118110236220472" footer="0.1968503937007874"/>
  <pageSetup horizontalDpi="600" verticalDpi="600" orientation="portrait" paperSize="9" scale="62" r:id="rId2"/>
  <headerFooter alignWithMargins="0">
    <oddFooter>&amp;C&amp;"ＭＳ Ｐゴシック,太字"&amp;18７　市場事業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M75"/>
  <sheetViews>
    <sheetView view="pageBreakPreview" zoomScaleSheetLayoutView="100" zoomScalePageLayoutView="0" workbookViewId="0" topLeftCell="A1">
      <selection activeCell="B3" sqref="B3:D3"/>
    </sheetView>
  </sheetViews>
  <sheetFormatPr defaultColWidth="9.00390625" defaultRowHeight="13.5"/>
  <cols>
    <col min="6" max="6" width="9.25390625" style="0" bestFit="1" customWidth="1"/>
    <col min="7" max="12" width="9.125" style="0" bestFit="1" customWidth="1"/>
    <col min="13" max="13" width="9.25390625" style="0" bestFit="1" customWidth="1"/>
  </cols>
  <sheetData>
    <row r="1" spans="1:13" ht="19.5" customHeight="1" thickBot="1">
      <c r="A1" s="1"/>
      <c r="B1" s="146" t="s">
        <v>219</v>
      </c>
      <c r="C1" s="4"/>
      <c r="D1" s="4"/>
      <c r="E1" s="4"/>
      <c r="F1" s="336"/>
      <c r="G1" s="336"/>
      <c r="H1" s="336"/>
      <c r="I1" s="336"/>
      <c r="J1" s="336"/>
      <c r="K1" s="336"/>
      <c r="L1" s="336"/>
      <c r="M1" s="236" t="s">
        <v>7</v>
      </c>
    </row>
    <row r="2" spans="1:13" ht="19.5" customHeight="1">
      <c r="A2" s="2"/>
      <c r="B2" s="9" t="s">
        <v>270</v>
      </c>
      <c r="C2" s="10"/>
      <c r="D2" s="602" t="s">
        <v>8</v>
      </c>
      <c r="E2" s="603"/>
      <c r="F2" s="339" t="s">
        <v>0</v>
      </c>
      <c r="G2" s="339" t="s">
        <v>1</v>
      </c>
      <c r="H2" s="340" t="s">
        <v>2</v>
      </c>
      <c r="I2" s="341" t="s">
        <v>3</v>
      </c>
      <c r="J2" s="341" t="s">
        <v>4</v>
      </c>
      <c r="K2" s="341" t="s">
        <v>5</v>
      </c>
      <c r="L2" s="342" t="s">
        <v>6</v>
      </c>
      <c r="M2" s="591" t="s">
        <v>175</v>
      </c>
    </row>
    <row r="3" spans="1:13" ht="19.5" customHeight="1" thickBot="1">
      <c r="A3" s="3"/>
      <c r="B3" s="593" t="s">
        <v>9</v>
      </c>
      <c r="C3" s="594"/>
      <c r="D3" s="594"/>
      <c r="E3" s="15"/>
      <c r="F3" s="343" t="s">
        <v>23</v>
      </c>
      <c r="G3" s="343" t="s">
        <v>24</v>
      </c>
      <c r="H3" s="344" t="s">
        <v>25</v>
      </c>
      <c r="I3" s="345" t="s">
        <v>26</v>
      </c>
      <c r="J3" s="345" t="s">
        <v>27</v>
      </c>
      <c r="K3" s="345" t="s">
        <v>28</v>
      </c>
      <c r="L3" s="346" t="s">
        <v>29</v>
      </c>
      <c r="M3" s="592"/>
    </row>
    <row r="4" spans="1:13" ht="19.5" customHeight="1">
      <c r="A4" s="17"/>
      <c r="B4" s="554" t="s">
        <v>286</v>
      </c>
      <c r="C4" s="347"/>
      <c r="D4" s="347"/>
      <c r="E4" s="348"/>
      <c r="F4" s="522">
        <f>SUM(F6:F16)</f>
        <v>1067847</v>
      </c>
      <c r="G4" s="523">
        <f aca="true" t="shared" si="0" ref="G4:L4">SUM(G6:G16)</f>
        <v>0</v>
      </c>
      <c r="H4" s="523">
        <f t="shared" si="0"/>
        <v>0</v>
      </c>
      <c r="I4" s="523">
        <f t="shared" si="0"/>
        <v>0</v>
      </c>
      <c r="J4" s="523">
        <f t="shared" si="0"/>
        <v>129761</v>
      </c>
      <c r="K4" s="523">
        <f t="shared" si="0"/>
        <v>0</v>
      </c>
      <c r="L4" s="524">
        <f t="shared" si="0"/>
        <v>20782</v>
      </c>
      <c r="M4" s="349">
        <f aca="true" t="shared" si="1" ref="M4:M16">SUM(F4:L4)</f>
        <v>1218390</v>
      </c>
    </row>
    <row r="5" spans="1:13" ht="19.5" customHeight="1">
      <c r="A5" s="100"/>
      <c r="B5" s="7"/>
      <c r="C5" s="595" t="s">
        <v>10</v>
      </c>
      <c r="D5" s="596"/>
      <c r="E5" s="14"/>
      <c r="F5" s="351"/>
      <c r="G5" s="352"/>
      <c r="H5" s="352"/>
      <c r="I5" s="352"/>
      <c r="J5" s="352"/>
      <c r="K5" s="352"/>
      <c r="L5" s="353"/>
      <c r="M5" s="354"/>
    </row>
    <row r="6" spans="1:13" ht="19.5" customHeight="1">
      <c r="A6" s="17"/>
      <c r="B6" s="7"/>
      <c r="C6" s="5"/>
      <c r="D6" s="350" t="s">
        <v>11</v>
      </c>
      <c r="E6" s="355" t="s">
        <v>12</v>
      </c>
      <c r="F6" s="391">
        <v>919609</v>
      </c>
      <c r="G6" s="392"/>
      <c r="H6" s="392"/>
      <c r="I6" s="392"/>
      <c r="J6" s="392">
        <v>129761</v>
      </c>
      <c r="K6" s="392"/>
      <c r="L6" s="393">
        <v>20782</v>
      </c>
      <c r="M6" s="356">
        <f t="shared" si="1"/>
        <v>1070152</v>
      </c>
    </row>
    <row r="7" spans="1:13" ht="19.5" customHeight="1">
      <c r="A7" s="17"/>
      <c r="B7" s="7"/>
      <c r="C7" s="5"/>
      <c r="D7" s="5"/>
      <c r="E7" s="357" t="s">
        <v>13</v>
      </c>
      <c r="F7" s="397">
        <v>0</v>
      </c>
      <c r="G7" s="398"/>
      <c r="H7" s="398"/>
      <c r="I7" s="398"/>
      <c r="J7" s="398">
        <v>0</v>
      </c>
      <c r="K7" s="398"/>
      <c r="L7" s="399">
        <v>0</v>
      </c>
      <c r="M7" s="358">
        <f t="shared" si="1"/>
        <v>0</v>
      </c>
    </row>
    <row r="8" spans="1:13" ht="19.5" customHeight="1">
      <c r="A8" s="17"/>
      <c r="B8" s="7"/>
      <c r="C8" s="5"/>
      <c r="D8" s="6"/>
      <c r="E8" s="359" t="s">
        <v>14</v>
      </c>
      <c r="F8" s="400">
        <v>0</v>
      </c>
      <c r="G8" s="401"/>
      <c r="H8" s="401"/>
      <c r="I8" s="401"/>
      <c r="J8" s="401">
        <v>0</v>
      </c>
      <c r="K8" s="401"/>
      <c r="L8" s="402">
        <v>0</v>
      </c>
      <c r="M8" s="360">
        <f t="shared" si="1"/>
        <v>0</v>
      </c>
    </row>
    <row r="9" spans="1:13" ht="19.5" customHeight="1">
      <c r="A9" s="17"/>
      <c r="B9" s="7"/>
      <c r="C9" s="5"/>
      <c r="D9" s="597" t="s">
        <v>276</v>
      </c>
      <c r="E9" s="598"/>
      <c r="F9" s="394">
        <v>148238</v>
      </c>
      <c r="G9" s="395"/>
      <c r="H9" s="395"/>
      <c r="I9" s="395"/>
      <c r="J9" s="395">
        <v>0</v>
      </c>
      <c r="K9" s="395"/>
      <c r="L9" s="396">
        <v>0</v>
      </c>
      <c r="M9" s="361">
        <f t="shared" si="1"/>
        <v>148238</v>
      </c>
    </row>
    <row r="10" spans="1:13" ht="19.5" customHeight="1">
      <c r="A10" s="17"/>
      <c r="B10" s="7"/>
      <c r="C10" s="5"/>
      <c r="D10" s="604" t="s">
        <v>15</v>
      </c>
      <c r="E10" s="605"/>
      <c r="F10" s="394">
        <v>0</v>
      </c>
      <c r="G10" s="395"/>
      <c r="H10" s="395"/>
      <c r="I10" s="395"/>
      <c r="J10" s="395">
        <v>0</v>
      </c>
      <c r="K10" s="395"/>
      <c r="L10" s="396">
        <v>0</v>
      </c>
      <c r="M10" s="361">
        <f t="shared" si="1"/>
        <v>0</v>
      </c>
    </row>
    <row r="11" spans="1:13" ht="19.5" customHeight="1">
      <c r="A11" s="17"/>
      <c r="B11" s="7"/>
      <c r="C11" s="5"/>
      <c r="D11" s="606" t="s">
        <v>16</v>
      </c>
      <c r="E11" s="598"/>
      <c r="F11" s="394">
        <v>0</v>
      </c>
      <c r="G11" s="395"/>
      <c r="H11" s="395"/>
      <c r="I11" s="395"/>
      <c r="J11" s="395">
        <v>0</v>
      </c>
      <c r="K11" s="395"/>
      <c r="L11" s="396">
        <v>0</v>
      </c>
      <c r="M11" s="361">
        <f t="shared" si="1"/>
        <v>0</v>
      </c>
    </row>
    <row r="12" spans="1:13" ht="19.5" customHeight="1">
      <c r="A12" s="17"/>
      <c r="B12" s="7"/>
      <c r="C12" s="5"/>
      <c r="D12" s="604" t="s">
        <v>17</v>
      </c>
      <c r="E12" s="605"/>
      <c r="F12" s="394">
        <v>0</v>
      </c>
      <c r="G12" s="395"/>
      <c r="H12" s="395"/>
      <c r="I12" s="395"/>
      <c r="J12" s="395">
        <v>0</v>
      </c>
      <c r="K12" s="395"/>
      <c r="L12" s="396">
        <v>0</v>
      </c>
      <c r="M12" s="361">
        <f t="shared" si="1"/>
        <v>0</v>
      </c>
    </row>
    <row r="13" spans="1:13" ht="19.5" customHeight="1">
      <c r="A13" s="17"/>
      <c r="B13" s="7"/>
      <c r="C13" s="5"/>
      <c r="D13" s="604" t="s">
        <v>18</v>
      </c>
      <c r="E13" s="605"/>
      <c r="F13" s="394">
        <v>0</v>
      </c>
      <c r="G13" s="395"/>
      <c r="H13" s="395"/>
      <c r="I13" s="395"/>
      <c r="J13" s="395">
        <v>0</v>
      </c>
      <c r="K13" s="395"/>
      <c r="L13" s="396">
        <v>0</v>
      </c>
      <c r="M13" s="361">
        <f t="shared" si="1"/>
        <v>0</v>
      </c>
    </row>
    <row r="14" spans="1:13" ht="19.5" customHeight="1">
      <c r="A14" s="17"/>
      <c r="B14" s="7"/>
      <c r="C14" s="5"/>
      <c r="D14" s="604" t="s">
        <v>19</v>
      </c>
      <c r="E14" s="605"/>
      <c r="F14" s="394">
        <v>0</v>
      </c>
      <c r="G14" s="395"/>
      <c r="H14" s="395"/>
      <c r="I14" s="395"/>
      <c r="J14" s="395">
        <v>0</v>
      </c>
      <c r="K14" s="395"/>
      <c r="L14" s="396">
        <v>0</v>
      </c>
      <c r="M14" s="361">
        <f t="shared" si="1"/>
        <v>0</v>
      </c>
    </row>
    <row r="15" spans="1:13" ht="19.5" customHeight="1">
      <c r="A15" s="17"/>
      <c r="B15" s="7"/>
      <c r="C15" s="5"/>
      <c r="D15" s="604" t="s">
        <v>20</v>
      </c>
      <c r="E15" s="605"/>
      <c r="F15" s="394">
        <v>0</v>
      </c>
      <c r="G15" s="395"/>
      <c r="H15" s="395"/>
      <c r="I15" s="395"/>
      <c r="J15" s="395">
        <v>0</v>
      </c>
      <c r="K15" s="395"/>
      <c r="L15" s="396">
        <v>0</v>
      </c>
      <c r="M15" s="361">
        <f t="shared" si="1"/>
        <v>0</v>
      </c>
    </row>
    <row r="16" spans="1:13" ht="19.5" customHeight="1" thickBot="1">
      <c r="A16" s="17"/>
      <c r="B16" s="193"/>
      <c r="C16" s="8"/>
      <c r="D16" s="607" t="s">
        <v>21</v>
      </c>
      <c r="E16" s="608"/>
      <c r="F16" s="403">
        <v>0</v>
      </c>
      <c r="G16" s="404"/>
      <c r="H16" s="404"/>
      <c r="I16" s="404"/>
      <c r="J16" s="404">
        <v>0</v>
      </c>
      <c r="K16" s="404"/>
      <c r="L16" s="405">
        <v>0</v>
      </c>
      <c r="M16" s="363">
        <f t="shared" si="1"/>
        <v>0</v>
      </c>
    </row>
    <row r="17" spans="1:13" ht="19.5" customHeight="1">
      <c r="A17" s="100"/>
      <c r="B17" s="7"/>
      <c r="C17" s="599" t="s">
        <v>22</v>
      </c>
      <c r="D17" s="600"/>
      <c r="E17" s="601"/>
      <c r="F17" s="364"/>
      <c r="G17" s="365"/>
      <c r="H17" s="365"/>
      <c r="I17" s="365"/>
      <c r="J17" s="365"/>
      <c r="K17" s="365"/>
      <c r="L17" s="366"/>
      <c r="M17" s="367"/>
    </row>
    <row r="18" spans="1:13" ht="19.5" customHeight="1">
      <c r="A18" s="17"/>
      <c r="B18" s="7"/>
      <c r="C18" s="540"/>
      <c r="D18" s="362" t="s">
        <v>282</v>
      </c>
      <c r="E18" s="543"/>
      <c r="F18" s="544"/>
      <c r="G18" s="541"/>
      <c r="H18" s="541"/>
      <c r="I18" s="541"/>
      <c r="J18" s="541"/>
      <c r="K18" s="541"/>
      <c r="L18" s="542"/>
      <c r="M18" s="349"/>
    </row>
    <row r="19" spans="1:13" ht="19.5" customHeight="1">
      <c r="A19" s="17"/>
      <c r="B19" s="7"/>
      <c r="C19" s="5"/>
      <c r="D19" s="362" t="s">
        <v>237</v>
      </c>
      <c r="E19" s="368"/>
      <c r="F19" s="461">
        <v>28129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462">
        <v>0</v>
      </c>
      <c r="M19" s="369">
        <f>SUM(F19:L19)</f>
        <v>28129</v>
      </c>
    </row>
    <row r="20" spans="1:13" ht="19.5" customHeight="1">
      <c r="A20" s="17"/>
      <c r="B20" s="7"/>
      <c r="C20" s="5"/>
      <c r="D20" s="362" t="s">
        <v>238</v>
      </c>
      <c r="E20" s="368"/>
      <c r="F20" s="461">
        <v>532051</v>
      </c>
      <c r="G20" s="395">
        <v>0</v>
      </c>
      <c r="H20" s="395">
        <v>0</v>
      </c>
      <c r="I20" s="395">
        <v>0</v>
      </c>
      <c r="J20" s="395">
        <v>0</v>
      </c>
      <c r="K20" s="395">
        <v>0</v>
      </c>
      <c r="L20" s="462">
        <v>0</v>
      </c>
      <c r="M20" s="369">
        <f aca="true" t="shared" si="2" ref="M20:M28">SUM(F20:L20)</f>
        <v>532051</v>
      </c>
    </row>
    <row r="21" spans="1:13" ht="19.5" customHeight="1">
      <c r="A21" s="17"/>
      <c r="B21" s="7"/>
      <c r="C21" s="5"/>
      <c r="D21" s="362" t="s">
        <v>239</v>
      </c>
      <c r="E21" s="368"/>
      <c r="F21" s="461">
        <v>175606</v>
      </c>
      <c r="G21" s="395">
        <v>0</v>
      </c>
      <c r="H21" s="395">
        <v>0</v>
      </c>
      <c r="I21" s="395">
        <v>0</v>
      </c>
      <c r="J21" s="395">
        <v>0</v>
      </c>
      <c r="K21" s="395">
        <v>0</v>
      </c>
      <c r="L21" s="462">
        <v>20782</v>
      </c>
      <c r="M21" s="369">
        <f t="shared" si="2"/>
        <v>196388</v>
      </c>
    </row>
    <row r="22" spans="1:13" ht="19.5" customHeight="1">
      <c r="A22" s="17"/>
      <c r="B22" s="7"/>
      <c r="C22" s="5"/>
      <c r="D22" s="362" t="s">
        <v>244</v>
      </c>
      <c r="E22" s="368"/>
      <c r="F22" s="461"/>
      <c r="G22" s="395"/>
      <c r="H22" s="395"/>
      <c r="I22" s="395"/>
      <c r="J22" s="395"/>
      <c r="K22" s="395"/>
      <c r="L22" s="462"/>
      <c r="M22" s="369">
        <f t="shared" si="2"/>
        <v>0</v>
      </c>
    </row>
    <row r="23" spans="1:13" ht="19.5" customHeight="1">
      <c r="A23" s="17"/>
      <c r="B23" s="7"/>
      <c r="C23" s="5"/>
      <c r="D23" s="362" t="s">
        <v>240</v>
      </c>
      <c r="E23" s="368"/>
      <c r="F23" s="461">
        <v>118077</v>
      </c>
      <c r="G23" s="395">
        <v>0</v>
      </c>
      <c r="H23" s="395">
        <v>0</v>
      </c>
      <c r="I23" s="395">
        <v>0</v>
      </c>
      <c r="J23" s="395">
        <v>0</v>
      </c>
      <c r="K23" s="395">
        <v>0</v>
      </c>
      <c r="L23" s="462">
        <v>0</v>
      </c>
      <c r="M23" s="369">
        <f t="shared" si="2"/>
        <v>118077</v>
      </c>
    </row>
    <row r="24" spans="1:13" ht="19.5" customHeight="1">
      <c r="A24" s="17"/>
      <c r="B24" s="7"/>
      <c r="C24" s="5"/>
      <c r="D24" s="362" t="s">
        <v>241</v>
      </c>
      <c r="E24" s="368"/>
      <c r="F24" s="461">
        <v>0</v>
      </c>
      <c r="G24" s="395">
        <v>0</v>
      </c>
      <c r="H24" s="395">
        <v>0</v>
      </c>
      <c r="I24" s="395">
        <v>0</v>
      </c>
      <c r="J24" s="395">
        <v>0</v>
      </c>
      <c r="K24" s="395">
        <v>0</v>
      </c>
      <c r="L24" s="462">
        <v>0</v>
      </c>
      <c r="M24" s="369">
        <f t="shared" si="2"/>
        <v>0</v>
      </c>
    </row>
    <row r="25" spans="1:13" ht="19.5" customHeight="1">
      <c r="A25" s="17"/>
      <c r="B25" s="7"/>
      <c r="C25" s="5"/>
      <c r="D25" s="362" t="s">
        <v>242</v>
      </c>
      <c r="E25" s="368"/>
      <c r="F25" s="461">
        <v>213984</v>
      </c>
      <c r="G25" s="395">
        <v>0</v>
      </c>
      <c r="H25" s="395">
        <v>0</v>
      </c>
      <c r="I25" s="395">
        <v>0</v>
      </c>
      <c r="J25" s="535">
        <v>129761</v>
      </c>
      <c r="K25" s="395">
        <v>0</v>
      </c>
      <c r="L25" s="462">
        <v>0</v>
      </c>
      <c r="M25" s="369">
        <f t="shared" si="2"/>
        <v>343745</v>
      </c>
    </row>
    <row r="26" spans="1:13" ht="19.5" customHeight="1">
      <c r="A26" s="17"/>
      <c r="B26" s="7"/>
      <c r="C26" s="5"/>
      <c r="D26" s="362" t="s">
        <v>252</v>
      </c>
      <c r="E26" s="368"/>
      <c r="F26" s="461"/>
      <c r="G26" s="395">
        <v>0</v>
      </c>
      <c r="H26" s="395">
        <v>0</v>
      </c>
      <c r="I26" s="395">
        <v>0</v>
      </c>
      <c r="J26" s="395"/>
      <c r="K26" s="395">
        <v>0</v>
      </c>
      <c r="L26" s="462">
        <v>0</v>
      </c>
      <c r="M26" s="369">
        <f t="shared" si="2"/>
        <v>0</v>
      </c>
    </row>
    <row r="27" spans="1:13" ht="19.5" customHeight="1">
      <c r="A27" s="17"/>
      <c r="B27" s="7"/>
      <c r="C27" s="5"/>
      <c r="D27" s="362" t="s">
        <v>253</v>
      </c>
      <c r="E27" s="368"/>
      <c r="F27" s="461">
        <v>0</v>
      </c>
      <c r="G27" s="395">
        <v>0</v>
      </c>
      <c r="H27" s="395">
        <v>0</v>
      </c>
      <c r="I27" s="395">
        <v>0</v>
      </c>
      <c r="J27" s="395">
        <v>0</v>
      </c>
      <c r="K27" s="395">
        <v>0</v>
      </c>
      <c r="L27" s="462">
        <v>0</v>
      </c>
      <c r="M27" s="369">
        <f t="shared" si="2"/>
        <v>0</v>
      </c>
    </row>
    <row r="28" spans="1:13" ht="19.5" customHeight="1" thickBot="1">
      <c r="A28" s="17"/>
      <c r="B28" s="557"/>
      <c r="C28" s="558"/>
      <c r="D28" s="555" t="s">
        <v>243</v>
      </c>
      <c r="E28" s="559"/>
      <c r="F28" s="463">
        <v>0</v>
      </c>
      <c r="G28" s="404">
        <v>0</v>
      </c>
      <c r="H28" s="404">
        <v>0</v>
      </c>
      <c r="I28" s="404">
        <v>0</v>
      </c>
      <c r="J28" s="404">
        <v>0</v>
      </c>
      <c r="K28" s="404">
        <v>0</v>
      </c>
      <c r="L28" s="464">
        <v>0</v>
      </c>
      <c r="M28" s="560">
        <f t="shared" si="2"/>
        <v>0</v>
      </c>
    </row>
    <row r="29" spans="1:13" ht="19.5" customHeight="1">
      <c r="A29" s="302"/>
      <c r="B29" s="302"/>
      <c r="C29" s="302"/>
      <c r="D29" s="302"/>
      <c r="E29" s="302"/>
      <c r="F29" s="336"/>
      <c r="G29" s="336"/>
      <c r="H29" s="336"/>
      <c r="I29" s="336"/>
      <c r="J29" s="336"/>
      <c r="K29" s="336"/>
      <c r="L29" s="336"/>
      <c r="M29" s="336"/>
    </row>
    <row r="30" spans="1:13" ht="19.5" customHeight="1">
      <c r="A30" s="302"/>
      <c r="B30" s="302"/>
      <c r="C30" s="302"/>
      <c r="D30" s="302"/>
      <c r="E30" s="302"/>
      <c r="F30" s="336"/>
      <c r="G30" s="336"/>
      <c r="H30" s="336"/>
      <c r="I30" s="336"/>
      <c r="J30" s="336"/>
      <c r="K30" s="336"/>
      <c r="L30" s="336"/>
      <c r="M30" s="336"/>
    </row>
    <row r="31" spans="1:13" ht="19.5" customHeight="1">
      <c r="A31" s="302"/>
      <c r="B31" s="302"/>
      <c r="C31" s="302"/>
      <c r="D31" s="302"/>
      <c r="E31" s="302"/>
      <c r="F31" s="336"/>
      <c r="G31" s="336"/>
      <c r="H31" s="336"/>
      <c r="I31" s="336"/>
      <c r="J31" s="336"/>
      <c r="K31" s="336"/>
      <c r="L31" s="336"/>
      <c r="M31" s="336"/>
    </row>
    <row r="32" spans="1:13" ht="19.5" customHeight="1">
      <c r="A32" s="302"/>
      <c r="B32" s="302"/>
      <c r="C32" s="302"/>
      <c r="D32" s="302"/>
      <c r="E32" s="302"/>
      <c r="F32" s="336"/>
      <c r="G32" s="336"/>
      <c r="H32" s="336"/>
      <c r="I32" s="336"/>
      <c r="J32" s="336"/>
      <c r="K32" s="336"/>
      <c r="L32" s="336"/>
      <c r="M32" s="336"/>
    </row>
    <row r="33" spans="1:13" ht="19.5" customHeight="1">
      <c r="A33" s="302"/>
      <c r="B33" s="302"/>
      <c r="C33" s="302"/>
      <c r="D33" s="302"/>
      <c r="E33" s="302"/>
      <c r="F33" s="336"/>
      <c r="G33" s="336"/>
      <c r="H33" s="336"/>
      <c r="I33" s="336"/>
      <c r="J33" s="336"/>
      <c r="K33" s="336"/>
      <c r="L33" s="336"/>
      <c r="M33" s="336"/>
    </row>
    <row r="34" spans="1:13" ht="19.5" customHeight="1">
      <c r="A34" s="302"/>
      <c r="B34" s="302"/>
      <c r="C34" s="302"/>
      <c r="D34" s="302"/>
      <c r="E34" s="302"/>
      <c r="F34" s="336"/>
      <c r="G34" s="336"/>
      <c r="H34" s="336"/>
      <c r="I34" s="336"/>
      <c r="J34" s="336"/>
      <c r="K34" s="336"/>
      <c r="L34" s="336"/>
      <c r="M34" s="336"/>
    </row>
    <row r="35" spans="1:13" ht="19.5" customHeight="1">
      <c r="A35" s="302"/>
      <c r="B35" s="302"/>
      <c r="C35" s="302"/>
      <c r="D35" s="302"/>
      <c r="E35" s="302"/>
      <c r="F35" s="336"/>
      <c r="G35" s="336"/>
      <c r="H35" s="336"/>
      <c r="I35" s="336"/>
      <c r="J35" s="336"/>
      <c r="K35" s="336"/>
      <c r="L35" s="336"/>
      <c r="M35" s="336"/>
    </row>
    <row r="36" spans="1:13" ht="19.5" customHeight="1">
      <c r="A36" s="302"/>
      <c r="B36" s="302"/>
      <c r="C36" s="302"/>
      <c r="D36" s="302"/>
      <c r="E36" s="302"/>
      <c r="F36" s="336"/>
      <c r="G36" s="336"/>
      <c r="H36" s="336"/>
      <c r="I36" s="336"/>
      <c r="J36" s="336"/>
      <c r="K36" s="336"/>
      <c r="L36" s="336"/>
      <c r="M36" s="336"/>
    </row>
    <row r="37" spans="1:13" ht="19.5" customHeight="1">
      <c r="A37" s="302"/>
      <c r="B37" s="302"/>
      <c r="C37" s="302"/>
      <c r="D37" s="302"/>
      <c r="E37" s="302"/>
      <c r="F37" s="336"/>
      <c r="G37" s="336"/>
      <c r="H37" s="336"/>
      <c r="I37" s="336"/>
      <c r="J37" s="336"/>
      <c r="K37" s="336"/>
      <c r="L37" s="336"/>
      <c r="M37" s="336"/>
    </row>
    <row r="38" spans="1:13" ht="19.5" customHeight="1">
      <c r="A38" s="302"/>
      <c r="B38" s="302"/>
      <c r="C38" s="302"/>
      <c r="D38" s="302"/>
      <c r="E38" s="302"/>
      <c r="F38" s="336"/>
      <c r="G38" s="336"/>
      <c r="H38" s="336"/>
      <c r="I38" s="336"/>
      <c r="J38" s="336"/>
      <c r="K38" s="336"/>
      <c r="L38" s="336"/>
      <c r="M38" s="336"/>
    </row>
    <row r="39" spans="1:13" ht="19.5" customHeight="1">
      <c r="A39" s="302"/>
      <c r="B39" s="302"/>
      <c r="C39" s="302"/>
      <c r="D39" s="302"/>
      <c r="E39" s="302"/>
      <c r="F39" s="336"/>
      <c r="G39" s="336"/>
      <c r="H39" s="336"/>
      <c r="I39" s="336"/>
      <c r="J39" s="336"/>
      <c r="K39" s="336"/>
      <c r="L39" s="336"/>
      <c r="M39" s="336"/>
    </row>
    <row r="40" spans="1:13" ht="19.5" customHeight="1">
      <c r="A40" s="302"/>
      <c r="B40" s="302"/>
      <c r="C40" s="302"/>
      <c r="D40" s="302"/>
      <c r="E40" s="302"/>
      <c r="F40" s="336"/>
      <c r="G40" s="336"/>
      <c r="H40" s="336"/>
      <c r="I40" s="336"/>
      <c r="J40" s="336"/>
      <c r="K40" s="336"/>
      <c r="L40" s="336"/>
      <c r="M40" s="336"/>
    </row>
    <row r="41" spans="1:13" ht="19.5" customHeight="1">
      <c r="A41" s="302"/>
      <c r="B41" s="302"/>
      <c r="C41" s="302"/>
      <c r="D41" s="302"/>
      <c r="E41" s="302"/>
      <c r="F41" s="336"/>
      <c r="G41" s="336"/>
      <c r="H41" s="336"/>
      <c r="I41" s="336"/>
      <c r="J41" s="336"/>
      <c r="K41" s="336"/>
      <c r="L41" s="336"/>
      <c r="M41" s="336"/>
    </row>
    <row r="42" spans="1:13" ht="19.5" customHeight="1">
      <c r="A42" s="302"/>
      <c r="B42" s="302"/>
      <c r="C42" s="302"/>
      <c r="D42" s="302"/>
      <c r="E42" s="302"/>
      <c r="F42" s="336"/>
      <c r="G42" s="336"/>
      <c r="H42" s="336"/>
      <c r="I42" s="336"/>
      <c r="J42" s="336"/>
      <c r="K42" s="336"/>
      <c r="L42" s="336"/>
      <c r="M42" s="336"/>
    </row>
    <row r="43" spans="1:13" ht="19.5" customHeight="1">
      <c r="A43" s="302"/>
      <c r="B43" s="302"/>
      <c r="C43" s="302"/>
      <c r="D43" s="302"/>
      <c r="E43" s="302"/>
      <c r="F43" s="336"/>
      <c r="G43" s="336"/>
      <c r="H43" s="336"/>
      <c r="I43" s="336"/>
      <c r="J43" s="336"/>
      <c r="K43" s="336"/>
      <c r="L43" s="336"/>
      <c r="M43" s="336"/>
    </row>
    <row r="44" spans="1:13" ht="19.5" customHeight="1">
      <c r="A44" s="302"/>
      <c r="B44" s="302"/>
      <c r="C44" s="302"/>
      <c r="D44" s="302"/>
      <c r="E44" s="302"/>
      <c r="F44" s="336"/>
      <c r="G44" s="336"/>
      <c r="H44" s="336"/>
      <c r="I44" s="336"/>
      <c r="J44" s="336"/>
      <c r="K44" s="336"/>
      <c r="L44" s="336"/>
      <c r="M44" s="336"/>
    </row>
    <row r="45" spans="1:13" ht="19.5" customHeight="1">
      <c r="A45" s="302"/>
      <c r="B45" s="302"/>
      <c r="C45" s="302"/>
      <c r="D45" s="302"/>
      <c r="E45" s="302"/>
      <c r="F45" s="336"/>
      <c r="G45" s="336"/>
      <c r="H45" s="336"/>
      <c r="I45" s="336"/>
      <c r="J45" s="336"/>
      <c r="K45" s="336"/>
      <c r="L45" s="336"/>
      <c r="M45" s="336"/>
    </row>
    <row r="46" spans="1:13" ht="19.5" customHeight="1">
      <c r="A46" s="302"/>
      <c r="B46" s="302"/>
      <c r="C46" s="302"/>
      <c r="D46" s="302"/>
      <c r="E46" s="302"/>
      <c r="F46" s="336"/>
      <c r="G46" s="336"/>
      <c r="H46" s="336"/>
      <c r="I46" s="336"/>
      <c r="J46" s="336"/>
      <c r="K46" s="336"/>
      <c r="L46" s="336"/>
      <c r="M46" s="336"/>
    </row>
    <row r="47" spans="1:13" ht="19.5" customHeight="1">
      <c r="A47" s="302"/>
      <c r="B47" s="302"/>
      <c r="C47" s="302"/>
      <c r="D47" s="302"/>
      <c r="E47" s="302"/>
      <c r="F47" s="336"/>
      <c r="G47" s="336"/>
      <c r="H47" s="336"/>
      <c r="I47" s="336"/>
      <c r="J47" s="336"/>
      <c r="K47" s="336"/>
      <c r="L47" s="336"/>
      <c r="M47" s="336"/>
    </row>
    <row r="48" spans="1:13" ht="19.5" customHeight="1">
      <c r="A48" s="302"/>
      <c r="B48" s="302"/>
      <c r="C48" s="302"/>
      <c r="D48" s="302"/>
      <c r="E48" s="302"/>
      <c r="F48" s="336"/>
      <c r="G48" s="336"/>
      <c r="H48" s="336"/>
      <c r="I48" s="336"/>
      <c r="J48" s="336"/>
      <c r="K48" s="336"/>
      <c r="L48" s="336"/>
      <c r="M48" s="336"/>
    </row>
    <row r="49" spans="1:13" ht="19.5" customHeight="1">
      <c r="A49" s="302"/>
      <c r="B49" s="302"/>
      <c r="C49" s="302"/>
      <c r="D49" s="302"/>
      <c r="E49" s="302"/>
      <c r="F49" s="336"/>
      <c r="G49" s="336"/>
      <c r="H49" s="336"/>
      <c r="I49" s="336"/>
      <c r="J49" s="336"/>
      <c r="K49" s="336"/>
      <c r="L49" s="336"/>
      <c r="M49" s="336"/>
    </row>
    <row r="50" spans="1:13" ht="19.5" customHeight="1">
      <c r="A50" s="302"/>
      <c r="B50" s="302"/>
      <c r="C50" s="302"/>
      <c r="D50" s="302"/>
      <c r="E50" s="302"/>
      <c r="F50" s="336"/>
      <c r="G50" s="336"/>
      <c r="H50" s="336"/>
      <c r="I50" s="336"/>
      <c r="J50" s="336"/>
      <c r="K50" s="336"/>
      <c r="L50" s="336"/>
      <c r="M50" s="336"/>
    </row>
    <row r="51" spans="1:13" ht="19.5" customHeight="1">
      <c r="A51" s="302"/>
      <c r="B51" s="302"/>
      <c r="C51" s="302"/>
      <c r="D51" s="302"/>
      <c r="E51" s="302"/>
      <c r="F51" s="336"/>
      <c r="G51" s="336"/>
      <c r="H51" s="336"/>
      <c r="I51" s="336"/>
      <c r="J51" s="336"/>
      <c r="K51" s="336"/>
      <c r="L51" s="336"/>
      <c r="M51" s="336"/>
    </row>
    <row r="52" spans="1:13" ht="19.5" customHeight="1">
      <c r="A52" s="302"/>
      <c r="B52" s="302"/>
      <c r="C52" s="302"/>
      <c r="D52" s="302"/>
      <c r="E52" s="302"/>
      <c r="F52" s="336"/>
      <c r="G52" s="336"/>
      <c r="H52" s="336"/>
      <c r="I52" s="336"/>
      <c r="J52" s="336"/>
      <c r="K52" s="336"/>
      <c r="L52" s="336"/>
      <c r="M52" s="336"/>
    </row>
    <row r="53" spans="1:13" ht="19.5" customHeight="1">
      <c r="A53" s="302"/>
      <c r="B53" s="302"/>
      <c r="C53" s="302"/>
      <c r="D53" s="302"/>
      <c r="E53" s="302"/>
      <c r="F53" s="336"/>
      <c r="G53" s="336"/>
      <c r="H53" s="336"/>
      <c r="I53" s="336"/>
      <c r="J53" s="336"/>
      <c r="K53" s="336"/>
      <c r="L53" s="336"/>
      <c r="M53" s="336"/>
    </row>
    <row r="54" spans="1:13" ht="19.5" customHeight="1">
      <c r="A54" s="302"/>
      <c r="B54" s="302"/>
      <c r="C54" s="302"/>
      <c r="D54" s="302"/>
      <c r="E54" s="302"/>
      <c r="F54" s="336"/>
      <c r="G54" s="336"/>
      <c r="H54" s="336"/>
      <c r="I54" s="336"/>
      <c r="J54" s="336"/>
      <c r="K54" s="336"/>
      <c r="L54" s="336"/>
      <c r="M54" s="336"/>
    </row>
    <row r="55" spans="1:13" ht="19.5" customHeight="1">
      <c r="A55" s="302"/>
      <c r="B55" s="302"/>
      <c r="C55" s="302"/>
      <c r="D55" s="302"/>
      <c r="E55" s="302"/>
      <c r="F55" s="336"/>
      <c r="G55" s="336"/>
      <c r="H55" s="336"/>
      <c r="I55" s="336"/>
      <c r="J55" s="336"/>
      <c r="K55" s="336"/>
      <c r="L55" s="336"/>
      <c r="M55" s="336"/>
    </row>
    <row r="56" spans="1:13" ht="19.5" customHeight="1">
      <c r="A56" s="302"/>
      <c r="B56" s="302"/>
      <c r="C56" s="302"/>
      <c r="D56" s="302"/>
      <c r="E56" s="302"/>
      <c r="F56" s="336"/>
      <c r="G56" s="336"/>
      <c r="H56" s="336"/>
      <c r="I56" s="336"/>
      <c r="J56" s="336"/>
      <c r="K56" s="336"/>
      <c r="L56" s="336"/>
      <c r="M56" s="336"/>
    </row>
    <row r="57" spans="1:13" ht="19.5" customHeight="1">
      <c r="A57" s="302"/>
      <c r="B57" s="302"/>
      <c r="C57" s="302"/>
      <c r="D57" s="302"/>
      <c r="E57" s="302"/>
      <c r="F57" s="336"/>
      <c r="G57" s="336"/>
      <c r="H57" s="336"/>
      <c r="I57" s="336"/>
      <c r="J57" s="336"/>
      <c r="K57" s="336"/>
      <c r="L57" s="336"/>
      <c r="M57" s="336"/>
    </row>
    <row r="58" spans="1:13" ht="19.5" customHeight="1">
      <c r="A58" s="302"/>
      <c r="B58" s="302"/>
      <c r="C58" s="302"/>
      <c r="D58" s="302"/>
      <c r="E58" s="302"/>
      <c r="F58" s="336"/>
      <c r="G58" s="336"/>
      <c r="H58" s="336"/>
      <c r="I58" s="336"/>
      <c r="J58" s="336"/>
      <c r="K58" s="336"/>
      <c r="L58" s="336"/>
      <c r="M58" s="336"/>
    </row>
    <row r="59" spans="1:13" ht="19.5" customHeight="1">
      <c r="A59" s="302"/>
      <c r="B59" s="302"/>
      <c r="C59" s="302"/>
      <c r="D59" s="302"/>
      <c r="E59" s="302"/>
      <c r="F59" s="336"/>
      <c r="G59" s="336"/>
      <c r="H59" s="336"/>
      <c r="I59" s="336"/>
      <c r="J59" s="336"/>
      <c r="K59" s="336"/>
      <c r="L59" s="336"/>
      <c r="M59" s="336"/>
    </row>
    <row r="60" spans="1:13" ht="19.5" customHeight="1">
      <c r="A60" s="302"/>
      <c r="B60" s="302"/>
      <c r="C60" s="302"/>
      <c r="D60" s="302"/>
      <c r="E60" s="302"/>
      <c r="F60" s="336"/>
      <c r="G60" s="336"/>
      <c r="H60" s="336"/>
      <c r="I60" s="336"/>
      <c r="J60" s="336"/>
      <c r="K60" s="336"/>
      <c r="L60" s="336"/>
      <c r="M60" s="336"/>
    </row>
    <row r="61" spans="1:13" ht="19.5" customHeight="1">
      <c r="A61" s="302"/>
      <c r="B61" s="302"/>
      <c r="C61" s="302"/>
      <c r="D61" s="302"/>
      <c r="E61" s="302"/>
      <c r="F61" s="336"/>
      <c r="G61" s="336"/>
      <c r="H61" s="336"/>
      <c r="I61" s="336"/>
      <c r="J61" s="336"/>
      <c r="K61" s="336"/>
      <c r="L61" s="336"/>
      <c r="M61" s="336"/>
    </row>
    <row r="62" spans="1:13" ht="19.5" customHeight="1">
      <c r="A62" s="302"/>
      <c r="B62" s="302"/>
      <c r="C62" s="302"/>
      <c r="D62" s="302"/>
      <c r="E62" s="302"/>
      <c r="F62" s="336"/>
      <c r="G62" s="336"/>
      <c r="H62" s="336"/>
      <c r="I62" s="336"/>
      <c r="J62" s="336"/>
      <c r="K62" s="336"/>
      <c r="L62" s="336"/>
      <c r="M62" s="336"/>
    </row>
    <row r="63" spans="1:13" ht="19.5" customHeight="1">
      <c r="A63" s="302"/>
      <c r="B63" s="302"/>
      <c r="C63" s="302"/>
      <c r="D63" s="302"/>
      <c r="E63" s="302"/>
      <c r="F63" s="336"/>
      <c r="G63" s="336"/>
      <c r="H63" s="336"/>
      <c r="I63" s="336"/>
      <c r="J63" s="336"/>
      <c r="K63" s="336"/>
      <c r="L63" s="336"/>
      <c r="M63" s="336"/>
    </row>
    <row r="64" spans="1:13" ht="19.5" customHeight="1">
      <c r="A64" s="302"/>
      <c r="B64" s="302"/>
      <c r="C64" s="302"/>
      <c r="D64" s="302"/>
      <c r="E64" s="302"/>
      <c r="F64" s="336"/>
      <c r="G64" s="336"/>
      <c r="H64" s="336"/>
      <c r="I64" s="336"/>
      <c r="J64" s="336"/>
      <c r="K64" s="336"/>
      <c r="L64" s="336"/>
      <c r="M64" s="336"/>
    </row>
    <row r="65" spans="1:13" ht="19.5" customHeight="1">
      <c r="A65" s="302"/>
      <c r="B65" s="302"/>
      <c r="C65" s="302"/>
      <c r="D65" s="302"/>
      <c r="E65" s="302"/>
      <c r="F65" s="336"/>
      <c r="G65" s="336"/>
      <c r="H65" s="336"/>
      <c r="I65" s="336"/>
      <c r="J65" s="336"/>
      <c r="K65" s="336"/>
      <c r="L65" s="336"/>
      <c r="M65" s="336"/>
    </row>
    <row r="66" spans="1:13" ht="19.5" customHeight="1">
      <c r="A66" s="302"/>
      <c r="B66" s="302"/>
      <c r="C66" s="302"/>
      <c r="D66" s="302"/>
      <c r="E66" s="302"/>
      <c r="F66" s="336"/>
      <c r="G66" s="336"/>
      <c r="H66" s="336"/>
      <c r="I66" s="336"/>
      <c r="J66" s="336"/>
      <c r="K66" s="336"/>
      <c r="L66" s="336"/>
      <c r="M66" s="336"/>
    </row>
    <row r="67" spans="1:13" ht="19.5" customHeight="1">
      <c r="A67" s="302"/>
      <c r="B67" s="302"/>
      <c r="C67" s="302"/>
      <c r="D67" s="302"/>
      <c r="E67" s="302"/>
      <c r="F67" s="336"/>
      <c r="G67" s="336"/>
      <c r="H67" s="336"/>
      <c r="I67" s="336"/>
      <c r="J67" s="336"/>
      <c r="K67" s="336"/>
      <c r="L67" s="336"/>
      <c r="M67" s="336"/>
    </row>
    <row r="68" spans="1:13" ht="19.5" customHeight="1">
      <c r="A68" s="302"/>
      <c r="B68" s="302"/>
      <c r="C68" s="302"/>
      <c r="D68" s="302"/>
      <c r="E68" s="302"/>
      <c r="F68" s="336"/>
      <c r="G68" s="336"/>
      <c r="H68" s="336"/>
      <c r="I68" s="336"/>
      <c r="J68" s="336"/>
      <c r="K68" s="336"/>
      <c r="L68" s="336"/>
      <c r="M68" s="336"/>
    </row>
    <row r="69" spans="1:13" ht="19.5" customHeight="1">
      <c r="A69" s="302"/>
      <c r="B69" s="302"/>
      <c r="C69" s="302"/>
      <c r="D69" s="302"/>
      <c r="E69" s="302"/>
      <c r="F69" s="336"/>
      <c r="G69" s="336"/>
      <c r="H69" s="336"/>
      <c r="I69" s="336"/>
      <c r="J69" s="336"/>
      <c r="K69" s="336"/>
      <c r="L69" s="336"/>
      <c r="M69" s="336"/>
    </row>
    <row r="70" spans="1:13" ht="19.5" customHeight="1">
      <c r="A70" s="302"/>
      <c r="B70" s="302"/>
      <c r="C70" s="302"/>
      <c r="D70" s="302"/>
      <c r="E70" s="302"/>
      <c r="F70" s="336"/>
      <c r="G70" s="336"/>
      <c r="H70" s="336"/>
      <c r="I70" s="336"/>
      <c r="J70" s="336"/>
      <c r="K70" s="336"/>
      <c r="L70" s="336"/>
      <c r="M70" s="336"/>
    </row>
    <row r="71" spans="1:13" ht="19.5" customHeight="1">
      <c r="A71" s="302"/>
      <c r="B71" s="302"/>
      <c r="C71" s="302"/>
      <c r="D71" s="302"/>
      <c r="E71" s="302"/>
      <c r="F71" s="336"/>
      <c r="G71" s="336"/>
      <c r="H71" s="336"/>
      <c r="I71" s="336"/>
      <c r="J71" s="336"/>
      <c r="K71" s="336"/>
      <c r="L71" s="336"/>
      <c r="M71" s="336"/>
    </row>
    <row r="72" spans="1:13" ht="19.5" customHeight="1">
      <c r="A72" s="302"/>
      <c r="B72" s="302"/>
      <c r="C72" s="302"/>
      <c r="D72" s="302"/>
      <c r="E72" s="302"/>
      <c r="F72" s="336"/>
      <c r="G72" s="336"/>
      <c r="H72" s="336"/>
      <c r="I72" s="336"/>
      <c r="J72" s="336"/>
      <c r="K72" s="336"/>
      <c r="L72" s="336"/>
      <c r="M72" s="336"/>
    </row>
    <row r="73" spans="1:13" ht="19.5" customHeight="1">
      <c r="A73" s="302"/>
      <c r="B73" s="302"/>
      <c r="C73" s="302"/>
      <c r="D73" s="302"/>
      <c r="E73" s="302"/>
      <c r="F73" s="336"/>
      <c r="G73" s="336"/>
      <c r="H73" s="336"/>
      <c r="I73" s="336"/>
      <c r="J73" s="336"/>
      <c r="K73" s="336"/>
      <c r="L73" s="336"/>
      <c r="M73" s="336"/>
    </row>
    <row r="74" spans="1:13" ht="19.5" customHeight="1">
      <c r="A74" s="302"/>
      <c r="B74" s="302"/>
      <c r="C74" s="302"/>
      <c r="D74" s="302"/>
      <c r="E74" s="302"/>
      <c r="F74" s="336"/>
      <c r="G74" s="336"/>
      <c r="H74" s="336"/>
      <c r="I74" s="336"/>
      <c r="J74" s="336"/>
      <c r="K74" s="336"/>
      <c r="L74" s="336"/>
      <c r="M74" s="336"/>
    </row>
    <row r="75" spans="1:13" ht="19.5" customHeight="1">
      <c r="A75" s="302"/>
      <c r="B75" s="302"/>
      <c r="C75" s="302"/>
      <c r="D75" s="302"/>
      <c r="E75" s="302"/>
      <c r="F75" s="336"/>
      <c r="G75" s="336"/>
      <c r="H75" s="336"/>
      <c r="I75" s="336"/>
      <c r="J75" s="336"/>
      <c r="K75" s="336"/>
      <c r="L75" s="336"/>
      <c r="M75" s="336"/>
    </row>
  </sheetData>
  <sheetProtection/>
  <mergeCells count="13">
    <mergeCell ref="C17:E17"/>
    <mergeCell ref="D2:E2"/>
    <mergeCell ref="D12:E12"/>
    <mergeCell ref="D10:E10"/>
    <mergeCell ref="D11:E11"/>
    <mergeCell ref="D13:E13"/>
    <mergeCell ref="D14:E14"/>
    <mergeCell ref="D15:E15"/>
    <mergeCell ref="D16:E16"/>
    <mergeCell ref="M2:M3"/>
    <mergeCell ref="B3:D3"/>
    <mergeCell ref="C5:D5"/>
    <mergeCell ref="D9:E9"/>
  </mergeCells>
  <conditionalFormatting sqref="E29:L50 E19:E28 E15:E16 F4:M28 A1:A75">
    <cfRule type="cellIs" priority="1" dxfId="0" operator="equal" stopIfTrue="1">
      <formula>0</formula>
    </cfRule>
  </conditionalFormatting>
  <printOptions/>
  <pageMargins left="0.7480314960629921" right="0.7480314960629921" top="0.984251968503937" bottom="0.984251968503937" header="0.5118110236220472" footer="0.1968503937007874"/>
  <pageSetup horizontalDpi="600" verticalDpi="600" orientation="portrait" paperSize="9" scale="75" r:id="rId1"/>
  <headerFooter alignWithMargins="0">
    <oddFooter>&amp;C&amp;"ＭＳ Ｐゴシック,太字"&amp;18７　市場事業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V32"/>
  <sheetViews>
    <sheetView view="pageBreakPreview" zoomScaleNormal="75" zoomScaleSheetLayoutView="100" zoomScalePageLayoutView="0" workbookViewId="0" topLeftCell="A1">
      <pane xSplit="5" ySplit="5" topLeftCell="F6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P25" sqref="P25:Q26"/>
    </sheetView>
  </sheetViews>
  <sheetFormatPr defaultColWidth="9.00390625" defaultRowHeight="20.25" customHeight="1"/>
  <cols>
    <col min="1" max="1" width="4.50390625" style="17" customWidth="1"/>
    <col min="2" max="2" width="2.875" style="17" customWidth="1"/>
    <col min="3" max="3" width="11.25390625" style="17" customWidth="1"/>
    <col min="4" max="4" width="13.75390625" style="17" customWidth="1"/>
    <col min="5" max="5" width="5.00390625" style="17" customWidth="1"/>
    <col min="6" max="6" width="9.125" style="18" customWidth="1"/>
    <col min="7" max="21" width="9.125" style="17" customWidth="1"/>
    <col min="22" max="22" width="4.50390625" style="17" customWidth="1"/>
    <col min="23" max="16384" width="9.00390625" style="302" customWidth="1"/>
  </cols>
  <sheetData>
    <row r="1" ht="25.5" customHeight="1" thickBot="1">
      <c r="B1" s="147" t="s">
        <v>265</v>
      </c>
    </row>
    <row r="2" spans="2:21" ht="15" customHeight="1">
      <c r="B2" s="20"/>
      <c r="C2" s="216"/>
      <c r="D2" s="216"/>
      <c r="E2" s="228" t="s">
        <v>266</v>
      </c>
      <c r="F2" s="609" t="s">
        <v>0</v>
      </c>
      <c r="G2" s="610"/>
      <c r="H2" s="609" t="s">
        <v>1</v>
      </c>
      <c r="I2" s="610"/>
      <c r="J2" s="609" t="s">
        <v>2</v>
      </c>
      <c r="K2" s="610"/>
      <c r="L2" s="609" t="s">
        <v>3</v>
      </c>
      <c r="M2" s="610"/>
      <c r="N2" s="609" t="s">
        <v>4</v>
      </c>
      <c r="O2" s="610"/>
      <c r="P2" s="609" t="s">
        <v>5</v>
      </c>
      <c r="Q2" s="610"/>
      <c r="R2" s="609" t="s">
        <v>6</v>
      </c>
      <c r="S2" s="610"/>
      <c r="T2" s="611" t="s">
        <v>93</v>
      </c>
      <c r="U2" s="612"/>
    </row>
    <row r="3" spans="2:21" ht="15" customHeight="1">
      <c r="B3" s="21"/>
      <c r="C3" s="2"/>
      <c r="D3" s="2"/>
      <c r="E3" s="230"/>
      <c r="F3" s="615" t="s">
        <v>33</v>
      </c>
      <c r="G3" s="614"/>
      <c r="H3" s="615" t="s">
        <v>34</v>
      </c>
      <c r="I3" s="614"/>
      <c r="J3" s="615" t="s">
        <v>35</v>
      </c>
      <c r="K3" s="614"/>
      <c r="L3" s="615" t="s">
        <v>36</v>
      </c>
      <c r="M3" s="614"/>
      <c r="N3" s="615" t="s">
        <v>37</v>
      </c>
      <c r="O3" s="614"/>
      <c r="P3" s="615" t="s">
        <v>38</v>
      </c>
      <c r="Q3" s="614"/>
      <c r="R3" s="615" t="s">
        <v>39</v>
      </c>
      <c r="S3" s="614"/>
      <c r="T3" s="613"/>
      <c r="U3" s="614"/>
    </row>
    <row r="4" spans="1:22" ht="15" customHeight="1">
      <c r="A4" s="19"/>
      <c r="B4" s="22"/>
      <c r="C4" s="217"/>
      <c r="D4" s="217"/>
      <c r="E4" s="231"/>
      <c r="F4" s="29" t="s">
        <v>95</v>
      </c>
      <c r="G4" s="23" t="s">
        <v>96</v>
      </c>
      <c r="H4" s="29" t="s">
        <v>95</v>
      </c>
      <c r="I4" s="23" t="s">
        <v>96</v>
      </c>
      <c r="J4" s="29" t="s">
        <v>95</v>
      </c>
      <c r="K4" s="23" t="s">
        <v>96</v>
      </c>
      <c r="L4" s="29" t="s">
        <v>95</v>
      </c>
      <c r="M4" s="23" t="s">
        <v>96</v>
      </c>
      <c r="N4" s="29" t="s">
        <v>95</v>
      </c>
      <c r="O4" s="23" t="s">
        <v>96</v>
      </c>
      <c r="P4" s="29" t="s">
        <v>95</v>
      </c>
      <c r="Q4" s="23" t="s">
        <v>96</v>
      </c>
      <c r="R4" s="29" t="s">
        <v>95</v>
      </c>
      <c r="S4" s="23" t="s">
        <v>96</v>
      </c>
      <c r="T4" s="27" t="s">
        <v>95</v>
      </c>
      <c r="U4" s="23" t="s">
        <v>96</v>
      </c>
      <c r="V4" s="19"/>
    </row>
    <row r="5" spans="1:22" ht="15" customHeight="1" thickBot="1">
      <c r="A5" s="19"/>
      <c r="B5" s="229" t="s">
        <v>94</v>
      </c>
      <c r="C5" s="232"/>
      <c r="D5" s="232"/>
      <c r="E5" s="233"/>
      <c r="F5" s="30" t="s">
        <v>97</v>
      </c>
      <c r="G5" s="31" t="s">
        <v>98</v>
      </c>
      <c r="H5" s="30" t="s">
        <v>97</v>
      </c>
      <c r="I5" s="31" t="s">
        <v>98</v>
      </c>
      <c r="J5" s="30" t="s">
        <v>97</v>
      </c>
      <c r="K5" s="31" t="s">
        <v>98</v>
      </c>
      <c r="L5" s="30" t="s">
        <v>97</v>
      </c>
      <c r="M5" s="31" t="s">
        <v>98</v>
      </c>
      <c r="N5" s="30" t="s">
        <v>97</v>
      </c>
      <c r="O5" s="31" t="s">
        <v>98</v>
      </c>
      <c r="P5" s="30" t="s">
        <v>97</v>
      </c>
      <c r="Q5" s="31" t="s">
        <v>98</v>
      </c>
      <c r="R5" s="30" t="s">
        <v>97</v>
      </c>
      <c r="S5" s="31" t="s">
        <v>98</v>
      </c>
      <c r="T5" s="32" t="s">
        <v>97</v>
      </c>
      <c r="U5" s="31" t="s">
        <v>98</v>
      </c>
      <c r="V5" s="19"/>
    </row>
    <row r="6" spans="2:21" ht="15" customHeight="1">
      <c r="B6" s="21" t="s">
        <v>99</v>
      </c>
      <c r="C6" s="2"/>
      <c r="D6" s="2"/>
      <c r="E6" s="2"/>
      <c r="F6" s="304"/>
      <c r="G6" s="305"/>
      <c r="H6" s="304"/>
      <c r="I6" s="305"/>
      <c r="J6" s="304"/>
      <c r="K6" s="305"/>
      <c r="L6" s="304"/>
      <c r="M6" s="305"/>
      <c r="N6" s="304"/>
      <c r="O6" s="305"/>
      <c r="P6" s="304"/>
      <c r="Q6" s="305"/>
      <c r="R6" s="304"/>
      <c r="S6" s="305"/>
      <c r="T6" s="306"/>
      <c r="U6" s="305"/>
    </row>
    <row r="7" spans="1:21" ht="15" customHeight="1">
      <c r="A7" s="17">
        <v>1</v>
      </c>
      <c r="B7" s="21"/>
      <c r="C7" s="222" t="s">
        <v>100</v>
      </c>
      <c r="D7" s="218"/>
      <c r="E7" s="218"/>
      <c r="F7" s="194">
        <v>33749</v>
      </c>
      <c r="G7" s="195">
        <f>ROUND(+F7/F$24*100,1)</f>
        <v>9.2</v>
      </c>
      <c r="H7" s="194">
        <v>12449</v>
      </c>
      <c r="I7" s="212">
        <f>ROUND(+H7/H$24*100,1)</f>
        <v>15.5</v>
      </c>
      <c r="J7" s="194">
        <v>6540</v>
      </c>
      <c r="K7" s="212">
        <f>ROUND(+J7/J$24*100,1)</f>
        <v>3.8</v>
      </c>
      <c r="L7" s="194">
        <v>4848</v>
      </c>
      <c r="M7" s="212">
        <f>ROUND(+L7/L$24*100,1)</f>
        <v>23</v>
      </c>
      <c r="N7" s="194">
        <v>0</v>
      </c>
      <c r="O7" s="212">
        <f>ROUND(+N7/N$24*100,1)</f>
        <v>0</v>
      </c>
      <c r="P7" s="194">
        <v>0</v>
      </c>
      <c r="Q7" s="212">
        <f>ROUND(+P7/P$24*100,1)</f>
        <v>0</v>
      </c>
      <c r="R7" s="194">
        <v>13197</v>
      </c>
      <c r="S7" s="212">
        <f>ROUND(+R7/R$24*100,1)</f>
        <v>16.5</v>
      </c>
      <c r="T7" s="153">
        <f>SUM(F7,H7,J7,L7,N7,P7,R7,)</f>
        <v>70783</v>
      </c>
      <c r="U7" s="212">
        <f>ROUND(+T7/T$24*100,1)</f>
        <v>9.5</v>
      </c>
    </row>
    <row r="8" spans="1:21" ht="15" customHeight="1">
      <c r="A8" s="17">
        <v>2</v>
      </c>
      <c r="B8" s="21"/>
      <c r="C8" s="222" t="s">
        <v>101</v>
      </c>
      <c r="D8" s="218"/>
      <c r="E8" s="218"/>
      <c r="F8" s="194">
        <v>14221</v>
      </c>
      <c r="G8" s="195">
        <f aca="true" t="shared" si="0" ref="G8:G24">ROUND(+F8/F$24*100,1)</f>
        <v>3.9</v>
      </c>
      <c r="H8" s="194">
        <v>4850</v>
      </c>
      <c r="I8" s="212">
        <f aca="true" t="shared" si="1" ref="I8:I24">ROUND(+H8/H$24*100,1)</f>
        <v>6</v>
      </c>
      <c r="J8" s="194">
        <v>3930</v>
      </c>
      <c r="K8" s="212">
        <f aca="true" t="shared" si="2" ref="K8:K24">ROUND(+J8/J$24*100,1)</f>
        <v>2.3</v>
      </c>
      <c r="L8" s="194">
        <v>3998</v>
      </c>
      <c r="M8" s="212">
        <f aca="true" t="shared" si="3" ref="M8:M24">ROUND(+L8/L$24*100,1)</f>
        <v>19</v>
      </c>
      <c r="N8" s="194">
        <v>0</v>
      </c>
      <c r="O8" s="212">
        <f aca="true" t="shared" si="4" ref="O8:O24">ROUND(+N8/N$24*100,1)</f>
        <v>0</v>
      </c>
      <c r="P8" s="194">
        <v>0</v>
      </c>
      <c r="Q8" s="212">
        <f aca="true" t="shared" si="5" ref="Q8:Q24">ROUND(+P8/P$24*100,1)</f>
        <v>0</v>
      </c>
      <c r="R8" s="194">
        <v>4078</v>
      </c>
      <c r="S8" s="212">
        <f aca="true" t="shared" si="6" ref="S8:U23">ROUND(+R8/R$24*100,1)</f>
        <v>5.1</v>
      </c>
      <c r="T8" s="153">
        <f aca="true" t="shared" si="7" ref="T8:T24">SUM(F8,H8,J8,L8,N8,P8,R8,)</f>
        <v>31077</v>
      </c>
      <c r="U8" s="212">
        <f t="shared" si="6"/>
        <v>4.2</v>
      </c>
    </row>
    <row r="9" spans="1:21" ht="15" customHeight="1">
      <c r="A9" s="17">
        <v>3</v>
      </c>
      <c r="B9" s="21"/>
      <c r="C9" s="222" t="s">
        <v>102</v>
      </c>
      <c r="D9" s="218"/>
      <c r="E9" s="218"/>
      <c r="F9" s="194">
        <v>0</v>
      </c>
      <c r="G9" s="195">
        <f t="shared" si="0"/>
        <v>0</v>
      </c>
      <c r="H9" s="194">
        <v>4308</v>
      </c>
      <c r="I9" s="212">
        <f t="shared" si="1"/>
        <v>5.4</v>
      </c>
      <c r="J9" s="194">
        <v>0</v>
      </c>
      <c r="K9" s="212">
        <f t="shared" si="2"/>
        <v>0</v>
      </c>
      <c r="L9" s="194">
        <v>5790</v>
      </c>
      <c r="M9" s="212">
        <f t="shared" si="3"/>
        <v>27.5</v>
      </c>
      <c r="N9" s="194">
        <v>0</v>
      </c>
      <c r="O9" s="212">
        <f t="shared" si="4"/>
        <v>0</v>
      </c>
      <c r="P9" s="194">
        <v>0</v>
      </c>
      <c r="Q9" s="212">
        <f t="shared" si="5"/>
        <v>0</v>
      </c>
      <c r="R9" s="194">
        <v>903</v>
      </c>
      <c r="S9" s="212">
        <f t="shared" si="6"/>
        <v>1.1</v>
      </c>
      <c r="T9" s="153">
        <f t="shared" si="7"/>
        <v>11001</v>
      </c>
      <c r="U9" s="212">
        <f t="shared" si="6"/>
        <v>1.5</v>
      </c>
    </row>
    <row r="10" spans="1:21" ht="15" customHeight="1">
      <c r="A10" s="17">
        <v>4</v>
      </c>
      <c r="B10" s="21"/>
      <c r="C10" s="222" t="s">
        <v>103</v>
      </c>
      <c r="D10" s="218"/>
      <c r="E10" s="218"/>
      <c r="F10" s="194">
        <v>0</v>
      </c>
      <c r="G10" s="195">
        <f t="shared" si="0"/>
        <v>0</v>
      </c>
      <c r="H10" s="194">
        <v>0</v>
      </c>
      <c r="I10" s="212">
        <f t="shared" si="1"/>
        <v>0</v>
      </c>
      <c r="J10" s="194">
        <v>0</v>
      </c>
      <c r="K10" s="212">
        <f t="shared" si="2"/>
        <v>0</v>
      </c>
      <c r="L10" s="194">
        <v>0</v>
      </c>
      <c r="M10" s="212">
        <f t="shared" si="3"/>
        <v>0</v>
      </c>
      <c r="N10" s="194">
        <v>0</v>
      </c>
      <c r="O10" s="212">
        <f t="shared" si="4"/>
        <v>0</v>
      </c>
      <c r="P10" s="194">
        <v>0</v>
      </c>
      <c r="Q10" s="212">
        <f t="shared" si="5"/>
        <v>0</v>
      </c>
      <c r="R10" s="194">
        <v>0</v>
      </c>
      <c r="S10" s="212">
        <f t="shared" si="6"/>
        <v>0</v>
      </c>
      <c r="T10" s="153">
        <f t="shared" si="7"/>
        <v>0</v>
      </c>
      <c r="U10" s="212">
        <f t="shared" si="6"/>
        <v>0</v>
      </c>
    </row>
    <row r="11" spans="1:21" ht="15" customHeight="1">
      <c r="A11" s="17">
        <v>5</v>
      </c>
      <c r="B11" s="21"/>
      <c r="C11" s="222" t="s">
        <v>104</v>
      </c>
      <c r="D11" s="218"/>
      <c r="E11" s="218"/>
      <c r="F11" s="194">
        <v>10121</v>
      </c>
      <c r="G11" s="195">
        <f t="shared" si="0"/>
        <v>2.8</v>
      </c>
      <c r="H11" s="194">
        <v>4024</v>
      </c>
      <c r="I11" s="212">
        <f t="shared" si="1"/>
        <v>5</v>
      </c>
      <c r="J11" s="194">
        <v>2412</v>
      </c>
      <c r="K11" s="212">
        <f t="shared" si="2"/>
        <v>1.4</v>
      </c>
      <c r="L11" s="194">
        <v>1517</v>
      </c>
      <c r="M11" s="212">
        <f t="shared" si="3"/>
        <v>7.2</v>
      </c>
      <c r="N11" s="194">
        <v>0</v>
      </c>
      <c r="O11" s="212">
        <f t="shared" si="4"/>
        <v>0</v>
      </c>
      <c r="P11" s="194">
        <v>0</v>
      </c>
      <c r="Q11" s="212">
        <f t="shared" si="5"/>
        <v>0</v>
      </c>
      <c r="R11" s="194">
        <v>1256</v>
      </c>
      <c r="S11" s="212">
        <f t="shared" si="6"/>
        <v>1.6</v>
      </c>
      <c r="T11" s="153">
        <f t="shared" si="7"/>
        <v>19330</v>
      </c>
      <c r="U11" s="212">
        <f t="shared" si="6"/>
        <v>2.6</v>
      </c>
    </row>
    <row r="12" spans="1:21" ht="15" customHeight="1">
      <c r="A12" s="17">
        <v>6</v>
      </c>
      <c r="B12" s="25"/>
      <c r="C12" s="223" t="s">
        <v>105</v>
      </c>
      <c r="D12" s="219"/>
      <c r="E12" s="219"/>
      <c r="F12" s="196">
        <v>58091</v>
      </c>
      <c r="G12" s="197">
        <f t="shared" si="0"/>
        <v>15.8</v>
      </c>
      <c r="H12" s="196">
        <v>25631</v>
      </c>
      <c r="I12" s="213">
        <f t="shared" si="1"/>
        <v>31.9</v>
      </c>
      <c r="J12" s="196">
        <v>12882</v>
      </c>
      <c r="K12" s="213">
        <f t="shared" si="2"/>
        <v>7.5</v>
      </c>
      <c r="L12" s="196">
        <v>16153</v>
      </c>
      <c r="M12" s="213">
        <f t="shared" si="3"/>
        <v>76.7</v>
      </c>
      <c r="N12" s="196">
        <v>0</v>
      </c>
      <c r="O12" s="213">
        <f t="shared" si="4"/>
        <v>0</v>
      </c>
      <c r="P12" s="196">
        <v>0</v>
      </c>
      <c r="Q12" s="213">
        <f t="shared" si="5"/>
        <v>0</v>
      </c>
      <c r="R12" s="196">
        <v>19434</v>
      </c>
      <c r="S12" s="213">
        <f t="shared" si="6"/>
        <v>24.3</v>
      </c>
      <c r="T12" s="198">
        <f t="shared" si="7"/>
        <v>132191</v>
      </c>
      <c r="U12" s="213">
        <f t="shared" si="6"/>
        <v>17.8</v>
      </c>
    </row>
    <row r="13" spans="1:21" ht="15" customHeight="1">
      <c r="A13" s="17">
        <v>7</v>
      </c>
      <c r="B13" s="24" t="s">
        <v>106</v>
      </c>
      <c r="C13" s="220"/>
      <c r="D13" s="220"/>
      <c r="E13" s="220"/>
      <c r="F13" s="564">
        <v>38417</v>
      </c>
      <c r="G13" s="200">
        <f t="shared" si="0"/>
        <v>10.4</v>
      </c>
      <c r="H13" s="199">
        <v>0</v>
      </c>
      <c r="I13" s="214">
        <f t="shared" si="1"/>
        <v>0</v>
      </c>
      <c r="J13" s="199">
        <v>0</v>
      </c>
      <c r="K13" s="214">
        <f t="shared" si="2"/>
        <v>0</v>
      </c>
      <c r="L13" s="199">
        <v>0</v>
      </c>
      <c r="M13" s="214">
        <f t="shared" si="3"/>
        <v>0</v>
      </c>
      <c r="N13" s="427">
        <v>9427</v>
      </c>
      <c r="O13" s="214">
        <f t="shared" si="4"/>
        <v>59.9</v>
      </c>
      <c r="P13" s="199">
        <v>0</v>
      </c>
      <c r="Q13" s="214">
        <f t="shared" si="5"/>
        <v>0</v>
      </c>
      <c r="R13" s="199">
        <v>572</v>
      </c>
      <c r="S13" s="214">
        <f t="shared" si="6"/>
        <v>0.7</v>
      </c>
      <c r="T13" s="201">
        <f t="shared" si="7"/>
        <v>48416</v>
      </c>
      <c r="U13" s="214">
        <f t="shared" si="6"/>
        <v>6.5</v>
      </c>
    </row>
    <row r="14" spans="1:21" ht="15" customHeight="1">
      <c r="A14" s="17">
        <v>8</v>
      </c>
      <c r="B14" s="21"/>
      <c r="C14" s="222" t="s">
        <v>283</v>
      </c>
      <c r="D14" s="218"/>
      <c r="E14" s="218"/>
      <c r="F14" s="426">
        <v>38417</v>
      </c>
      <c r="G14" s="195">
        <f t="shared" si="0"/>
        <v>10.4</v>
      </c>
      <c r="H14" s="194">
        <v>0</v>
      </c>
      <c r="I14" s="212">
        <f t="shared" si="1"/>
        <v>0</v>
      </c>
      <c r="J14" s="426">
        <v>0</v>
      </c>
      <c r="K14" s="212">
        <f t="shared" si="2"/>
        <v>0</v>
      </c>
      <c r="L14" s="194">
        <v>0</v>
      </c>
      <c r="M14" s="212">
        <f t="shared" si="3"/>
        <v>0</v>
      </c>
      <c r="N14" s="426">
        <v>9427</v>
      </c>
      <c r="O14" s="212">
        <f t="shared" si="4"/>
        <v>59.9</v>
      </c>
      <c r="P14" s="426">
        <v>0</v>
      </c>
      <c r="Q14" s="212">
        <f t="shared" si="5"/>
        <v>0</v>
      </c>
      <c r="R14" s="194">
        <v>572</v>
      </c>
      <c r="S14" s="212">
        <f t="shared" si="6"/>
        <v>0.7</v>
      </c>
      <c r="T14" s="153">
        <f t="shared" si="7"/>
        <v>48416</v>
      </c>
      <c r="U14" s="212">
        <f t="shared" si="6"/>
        <v>6.5</v>
      </c>
    </row>
    <row r="15" spans="1:21" ht="15" customHeight="1">
      <c r="A15" s="17">
        <v>9</v>
      </c>
      <c r="B15" s="21"/>
      <c r="C15" s="222" t="s">
        <v>284</v>
      </c>
      <c r="D15" s="218"/>
      <c r="E15" s="218"/>
      <c r="F15" s="425">
        <v>0</v>
      </c>
      <c r="G15" s="195">
        <f t="shared" si="0"/>
        <v>0</v>
      </c>
      <c r="H15" s="194">
        <v>0</v>
      </c>
      <c r="I15" s="212">
        <f t="shared" si="1"/>
        <v>0</v>
      </c>
      <c r="J15" s="425">
        <v>0</v>
      </c>
      <c r="K15" s="212">
        <f t="shared" si="2"/>
        <v>0</v>
      </c>
      <c r="L15" s="194">
        <v>0</v>
      </c>
      <c r="M15" s="212">
        <f t="shared" si="3"/>
        <v>0</v>
      </c>
      <c r="N15" s="426">
        <v>0</v>
      </c>
      <c r="O15" s="212">
        <f t="shared" si="4"/>
        <v>0</v>
      </c>
      <c r="P15" s="194">
        <v>0</v>
      </c>
      <c r="Q15" s="212">
        <f t="shared" si="5"/>
        <v>0</v>
      </c>
      <c r="R15" s="194">
        <v>0</v>
      </c>
      <c r="S15" s="212">
        <f t="shared" si="6"/>
        <v>0</v>
      </c>
      <c r="T15" s="153">
        <f t="shared" si="7"/>
        <v>0</v>
      </c>
      <c r="U15" s="212">
        <f t="shared" si="6"/>
        <v>0</v>
      </c>
    </row>
    <row r="16" spans="1:21" ht="15" customHeight="1">
      <c r="A16" s="17">
        <v>10</v>
      </c>
      <c r="B16" s="25"/>
      <c r="C16" s="223" t="s">
        <v>285</v>
      </c>
      <c r="D16" s="219"/>
      <c r="E16" s="219"/>
      <c r="F16" s="176">
        <v>0</v>
      </c>
      <c r="G16" s="202">
        <f t="shared" si="0"/>
        <v>0</v>
      </c>
      <c r="H16" s="176">
        <v>0</v>
      </c>
      <c r="I16" s="215">
        <f t="shared" si="1"/>
        <v>0</v>
      </c>
      <c r="J16" s="176">
        <v>0</v>
      </c>
      <c r="K16" s="215">
        <f t="shared" si="2"/>
        <v>0</v>
      </c>
      <c r="L16" s="176">
        <v>0</v>
      </c>
      <c r="M16" s="215">
        <f t="shared" si="3"/>
        <v>0</v>
      </c>
      <c r="N16" s="428">
        <v>0</v>
      </c>
      <c r="O16" s="215">
        <f t="shared" si="4"/>
        <v>0</v>
      </c>
      <c r="P16" s="176">
        <v>0</v>
      </c>
      <c r="Q16" s="215">
        <f t="shared" si="5"/>
        <v>0</v>
      </c>
      <c r="R16" s="176">
        <v>0</v>
      </c>
      <c r="S16" s="215">
        <f t="shared" si="6"/>
        <v>0</v>
      </c>
      <c r="T16" s="158">
        <f t="shared" si="7"/>
        <v>0</v>
      </c>
      <c r="U16" s="215">
        <f t="shared" si="6"/>
        <v>0</v>
      </c>
    </row>
    <row r="17" spans="1:21" ht="15" customHeight="1">
      <c r="A17" s="17">
        <v>11</v>
      </c>
      <c r="B17" s="26" t="s">
        <v>107</v>
      </c>
      <c r="C17" s="221"/>
      <c r="D17" s="221"/>
      <c r="E17" s="221"/>
      <c r="F17" s="89">
        <v>131092</v>
      </c>
      <c r="G17" s="28">
        <f t="shared" si="0"/>
        <v>35.6</v>
      </c>
      <c r="H17" s="89">
        <v>17555</v>
      </c>
      <c r="I17" s="211">
        <f t="shared" si="1"/>
        <v>21.8</v>
      </c>
      <c r="J17" s="89">
        <v>31628</v>
      </c>
      <c r="K17" s="211">
        <f t="shared" si="2"/>
        <v>18.3</v>
      </c>
      <c r="L17" s="89">
        <v>410</v>
      </c>
      <c r="M17" s="211">
        <f t="shared" si="3"/>
        <v>1.9</v>
      </c>
      <c r="N17" s="89">
        <v>2355</v>
      </c>
      <c r="O17" s="211">
        <f t="shared" si="4"/>
        <v>15</v>
      </c>
      <c r="P17" s="89">
        <v>1795</v>
      </c>
      <c r="Q17" s="211">
        <f t="shared" si="5"/>
        <v>39.2</v>
      </c>
      <c r="R17" s="89">
        <v>14170</v>
      </c>
      <c r="S17" s="211">
        <f t="shared" si="6"/>
        <v>17.7</v>
      </c>
      <c r="T17" s="36">
        <f t="shared" si="7"/>
        <v>199005</v>
      </c>
      <c r="U17" s="211">
        <f t="shared" si="6"/>
        <v>26.8</v>
      </c>
    </row>
    <row r="18" spans="1:21" ht="15" customHeight="1">
      <c r="A18" s="17">
        <v>12</v>
      </c>
      <c r="B18" s="26" t="s">
        <v>108</v>
      </c>
      <c r="C18" s="221"/>
      <c r="D18" s="221"/>
      <c r="E18" s="221"/>
      <c r="F18" s="89">
        <v>568</v>
      </c>
      <c r="G18" s="28">
        <f t="shared" si="0"/>
        <v>0.2</v>
      </c>
      <c r="H18" s="89">
        <v>116</v>
      </c>
      <c r="I18" s="211">
        <f t="shared" si="1"/>
        <v>0.1</v>
      </c>
      <c r="J18" s="89">
        <v>126</v>
      </c>
      <c r="K18" s="211">
        <f t="shared" si="2"/>
        <v>0.1</v>
      </c>
      <c r="L18" s="89">
        <v>111</v>
      </c>
      <c r="M18" s="211">
        <f t="shared" si="3"/>
        <v>0.5</v>
      </c>
      <c r="N18" s="89">
        <v>0</v>
      </c>
      <c r="O18" s="211">
        <f t="shared" si="4"/>
        <v>0</v>
      </c>
      <c r="P18" s="89">
        <v>0</v>
      </c>
      <c r="Q18" s="211">
        <f t="shared" si="5"/>
        <v>0</v>
      </c>
      <c r="R18" s="89">
        <v>124</v>
      </c>
      <c r="S18" s="211">
        <f t="shared" si="6"/>
        <v>0.2</v>
      </c>
      <c r="T18" s="36">
        <f t="shared" si="7"/>
        <v>1045</v>
      </c>
      <c r="U18" s="211">
        <f t="shared" si="6"/>
        <v>0.1</v>
      </c>
    </row>
    <row r="19" spans="1:21" ht="15" customHeight="1">
      <c r="A19" s="17">
        <v>13</v>
      </c>
      <c r="B19" s="26" t="s">
        <v>109</v>
      </c>
      <c r="C19" s="221"/>
      <c r="D19" s="221"/>
      <c r="E19" s="221"/>
      <c r="F19" s="89">
        <v>15725</v>
      </c>
      <c r="G19" s="28">
        <f t="shared" si="0"/>
        <v>4.3</v>
      </c>
      <c r="H19" s="89">
        <v>650</v>
      </c>
      <c r="I19" s="211">
        <f t="shared" si="1"/>
        <v>0.8</v>
      </c>
      <c r="J19" s="89">
        <v>11705</v>
      </c>
      <c r="K19" s="211">
        <f t="shared" si="2"/>
        <v>6.8</v>
      </c>
      <c r="L19" s="89">
        <v>0</v>
      </c>
      <c r="M19" s="211">
        <f t="shared" si="3"/>
        <v>0</v>
      </c>
      <c r="N19" s="89">
        <v>1462</v>
      </c>
      <c r="O19" s="211">
        <f t="shared" si="4"/>
        <v>9.3</v>
      </c>
      <c r="P19" s="89">
        <v>725</v>
      </c>
      <c r="Q19" s="211">
        <f t="shared" si="5"/>
        <v>15.8</v>
      </c>
      <c r="R19" s="89">
        <v>967</v>
      </c>
      <c r="S19" s="211">
        <f t="shared" si="6"/>
        <v>1.2</v>
      </c>
      <c r="T19" s="36">
        <f t="shared" si="7"/>
        <v>31234</v>
      </c>
      <c r="U19" s="211">
        <f t="shared" si="6"/>
        <v>4.2</v>
      </c>
    </row>
    <row r="20" spans="1:21" ht="15" customHeight="1">
      <c r="A20" s="17">
        <v>14</v>
      </c>
      <c r="B20" s="26" t="s">
        <v>110</v>
      </c>
      <c r="C20" s="221"/>
      <c r="D20" s="221"/>
      <c r="E20" s="221"/>
      <c r="F20" s="89">
        <v>55937</v>
      </c>
      <c r="G20" s="28">
        <f t="shared" si="0"/>
        <v>15.2</v>
      </c>
      <c r="H20" s="89">
        <v>12549</v>
      </c>
      <c r="I20" s="211">
        <f t="shared" si="1"/>
        <v>15.6</v>
      </c>
      <c r="J20" s="89">
        <v>9942</v>
      </c>
      <c r="K20" s="211">
        <f t="shared" si="2"/>
        <v>5.8</v>
      </c>
      <c r="L20" s="89">
        <v>351</v>
      </c>
      <c r="M20" s="211">
        <f t="shared" si="3"/>
        <v>1.7</v>
      </c>
      <c r="N20" s="89">
        <v>2005</v>
      </c>
      <c r="O20" s="211">
        <f t="shared" si="4"/>
        <v>12.7</v>
      </c>
      <c r="P20" s="89">
        <v>1365</v>
      </c>
      <c r="Q20" s="211">
        <f t="shared" si="5"/>
        <v>29.8</v>
      </c>
      <c r="R20" s="89">
        <v>1311</v>
      </c>
      <c r="S20" s="211">
        <f t="shared" si="6"/>
        <v>1.6</v>
      </c>
      <c r="T20" s="36">
        <f t="shared" si="7"/>
        <v>83460</v>
      </c>
      <c r="U20" s="211">
        <f t="shared" si="6"/>
        <v>11.2</v>
      </c>
    </row>
    <row r="21" spans="1:21" ht="15" customHeight="1">
      <c r="A21" s="17">
        <v>15</v>
      </c>
      <c r="B21" s="26" t="s">
        <v>111</v>
      </c>
      <c r="C21" s="221"/>
      <c r="D21" s="221"/>
      <c r="E21" s="221"/>
      <c r="F21" s="89">
        <v>68205</v>
      </c>
      <c r="G21" s="28">
        <f t="shared" si="0"/>
        <v>18.5</v>
      </c>
      <c r="H21" s="89">
        <v>23962</v>
      </c>
      <c r="I21" s="211">
        <f t="shared" si="1"/>
        <v>29.8</v>
      </c>
      <c r="J21" s="89">
        <v>106521</v>
      </c>
      <c r="K21" s="211">
        <f t="shared" si="2"/>
        <v>61.6</v>
      </c>
      <c r="L21" s="89">
        <v>4023</v>
      </c>
      <c r="M21" s="211">
        <f t="shared" si="3"/>
        <v>19.1</v>
      </c>
      <c r="N21" s="89">
        <v>480</v>
      </c>
      <c r="O21" s="211">
        <f t="shared" si="4"/>
        <v>3.1</v>
      </c>
      <c r="P21" s="89">
        <v>694</v>
      </c>
      <c r="Q21" s="211">
        <f t="shared" si="5"/>
        <v>15.2</v>
      </c>
      <c r="R21" s="89">
        <v>712</v>
      </c>
      <c r="S21" s="211">
        <f t="shared" si="6"/>
        <v>0.9</v>
      </c>
      <c r="T21" s="36">
        <f t="shared" si="7"/>
        <v>204597</v>
      </c>
      <c r="U21" s="211">
        <f t="shared" si="6"/>
        <v>27.5</v>
      </c>
    </row>
    <row r="22" spans="1:21" ht="15" customHeight="1">
      <c r="A22" s="17">
        <v>30</v>
      </c>
      <c r="B22" s="26" t="s">
        <v>112</v>
      </c>
      <c r="C22" s="221"/>
      <c r="D22" s="221"/>
      <c r="E22" s="221"/>
      <c r="F22" s="89">
        <v>0</v>
      </c>
      <c r="G22" s="28"/>
      <c r="H22" s="89">
        <v>0</v>
      </c>
      <c r="I22" s="211">
        <f t="shared" si="1"/>
        <v>0</v>
      </c>
      <c r="J22" s="89">
        <v>0</v>
      </c>
      <c r="K22" s="211">
        <f t="shared" si="2"/>
        <v>0</v>
      </c>
      <c r="L22" s="89">
        <v>0</v>
      </c>
      <c r="M22" s="211">
        <f t="shared" si="3"/>
        <v>0</v>
      </c>
      <c r="N22" s="89">
        <v>0</v>
      </c>
      <c r="O22" s="211">
        <f t="shared" si="4"/>
        <v>0</v>
      </c>
      <c r="P22" s="89">
        <v>0</v>
      </c>
      <c r="Q22" s="211">
        <f t="shared" si="5"/>
        <v>0</v>
      </c>
      <c r="R22" s="89">
        <v>0</v>
      </c>
      <c r="S22" s="211">
        <f t="shared" si="6"/>
        <v>0</v>
      </c>
      <c r="T22" s="36">
        <f t="shared" si="7"/>
        <v>0</v>
      </c>
      <c r="U22" s="211">
        <f t="shared" si="6"/>
        <v>0</v>
      </c>
    </row>
    <row r="23" spans="1:21" ht="15" customHeight="1">
      <c r="A23" s="17">
        <v>31</v>
      </c>
      <c r="B23" s="26" t="s">
        <v>113</v>
      </c>
      <c r="C23" s="221"/>
      <c r="D23" s="221"/>
      <c r="E23" s="221"/>
      <c r="F23" s="89">
        <v>0</v>
      </c>
      <c r="G23" s="28">
        <f t="shared" si="0"/>
        <v>0</v>
      </c>
      <c r="H23" s="89">
        <v>0</v>
      </c>
      <c r="I23" s="211">
        <f t="shared" si="1"/>
        <v>0</v>
      </c>
      <c r="J23" s="89">
        <v>0</v>
      </c>
      <c r="K23" s="211">
        <f t="shared" si="2"/>
        <v>0</v>
      </c>
      <c r="L23" s="89">
        <v>0</v>
      </c>
      <c r="M23" s="211">
        <f t="shared" si="3"/>
        <v>0</v>
      </c>
      <c r="N23" s="89">
        <v>0</v>
      </c>
      <c r="O23" s="211">
        <f t="shared" si="4"/>
        <v>0</v>
      </c>
      <c r="P23" s="89">
        <v>0</v>
      </c>
      <c r="Q23" s="211">
        <f t="shared" si="5"/>
        <v>0</v>
      </c>
      <c r="R23" s="89">
        <v>42726</v>
      </c>
      <c r="S23" s="211">
        <f t="shared" si="6"/>
        <v>53.4</v>
      </c>
      <c r="T23" s="36">
        <f t="shared" si="7"/>
        <v>42726</v>
      </c>
      <c r="U23" s="211">
        <f t="shared" si="6"/>
        <v>5.8</v>
      </c>
    </row>
    <row r="24" spans="1:21" ht="15" customHeight="1" thickBot="1">
      <c r="A24" s="17">
        <v>32</v>
      </c>
      <c r="B24" s="224" t="s">
        <v>114</v>
      </c>
      <c r="C24" s="225"/>
      <c r="D24" s="225"/>
      <c r="E24" s="225"/>
      <c r="F24" s="226">
        <v>368035</v>
      </c>
      <c r="G24" s="496">
        <f t="shared" si="0"/>
        <v>100</v>
      </c>
      <c r="H24" s="226">
        <v>80463</v>
      </c>
      <c r="I24" s="497">
        <f t="shared" si="1"/>
        <v>100</v>
      </c>
      <c r="J24" s="226">
        <v>172804</v>
      </c>
      <c r="K24" s="497">
        <f t="shared" si="2"/>
        <v>100</v>
      </c>
      <c r="L24" s="226">
        <v>21048</v>
      </c>
      <c r="M24" s="497">
        <f t="shared" si="3"/>
        <v>100</v>
      </c>
      <c r="N24" s="226">
        <v>15729</v>
      </c>
      <c r="O24" s="497">
        <f t="shared" si="4"/>
        <v>100</v>
      </c>
      <c r="P24" s="226">
        <v>4579</v>
      </c>
      <c r="Q24" s="497">
        <f t="shared" si="5"/>
        <v>100</v>
      </c>
      <c r="R24" s="226">
        <v>80016</v>
      </c>
      <c r="S24" s="497">
        <f>ROUND(+R24/R$24*100,1)</f>
        <v>100</v>
      </c>
      <c r="T24" s="227">
        <f t="shared" si="7"/>
        <v>742674</v>
      </c>
      <c r="U24" s="497">
        <f>ROUND(+T24/T$24*100,1)</f>
        <v>100</v>
      </c>
    </row>
    <row r="25" spans="2:21" ht="12" customHeight="1" thickTop="1">
      <c r="B25" s="21" t="s">
        <v>221</v>
      </c>
      <c r="C25" s="2"/>
      <c r="D25" s="310" t="s">
        <v>222</v>
      </c>
      <c r="E25" s="624" t="s">
        <v>254</v>
      </c>
      <c r="F25" s="616">
        <f>'２６表（第２表）'!H5/'２６表（第２表）'!H16*100</f>
        <v>160.41218905810587</v>
      </c>
      <c r="G25" s="617"/>
      <c r="H25" s="616">
        <f>'２６表（第２表）'!I5/'２６表（第２表）'!I16*100</f>
        <v>121.92311994332799</v>
      </c>
      <c r="I25" s="617"/>
      <c r="J25" s="616">
        <f>'２６表（第２表）'!J5/'２６表（第２表）'!J16*100</f>
        <v>98.94562625865142</v>
      </c>
      <c r="K25" s="617"/>
      <c r="L25" s="616">
        <f>'２６表（第２表）'!K5/'２６表（第２表）'!K16*100</f>
        <v>100</v>
      </c>
      <c r="M25" s="617"/>
      <c r="N25" s="616">
        <f>'２６表（第２表）'!L5/'２６表（第２表）'!L16*100</f>
        <v>96.90380825227287</v>
      </c>
      <c r="O25" s="617"/>
      <c r="P25" s="616">
        <f>'２６表（第２表）'!M5/'２６表（第２表）'!M16*100</f>
        <v>84.03581568027954</v>
      </c>
      <c r="Q25" s="617"/>
      <c r="R25" s="616">
        <f>'２６表（第２表）'!N5/'２６表（第２表）'!N16*100</f>
        <v>95.24220155968807</v>
      </c>
      <c r="S25" s="617"/>
      <c r="T25" s="616">
        <f>'２６表（第２表）'!O5/'２６表（第２表）'!O16*100</f>
        <v>131.39075826001718</v>
      </c>
      <c r="U25" s="617"/>
    </row>
    <row r="26" spans="2:21" ht="12" customHeight="1">
      <c r="B26" s="303"/>
      <c r="C26" s="307" t="s">
        <v>267</v>
      </c>
      <c r="D26" s="311" t="s">
        <v>223</v>
      </c>
      <c r="E26" s="621"/>
      <c r="F26" s="618"/>
      <c r="G26" s="619"/>
      <c r="H26" s="618"/>
      <c r="I26" s="619"/>
      <c r="J26" s="618"/>
      <c r="K26" s="619"/>
      <c r="L26" s="618"/>
      <c r="M26" s="619"/>
      <c r="N26" s="618"/>
      <c r="O26" s="619"/>
      <c r="P26" s="618"/>
      <c r="Q26" s="619"/>
      <c r="R26" s="618"/>
      <c r="S26" s="619"/>
      <c r="T26" s="618"/>
      <c r="U26" s="619"/>
    </row>
    <row r="27" spans="2:21" ht="12" customHeight="1">
      <c r="B27" s="628" t="s">
        <v>224</v>
      </c>
      <c r="C27" s="571"/>
      <c r="D27" s="312" t="s">
        <v>225</v>
      </c>
      <c r="E27" s="620" t="s">
        <v>254</v>
      </c>
      <c r="F27" s="622">
        <f>'２６表（第２表）'!H5/('２６表（第２表）'!H16+'２６表（第２表）'!H57)*100</f>
        <v>108.21611218036844</v>
      </c>
      <c r="G27" s="623"/>
      <c r="H27" s="622">
        <f>'２６表（第２表）'!I5/('２６表（第２表）'!I16+'２６表（第２表）'!I57)*100</f>
        <v>121.92311994332799</v>
      </c>
      <c r="I27" s="623"/>
      <c r="J27" s="622">
        <f>'２６表（第２表）'!J5/('２６表（第２表）'!J16+'２６表（第２表）'!J57)*100</f>
        <v>98.94562625865142</v>
      </c>
      <c r="K27" s="623"/>
      <c r="L27" s="622">
        <f>'２６表（第２表）'!K5/('２６表（第２表）'!K16+'２６表（第２表）'!K57)*100</f>
        <v>100</v>
      </c>
      <c r="M27" s="623"/>
      <c r="N27" s="622">
        <f>'２６表（第２表）'!L5/('２６表（第２表）'!L16+'２６表（第２表）'!L57)*100</f>
        <v>35.64546304957904</v>
      </c>
      <c r="O27" s="623"/>
      <c r="P27" s="622">
        <f>'２６表（第２表）'!M5/('２６表（第２表）'!M16+'２６表（第２表）'!M57)*100</f>
        <v>84.03581568027954</v>
      </c>
      <c r="Q27" s="623"/>
      <c r="R27" s="622">
        <f>'２６表（第２表）'!N5/('２６表（第２表）'!N16+'２６表（第２表）'!N57)*100</f>
        <v>93.36020286907839</v>
      </c>
      <c r="S27" s="623"/>
      <c r="T27" s="622">
        <f>'２６表（第２表）'!O5/('２６表（第２表）'!O16+'２６表（第２表）'!O57)*100</f>
        <v>102.8426498656771</v>
      </c>
      <c r="U27" s="623"/>
    </row>
    <row r="28" spans="2:21" ht="12" customHeight="1">
      <c r="B28" s="308"/>
      <c r="C28" s="309" t="s">
        <v>267</v>
      </c>
      <c r="D28" s="311" t="s">
        <v>226</v>
      </c>
      <c r="E28" s="621"/>
      <c r="F28" s="618"/>
      <c r="G28" s="619"/>
      <c r="H28" s="618"/>
      <c r="I28" s="619"/>
      <c r="J28" s="618"/>
      <c r="K28" s="619"/>
      <c r="L28" s="618"/>
      <c r="M28" s="619"/>
      <c r="N28" s="618"/>
      <c r="O28" s="619"/>
      <c r="P28" s="618"/>
      <c r="Q28" s="619"/>
      <c r="R28" s="618"/>
      <c r="S28" s="619"/>
      <c r="T28" s="618"/>
      <c r="U28" s="619"/>
    </row>
    <row r="29" spans="2:21" ht="12" customHeight="1">
      <c r="B29" s="629" t="s">
        <v>227</v>
      </c>
      <c r="C29" s="630"/>
      <c r="D29" s="312" t="s">
        <v>228</v>
      </c>
      <c r="E29" s="620" t="s">
        <v>254</v>
      </c>
      <c r="F29" s="622">
        <f>('２６表（第２表）'!H6-'２６表（第２表）'!H9)/('２６表（第２表）'!H17-'２６表（第２表）'!H19)*100</f>
        <v>182.51089154019192</v>
      </c>
      <c r="G29" s="623"/>
      <c r="H29" s="622">
        <f>('２６表（第２表）'!I6-'２６表（第２表）'!I9)/('２６表（第２表）'!I17-'２６表（第２表）'!I19)*100</f>
        <v>36.89273330599158</v>
      </c>
      <c r="I29" s="623"/>
      <c r="J29" s="622">
        <f>('２６表（第２表）'!J6-'２６表（第２表）'!J9)/('２６表（第２表）'!J17-'２６表（第２表）'!J19)*100</f>
        <v>52.042198097266265</v>
      </c>
      <c r="K29" s="623"/>
      <c r="L29" s="622">
        <f>('２６表（第２表）'!K6-'２６表（第２表）'!K9)/('２６表（第２表）'!K17-'２６表（第２表）'!K19)*100</f>
        <v>64.6047130368681</v>
      </c>
      <c r="M29" s="623"/>
      <c r="N29" s="622">
        <f>('２６表（第２表）'!L6-'２６表（第２表）'!L9)/('２６表（第２表）'!L17-'２６表（第２表）'!L19)*100</f>
        <v>97.17549984132022</v>
      </c>
      <c r="O29" s="623"/>
      <c r="P29" s="622">
        <f>('２６表（第２表）'!M6-'２６表（第２表）'!M9)/('２６表（第２表）'!M17-'２６表（第２表）'!M19)*100</f>
        <v>72.02445948897139</v>
      </c>
      <c r="Q29" s="623"/>
      <c r="R29" s="622">
        <f>('２６表（第２表）'!N6-'２６表（第２表）'!N9)/('２６表（第２表）'!N17-'２６表（第２表）'!N19)*100</f>
        <v>47.09606767030864</v>
      </c>
      <c r="S29" s="623"/>
      <c r="T29" s="622">
        <f>('２６表（第２表）'!O6-'２６表（第２表）'!O9)/('２６表（第２表）'!O17-'２６表（第２表）'!O19)*100</f>
        <v>111.19476547315968</v>
      </c>
      <c r="U29" s="623"/>
    </row>
    <row r="30" spans="2:21" ht="12" customHeight="1">
      <c r="B30" s="25"/>
      <c r="C30" s="307" t="s">
        <v>268</v>
      </c>
      <c r="D30" s="311" t="s">
        <v>229</v>
      </c>
      <c r="E30" s="621"/>
      <c r="F30" s="618"/>
      <c r="G30" s="619"/>
      <c r="H30" s="618"/>
      <c r="I30" s="619"/>
      <c r="J30" s="618"/>
      <c r="K30" s="619"/>
      <c r="L30" s="618"/>
      <c r="M30" s="619"/>
      <c r="N30" s="618"/>
      <c r="O30" s="619"/>
      <c r="P30" s="618"/>
      <c r="Q30" s="619"/>
      <c r="R30" s="618"/>
      <c r="S30" s="619"/>
      <c r="T30" s="618"/>
      <c r="U30" s="619"/>
    </row>
    <row r="31" spans="2:21" ht="12" customHeight="1">
      <c r="B31" s="628" t="s">
        <v>233</v>
      </c>
      <c r="C31" s="571"/>
      <c r="D31" s="312" t="s">
        <v>231</v>
      </c>
      <c r="E31" s="620" t="s">
        <v>254</v>
      </c>
      <c r="F31" s="622">
        <f>'２６表（第２表）'!H18/'２６表（第２表）'!H6*100</f>
        <v>10.070137848782382</v>
      </c>
      <c r="G31" s="623"/>
      <c r="H31" s="622">
        <f>'２６表（第２表）'!I18/'２６表（第２表）'!I6*100</f>
        <v>86.34327101229577</v>
      </c>
      <c r="I31" s="623"/>
      <c r="J31" s="622">
        <f>'２６表（第２表）'!J18/'２６表（第２表）'!J6*100</f>
        <v>14.32431530840311</v>
      </c>
      <c r="K31" s="623"/>
      <c r="L31" s="622">
        <f>'２６表（第２表）'!K18/'２６表（第２表）'!K6*100</f>
        <v>118.78952787174583</v>
      </c>
      <c r="M31" s="623"/>
      <c r="N31" s="622">
        <f>'２６表（第２表）'!L18/'２６表（第２表）'!L6*100</f>
        <v>0</v>
      </c>
      <c r="O31" s="623"/>
      <c r="P31" s="622">
        <f>'２６表（第２表）'!M18/'２６表（第２表）'!M6*100</f>
        <v>0</v>
      </c>
      <c r="Q31" s="623"/>
      <c r="R31" s="622">
        <f>'２６表（第２表）'!N18/'２６表（第２表）'!N6*100</f>
        <v>51.941734598423096</v>
      </c>
      <c r="S31" s="623"/>
      <c r="T31" s="622">
        <f>'２６表（第２表）'!O18/'２６表（第２表）'!O6*100</f>
        <v>17.464444488482854</v>
      </c>
      <c r="U31" s="623"/>
    </row>
    <row r="32" spans="2:21" ht="12" customHeight="1" thickBot="1">
      <c r="B32" s="631" t="s">
        <v>269</v>
      </c>
      <c r="C32" s="632"/>
      <c r="D32" s="313" t="s">
        <v>232</v>
      </c>
      <c r="E32" s="627"/>
      <c r="F32" s="625"/>
      <c r="G32" s="626"/>
      <c r="H32" s="625"/>
      <c r="I32" s="626"/>
      <c r="J32" s="625"/>
      <c r="K32" s="626"/>
      <c r="L32" s="625"/>
      <c r="M32" s="626"/>
      <c r="N32" s="625"/>
      <c r="O32" s="626"/>
      <c r="P32" s="625"/>
      <c r="Q32" s="626"/>
      <c r="R32" s="625"/>
      <c r="S32" s="626"/>
      <c r="T32" s="625"/>
      <c r="U32" s="626"/>
    </row>
  </sheetData>
  <sheetProtection/>
  <mergeCells count="55">
    <mergeCell ref="T25:U26"/>
    <mergeCell ref="T27:U28"/>
    <mergeCell ref="T29:U30"/>
    <mergeCell ref="N31:O32"/>
    <mergeCell ref="P31:Q32"/>
    <mergeCell ref="R31:S32"/>
    <mergeCell ref="N25:O26"/>
    <mergeCell ref="P25:Q26"/>
    <mergeCell ref="R25:S26"/>
    <mergeCell ref="N27:O28"/>
    <mergeCell ref="B27:C27"/>
    <mergeCell ref="B29:C29"/>
    <mergeCell ref="B31:C31"/>
    <mergeCell ref="B32:C32"/>
    <mergeCell ref="P27:Q28"/>
    <mergeCell ref="R27:S28"/>
    <mergeCell ref="T31:U32"/>
    <mergeCell ref="N29:O30"/>
    <mergeCell ref="P29:Q30"/>
    <mergeCell ref="R29:S30"/>
    <mergeCell ref="L29:M30"/>
    <mergeCell ref="E29:E30"/>
    <mergeCell ref="F29:G30"/>
    <mergeCell ref="H29:I30"/>
    <mergeCell ref="J29:K30"/>
    <mergeCell ref="L31:M32"/>
    <mergeCell ref="E31:E32"/>
    <mergeCell ref="F31:G32"/>
    <mergeCell ref="H31:I32"/>
    <mergeCell ref="J31:K32"/>
    <mergeCell ref="L25:M26"/>
    <mergeCell ref="E27:E28"/>
    <mergeCell ref="F27:G28"/>
    <mergeCell ref="H27:I28"/>
    <mergeCell ref="J27:K28"/>
    <mergeCell ref="L27:M28"/>
    <mergeCell ref="E25:E26"/>
    <mergeCell ref="F25:G26"/>
    <mergeCell ref="H25:I26"/>
    <mergeCell ref="J25:K26"/>
    <mergeCell ref="F2:G2"/>
    <mergeCell ref="H2:I2"/>
    <mergeCell ref="J2:K2"/>
    <mergeCell ref="L2:M2"/>
    <mergeCell ref="F3:G3"/>
    <mergeCell ref="H3:I3"/>
    <mergeCell ref="J3:K3"/>
    <mergeCell ref="L3:M3"/>
    <mergeCell ref="N2:O2"/>
    <mergeCell ref="P2:Q2"/>
    <mergeCell ref="R2:S2"/>
    <mergeCell ref="T2:U3"/>
    <mergeCell ref="N3:O3"/>
    <mergeCell ref="P3:Q3"/>
    <mergeCell ref="R3:S3"/>
  </mergeCells>
  <conditionalFormatting sqref="N29 N27 N31 P31 R31 T31 P27 R27 P29 R29 P25 T27 D29:D32 T25 T29 E15:L59 F7:L14 M7:M24 N7:N25 O7:Q24 S7:U24 R7:R25">
    <cfRule type="cellIs" priority="1" dxfId="0" operator="equal" stopIfTrue="1">
      <formula>0</formula>
    </cfRule>
  </conditionalFormatting>
  <printOptions horizontalCentered="1"/>
  <pageMargins left="0.7874015748031497" right="0.4724409448818898" top="0.5511811023622047" bottom="0.5511811023622047" header="0.5118110236220472" footer="0.1968503937007874"/>
  <pageSetup horizontalDpi="600" verticalDpi="600" orientation="landscape" paperSize="9" scale="72" r:id="rId1"/>
  <headerFooter alignWithMargins="0">
    <oddFooter>&amp;C&amp;"ＭＳ Ｐゴシック,太字"&amp;16７　市場事業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N54"/>
  <sheetViews>
    <sheetView view="pageBreakPreview" zoomScaleNormal="75" zoomScaleSheetLayoutView="100" zoomScalePageLayoutView="0" workbookViewId="0" topLeftCell="A1">
      <pane xSplit="7" ySplit="3" topLeftCell="H31" activePane="bottomRight" state="frozen"/>
      <selection pane="topLeft" activeCell="H38" sqref="H38"/>
      <selection pane="topRight" activeCell="H38" sqref="H38"/>
      <selection pane="bottomLeft" activeCell="H38" sqref="H38"/>
      <selection pane="bottomRight" activeCell="A1" sqref="A1:A16384"/>
    </sheetView>
  </sheetViews>
  <sheetFormatPr defaultColWidth="9.00390625" defaultRowHeight="17.25" customHeight="1"/>
  <cols>
    <col min="1" max="1" width="3.25390625" style="17" customWidth="1"/>
    <col min="2" max="3" width="1.75390625" style="17" customWidth="1"/>
    <col min="4" max="4" width="3.25390625" style="17" customWidth="1"/>
    <col min="5" max="5" width="12.875" style="17" customWidth="1"/>
    <col min="6" max="6" width="6.625" style="101" customWidth="1"/>
    <col min="7" max="14" width="8.875" style="101" customWidth="1"/>
    <col min="15" max="16384" width="9.00390625" style="302" customWidth="1"/>
  </cols>
  <sheetData>
    <row r="1" spans="2:14" ht="19.5" customHeight="1" thickBot="1">
      <c r="B1" s="144" t="s">
        <v>30</v>
      </c>
      <c r="D1" s="18"/>
      <c r="E1" s="18"/>
      <c r="F1" s="90"/>
      <c r="J1" s="102"/>
      <c r="N1" s="102" t="s">
        <v>7</v>
      </c>
    </row>
    <row r="2" spans="2:14" ht="17.25" customHeight="1">
      <c r="B2" s="634" t="s">
        <v>173</v>
      </c>
      <c r="C2" s="635"/>
      <c r="D2" s="635"/>
      <c r="E2" s="635"/>
      <c r="F2" s="636"/>
      <c r="G2" s="128" t="s">
        <v>258</v>
      </c>
      <c r="H2" s="116" t="s">
        <v>259</v>
      </c>
      <c r="I2" s="116" t="s">
        <v>260</v>
      </c>
      <c r="J2" s="116" t="s">
        <v>261</v>
      </c>
      <c r="K2" s="116" t="s">
        <v>262</v>
      </c>
      <c r="L2" s="117" t="s">
        <v>263</v>
      </c>
      <c r="M2" s="122" t="s">
        <v>264</v>
      </c>
      <c r="N2" s="124"/>
    </row>
    <row r="3" spans="2:14" ht="17.25" customHeight="1" thickBot="1">
      <c r="B3" s="637" t="s">
        <v>174</v>
      </c>
      <c r="C3" s="638"/>
      <c r="D3" s="638"/>
      <c r="E3" s="638"/>
      <c r="F3" s="639"/>
      <c r="G3" s="129" t="s">
        <v>33</v>
      </c>
      <c r="H3" s="118" t="s">
        <v>34</v>
      </c>
      <c r="I3" s="118" t="s">
        <v>35</v>
      </c>
      <c r="J3" s="118" t="s">
        <v>36</v>
      </c>
      <c r="K3" s="119" t="s">
        <v>37</v>
      </c>
      <c r="L3" s="120" t="s">
        <v>38</v>
      </c>
      <c r="M3" s="123" t="s">
        <v>39</v>
      </c>
      <c r="N3" s="125" t="s">
        <v>175</v>
      </c>
    </row>
    <row r="4" spans="2:14" ht="17.25" customHeight="1">
      <c r="B4" s="48" t="s">
        <v>176</v>
      </c>
      <c r="C4" s="55"/>
      <c r="D4" s="55"/>
      <c r="E4" s="55"/>
      <c r="F4" s="315" t="s">
        <v>168</v>
      </c>
      <c r="G4" s="525">
        <f>SUM(G8)</f>
        <v>101486</v>
      </c>
      <c r="H4" s="526">
        <f aca="true" t="shared" si="0" ref="H4:M4">SUM(H8)</f>
        <v>24139</v>
      </c>
      <c r="I4" s="526">
        <f t="shared" si="0"/>
        <v>51841</v>
      </c>
      <c r="J4" s="526">
        <f t="shared" si="0"/>
        <v>6314</v>
      </c>
      <c r="K4" s="526">
        <f t="shared" si="0"/>
        <v>1891</v>
      </c>
      <c r="L4" s="526">
        <f t="shared" si="0"/>
        <v>1374</v>
      </c>
      <c r="M4" s="527">
        <f t="shared" si="0"/>
        <v>24119</v>
      </c>
      <c r="N4" s="203">
        <f>SUM(G4:M4)</f>
        <v>211164</v>
      </c>
    </row>
    <row r="5" spans="2:14" ht="17.25" customHeight="1">
      <c r="B5" s="48"/>
      <c r="C5" s="55"/>
      <c r="D5" s="55"/>
      <c r="E5" s="55"/>
      <c r="F5" s="314" t="s">
        <v>169</v>
      </c>
      <c r="G5" s="528">
        <f>SUM(G9)</f>
        <v>13497</v>
      </c>
      <c r="H5" s="529">
        <f aca="true" t="shared" si="1" ref="H5:M5">SUM(H9)</f>
        <v>51643</v>
      </c>
      <c r="I5" s="529">
        <f t="shared" si="1"/>
        <v>81000</v>
      </c>
      <c r="J5" s="529">
        <f t="shared" si="1"/>
        <v>4999</v>
      </c>
      <c r="K5" s="529">
        <f t="shared" si="1"/>
        <v>9112</v>
      </c>
      <c r="L5" s="529">
        <f t="shared" si="1"/>
        <v>0</v>
      </c>
      <c r="M5" s="530">
        <f t="shared" si="1"/>
        <v>25358</v>
      </c>
      <c r="N5" s="126">
        <f>SUM(G5:M5)</f>
        <v>185609</v>
      </c>
    </row>
    <row r="6" spans="2:14" ht="17.25" customHeight="1">
      <c r="B6" s="248"/>
      <c r="C6" s="251" t="s">
        <v>177</v>
      </c>
      <c r="D6" s="249"/>
      <c r="E6" s="249"/>
      <c r="F6" s="332"/>
      <c r="G6" s="284"/>
      <c r="H6" s="284"/>
      <c r="I6" s="284"/>
      <c r="J6" s="284"/>
      <c r="K6" s="284"/>
      <c r="L6" s="284"/>
      <c r="M6" s="284"/>
      <c r="N6" s="287"/>
    </row>
    <row r="7" spans="2:14" ht="17.25" customHeight="1">
      <c r="B7" s="248"/>
      <c r="C7" s="251" t="s">
        <v>178</v>
      </c>
      <c r="D7" s="249"/>
      <c r="E7" s="249"/>
      <c r="F7" s="333"/>
      <c r="G7" s="284"/>
      <c r="H7" s="285"/>
      <c r="I7" s="285"/>
      <c r="J7" s="285"/>
      <c r="K7" s="285"/>
      <c r="L7" s="285"/>
      <c r="M7" s="286"/>
      <c r="N7" s="287"/>
    </row>
    <row r="8" spans="2:14" ht="17.25" customHeight="1">
      <c r="B8" s="248"/>
      <c r="C8" s="252"/>
      <c r="D8" s="640" t="s">
        <v>179</v>
      </c>
      <c r="E8" s="641"/>
      <c r="F8" s="334" t="s">
        <v>168</v>
      </c>
      <c r="G8" s="498">
        <v>101486</v>
      </c>
      <c r="H8" s="149">
        <v>24139</v>
      </c>
      <c r="I8" s="149">
        <v>51841</v>
      </c>
      <c r="J8" s="149">
        <v>6314</v>
      </c>
      <c r="K8" s="149">
        <v>1891</v>
      </c>
      <c r="L8" s="149">
        <v>1374</v>
      </c>
      <c r="M8" s="499">
        <v>24119</v>
      </c>
      <c r="N8" s="204">
        <f aca="true" t="shared" si="2" ref="N8:N29">SUM(G8:M8)</f>
        <v>211164</v>
      </c>
    </row>
    <row r="9" spans="2:14" ht="17.25" customHeight="1">
      <c r="B9" s="248"/>
      <c r="C9" s="252"/>
      <c r="D9" s="642"/>
      <c r="E9" s="643"/>
      <c r="F9" s="329" t="s">
        <v>169</v>
      </c>
      <c r="G9" s="194">
        <v>13497</v>
      </c>
      <c r="H9" s="154">
        <v>51643</v>
      </c>
      <c r="I9" s="154">
        <v>81000</v>
      </c>
      <c r="J9" s="154">
        <v>4999</v>
      </c>
      <c r="K9" s="154">
        <v>9112</v>
      </c>
      <c r="L9" s="154">
        <v>0</v>
      </c>
      <c r="M9" s="500">
        <v>25358</v>
      </c>
      <c r="N9" s="206">
        <f t="shared" si="2"/>
        <v>185609</v>
      </c>
    </row>
    <row r="10" spans="2:14" ht="17.25" customHeight="1">
      <c r="B10" s="248"/>
      <c r="C10" s="252"/>
      <c r="D10" s="316"/>
      <c r="E10" s="633" t="s">
        <v>180</v>
      </c>
      <c r="F10" s="329" t="s">
        <v>168</v>
      </c>
      <c r="G10" s="194">
        <v>94821</v>
      </c>
      <c r="H10" s="154">
        <v>24139</v>
      </c>
      <c r="I10" s="154">
        <v>51841</v>
      </c>
      <c r="J10" s="154">
        <v>6314</v>
      </c>
      <c r="K10" s="154">
        <v>1891</v>
      </c>
      <c r="L10" s="154">
        <v>1374</v>
      </c>
      <c r="M10" s="500">
        <v>23833</v>
      </c>
      <c r="N10" s="206">
        <f t="shared" si="2"/>
        <v>204213</v>
      </c>
    </row>
    <row r="11" spans="2:14" ht="17.25" customHeight="1">
      <c r="B11" s="248"/>
      <c r="C11" s="252"/>
      <c r="D11" s="316"/>
      <c r="E11" s="633"/>
      <c r="F11" s="329" t="s">
        <v>169</v>
      </c>
      <c r="G11" s="194">
        <v>12611</v>
      </c>
      <c r="H11" s="154">
        <v>34003</v>
      </c>
      <c r="I11" s="154">
        <v>81000</v>
      </c>
      <c r="J11" s="154">
        <v>4999</v>
      </c>
      <c r="K11" s="154">
        <v>6302</v>
      </c>
      <c r="L11" s="154">
        <v>0</v>
      </c>
      <c r="M11" s="500">
        <v>23833</v>
      </c>
      <c r="N11" s="206">
        <f t="shared" si="2"/>
        <v>162748</v>
      </c>
    </row>
    <row r="12" spans="2:14" ht="17.25" customHeight="1">
      <c r="B12" s="248"/>
      <c r="C12" s="252"/>
      <c r="D12" s="316"/>
      <c r="E12" s="633" t="s">
        <v>181</v>
      </c>
      <c r="F12" s="329" t="s">
        <v>168</v>
      </c>
      <c r="G12" s="194">
        <v>6665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500">
        <v>286</v>
      </c>
      <c r="N12" s="206">
        <f t="shared" si="2"/>
        <v>6951</v>
      </c>
    </row>
    <row r="13" spans="2:14" ht="17.25" customHeight="1">
      <c r="B13" s="248"/>
      <c r="C13" s="252"/>
      <c r="D13" s="316"/>
      <c r="E13" s="633"/>
      <c r="F13" s="329" t="s">
        <v>169</v>
      </c>
      <c r="G13" s="194">
        <v>886</v>
      </c>
      <c r="H13" s="154">
        <v>0</v>
      </c>
      <c r="I13" s="154">
        <v>0</v>
      </c>
      <c r="J13" s="154">
        <v>0</v>
      </c>
      <c r="K13" s="154">
        <v>2810</v>
      </c>
      <c r="L13" s="154">
        <v>0</v>
      </c>
      <c r="M13" s="500">
        <v>572</v>
      </c>
      <c r="N13" s="206">
        <f t="shared" si="2"/>
        <v>4268</v>
      </c>
    </row>
    <row r="14" spans="2:14" ht="17.25" customHeight="1">
      <c r="B14" s="248"/>
      <c r="C14" s="252"/>
      <c r="D14" s="316"/>
      <c r="E14" s="633" t="s">
        <v>182</v>
      </c>
      <c r="F14" s="329" t="s">
        <v>168</v>
      </c>
      <c r="G14" s="19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0</v>
      </c>
      <c r="M14" s="500">
        <v>0</v>
      </c>
      <c r="N14" s="206">
        <f t="shared" si="2"/>
        <v>0</v>
      </c>
    </row>
    <row r="15" spans="2:14" ht="17.25" customHeight="1">
      <c r="B15" s="248"/>
      <c r="C15" s="252"/>
      <c r="D15" s="316"/>
      <c r="E15" s="633"/>
      <c r="F15" s="329" t="s">
        <v>169</v>
      </c>
      <c r="G15" s="19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500">
        <v>0</v>
      </c>
      <c r="N15" s="206">
        <f t="shared" si="2"/>
        <v>0</v>
      </c>
    </row>
    <row r="16" spans="2:14" ht="17.25" customHeight="1">
      <c r="B16" s="248"/>
      <c r="C16" s="252"/>
      <c r="D16" s="316"/>
      <c r="E16" s="645" t="s">
        <v>278</v>
      </c>
      <c r="F16" s="329" t="s">
        <v>168</v>
      </c>
      <c r="G16" s="19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500">
        <v>0</v>
      </c>
      <c r="N16" s="206">
        <f t="shared" si="2"/>
        <v>0</v>
      </c>
    </row>
    <row r="17" spans="2:14" ht="17.25" customHeight="1" thickBot="1">
      <c r="B17" s="263"/>
      <c r="C17" s="264"/>
      <c r="D17" s="317"/>
      <c r="E17" s="646"/>
      <c r="F17" s="330" t="s">
        <v>169</v>
      </c>
      <c r="G17" s="501">
        <v>0</v>
      </c>
      <c r="H17" s="172">
        <v>17640</v>
      </c>
      <c r="I17" s="172">
        <v>0</v>
      </c>
      <c r="J17" s="172">
        <v>0</v>
      </c>
      <c r="K17" s="172">
        <v>0</v>
      </c>
      <c r="L17" s="172">
        <v>0</v>
      </c>
      <c r="M17" s="502">
        <v>953</v>
      </c>
      <c r="N17" s="157">
        <f t="shared" si="2"/>
        <v>18593</v>
      </c>
    </row>
    <row r="18" spans="2:14" ht="17.25" customHeight="1">
      <c r="B18" s="248" t="s">
        <v>183</v>
      </c>
      <c r="C18" s="37"/>
      <c r="D18" s="37"/>
      <c r="E18" s="37"/>
      <c r="F18" s="315" t="s">
        <v>168</v>
      </c>
      <c r="G18" s="525">
        <f>SUM(G20,)</f>
        <v>88758</v>
      </c>
      <c r="H18" s="525">
        <f aca="true" t="shared" si="3" ref="H18:M18">SUM(H20,)</f>
        <v>0</v>
      </c>
      <c r="I18" s="525">
        <f t="shared" si="3"/>
        <v>0</v>
      </c>
      <c r="J18" s="525">
        <f t="shared" si="3"/>
        <v>0</v>
      </c>
      <c r="K18" s="525">
        <f t="shared" si="3"/>
        <v>13516</v>
      </c>
      <c r="L18" s="525">
        <f t="shared" si="3"/>
        <v>0</v>
      </c>
      <c r="M18" s="525">
        <f t="shared" si="3"/>
        <v>807</v>
      </c>
      <c r="N18" s="203">
        <f>SUM(G18:M18)</f>
        <v>103081</v>
      </c>
    </row>
    <row r="19" spans="2:14" ht="17.25" customHeight="1">
      <c r="B19" s="248"/>
      <c r="C19" s="243"/>
      <c r="D19" s="243"/>
      <c r="E19" s="318"/>
      <c r="F19" s="314" t="s">
        <v>169</v>
      </c>
      <c r="G19" s="528">
        <f>SUM(G21,)</f>
        <v>11805</v>
      </c>
      <c r="H19" s="528">
        <f aca="true" t="shared" si="4" ref="H19:M19">SUM(H21,)</f>
        <v>0</v>
      </c>
      <c r="I19" s="528">
        <f t="shared" si="4"/>
        <v>0</v>
      </c>
      <c r="J19" s="528">
        <f t="shared" si="4"/>
        <v>0</v>
      </c>
      <c r="K19" s="528">
        <f t="shared" si="4"/>
        <v>27031</v>
      </c>
      <c r="L19" s="528">
        <f t="shared" si="4"/>
        <v>0</v>
      </c>
      <c r="M19" s="528">
        <f t="shared" si="4"/>
        <v>4595</v>
      </c>
      <c r="N19" s="126">
        <f>SUM(G19:M19)</f>
        <v>43431</v>
      </c>
    </row>
    <row r="20" spans="2:14" ht="17.25" customHeight="1">
      <c r="B20" s="248"/>
      <c r="C20" s="252" t="s">
        <v>185</v>
      </c>
      <c r="D20" s="37"/>
      <c r="E20" s="37"/>
      <c r="F20" s="326" t="s">
        <v>168</v>
      </c>
      <c r="G20" s="506">
        <v>88758</v>
      </c>
      <c r="H20" s="507">
        <v>0</v>
      </c>
      <c r="I20" s="507">
        <v>0</v>
      </c>
      <c r="J20" s="507">
        <v>0</v>
      </c>
      <c r="K20" s="507">
        <v>13516</v>
      </c>
      <c r="L20" s="507">
        <v>0</v>
      </c>
      <c r="M20" s="508">
        <v>807</v>
      </c>
      <c r="N20" s="208">
        <f t="shared" si="2"/>
        <v>103081</v>
      </c>
    </row>
    <row r="21" spans="2:14" ht="17.25" customHeight="1">
      <c r="B21" s="248"/>
      <c r="C21" s="252"/>
      <c r="D21" s="37"/>
      <c r="E21" s="37"/>
      <c r="F21" s="329" t="s">
        <v>169</v>
      </c>
      <c r="G21" s="194">
        <v>11805</v>
      </c>
      <c r="H21" s="154">
        <v>0</v>
      </c>
      <c r="I21" s="154">
        <v>0</v>
      </c>
      <c r="J21" s="154">
        <v>0</v>
      </c>
      <c r="K21" s="154">
        <v>27031</v>
      </c>
      <c r="L21" s="154">
        <v>0</v>
      </c>
      <c r="M21" s="500">
        <v>4595</v>
      </c>
      <c r="N21" s="206">
        <f t="shared" si="2"/>
        <v>43431</v>
      </c>
    </row>
    <row r="22" spans="2:14" ht="17.25" customHeight="1">
      <c r="B22" s="248"/>
      <c r="C22" s="252"/>
      <c r="D22" s="138" t="s">
        <v>184</v>
      </c>
      <c r="E22" s="322"/>
      <c r="F22" s="329" t="s">
        <v>168</v>
      </c>
      <c r="G22" s="194">
        <v>88758</v>
      </c>
      <c r="H22" s="154">
        <v>0</v>
      </c>
      <c r="I22" s="154">
        <v>0</v>
      </c>
      <c r="J22" s="154">
        <v>0</v>
      </c>
      <c r="K22" s="154">
        <v>13516</v>
      </c>
      <c r="L22" s="154">
        <v>0</v>
      </c>
      <c r="M22" s="500">
        <v>807</v>
      </c>
      <c r="N22" s="206">
        <f t="shared" si="2"/>
        <v>103081</v>
      </c>
    </row>
    <row r="23" spans="2:14" ht="17.25" customHeight="1">
      <c r="B23" s="248"/>
      <c r="C23" s="252"/>
      <c r="D23" s="320"/>
      <c r="E23" s="323"/>
      <c r="F23" s="329" t="s">
        <v>169</v>
      </c>
      <c r="G23" s="194">
        <v>11805</v>
      </c>
      <c r="H23" s="154">
        <v>0</v>
      </c>
      <c r="I23" s="154">
        <v>0</v>
      </c>
      <c r="J23" s="154">
        <v>0</v>
      </c>
      <c r="K23" s="154">
        <v>27031</v>
      </c>
      <c r="L23" s="154">
        <v>0</v>
      </c>
      <c r="M23" s="500">
        <v>1613</v>
      </c>
      <c r="N23" s="206">
        <f t="shared" si="2"/>
        <v>40449</v>
      </c>
    </row>
    <row r="24" spans="2:14" ht="17.25" customHeight="1">
      <c r="B24" s="248"/>
      <c r="C24" s="252"/>
      <c r="D24" s="319" t="s">
        <v>186</v>
      </c>
      <c r="E24" s="322"/>
      <c r="F24" s="329" t="s">
        <v>168</v>
      </c>
      <c r="G24" s="503">
        <v>0</v>
      </c>
      <c r="H24" s="504">
        <v>0</v>
      </c>
      <c r="I24" s="504">
        <v>0</v>
      </c>
      <c r="J24" s="504">
        <v>0</v>
      </c>
      <c r="K24" s="504">
        <v>0</v>
      </c>
      <c r="L24" s="504">
        <v>0</v>
      </c>
      <c r="M24" s="505">
        <v>0</v>
      </c>
      <c r="N24" s="206">
        <f t="shared" si="2"/>
        <v>0</v>
      </c>
    </row>
    <row r="25" spans="2:14" ht="17.25" customHeight="1">
      <c r="B25" s="248"/>
      <c r="C25" s="252"/>
      <c r="D25" s="320"/>
      <c r="E25" s="323"/>
      <c r="F25" s="329" t="s">
        <v>169</v>
      </c>
      <c r="G25" s="503">
        <v>0</v>
      </c>
      <c r="H25" s="504">
        <v>0</v>
      </c>
      <c r="I25" s="504">
        <v>0</v>
      </c>
      <c r="J25" s="504">
        <v>0</v>
      </c>
      <c r="K25" s="504">
        <v>0</v>
      </c>
      <c r="L25" s="504">
        <v>0</v>
      </c>
      <c r="M25" s="505">
        <v>0</v>
      </c>
      <c r="N25" s="206">
        <f t="shared" si="2"/>
        <v>0</v>
      </c>
    </row>
    <row r="26" spans="2:14" ht="17.25" customHeight="1">
      <c r="B26" s="248"/>
      <c r="C26" s="252"/>
      <c r="D26" s="319" t="s">
        <v>187</v>
      </c>
      <c r="E26" s="37"/>
      <c r="F26" s="329" t="s">
        <v>168</v>
      </c>
      <c r="G26" s="19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500">
        <v>0</v>
      </c>
      <c r="N26" s="206">
        <f t="shared" si="2"/>
        <v>0</v>
      </c>
    </row>
    <row r="27" spans="2:14" ht="17.25" customHeight="1" thickBot="1">
      <c r="B27" s="263"/>
      <c r="C27" s="264"/>
      <c r="D27" s="324"/>
      <c r="E27" s="265"/>
      <c r="F27" s="330" t="s">
        <v>169</v>
      </c>
      <c r="G27" s="501">
        <v>0</v>
      </c>
      <c r="H27" s="172">
        <v>0</v>
      </c>
      <c r="I27" s="172">
        <v>0</v>
      </c>
      <c r="J27" s="172">
        <v>0</v>
      </c>
      <c r="K27" s="172">
        <v>0</v>
      </c>
      <c r="L27" s="172">
        <v>0</v>
      </c>
      <c r="M27" s="502">
        <v>2982</v>
      </c>
      <c r="N27" s="157">
        <f t="shared" si="2"/>
        <v>2982</v>
      </c>
    </row>
    <row r="28" spans="2:14" ht="17.25" customHeight="1">
      <c r="B28" s="248" t="s">
        <v>188</v>
      </c>
      <c r="C28" s="37"/>
      <c r="D28" s="37"/>
      <c r="E28" s="37"/>
      <c r="F28" s="315" t="s">
        <v>168</v>
      </c>
      <c r="G28" s="506">
        <v>190244</v>
      </c>
      <c r="H28" s="507">
        <v>24139</v>
      </c>
      <c r="I28" s="507">
        <v>51841</v>
      </c>
      <c r="J28" s="507">
        <v>6314</v>
      </c>
      <c r="K28" s="507">
        <v>15407</v>
      </c>
      <c r="L28" s="507">
        <v>1374</v>
      </c>
      <c r="M28" s="508">
        <v>24926</v>
      </c>
      <c r="N28" s="203">
        <f t="shared" si="2"/>
        <v>314245</v>
      </c>
    </row>
    <row r="29" spans="2:14" ht="17.25" customHeight="1" thickBot="1">
      <c r="B29" s="263"/>
      <c r="C29" s="265"/>
      <c r="D29" s="265"/>
      <c r="E29" s="265"/>
      <c r="F29" s="331" t="s">
        <v>169</v>
      </c>
      <c r="G29" s="501">
        <v>25302</v>
      </c>
      <c r="H29" s="172">
        <v>51643</v>
      </c>
      <c r="I29" s="172">
        <v>81000</v>
      </c>
      <c r="J29" s="172">
        <v>4999</v>
      </c>
      <c r="K29" s="172">
        <v>36143</v>
      </c>
      <c r="L29" s="172">
        <v>0</v>
      </c>
      <c r="M29" s="502">
        <v>29953</v>
      </c>
      <c r="N29" s="209">
        <f t="shared" si="2"/>
        <v>229040</v>
      </c>
    </row>
    <row r="30" spans="2:14" ht="17.25" customHeight="1">
      <c r="B30" s="647" t="s">
        <v>189</v>
      </c>
      <c r="C30" s="648"/>
      <c r="D30" s="648"/>
      <c r="E30" s="648"/>
      <c r="F30" s="649"/>
      <c r="G30" s="407"/>
      <c r="H30" s="410"/>
      <c r="I30" s="281"/>
      <c r="J30" s="281"/>
      <c r="K30" s="281"/>
      <c r="L30" s="281"/>
      <c r="M30" s="282"/>
      <c r="N30" s="283"/>
    </row>
    <row r="31" spans="2:14" ht="17.25" customHeight="1">
      <c r="B31" s="248"/>
      <c r="C31" s="35" t="s">
        <v>190</v>
      </c>
      <c r="D31" s="249"/>
      <c r="E31" s="249"/>
      <c r="F31" s="325" t="s">
        <v>191</v>
      </c>
      <c r="G31" s="89">
        <v>0</v>
      </c>
      <c r="H31" s="94">
        <v>27504</v>
      </c>
      <c r="I31" s="94">
        <v>29159</v>
      </c>
      <c r="J31" s="94">
        <v>0</v>
      </c>
      <c r="K31" s="94">
        <v>7221</v>
      </c>
      <c r="L31" s="94">
        <v>0</v>
      </c>
      <c r="M31" s="509">
        <v>1239</v>
      </c>
      <c r="N31" s="127">
        <f aca="true" t="shared" si="5" ref="N31:N38">SUM(G31:M31)</f>
        <v>65123</v>
      </c>
    </row>
    <row r="32" spans="2:14" ht="17.25" customHeight="1">
      <c r="B32" s="248"/>
      <c r="C32" s="252" t="s">
        <v>192</v>
      </c>
      <c r="D32" s="37"/>
      <c r="E32" s="37"/>
      <c r="F32" s="314" t="s">
        <v>193</v>
      </c>
      <c r="G32" s="506">
        <v>0</v>
      </c>
      <c r="H32" s="507">
        <v>0</v>
      </c>
      <c r="I32" s="507">
        <v>0</v>
      </c>
      <c r="J32" s="507">
        <v>0</v>
      </c>
      <c r="K32" s="159">
        <v>13515</v>
      </c>
      <c r="L32" s="507">
        <v>0</v>
      </c>
      <c r="M32" s="510">
        <v>3788</v>
      </c>
      <c r="N32" s="127">
        <f t="shared" si="5"/>
        <v>17303</v>
      </c>
    </row>
    <row r="33" spans="2:14" ht="17.25" customHeight="1">
      <c r="B33" s="242"/>
      <c r="C33" s="35" t="s">
        <v>194</v>
      </c>
      <c r="D33" s="249"/>
      <c r="E33" s="650" t="s">
        <v>255</v>
      </c>
      <c r="F33" s="651"/>
      <c r="G33" s="89">
        <v>0</v>
      </c>
      <c r="H33" s="94">
        <v>27504</v>
      </c>
      <c r="I33" s="94">
        <v>29159</v>
      </c>
      <c r="J33" s="94">
        <v>0</v>
      </c>
      <c r="K33" s="94">
        <v>20736</v>
      </c>
      <c r="L33" s="94">
        <v>0</v>
      </c>
      <c r="M33" s="509">
        <v>5027</v>
      </c>
      <c r="N33" s="126">
        <f t="shared" si="5"/>
        <v>82426</v>
      </c>
    </row>
    <row r="34" spans="2:14" ht="17.25" customHeight="1">
      <c r="B34" s="652" t="s">
        <v>210</v>
      </c>
      <c r="C34" s="653"/>
      <c r="D34" s="653"/>
      <c r="E34" s="261" t="s">
        <v>195</v>
      </c>
      <c r="F34" s="327"/>
      <c r="G34" s="506">
        <v>0</v>
      </c>
      <c r="H34" s="507">
        <v>0</v>
      </c>
      <c r="I34" s="507">
        <v>0</v>
      </c>
      <c r="J34" s="507">
        <v>0</v>
      </c>
      <c r="K34" s="507">
        <v>0</v>
      </c>
      <c r="L34" s="507">
        <v>0</v>
      </c>
      <c r="M34" s="508">
        <v>0</v>
      </c>
      <c r="N34" s="208">
        <f t="shared" si="5"/>
        <v>0</v>
      </c>
    </row>
    <row r="35" spans="2:14" ht="17.25" customHeight="1">
      <c r="B35" s="654"/>
      <c r="C35" s="655"/>
      <c r="D35" s="655"/>
      <c r="E35" s="321" t="s">
        <v>196</v>
      </c>
      <c r="F35" s="328" t="s">
        <v>256</v>
      </c>
      <c r="G35" s="176">
        <v>0</v>
      </c>
      <c r="H35" s="159">
        <v>0</v>
      </c>
      <c r="I35" s="159">
        <v>0</v>
      </c>
      <c r="J35" s="159">
        <v>0</v>
      </c>
      <c r="K35" s="159">
        <v>0</v>
      </c>
      <c r="L35" s="159">
        <v>0</v>
      </c>
      <c r="M35" s="510">
        <v>0</v>
      </c>
      <c r="N35" s="126">
        <f t="shared" si="5"/>
        <v>0</v>
      </c>
    </row>
    <row r="36" spans="2:14" ht="17.25" customHeight="1">
      <c r="B36" s="652" t="s">
        <v>211</v>
      </c>
      <c r="C36" s="653"/>
      <c r="D36" s="653"/>
      <c r="E36" s="261" t="s">
        <v>195</v>
      </c>
      <c r="F36" s="327"/>
      <c r="G36" s="506">
        <v>0</v>
      </c>
      <c r="H36" s="507">
        <v>0</v>
      </c>
      <c r="I36" s="507">
        <v>0</v>
      </c>
      <c r="J36" s="507">
        <v>0</v>
      </c>
      <c r="K36" s="507">
        <v>0</v>
      </c>
      <c r="L36" s="507">
        <v>0</v>
      </c>
      <c r="M36" s="508">
        <v>0</v>
      </c>
      <c r="N36" s="208">
        <f t="shared" si="5"/>
        <v>0</v>
      </c>
    </row>
    <row r="37" spans="2:14" ht="17.25" customHeight="1">
      <c r="B37" s="654"/>
      <c r="C37" s="655"/>
      <c r="D37" s="655"/>
      <c r="E37" s="321" t="s">
        <v>196</v>
      </c>
      <c r="F37" s="328" t="s">
        <v>257</v>
      </c>
      <c r="G37" s="176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0</v>
      </c>
      <c r="M37" s="510">
        <v>0</v>
      </c>
      <c r="N37" s="207">
        <f t="shared" si="5"/>
        <v>0</v>
      </c>
    </row>
    <row r="38" spans="2:14" ht="17.25" customHeight="1" thickBot="1">
      <c r="B38" s="656" t="s">
        <v>197</v>
      </c>
      <c r="C38" s="657"/>
      <c r="D38" s="657"/>
      <c r="E38" s="657"/>
      <c r="F38" s="658"/>
      <c r="G38" s="531">
        <v>0</v>
      </c>
      <c r="H38" s="532">
        <v>27504</v>
      </c>
      <c r="I38" s="532">
        <v>29159</v>
      </c>
      <c r="J38" s="532">
        <v>0</v>
      </c>
      <c r="K38" s="532">
        <v>20736</v>
      </c>
      <c r="L38" s="532">
        <v>0</v>
      </c>
      <c r="M38" s="533">
        <v>5027</v>
      </c>
      <c r="N38" s="534">
        <f t="shared" si="5"/>
        <v>82426</v>
      </c>
    </row>
    <row r="39" spans="2:14" ht="17.25" customHeight="1">
      <c r="B39" s="55"/>
      <c r="C39" s="55"/>
      <c r="D39" s="55"/>
      <c r="E39" s="55"/>
      <c r="F39" s="86"/>
      <c r="G39" s="97"/>
      <c r="H39" s="97"/>
      <c r="I39" s="97"/>
      <c r="J39" s="97"/>
      <c r="K39" s="97"/>
      <c r="L39" s="97"/>
      <c r="M39" s="97"/>
      <c r="N39" s="98"/>
    </row>
    <row r="40" spans="1:14" ht="17.25" customHeight="1">
      <c r="A40" s="18"/>
      <c r="B40" s="55"/>
      <c r="C40" s="55"/>
      <c r="D40" s="55"/>
      <c r="E40" s="644"/>
      <c r="F40" s="644"/>
      <c r="G40" s="97"/>
      <c r="H40" s="97"/>
      <c r="I40" s="97"/>
      <c r="J40" s="97"/>
      <c r="K40" s="97"/>
      <c r="L40" s="97"/>
      <c r="M40" s="97"/>
      <c r="N40" s="98"/>
    </row>
    <row r="41" spans="1:14" ht="17.25" customHeight="1">
      <c r="A41" s="18"/>
      <c r="B41" s="55"/>
      <c r="C41" s="55"/>
      <c r="D41" s="55"/>
      <c r="E41" s="644"/>
      <c r="F41" s="644"/>
      <c r="G41" s="97"/>
      <c r="H41" s="97"/>
      <c r="I41" s="97"/>
      <c r="J41" s="97"/>
      <c r="K41" s="97"/>
      <c r="L41" s="97"/>
      <c r="M41" s="97"/>
      <c r="N41" s="98"/>
    </row>
    <row r="42" spans="1:14" ht="17.25" customHeight="1">
      <c r="A42" s="18"/>
      <c r="B42" s="55"/>
      <c r="C42" s="55"/>
      <c r="D42" s="55"/>
      <c r="E42" s="103"/>
      <c r="F42" s="104"/>
      <c r="G42" s="97"/>
      <c r="H42" s="97"/>
      <c r="I42" s="97"/>
      <c r="J42" s="97"/>
      <c r="K42" s="97"/>
      <c r="L42" s="97"/>
      <c r="M42" s="97"/>
      <c r="N42" s="98"/>
    </row>
    <row r="43" spans="1:14" ht="17.25" customHeight="1">
      <c r="A43" s="18"/>
      <c r="B43" s="55"/>
      <c r="C43" s="55"/>
      <c r="D43" s="55"/>
      <c r="E43" s="644"/>
      <c r="F43" s="644"/>
      <c r="G43" s="97"/>
      <c r="H43" s="97"/>
      <c r="I43" s="97"/>
      <c r="J43" s="97"/>
      <c r="K43" s="97"/>
      <c r="L43" s="97"/>
      <c r="M43" s="97"/>
      <c r="N43" s="98"/>
    </row>
    <row r="44" spans="1:14" ht="17.25" customHeight="1">
      <c r="A44" s="18"/>
      <c r="B44" s="55"/>
      <c r="C44" s="55"/>
      <c r="D44" s="55"/>
      <c r="E44" s="644"/>
      <c r="F44" s="644"/>
      <c r="G44" s="97"/>
      <c r="H44" s="97"/>
      <c r="I44" s="97"/>
      <c r="J44" s="97"/>
      <c r="K44" s="97"/>
      <c r="L44" s="97"/>
      <c r="M44" s="97"/>
      <c r="N44" s="98"/>
    </row>
    <row r="45" spans="1:14" ht="17.25" customHeight="1">
      <c r="A45" s="18"/>
      <c r="B45" s="55"/>
      <c r="C45" s="55"/>
      <c r="D45" s="55"/>
      <c r="E45" s="55"/>
      <c r="F45" s="86"/>
      <c r="G45" s="97"/>
      <c r="H45" s="97"/>
      <c r="I45" s="97"/>
      <c r="J45" s="97"/>
      <c r="K45" s="97"/>
      <c r="L45" s="97"/>
      <c r="M45" s="97"/>
      <c r="N45" s="98"/>
    </row>
    <row r="46" spans="1:14" ht="17.25" customHeight="1">
      <c r="A46" s="18"/>
      <c r="B46" s="55"/>
      <c r="C46" s="55"/>
      <c r="D46" s="55"/>
      <c r="E46" s="55"/>
      <c r="F46" s="86"/>
      <c r="G46" s="97"/>
      <c r="H46" s="97"/>
      <c r="I46" s="97"/>
      <c r="J46" s="97"/>
      <c r="K46" s="97"/>
      <c r="L46" s="97"/>
      <c r="M46" s="97"/>
      <c r="N46" s="98"/>
    </row>
    <row r="47" spans="1:14" ht="17.25" customHeight="1">
      <c r="A47" s="18"/>
      <c r="B47" s="55"/>
      <c r="C47" s="55"/>
      <c r="D47" s="55"/>
      <c r="E47" s="55"/>
      <c r="F47" s="86"/>
      <c r="G47" s="97"/>
      <c r="H47" s="97"/>
      <c r="I47" s="97"/>
      <c r="J47" s="97"/>
      <c r="K47" s="97"/>
      <c r="L47" s="97"/>
      <c r="M47" s="97"/>
      <c r="N47" s="98"/>
    </row>
    <row r="48" spans="1:14" ht="17.25" customHeight="1">
      <c r="A48" s="18"/>
      <c r="B48" s="55"/>
      <c r="C48" s="55"/>
      <c r="D48" s="55"/>
      <c r="E48" s="55"/>
      <c r="F48" s="86"/>
      <c r="G48" s="97"/>
      <c r="H48" s="97"/>
      <c r="I48" s="97"/>
      <c r="J48" s="97"/>
      <c r="K48" s="97"/>
      <c r="L48" s="97"/>
      <c r="M48" s="97"/>
      <c r="N48" s="98"/>
    </row>
    <row r="49" spans="1:14" ht="17.25" customHeight="1">
      <c r="A49" s="18"/>
      <c r="B49" s="55"/>
      <c r="C49" s="55"/>
      <c r="D49" s="55"/>
      <c r="E49" s="55"/>
      <c r="F49" s="86"/>
      <c r="G49" s="97"/>
      <c r="H49" s="97"/>
      <c r="I49" s="97"/>
      <c r="J49" s="97"/>
      <c r="K49" s="97"/>
      <c r="L49" s="97"/>
      <c r="M49" s="97"/>
      <c r="N49" s="98"/>
    </row>
    <row r="50" spans="1:14" ht="17.25" customHeight="1">
      <c r="A50" s="18"/>
      <c r="B50" s="55"/>
      <c r="C50" s="55"/>
      <c r="D50" s="55"/>
      <c r="E50" s="55"/>
      <c r="F50" s="86"/>
      <c r="G50" s="97"/>
      <c r="H50" s="97"/>
      <c r="I50" s="97"/>
      <c r="J50" s="97"/>
      <c r="K50" s="97"/>
      <c r="L50" s="97"/>
      <c r="M50" s="97"/>
      <c r="N50" s="98"/>
    </row>
    <row r="51" spans="1:14" ht="17.25" customHeight="1">
      <c r="A51" s="18"/>
      <c r="B51" s="55"/>
      <c r="C51" s="55"/>
      <c r="D51" s="55"/>
      <c r="E51" s="55"/>
      <c r="F51" s="86"/>
      <c r="G51" s="97"/>
      <c r="H51" s="97"/>
      <c r="I51" s="97"/>
      <c r="J51" s="97"/>
      <c r="K51" s="97"/>
      <c r="L51" s="97"/>
      <c r="M51" s="97"/>
      <c r="N51" s="98"/>
    </row>
    <row r="52" spans="1:14" ht="17.25" customHeight="1">
      <c r="A52" s="18"/>
      <c r="B52" s="55"/>
      <c r="C52" s="55"/>
      <c r="D52" s="55"/>
      <c r="E52" s="55"/>
      <c r="F52" s="86"/>
      <c r="G52" s="97"/>
      <c r="H52" s="97"/>
      <c r="I52" s="97"/>
      <c r="J52" s="97"/>
      <c r="K52" s="97"/>
      <c r="L52" s="97"/>
      <c r="M52" s="97"/>
      <c r="N52" s="98"/>
    </row>
    <row r="53" spans="1:14" ht="17.25" customHeight="1">
      <c r="A53" s="18"/>
      <c r="B53" s="55"/>
      <c r="C53" s="55"/>
      <c r="D53" s="55"/>
      <c r="E53" s="55"/>
      <c r="F53" s="86"/>
      <c r="G53" s="97"/>
      <c r="H53" s="97"/>
      <c r="I53" s="97"/>
      <c r="J53" s="97"/>
      <c r="K53" s="97"/>
      <c r="L53" s="97"/>
      <c r="M53" s="97"/>
      <c r="N53" s="98"/>
    </row>
    <row r="54" spans="2:14" ht="17.25" customHeight="1">
      <c r="B54" s="2"/>
      <c r="C54" s="2"/>
      <c r="D54" s="2"/>
      <c r="E54" s="2"/>
      <c r="F54" s="105"/>
      <c r="G54" s="105"/>
      <c r="H54" s="105"/>
      <c r="I54" s="105"/>
      <c r="J54" s="105"/>
      <c r="K54" s="105"/>
      <c r="L54" s="105"/>
      <c r="M54" s="105"/>
      <c r="N54" s="105"/>
    </row>
  </sheetData>
  <sheetProtection/>
  <mergeCells count="16">
    <mergeCell ref="E43:F43"/>
    <mergeCell ref="E16:E17"/>
    <mergeCell ref="E44:F44"/>
    <mergeCell ref="B30:F30"/>
    <mergeCell ref="E33:F33"/>
    <mergeCell ref="B34:D35"/>
    <mergeCell ref="B36:D37"/>
    <mergeCell ref="B38:F38"/>
    <mergeCell ref="E40:F40"/>
    <mergeCell ref="E41:F41"/>
    <mergeCell ref="E12:E13"/>
    <mergeCell ref="E14:E15"/>
    <mergeCell ref="B2:F2"/>
    <mergeCell ref="B3:F3"/>
    <mergeCell ref="D8:E9"/>
    <mergeCell ref="E10:E11"/>
  </mergeCells>
  <conditionalFormatting sqref="C39:D65536 A1:B65536 C1:D37 E1:N65536">
    <cfRule type="cellIs" priority="1" dxfId="0" operator="equal" stopIfTrue="1">
      <formula>0</formula>
    </cfRule>
  </conditionalFormatting>
  <printOptions/>
  <pageMargins left="0.8" right="0.3" top="0.54" bottom="1" header="0.512" footer="0.512"/>
  <pageSetup horizontalDpi="600" verticalDpi="600" orientation="portrait" paperSize="9" scale="90" r:id="rId1"/>
  <headerFooter alignWithMargins="0">
    <oddFooter>&amp;C&amp;"ＭＳ Ｐゴシック,太字"&amp;14７　市場事業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財務調査課</dc:creator>
  <cp:keywords/>
  <dc:description/>
  <cp:lastModifiedBy>茨城県</cp:lastModifiedBy>
  <cp:lastPrinted>2012-03-14T04:48:51Z</cp:lastPrinted>
  <dcterms:created xsi:type="dcterms:W3CDTF">2007-09-07T08:55:51Z</dcterms:created>
  <dcterms:modified xsi:type="dcterms:W3CDTF">2012-03-14T05:20:30Z</dcterms:modified>
  <cp:category/>
  <cp:version/>
  <cp:contentType/>
  <cp:contentStatus/>
</cp:coreProperties>
</file>