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5820" activeTab="0"/>
  </bookViews>
  <sheets>
    <sheet name="１９表（第１表）" sheetId="1" r:id="rId1"/>
    <sheet name="２６表（第２表）" sheetId="2" r:id="rId2"/>
    <sheet name="２４表（第３表）" sheetId="3" r:id="rId3"/>
    <sheet name="２１表（第４表）" sheetId="4" r:id="rId4"/>
  </sheets>
  <definedNames>
    <definedName name="_xlnm.Print_Area" localSheetId="0">'１９表（第１表）'!$B$1:$R$73</definedName>
    <definedName name="_xlnm.Print_Area" localSheetId="3">'２１表（第４表）'!$B$1:$Q$32</definedName>
    <definedName name="_xlnm.Print_Area" localSheetId="2">'２４表（第３表）'!$B$1:$M$29</definedName>
    <definedName name="_xlnm.Print_Area" localSheetId="1">'２６表（第２表）'!$B$2:$M$96</definedName>
  </definedNames>
  <calcPr fullCalcOnLoad="1"/>
</workbook>
</file>

<file path=xl/sharedStrings.xml><?xml version="1.0" encoding="utf-8"?>
<sst xmlns="http://schemas.openxmlformats.org/spreadsheetml/2006/main" count="370" uniqueCount="262">
  <si>
    <t>水戸市</t>
  </si>
  <si>
    <t>土浦市</t>
  </si>
  <si>
    <t>石岡市</t>
  </si>
  <si>
    <t>ア　収入</t>
  </si>
  <si>
    <t>　県　　計</t>
  </si>
  <si>
    <t>（単位：千円）</t>
  </si>
  <si>
    <t>筑西市</t>
  </si>
  <si>
    <t>082279</t>
  </si>
  <si>
    <t>082015</t>
  </si>
  <si>
    <t>082031</t>
  </si>
  <si>
    <t>082058</t>
  </si>
  <si>
    <t>６．許認可等年月日</t>
  </si>
  <si>
    <t>第３表　地方債に関する調</t>
  </si>
  <si>
    <t xml:space="preserve"> </t>
  </si>
  <si>
    <t>団　　体　　名</t>
  </si>
  <si>
    <t>項　　　目</t>
  </si>
  <si>
    <t>資金別内訳</t>
  </si>
  <si>
    <t>（１）政府資金</t>
  </si>
  <si>
    <t>財政融資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</si>
  <si>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</si>
  <si>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</si>
  <si>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</si>
  <si>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</si>
  <si>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</si>
  <si>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</si>
  <si>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</si>
  <si>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</si>
  <si>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</si>
  <si>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利率別内訳</t>
  </si>
  <si>
    <t>７％以上７．５％未満</t>
  </si>
  <si>
    <t>７．５％以上８％未満</t>
  </si>
  <si>
    <t>第２表　歳入歳出決算に関する調</t>
  </si>
  <si>
    <t>団体名</t>
  </si>
  <si>
    <t>082015</t>
  </si>
  <si>
    <t>082031</t>
  </si>
  <si>
    <t>082058</t>
  </si>
  <si>
    <t>082279</t>
  </si>
  <si>
    <t>項　　目</t>
  </si>
  <si>
    <t>1.収益的収支</t>
  </si>
  <si>
    <t>（１）総収益　（Ｂ）＋（Ｃ）　                  　（Ａ）</t>
  </si>
  <si>
    <t>ア営業収益                          　　（Ｂ）</t>
  </si>
  <si>
    <t>（ア）料金収入</t>
  </si>
  <si>
    <t>（イ）受託工事収益</t>
  </si>
  <si>
    <t>（ウ）その他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</si>
  <si>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</si>
  <si>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</si>
  <si>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</si>
  <si>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</si>
  <si>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</si>
  <si>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                   　（Ｄ）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</si>
  <si>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</si>
  <si>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</si>
  <si>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</si>
  <si>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</si>
  <si>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</si>
  <si>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</si>
  <si>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（イ）その他</t>
  </si>
  <si>
    <t>（３）収支差引（Ａ）―（Ｄ）                 　　（Ｇ）</t>
  </si>
  <si>
    <t>２．資本的収支</t>
  </si>
  <si>
    <t>（１）資本的収入　　                            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</si>
  <si>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</si>
  <si>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</si>
  <si>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</si>
  <si>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</si>
  <si>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</si>
  <si>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</si>
  <si>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</si>
  <si>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</si>
  <si>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</si>
  <si>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                             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</si>
  <si>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</si>
  <si>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</si>
  <si>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</si>
  <si>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</si>
  <si>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</si>
  <si>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</si>
  <si>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</si>
  <si>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</si>
  <si>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</si>
  <si>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</si>
  <si>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</si>
  <si>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</si>
  <si>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</si>
  <si>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</si>
  <si>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</si>
  <si>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</si>
  <si>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</si>
  <si>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</si>
  <si>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</si>
  <si>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</si>
  <si>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</si>
  <si>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</si>
  <si>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                  　（Ｋ）</t>
  </si>
  <si>
    <t>３.収支再差引（Ｇ）＋（Ｋ）　　                     　（Ｌ）</t>
  </si>
  <si>
    <t>４．積立金　　　　　                       　　　　　　（Ｍ）</t>
  </si>
  <si>
    <t>５.前年度からの繰越金　                         　（Ｎ）</t>
  </si>
  <si>
    <t>うち地方債</t>
  </si>
  <si>
    <t>６．前年度繰上充用金　　                          （Ｏ）</t>
  </si>
  <si>
    <t>７．形式収支(L)-(M)+(N)-(O)+(X)+(Y)　　　　　 （Ｐ）</t>
  </si>
  <si>
    <t>８．未収入特定財源</t>
  </si>
  <si>
    <t>内訳</t>
  </si>
  <si>
    <t>国庫（県）支出金</t>
  </si>
  <si>
    <t>９．翌年度に繰越すべき財源                      （Ｑ）</t>
  </si>
  <si>
    <t>１０．実質収支　（Ｐ）―（Ｑ）</t>
  </si>
  <si>
    <t>黒字</t>
  </si>
  <si>
    <t>赤字（△）</t>
  </si>
  <si>
    <t>　　　　　　　　団　体　名</t>
  </si>
  <si>
    <t>項　　　　目</t>
  </si>
  <si>
    <t>県　計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</si>
  <si>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</si>
  <si>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</si>
  <si>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</si>
  <si>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</si>
  <si>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</si>
  <si>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</si>
  <si>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</si>
  <si>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</si>
  <si>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</si>
  <si>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</si>
  <si>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</si>
  <si>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</si>
  <si>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</si>
  <si>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</si>
  <si>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</si>
  <si>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</si>
  <si>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</si>
  <si>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</si>
  <si>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</si>
  <si>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</si>
  <si>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</si>
  <si>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</si>
  <si>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</si>
  <si>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</si>
  <si>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</si>
  <si>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第１表　施設及び業務概況に関する調</t>
  </si>
  <si>
    <t>土　　　　　　　浦　　　　　　市</t>
  </si>
  <si>
    <t>赤塚駅北口</t>
  </si>
  <si>
    <t>桜川駐車場</t>
  </si>
  <si>
    <t>駅東駐車場</t>
  </si>
  <si>
    <t>駅前駐車場</t>
  </si>
  <si>
    <t>駅西駐車場</t>
  </si>
  <si>
    <t>駅前広場駐車場</t>
  </si>
  <si>
    <t>１．供用開始年月日</t>
  </si>
  <si>
    <t>２．施設</t>
  </si>
  <si>
    <t>（１）構造</t>
  </si>
  <si>
    <t>立体式・自走式</t>
  </si>
  <si>
    <t>広場式・自走式</t>
  </si>
  <si>
    <t>（２）階層</t>
  </si>
  <si>
    <t>ア地上</t>
  </si>
  <si>
    <t>イ地下</t>
  </si>
  <si>
    <t>（３）駐車場使用面積（㎡）</t>
  </si>
  <si>
    <t>（４）収容台数（台）</t>
  </si>
  <si>
    <t>（５）営業時間</t>
  </si>
  <si>
    <t>開始</t>
  </si>
  <si>
    <t>終了</t>
  </si>
  <si>
    <t>３．事業費</t>
  </si>
  <si>
    <t>（千円）</t>
  </si>
  <si>
    <t>総事業費</t>
  </si>
  <si>
    <t>（１）工事費</t>
  </si>
  <si>
    <t>ア　工費</t>
  </si>
  <si>
    <t>イ　用地及び補償費</t>
  </si>
  <si>
    <t>ウ　その他</t>
  </si>
  <si>
    <t>（２）事務費</t>
  </si>
  <si>
    <t>（３）建設利息</t>
  </si>
  <si>
    <t>４．財源内訳</t>
  </si>
  <si>
    <t>（１）無利子貸付金</t>
  </si>
  <si>
    <t>（４）その他</t>
  </si>
  <si>
    <t>５．料金の徴収期間（年）</t>
  </si>
  <si>
    <t>（１）都市計画決定</t>
  </si>
  <si>
    <t>（２）都市計画事業認可</t>
  </si>
  <si>
    <t>（３）着工</t>
  </si>
  <si>
    <t>（４）竣工</t>
  </si>
  <si>
    <t>（１）時間きめ</t>
  </si>
  <si>
    <t>ア　普通自動車</t>
  </si>
  <si>
    <t>イ　小型自動車</t>
  </si>
  <si>
    <t>ウ　乗合型自動車</t>
  </si>
  <si>
    <t>ア　全日</t>
  </si>
  <si>
    <t>イ　昼間</t>
  </si>
  <si>
    <t>ウ　夜間</t>
  </si>
  <si>
    <t>（３）現行料金実施年月日</t>
  </si>
  <si>
    <t>８．事業計画上の数値</t>
  </si>
  <si>
    <t>うち他会計繰入金</t>
  </si>
  <si>
    <t>イ　支出</t>
  </si>
  <si>
    <t>うち職員給与費</t>
  </si>
  <si>
    <t>ウ　収支差（ア―イ）</t>
  </si>
  <si>
    <t>（３）駐車台数</t>
  </si>
  <si>
    <t>ア　一日平均（台）</t>
  </si>
  <si>
    <t>イ　供用開始以降累計（千台）</t>
  </si>
  <si>
    <t>１０．料金徴収委託の状況</t>
  </si>
  <si>
    <t>（１）委託年月日</t>
  </si>
  <si>
    <t>（２）委託先</t>
  </si>
  <si>
    <t>（３）委託料（千円）</t>
  </si>
  <si>
    <t>（１）損益勘定所属職員</t>
  </si>
  <si>
    <t>（２）資本勘定所属職員</t>
  </si>
  <si>
    <t>計</t>
  </si>
  <si>
    <t>駐車場公社</t>
  </si>
  <si>
    <t>７．料　　金　　　　　　（円）</t>
  </si>
  <si>
    <t>９．実　　績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</si>
  <si>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</si>
  <si>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</si>
  <si>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</si>
  <si>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１４．資本的収支に関する他会計繰入金合計</t>
  </si>
  <si>
    <t>（１）当年度
     （千円）</t>
  </si>
  <si>
    <t>（２）供用開始
     以降累計
     （千円）</t>
  </si>
  <si>
    <t>（１）当年度
      （千円）</t>
  </si>
  <si>
    <t>１１．職員数
      （人）</t>
  </si>
  <si>
    <r>
      <t xml:space="preserve">（２）月ぎめ
    </t>
    </r>
    <r>
      <rPr>
        <sz val="6"/>
        <rFont val="ＭＳ Ｐゴシック"/>
        <family val="3"/>
      </rPr>
      <t xml:space="preserve"> （普通自動車）</t>
    </r>
  </si>
  <si>
    <t xml:space="preserve">    項　　目</t>
  </si>
  <si>
    <t xml:space="preserve">団体名    </t>
  </si>
  <si>
    <t>第４表　費用構成表</t>
  </si>
  <si>
    <t>１１．総収支比率</t>
  </si>
  <si>
    <t>１２．収益的収支比率</t>
  </si>
  <si>
    <t>１３．営業収支比率</t>
  </si>
  <si>
    <t>総収益</t>
  </si>
  <si>
    <t>総費用</t>
  </si>
  <si>
    <t>営業収益－受託工事収益</t>
  </si>
  <si>
    <t>営業費用－受託工事費用</t>
  </si>
  <si>
    <t>総費用＋地方債償還金</t>
  </si>
  <si>
    <t>損益勘定所属職員給与費</t>
  </si>
  <si>
    <t>　　　　　総収益　　　　　</t>
  </si>
  <si>
    <t>営業収益</t>
  </si>
  <si>
    <t>　　　　実質赤字額　　　　</t>
  </si>
  <si>
    <t>　　　　　　　営業収益－受託工事収益　　　×１００</t>
  </si>
  <si>
    <t>１８．赤字比率</t>
  </si>
  <si>
    <t>１４．職員給与費対</t>
  </si>
  <si>
    <t>　　　　（階）</t>
  </si>
  <si>
    <t>１５．元金償還金分に
  対して繰入れたもの</t>
  </si>
  <si>
    <t>１６．利息支払分に
  対して繰入れたもの</t>
  </si>
  <si>
    <t>１７．元利償還金に
  対して繰入れたもの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</si>
  <si>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</si>
  <si>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</si>
  <si>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</si>
  <si>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</si>
  <si>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</si>
  <si>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</si>
  <si>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</si>
  <si>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８％以上</t>
  </si>
  <si>
    <t>×１００</t>
  </si>
  <si>
    <t>（％）</t>
  </si>
  <si>
    <t>×１００</t>
  </si>
  <si>
    <t>（％）</t>
  </si>
  <si>
    <t>駐車場事業</t>
  </si>
  <si>
    <t>24:00</t>
  </si>
  <si>
    <t>（％）</t>
  </si>
  <si>
    <t>082210</t>
  </si>
  <si>
    <t>ひたちなか市</t>
  </si>
  <si>
    <t>駅東口南駐車場</t>
  </si>
  <si>
    <t>H22.3.１</t>
  </si>
  <si>
    <t>（２）機構資金</t>
  </si>
  <si>
    <t>（２）地方公共団体金融機構</t>
  </si>
  <si>
    <t>082210</t>
  </si>
  <si>
    <t>ⅱ　その他借入金利息</t>
  </si>
  <si>
    <t>　　営業収益比率（％）</t>
  </si>
  <si>
    <t>082015</t>
  </si>
  <si>
    <t>（３）銀行等引受資金</t>
  </si>
  <si>
    <t>機構資金</t>
  </si>
  <si>
    <t>機構資金に係る繰上償還金分</t>
  </si>
  <si>
    <t>起債前借</t>
  </si>
  <si>
    <t>（３）他会計借入金等利息</t>
  </si>
  <si>
    <t>（１）地方債利息</t>
  </si>
  <si>
    <t>（２）一時借入金利息</t>
  </si>
  <si>
    <t>地方債現在高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</si>
</sst>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#,##0;&quot;△ &quot;#,##0"/>
    <numFmt numFmtId="184" formatCode="0.0%"/>
    <numFmt numFmtId="185" formatCode="0.0_ "/>
    <numFmt numFmtId="186" formatCode="#,##0.0_);[Red]\(#,##0.0\)"/>
    <numFmt numFmtId="187" formatCode="#,##0.0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  <numFmt numFmtId="194" formatCode="#,##0;&quot;▲ &quot;#,##0"/>
    <numFmt numFmtId="195" formatCode="0.0_);[Red]\(0.0\)"/>
    <numFmt numFmtId="196" formatCode="&quot;\&quot;#,##0_);[Red]\(&quot;\&quot;#,##0\)"/>
    <numFmt numFmtId="197" formatCode="0;&quot;△ &quot;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6"/>
      <name val="ＭＳ Ｐゴシック"/>
      <family val="3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medium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hair"/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697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6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4" fillId="0" borderId="0" xfId="48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12" xfId="48" applyFont="1" applyBorder="1" applyAlignment="1">
      <alignment horizontal="left" vertical="center" shrinkToFit="1"/>
    </xf>
    <xf numFmtId="38" fontId="4" fillId="0" borderId="13" xfId="48" applyFont="1" applyBorder="1" applyAlignment="1">
      <alignment horizontal="left" vertical="center" shrinkToFit="1"/>
    </xf>
    <xf numFmtId="38" fontId="7" fillId="0" borderId="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24" borderId="33" xfId="48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86" fontId="4" fillId="0" borderId="36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8" fontId="4" fillId="0" borderId="37" xfId="48" applyFont="1" applyBorder="1" applyAlignment="1">
      <alignment horizontal="center" vertical="center"/>
    </xf>
    <xf numFmtId="38" fontId="4" fillId="0" borderId="38" xfId="48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40" xfId="48" applyFont="1" applyBorder="1" applyAlignment="1">
      <alignment vertical="center"/>
    </xf>
    <xf numFmtId="38" fontId="4" fillId="0" borderId="33" xfId="48" applyFont="1" applyBorder="1" applyAlignment="1">
      <alignment horizontal="center" vertical="center"/>
    </xf>
    <xf numFmtId="187" fontId="4" fillId="0" borderId="36" xfId="0" applyNumberFormat="1" applyFont="1" applyBorder="1" applyAlignment="1">
      <alignment vertical="center"/>
    </xf>
    <xf numFmtId="38" fontId="4" fillId="0" borderId="41" xfId="48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38" fontId="4" fillId="0" borderId="43" xfId="48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38" fontId="4" fillId="0" borderId="45" xfId="48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38" fontId="4" fillId="0" borderId="48" xfId="48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186" fontId="4" fillId="0" borderId="42" xfId="0" applyNumberFormat="1" applyFont="1" applyBorder="1" applyAlignment="1">
      <alignment vertical="center"/>
    </xf>
    <xf numFmtId="186" fontId="4" fillId="0" borderId="44" xfId="0" applyNumberFormat="1" applyFont="1" applyBorder="1" applyAlignment="1">
      <alignment vertical="center"/>
    </xf>
    <xf numFmtId="186" fontId="4" fillId="0" borderId="47" xfId="0" applyNumberFormat="1" applyFont="1" applyBorder="1" applyAlignment="1">
      <alignment vertical="center"/>
    </xf>
    <xf numFmtId="38" fontId="4" fillId="0" borderId="50" xfId="48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86" fontId="4" fillId="0" borderId="51" xfId="0" applyNumberFormat="1" applyFont="1" applyBorder="1" applyAlignment="1">
      <alignment vertical="center"/>
    </xf>
    <xf numFmtId="38" fontId="4" fillId="0" borderId="53" xfId="48" applyFont="1" applyBorder="1" applyAlignment="1">
      <alignment horizontal="left" vertical="center" shrinkToFit="1"/>
    </xf>
    <xf numFmtId="38" fontId="4" fillId="0" borderId="54" xfId="48" applyFont="1" applyBorder="1" applyAlignment="1">
      <alignment horizontal="left" vertical="center" shrinkToFit="1"/>
    </xf>
    <xf numFmtId="38" fontId="4" fillId="0" borderId="55" xfId="48" applyFont="1" applyBorder="1" applyAlignment="1">
      <alignment vertical="center"/>
    </xf>
    <xf numFmtId="57" fontId="4" fillId="0" borderId="55" xfId="48" applyNumberFormat="1" applyFont="1" applyBorder="1" applyAlignment="1">
      <alignment horizontal="center" vertical="center"/>
    </xf>
    <xf numFmtId="38" fontId="4" fillId="0" borderId="55" xfId="48" applyFont="1" applyBorder="1" applyAlignment="1">
      <alignment horizontal="center" vertical="center"/>
    </xf>
    <xf numFmtId="38" fontId="4" fillId="0" borderId="56" xfId="48" applyFont="1" applyBorder="1" applyAlignment="1">
      <alignment horizontal="left" vertical="center" shrinkToFit="1"/>
    </xf>
    <xf numFmtId="38" fontId="4" fillId="0" borderId="57" xfId="48" applyFont="1" applyBorder="1" applyAlignment="1">
      <alignment vertical="center"/>
    </xf>
    <xf numFmtId="38" fontId="6" fillId="0" borderId="0" xfId="48" applyFont="1" applyAlignment="1">
      <alignment horizontal="left" vertical="center"/>
    </xf>
    <xf numFmtId="38" fontId="4" fillId="0" borderId="0" xfId="48" applyFont="1" applyFill="1" applyBorder="1" applyAlignment="1">
      <alignment horizontal="left" vertical="center" shrinkToFit="1"/>
    </xf>
    <xf numFmtId="38" fontId="4" fillId="0" borderId="34" xfId="48" applyFont="1" applyFill="1" applyBorder="1" applyAlignment="1">
      <alignment vertical="center" shrinkToFit="1"/>
    </xf>
    <xf numFmtId="38" fontId="4" fillId="0" borderId="58" xfId="48" applyFont="1" applyFill="1" applyBorder="1" applyAlignment="1">
      <alignment horizontal="left" vertical="center" shrinkToFit="1"/>
    </xf>
    <xf numFmtId="38" fontId="4" fillId="0" borderId="18" xfId="48" applyFont="1" applyFill="1" applyBorder="1" applyAlignment="1">
      <alignment vertical="center" shrinkToFit="1"/>
    </xf>
    <xf numFmtId="38" fontId="4" fillId="0" borderId="22" xfId="48" applyFont="1" applyFill="1" applyBorder="1" applyAlignment="1">
      <alignment horizontal="left" vertical="center" shrinkToFit="1"/>
    </xf>
    <xf numFmtId="38" fontId="4" fillId="0" borderId="19" xfId="48" applyFont="1" applyBorder="1" applyAlignment="1">
      <alignment vertical="center" shrinkToFit="1"/>
    </xf>
    <xf numFmtId="38" fontId="4" fillId="0" borderId="24" xfId="48" applyFont="1" applyBorder="1" applyAlignment="1">
      <alignment horizontal="left" vertical="center" shrinkToFit="1"/>
    </xf>
    <xf numFmtId="38" fontId="4" fillId="0" borderId="18" xfId="48" applyFont="1" applyBorder="1" applyAlignment="1">
      <alignment vertical="center" shrinkToFit="1"/>
    </xf>
    <xf numFmtId="38" fontId="4" fillId="0" borderId="17" xfId="48" applyFont="1" applyBorder="1" applyAlignment="1">
      <alignment vertical="center" shrinkToFit="1"/>
    </xf>
    <xf numFmtId="38" fontId="4" fillId="0" borderId="23" xfId="48" applyFont="1" applyBorder="1" applyAlignment="1">
      <alignment horizontal="left" vertical="center" shrinkToFit="1"/>
    </xf>
    <xf numFmtId="38" fontId="4" fillId="0" borderId="59" xfId="48" applyFont="1" applyBorder="1" applyAlignment="1">
      <alignment horizontal="left" vertical="center" shrinkToFit="1"/>
    </xf>
    <xf numFmtId="38" fontId="4" fillId="0" borderId="60" xfId="48" applyFont="1" applyBorder="1" applyAlignment="1">
      <alignment horizontal="left" vertical="center" shrinkToFit="1"/>
    </xf>
    <xf numFmtId="38" fontId="4" fillId="0" borderId="61" xfId="48" applyFont="1" applyBorder="1" applyAlignment="1">
      <alignment horizontal="left" vertical="center" shrinkToFit="1"/>
    </xf>
    <xf numFmtId="38" fontId="4" fillId="0" borderId="62" xfId="48" applyFont="1" applyBorder="1" applyAlignment="1">
      <alignment horizontal="left" vertical="center" shrinkToFit="1"/>
    </xf>
    <xf numFmtId="38" fontId="4" fillId="0" borderId="63" xfId="48" applyFont="1" applyBorder="1" applyAlignment="1">
      <alignment horizontal="left" vertical="center" shrinkToFit="1"/>
    </xf>
    <xf numFmtId="57" fontId="4" fillId="0" borderId="10" xfId="48" applyNumberFormat="1" applyFont="1" applyBorder="1" applyAlignment="1">
      <alignment horizontal="center" vertical="center"/>
    </xf>
    <xf numFmtId="49" fontId="4" fillId="0" borderId="10" xfId="48" applyNumberFormat="1" applyFont="1" applyBorder="1" applyAlignment="1">
      <alignment horizontal="center" vertical="center"/>
    </xf>
    <xf numFmtId="49" fontId="4" fillId="0" borderId="58" xfId="48" applyNumberFormat="1" applyFont="1" applyBorder="1" applyAlignment="1">
      <alignment horizontal="center" vertical="center"/>
    </xf>
    <xf numFmtId="49" fontId="4" fillId="0" borderId="64" xfId="48" applyNumberFormat="1" applyFont="1" applyBorder="1" applyAlignment="1">
      <alignment horizontal="center" vertical="center"/>
    </xf>
    <xf numFmtId="38" fontId="4" fillId="0" borderId="27" xfId="48" applyFont="1" applyFill="1" applyBorder="1" applyAlignment="1">
      <alignment horizontal="left" vertical="center" shrinkToFit="1"/>
    </xf>
    <xf numFmtId="38" fontId="4" fillId="0" borderId="28" xfId="48" applyFont="1" applyFill="1" applyBorder="1" applyAlignment="1">
      <alignment horizontal="left" vertical="center" shrinkToFit="1"/>
    </xf>
    <xf numFmtId="38" fontId="4" fillId="0" borderId="65" xfId="48" applyFont="1" applyFill="1" applyBorder="1" applyAlignment="1">
      <alignment horizontal="center" vertical="center"/>
    </xf>
    <xf numFmtId="38" fontId="4" fillId="0" borderId="66" xfId="48" applyFont="1" applyFill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38" fontId="4" fillId="0" borderId="70" xfId="0" applyNumberFormat="1" applyFont="1" applyBorder="1" applyAlignment="1">
      <alignment vertical="center"/>
    </xf>
    <xf numFmtId="38" fontId="4" fillId="0" borderId="71" xfId="0" applyNumberFormat="1" applyFont="1" applyBorder="1" applyAlignment="1">
      <alignment vertical="center"/>
    </xf>
    <xf numFmtId="38" fontId="4" fillId="0" borderId="72" xfId="0" applyNumberFormat="1" applyFont="1" applyFill="1" applyBorder="1" applyAlignment="1">
      <alignment vertical="center"/>
    </xf>
    <xf numFmtId="57" fontId="4" fillId="0" borderId="73" xfId="48" applyNumberFormat="1" applyFont="1" applyBorder="1" applyAlignment="1">
      <alignment horizontal="center" vertical="center"/>
    </xf>
    <xf numFmtId="57" fontId="4" fillId="0" borderId="44" xfId="48" applyNumberFormat="1" applyFont="1" applyBorder="1" applyAlignment="1">
      <alignment horizontal="center" vertical="center"/>
    </xf>
    <xf numFmtId="38" fontId="4" fillId="0" borderId="44" xfId="48" applyFont="1" applyBorder="1" applyAlignment="1">
      <alignment horizontal="center" vertical="center"/>
    </xf>
    <xf numFmtId="38" fontId="4" fillId="0" borderId="47" xfId="48" applyFont="1" applyBorder="1" applyAlignment="1">
      <alignment vertical="center"/>
    </xf>
    <xf numFmtId="38" fontId="4" fillId="0" borderId="44" xfId="48" applyFont="1" applyBorder="1" applyAlignment="1">
      <alignment vertical="center"/>
    </xf>
    <xf numFmtId="38" fontId="4" fillId="0" borderId="74" xfId="48" applyFont="1" applyFill="1" applyBorder="1" applyAlignment="1">
      <alignment vertical="center"/>
    </xf>
    <xf numFmtId="38" fontId="4" fillId="0" borderId="75" xfId="48" applyFont="1" applyFill="1" applyBorder="1" applyAlignment="1">
      <alignment vertical="center"/>
    </xf>
    <xf numFmtId="38" fontId="4" fillId="0" borderId="0" xfId="48" applyFont="1" applyBorder="1" applyAlignment="1">
      <alignment horizontal="left" vertical="center" shrinkToFit="1"/>
    </xf>
    <xf numFmtId="38" fontId="4" fillId="0" borderId="22" xfId="48" applyFont="1" applyBorder="1" applyAlignment="1">
      <alignment horizontal="left" vertical="center" shrinkToFit="1"/>
    </xf>
    <xf numFmtId="38" fontId="4" fillId="0" borderId="25" xfId="48" applyFont="1" applyBorder="1" applyAlignment="1">
      <alignment vertical="center" shrinkToFit="1"/>
    </xf>
    <xf numFmtId="38" fontId="4" fillId="0" borderId="10" xfId="48" applyFont="1" applyBorder="1" applyAlignment="1">
      <alignment vertical="center"/>
    </xf>
    <xf numFmtId="38" fontId="4" fillId="0" borderId="73" xfId="48" applyFont="1" applyBorder="1" applyAlignment="1">
      <alignment vertical="center"/>
    </xf>
    <xf numFmtId="57" fontId="4" fillId="0" borderId="65" xfId="48" applyNumberFormat="1" applyFont="1" applyBorder="1" applyAlignment="1">
      <alignment horizontal="center" vertical="center"/>
    </xf>
    <xf numFmtId="57" fontId="4" fillId="0" borderId="76" xfId="48" applyNumberFormat="1" applyFont="1" applyBorder="1" applyAlignment="1">
      <alignment horizontal="center" vertical="center"/>
    </xf>
    <xf numFmtId="38" fontId="4" fillId="0" borderId="74" xfId="48" applyFont="1" applyBorder="1" applyAlignment="1">
      <alignment vertical="center"/>
    </xf>
    <xf numFmtId="38" fontId="4" fillId="0" borderId="75" xfId="48" applyFont="1" applyBorder="1" applyAlignment="1">
      <alignment vertical="center"/>
    </xf>
    <xf numFmtId="38" fontId="4" fillId="0" borderId="72" xfId="0" applyNumberFormat="1" applyFont="1" applyBorder="1" applyAlignment="1">
      <alignment vertical="center"/>
    </xf>
    <xf numFmtId="38" fontId="4" fillId="0" borderId="77" xfId="48" applyFont="1" applyBorder="1" applyAlignment="1">
      <alignment horizontal="left" vertical="center" shrinkToFit="1"/>
    </xf>
    <xf numFmtId="38" fontId="4" fillId="0" borderId="78" xfId="48" applyFont="1" applyBorder="1" applyAlignment="1">
      <alignment horizontal="left" vertical="center" shrinkToFit="1"/>
    </xf>
    <xf numFmtId="38" fontId="4" fillId="0" borderId="79" xfId="48" applyFont="1" applyBorder="1" applyAlignment="1">
      <alignment vertical="center"/>
    </xf>
    <xf numFmtId="38" fontId="4" fillId="0" borderId="51" xfId="48" applyFont="1" applyBorder="1" applyAlignment="1">
      <alignment vertical="center"/>
    </xf>
    <xf numFmtId="38" fontId="4" fillId="0" borderId="80" xfId="0" applyNumberFormat="1" applyFont="1" applyBorder="1" applyAlignment="1">
      <alignment vertical="center"/>
    </xf>
    <xf numFmtId="38" fontId="4" fillId="0" borderId="81" xfId="48" applyFont="1" applyBorder="1" applyAlignment="1">
      <alignment horizontal="left" vertical="center" shrinkToFit="1"/>
    </xf>
    <xf numFmtId="38" fontId="4" fillId="0" borderId="82" xfId="48" applyFont="1" applyBorder="1" applyAlignment="1">
      <alignment horizontal="left" vertical="center" shrinkToFit="1"/>
    </xf>
    <xf numFmtId="38" fontId="4" fillId="0" borderId="83" xfId="48" applyFont="1" applyBorder="1" applyAlignment="1">
      <alignment vertical="center"/>
    </xf>
    <xf numFmtId="38" fontId="4" fillId="0" borderId="42" xfId="48" applyFont="1" applyBorder="1" applyAlignment="1">
      <alignment vertical="center"/>
    </xf>
    <xf numFmtId="38" fontId="4" fillId="0" borderId="84" xfId="0" applyNumberFormat="1" applyFont="1" applyBorder="1" applyAlignment="1">
      <alignment vertical="center"/>
    </xf>
    <xf numFmtId="38" fontId="4" fillId="0" borderId="85" xfId="48" applyFont="1" applyBorder="1" applyAlignment="1">
      <alignment horizontal="left" vertical="center" shrinkToFit="1"/>
    </xf>
    <xf numFmtId="57" fontId="4" fillId="0" borderId="57" xfId="48" applyNumberFormat="1" applyFont="1" applyBorder="1" applyAlignment="1">
      <alignment horizontal="center" vertical="center"/>
    </xf>
    <xf numFmtId="57" fontId="4" fillId="0" borderId="47" xfId="48" applyNumberFormat="1" applyFont="1" applyBorder="1" applyAlignment="1">
      <alignment horizontal="center" vertical="center"/>
    </xf>
    <xf numFmtId="57" fontId="4" fillId="0" borderId="79" xfId="48" applyNumberFormat="1" applyFont="1" applyBorder="1" applyAlignment="1">
      <alignment horizontal="center" vertical="center"/>
    </xf>
    <xf numFmtId="57" fontId="4" fillId="0" borderId="51" xfId="48" applyNumberFormat="1" applyFont="1" applyBorder="1" applyAlignment="1">
      <alignment horizontal="center" vertical="center"/>
    </xf>
    <xf numFmtId="57" fontId="4" fillId="0" borderId="83" xfId="48" applyNumberFormat="1" applyFont="1" applyBorder="1" applyAlignment="1">
      <alignment horizontal="center" vertical="center"/>
    </xf>
    <xf numFmtId="57" fontId="4" fillId="0" borderId="42" xfId="48" applyNumberFormat="1" applyFont="1" applyBorder="1" applyAlignment="1">
      <alignment horizontal="center" vertical="center"/>
    </xf>
    <xf numFmtId="38" fontId="4" fillId="0" borderId="86" xfId="48" applyFont="1" applyFill="1" applyBorder="1" applyAlignment="1">
      <alignment vertical="center"/>
    </xf>
    <xf numFmtId="38" fontId="4" fillId="0" borderId="35" xfId="48" applyFont="1" applyFill="1" applyBorder="1" applyAlignment="1">
      <alignment vertical="center"/>
    </xf>
    <xf numFmtId="38" fontId="4" fillId="0" borderId="87" xfId="0" applyNumberFormat="1" applyFont="1" applyFill="1" applyBorder="1" applyAlignment="1">
      <alignment vertical="center"/>
    </xf>
    <xf numFmtId="38" fontId="4" fillId="0" borderId="83" xfId="48" applyFont="1" applyBorder="1" applyAlignment="1">
      <alignment horizontal="center" vertical="center"/>
    </xf>
    <xf numFmtId="38" fontId="4" fillId="0" borderId="42" xfId="48" applyFont="1" applyBorder="1" applyAlignment="1">
      <alignment horizontal="center" vertical="center"/>
    </xf>
    <xf numFmtId="20" fontId="4" fillId="0" borderId="55" xfId="48" applyNumberFormat="1" applyFont="1" applyBorder="1" applyAlignment="1">
      <alignment horizontal="center" vertical="center"/>
    </xf>
    <xf numFmtId="20" fontId="4" fillId="0" borderId="44" xfId="48" applyNumberFormat="1" applyFont="1" applyBorder="1" applyAlignment="1">
      <alignment horizontal="center" vertical="center"/>
    </xf>
    <xf numFmtId="49" fontId="4" fillId="0" borderId="74" xfId="48" applyNumberFormat="1" applyFont="1" applyBorder="1" applyAlignment="1">
      <alignment horizontal="center" vertical="center"/>
    </xf>
    <xf numFmtId="38" fontId="4" fillId="0" borderId="88" xfId="48" applyFont="1" applyFill="1" applyBorder="1" applyAlignment="1">
      <alignment horizontal="right" vertical="center" shrinkToFit="1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60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91" xfId="48" applyFont="1" applyBorder="1" applyAlignment="1">
      <alignment vertical="center"/>
    </xf>
    <xf numFmtId="38" fontId="0" fillId="0" borderId="92" xfId="48" applyFont="1" applyBorder="1" applyAlignment="1">
      <alignment vertical="center"/>
    </xf>
    <xf numFmtId="38" fontId="4" fillId="0" borderId="53" xfId="48" applyFont="1" applyBorder="1" applyAlignment="1">
      <alignment vertical="center"/>
    </xf>
    <xf numFmtId="38" fontId="2" fillId="0" borderId="53" xfId="48" applyFont="1" applyBorder="1" applyAlignment="1">
      <alignment vertical="center"/>
    </xf>
    <xf numFmtId="38" fontId="2" fillId="0" borderId="89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94" xfId="48" applyFont="1" applyBorder="1" applyAlignment="1">
      <alignment vertical="center"/>
    </xf>
    <xf numFmtId="38" fontId="0" fillId="0" borderId="95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96" xfId="48" applyFont="1" applyFill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8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97" xfId="0" applyFont="1" applyBorder="1" applyAlignment="1">
      <alignment vertical="center"/>
    </xf>
    <xf numFmtId="0" fontId="4" fillId="0" borderId="98" xfId="0" applyFont="1" applyBorder="1" applyAlignment="1">
      <alignment vertical="center"/>
    </xf>
    <xf numFmtId="0" fontId="2" fillId="0" borderId="98" xfId="0" applyFont="1" applyBorder="1" applyAlignment="1">
      <alignment vertical="center"/>
    </xf>
    <xf numFmtId="38" fontId="4" fillId="0" borderId="99" xfId="48" applyFont="1" applyBorder="1" applyAlignment="1">
      <alignment vertical="center"/>
    </xf>
    <xf numFmtId="38" fontId="4" fillId="0" borderId="100" xfId="48" applyFont="1" applyBorder="1" applyAlignment="1">
      <alignment horizontal="left" vertical="center" shrinkToFit="1"/>
    </xf>
    <xf numFmtId="38" fontId="2" fillId="0" borderId="39" xfId="48" applyFont="1" applyFill="1" applyBorder="1" applyAlignment="1">
      <alignment horizontal="center" vertical="center"/>
    </xf>
    <xf numFmtId="38" fontId="0" fillId="24" borderId="28" xfId="48" applyFont="1" applyFill="1" applyBorder="1" applyAlignment="1">
      <alignment horizontal="center" vertical="center"/>
    </xf>
    <xf numFmtId="38" fontId="4" fillId="0" borderId="25" xfId="48" applyFont="1" applyFill="1" applyBorder="1" applyAlignment="1">
      <alignment horizontal="left" vertical="center" shrinkToFit="1"/>
    </xf>
    <xf numFmtId="185" fontId="4" fillId="0" borderId="101" xfId="0" applyNumberFormat="1" applyFont="1" applyBorder="1" applyAlignment="1">
      <alignment vertical="center"/>
    </xf>
    <xf numFmtId="185" fontId="4" fillId="0" borderId="102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7" fontId="8" fillId="0" borderId="90" xfId="48" applyNumberFormat="1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177" fontId="1" fillId="0" borderId="92" xfId="48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77" fontId="8" fillId="0" borderId="103" xfId="48" applyNumberFormat="1" applyFont="1" applyBorder="1" applyAlignment="1">
      <alignment horizontal="center" shrinkToFit="1"/>
    </xf>
    <xf numFmtId="0" fontId="2" fillId="0" borderId="1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77" fontId="1" fillId="0" borderId="104" xfId="48" applyNumberFormat="1" applyFont="1" applyBorder="1" applyAlignment="1">
      <alignment horizontal="center" vertical="center" shrinkToFit="1"/>
    </xf>
    <xf numFmtId="38" fontId="0" fillId="23" borderId="105" xfId="48" applyFont="1" applyFill="1" applyBorder="1" applyAlignment="1">
      <alignment vertical="center"/>
    </xf>
    <xf numFmtId="38" fontId="0" fillId="23" borderId="106" xfId="48" applyFont="1" applyFill="1" applyBorder="1" applyAlignment="1">
      <alignment vertical="center"/>
    </xf>
    <xf numFmtId="38" fontId="0" fillId="23" borderId="36" xfId="48" applyFont="1" applyFill="1" applyBorder="1" applyAlignment="1">
      <alignment vertical="center"/>
    </xf>
    <xf numFmtId="38" fontId="0" fillId="23" borderId="107" xfId="48" applyFont="1" applyFill="1" applyBorder="1" applyAlignment="1">
      <alignment vertical="center"/>
    </xf>
    <xf numFmtId="38" fontId="0" fillId="23" borderId="10" xfId="48" applyFont="1" applyFill="1" applyBorder="1" applyAlignment="1">
      <alignment vertical="center"/>
    </xf>
    <xf numFmtId="38" fontId="0" fillId="23" borderId="73" xfId="48" applyFont="1" applyFill="1" applyBorder="1" applyAlignment="1">
      <alignment vertical="center"/>
    </xf>
    <xf numFmtId="38" fontId="4" fillId="23" borderId="10" xfId="48" applyFont="1" applyFill="1" applyBorder="1" applyAlignment="1">
      <alignment vertical="center"/>
    </xf>
    <xf numFmtId="38" fontId="4" fillId="23" borderId="73" xfId="48" applyFont="1" applyFill="1" applyBorder="1" applyAlignment="1">
      <alignment vertical="center"/>
    </xf>
    <xf numFmtId="0" fontId="4" fillId="23" borderId="108" xfId="0" applyFont="1" applyFill="1" applyBorder="1" applyAlignment="1">
      <alignment vertical="center"/>
    </xf>
    <xf numFmtId="57" fontId="4" fillId="23" borderId="108" xfId="0" applyNumberFormat="1" applyFont="1" applyFill="1" applyBorder="1" applyAlignment="1">
      <alignment horizontal="center" vertical="center"/>
    </xf>
    <xf numFmtId="0" fontId="4" fillId="23" borderId="84" xfId="0" applyFont="1" applyFill="1" applyBorder="1" applyAlignment="1">
      <alignment vertical="center"/>
    </xf>
    <xf numFmtId="0" fontId="4" fillId="23" borderId="71" xfId="0" applyFont="1" applyFill="1" applyBorder="1" applyAlignment="1">
      <alignment vertical="center"/>
    </xf>
    <xf numFmtId="20" fontId="4" fillId="23" borderId="71" xfId="0" applyNumberFormat="1" applyFont="1" applyFill="1" applyBorder="1" applyAlignment="1">
      <alignment horizontal="center" vertical="center"/>
    </xf>
    <xf numFmtId="20" fontId="4" fillId="23" borderId="72" xfId="0" applyNumberFormat="1" applyFont="1" applyFill="1" applyBorder="1" applyAlignment="1">
      <alignment horizontal="center" vertical="center"/>
    </xf>
    <xf numFmtId="38" fontId="4" fillId="23" borderId="106" xfId="48" applyFont="1" applyFill="1" applyBorder="1" applyAlignment="1">
      <alignment vertical="center"/>
    </xf>
    <xf numFmtId="38" fontId="4" fillId="23" borderId="36" xfId="48" applyFont="1" applyFill="1" applyBorder="1" applyAlignment="1">
      <alignment vertical="center"/>
    </xf>
    <xf numFmtId="0" fontId="4" fillId="23" borderId="109" xfId="0" applyFont="1" applyFill="1" applyBorder="1" applyAlignment="1">
      <alignment vertical="center"/>
    </xf>
    <xf numFmtId="57" fontId="4" fillId="23" borderId="80" xfId="0" applyNumberFormat="1" applyFont="1" applyFill="1" applyBorder="1" applyAlignment="1">
      <alignment horizontal="center" vertical="center"/>
    </xf>
    <xf numFmtId="57" fontId="4" fillId="23" borderId="71" xfId="0" applyNumberFormat="1" applyFont="1" applyFill="1" applyBorder="1" applyAlignment="1">
      <alignment horizontal="center" vertical="center"/>
    </xf>
    <xf numFmtId="57" fontId="4" fillId="23" borderId="70" xfId="0" applyNumberFormat="1" applyFont="1" applyFill="1" applyBorder="1" applyAlignment="1">
      <alignment horizontal="center" vertical="center"/>
    </xf>
    <xf numFmtId="0" fontId="4" fillId="23" borderId="70" xfId="0" applyFont="1" applyFill="1" applyBorder="1" applyAlignment="1">
      <alignment vertical="center"/>
    </xf>
    <xf numFmtId="57" fontId="4" fillId="23" borderId="110" xfId="0" applyNumberFormat="1" applyFont="1" applyFill="1" applyBorder="1" applyAlignment="1">
      <alignment horizontal="center" vertical="center"/>
    </xf>
    <xf numFmtId="38" fontId="4" fillId="23" borderId="111" xfId="48" applyFont="1" applyFill="1" applyBorder="1" applyAlignment="1">
      <alignment vertical="center"/>
    </xf>
    <xf numFmtId="38" fontId="4" fillId="23" borderId="112" xfId="48" applyFont="1" applyFill="1" applyBorder="1" applyAlignment="1">
      <alignment vertical="center"/>
    </xf>
    <xf numFmtId="0" fontId="4" fillId="23" borderId="68" xfId="0" applyFont="1" applyFill="1" applyBorder="1" applyAlignment="1">
      <alignment vertical="center"/>
    </xf>
    <xf numFmtId="0" fontId="4" fillId="23" borderId="84" xfId="0" applyFont="1" applyFill="1" applyBorder="1" applyAlignment="1">
      <alignment horizontal="center" vertical="center"/>
    </xf>
    <xf numFmtId="38" fontId="0" fillId="23" borderId="14" xfId="48" applyFont="1" applyFill="1" applyBorder="1" applyAlignment="1">
      <alignment vertical="center"/>
    </xf>
    <xf numFmtId="38" fontId="4" fillId="23" borderId="113" xfId="48" applyFont="1" applyFill="1" applyBorder="1" applyAlignment="1">
      <alignment horizontal="center" vertical="center"/>
    </xf>
    <xf numFmtId="0" fontId="4" fillId="23" borderId="112" xfId="0" applyFont="1" applyFill="1" applyBorder="1" applyAlignment="1">
      <alignment horizontal="center" vertical="center"/>
    </xf>
    <xf numFmtId="38" fontId="4" fillId="23" borderId="41" xfId="48" applyFont="1" applyFill="1" applyBorder="1" applyAlignment="1">
      <alignment horizontal="center" vertical="center"/>
    </xf>
    <xf numFmtId="0" fontId="4" fillId="23" borderId="16" xfId="0" applyFont="1" applyFill="1" applyBorder="1" applyAlignment="1">
      <alignment horizontal="center" vertical="center"/>
    </xf>
    <xf numFmtId="38" fontId="0" fillId="0" borderId="0" xfId="48" applyFont="1" applyAlignment="1">
      <alignment horizontal="left" vertical="center"/>
    </xf>
    <xf numFmtId="38" fontId="0" fillId="0" borderId="0" xfId="48" applyFont="1" applyFill="1" applyAlignment="1">
      <alignment vertical="center"/>
    </xf>
    <xf numFmtId="38" fontId="0" fillId="0" borderId="0" xfId="48" applyFont="1" applyAlignment="1">
      <alignment horizontal="left" vertical="center"/>
    </xf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38" fontId="0" fillId="0" borderId="34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88" xfId="48" applyFont="1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38" xfId="48" applyFont="1" applyFill="1" applyBorder="1" applyAlignment="1">
      <alignment horizontal="center" vertical="center"/>
    </xf>
    <xf numFmtId="38" fontId="0" fillId="0" borderId="33" xfId="48" applyFont="1" applyFill="1" applyBorder="1" applyAlignment="1">
      <alignment horizontal="center" vertical="center"/>
    </xf>
    <xf numFmtId="38" fontId="0" fillId="0" borderId="27" xfId="48" applyFont="1" applyFill="1" applyBorder="1" applyAlignment="1">
      <alignment horizontal="center" vertical="center"/>
    </xf>
    <xf numFmtId="38" fontId="0" fillId="0" borderId="18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23" borderId="107" xfId="48" applyFont="1" applyFill="1" applyBorder="1" applyAlignment="1">
      <alignment vertical="center"/>
    </xf>
    <xf numFmtId="38" fontId="0" fillId="23" borderId="10" xfId="48" applyFont="1" applyFill="1" applyBorder="1" applyAlignment="1">
      <alignment vertical="center"/>
    </xf>
    <xf numFmtId="38" fontId="0" fillId="23" borderId="14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14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38" fontId="0" fillId="0" borderId="115" xfId="48" applyFont="1" applyFill="1" applyBorder="1" applyAlignment="1">
      <alignment vertical="center"/>
    </xf>
    <xf numFmtId="38" fontId="0" fillId="0" borderId="55" xfId="48" applyFont="1" applyFill="1" applyBorder="1" applyAlignment="1">
      <alignment vertical="center"/>
    </xf>
    <xf numFmtId="38" fontId="0" fillId="0" borderId="46" xfId="48" applyFont="1" applyFill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60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91" xfId="48" applyFont="1" applyFill="1" applyBorder="1" applyAlignment="1">
      <alignment vertical="center"/>
    </xf>
    <xf numFmtId="38" fontId="0" fillId="0" borderId="94" xfId="48" applyFont="1" applyFill="1" applyBorder="1" applyAlignment="1">
      <alignment vertical="center"/>
    </xf>
    <xf numFmtId="38" fontId="0" fillId="0" borderId="116" xfId="48" applyFont="1" applyFill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117" xfId="48" applyFont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91" xfId="48" applyFont="1" applyBorder="1" applyAlignment="1">
      <alignment vertical="center"/>
    </xf>
    <xf numFmtId="38" fontId="0" fillId="0" borderId="41" xfId="48" applyFont="1" applyFill="1" applyBorder="1" applyAlignment="1">
      <alignment vertical="center"/>
    </xf>
    <xf numFmtId="38" fontId="0" fillId="0" borderId="111" xfId="48" applyFont="1" applyFill="1" applyBorder="1" applyAlignment="1">
      <alignment vertical="center"/>
    </xf>
    <xf numFmtId="38" fontId="0" fillId="0" borderId="59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117" xfId="48" applyFont="1" applyBorder="1" applyAlignment="1">
      <alignment vertical="center"/>
    </xf>
    <xf numFmtId="38" fontId="0" fillId="0" borderId="41" xfId="48" applyFont="1" applyFill="1" applyBorder="1" applyAlignment="1">
      <alignment vertical="center"/>
    </xf>
    <xf numFmtId="38" fontId="0" fillId="0" borderId="111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91" xfId="48" applyFont="1" applyBorder="1" applyAlignment="1">
      <alignment vertical="center"/>
    </xf>
    <xf numFmtId="38" fontId="0" fillId="0" borderId="115" xfId="48" applyFont="1" applyFill="1" applyBorder="1" applyAlignment="1">
      <alignment vertical="center"/>
    </xf>
    <xf numFmtId="38" fontId="0" fillId="0" borderId="55" xfId="48" applyFont="1" applyFill="1" applyBorder="1" applyAlignment="1">
      <alignment vertical="center"/>
    </xf>
    <xf numFmtId="38" fontId="0" fillId="0" borderId="46" xfId="48" applyFont="1" applyFill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77" xfId="48" applyFont="1" applyBorder="1" applyAlignment="1">
      <alignment vertical="center" shrinkToFit="1"/>
    </xf>
    <xf numFmtId="38" fontId="0" fillId="0" borderId="14" xfId="48" applyFont="1" applyBorder="1" applyAlignment="1">
      <alignment vertical="center"/>
    </xf>
    <xf numFmtId="38" fontId="0" fillId="0" borderId="92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60" xfId="48" applyFont="1" applyBorder="1" applyAlignment="1">
      <alignment vertical="center"/>
    </xf>
    <xf numFmtId="38" fontId="0" fillId="0" borderId="114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108" xfId="48" applyFont="1" applyFill="1" applyBorder="1" applyAlignment="1">
      <alignment vertical="center"/>
    </xf>
    <xf numFmtId="38" fontId="0" fillId="0" borderId="110" xfId="48" applyFont="1" applyFill="1" applyBorder="1" applyAlignment="1">
      <alignment vertical="center"/>
    </xf>
    <xf numFmtId="38" fontId="0" fillId="0" borderId="53" xfId="48" applyFont="1" applyFill="1" applyBorder="1" applyAlignment="1">
      <alignment vertical="center"/>
    </xf>
    <xf numFmtId="38" fontId="0" fillId="0" borderId="59" xfId="48" applyFont="1" applyFill="1" applyBorder="1" applyAlignment="1">
      <alignment vertical="center"/>
    </xf>
    <xf numFmtId="38" fontId="0" fillId="0" borderId="89" xfId="48" applyFont="1" applyFill="1" applyBorder="1" applyAlignment="1">
      <alignment vertical="center"/>
    </xf>
    <xf numFmtId="38" fontId="0" fillId="0" borderId="60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118" xfId="48" applyFont="1" applyFill="1" applyBorder="1" applyAlignment="1">
      <alignment vertical="center"/>
    </xf>
    <xf numFmtId="38" fontId="0" fillId="0" borderId="92" xfId="48" applyFont="1" applyFill="1" applyBorder="1" applyAlignment="1">
      <alignment vertical="center"/>
    </xf>
    <xf numFmtId="38" fontId="0" fillId="0" borderId="104" xfId="48" applyFont="1" applyFill="1" applyBorder="1" applyAlignment="1">
      <alignment vertical="center"/>
    </xf>
    <xf numFmtId="38" fontId="0" fillId="0" borderId="119" xfId="48" applyFont="1" applyFill="1" applyBorder="1" applyAlignment="1">
      <alignment vertical="center"/>
    </xf>
    <xf numFmtId="38" fontId="0" fillId="0" borderId="120" xfId="48" applyFont="1" applyFill="1" applyBorder="1" applyAlignment="1">
      <alignment vertical="center"/>
    </xf>
    <xf numFmtId="38" fontId="0" fillId="0" borderId="64" xfId="48" applyFont="1" applyFill="1" applyBorder="1" applyAlignment="1">
      <alignment vertical="center"/>
    </xf>
    <xf numFmtId="38" fontId="0" fillId="0" borderId="58" xfId="48" applyFont="1" applyFill="1" applyBorder="1" applyAlignment="1">
      <alignment vertical="center"/>
    </xf>
    <xf numFmtId="38" fontId="0" fillId="0" borderId="67" xfId="48" applyFont="1" applyFill="1" applyBorder="1" applyAlignment="1">
      <alignment vertical="center"/>
    </xf>
    <xf numFmtId="38" fontId="0" fillId="0" borderId="69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left" vertical="center" wrapText="1"/>
    </xf>
    <xf numFmtId="38" fontId="0" fillId="0" borderId="0" xfId="48" applyFont="1" applyFill="1" applyBorder="1" applyAlignment="1">
      <alignment vertical="center"/>
    </xf>
    <xf numFmtId="38" fontId="5" fillId="24" borderId="33" xfId="48" applyFont="1" applyFill="1" applyBorder="1" applyAlignment="1">
      <alignment horizontal="center" vertical="center"/>
    </xf>
    <xf numFmtId="38" fontId="4" fillId="0" borderId="83" xfId="48" applyFont="1" applyBorder="1" applyAlignment="1">
      <alignment/>
    </xf>
    <xf numFmtId="38" fontId="4" fillId="0" borderId="55" xfId="48" applyFont="1" applyBorder="1" applyAlignment="1">
      <alignment/>
    </xf>
    <xf numFmtId="38" fontId="4" fillId="0" borderId="57" xfId="48" applyFont="1" applyBorder="1" applyAlignment="1">
      <alignment/>
    </xf>
    <xf numFmtId="38" fontId="4" fillId="0" borderId="74" xfId="48" applyFont="1" applyBorder="1" applyAlignment="1">
      <alignment/>
    </xf>
    <xf numFmtId="38" fontId="4" fillId="0" borderId="86" xfId="48" applyFont="1" applyBorder="1" applyAlignment="1">
      <alignment/>
    </xf>
    <xf numFmtId="38" fontId="4" fillId="0" borderId="10" xfId="48" applyFont="1" applyBorder="1" applyAlignment="1">
      <alignment/>
    </xf>
    <xf numFmtId="38" fontId="0" fillId="0" borderId="105" xfId="48" applyFont="1" applyBorder="1" applyAlignment="1">
      <alignment/>
    </xf>
    <xf numFmtId="38" fontId="0" fillId="0" borderId="121" xfId="48" applyFont="1" applyBorder="1" applyAlignment="1">
      <alignment/>
    </xf>
    <xf numFmtId="38" fontId="0" fillId="0" borderId="115" xfId="48" applyFont="1" applyBorder="1" applyAlignment="1">
      <alignment/>
    </xf>
    <xf numFmtId="38" fontId="0" fillId="0" borderId="119" xfId="48" applyFont="1" applyFill="1" applyBorder="1" applyAlignment="1">
      <alignment horizontal="center" vertical="center"/>
    </xf>
    <xf numFmtId="38" fontId="0" fillId="0" borderId="120" xfId="48" applyFont="1" applyFill="1" applyBorder="1" applyAlignment="1">
      <alignment horizontal="center" vertical="center"/>
    </xf>
    <xf numFmtId="38" fontId="0" fillId="0" borderId="58" xfId="48" applyFont="1" applyFill="1" applyBorder="1" applyAlignment="1">
      <alignment horizontal="center" vertical="center"/>
    </xf>
    <xf numFmtId="38" fontId="0" fillId="23" borderId="108" xfId="48" applyFont="1" applyFill="1" applyBorder="1" applyAlignment="1">
      <alignment vertical="center"/>
    </xf>
    <xf numFmtId="38" fontId="0" fillId="0" borderId="106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09" xfId="48" applyFont="1" applyFill="1" applyBorder="1" applyAlignment="1">
      <alignment vertical="center"/>
    </xf>
    <xf numFmtId="38" fontId="0" fillId="0" borderId="86" xfId="48" applyFont="1" applyBorder="1" applyAlignment="1">
      <alignment/>
    </xf>
    <xf numFmtId="38" fontId="0" fillId="0" borderId="114" xfId="48" applyFont="1" applyBorder="1" applyAlignment="1">
      <alignment/>
    </xf>
    <xf numFmtId="38" fontId="0" fillId="0" borderId="87" xfId="48" applyFont="1" applyFill="1" applyBorder="1" applyAlignment="1">
      <alignment vertical="center"/>
    </xf>
    <xf numFmtId="38" fontId="0" fillId="0" borderId="55" xfId="48" applyFont="1" applyBorder="1" applyAlignment="1">
      <alignment/>
    </xf>
    <xf numFmtId="38" fontId="0" fillId="0" borderId="46" xfId="48" applyFont="1" applyBorder="1" applyAlignment="1">
      <alignment/>
    </xf>
    <xf numFmtId="38" fontId="0" fillId="0" borderId="71" xfId="48" applyFont="1" applyFill="1" applyBorder="1" applyAlignment="1">
      <alignment vertical="center"/>
    </xf>
    <xf numFmtId="38" fontId="0" fillId="0" borderId="122" xfId="48" applyFont="1" applyBorder="1" applyAlignment="1">
      <alignment/>
    </xf>
    <xf numFmtId="38" fontId="0" fillId="0" borderId="57" xfId="48" applyFont="1" applyBorder="1" applyAlignment="1">
      <alignment/>
    </xf>
    <xf numFmtId="38" fontId="0" fillId="0" borderId="49" xfId="48" applyFont="1" applyBorder="1" applyAlignment="1">
      <alignment/>
    </xf>
    <xf numFmtId="38" fontId="0" fillId="0" borderId="70" xfId="48" applyFont="1" applyFill="1" applyBorder="1" applyAlignment="1">
      <alignment vertical="center"/>
    </xf>
    <xf numFmtId="38" fontId="0" fillId="0" borderId="123" xfId="48" applyFont="1" applyFill="1" applyBorder="1" applyAlignment="1">
      <alignment vertical="center"/>
    </xf>
    <xf numFmtId="38" fontId="0" fillId="0" borderId="33" xfId="48" applyFont="1" applyBorder="1" applyAlignment="1">
      <alignment/>
    </xf>
    <xf numFmtId="38" fontId="0" fillId="0" borderId="66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68" xfId="48" applyFont="1" applyFill="1" applyBorder="1" applyAlignment="1">
      <alignment vertical="center"/>
    </xf>
    <xf numFmtId="38" fontId="0" fillId="0" borderId="71" xfId="48" applyFont="1" applyFill="1" applyBorder="1" applyAlignment="1">
      <alignment vertical="center"/>
    </xf>
    <xf numFmtId="38" fontId="0" fillId="0" borderId="68" xfId="48" applyFont="1" applyFill="1" applyBorder="1" applyAlignment="1">
      <alignment vertical="center"/>
    </xf>
    <xf numFmtId="38" fontId="0" fillId="0" borderId="70" xfId="48" applyFont="1" applyFill="1" applyBorder="1" applyAlignment="1">
      <alignment vertical="center"/>
    </xf>
    <xf numFmtId="38" fontId="0" fillId="0" borderId="87" xfId="48" applyFont="1" applyFill="1" applyBorder="1" applyAlignment="1">
      <alignment vertical="center"/>
    </xf>
    <xf numFmtId="38" fontId="0" fillId="0" borderId="71" xfId="48" applyFont="1" applyFill="1" applyBorder="1" applyAlignment="1">
      <alignment vertical="center"/>
    </xf>
    <xf numFmtId="38" fontId="0" fillId="0" borderId="70" xfId="48" applyFont="1" applyFill="1" applyBorder="1" applyAlignment="1">
      <alignment vertical="center"/>
    </xf>
    <xf numFmtId="38" fontId="0" fillId="0" borderId="109" xfId="48" applyFont="1" applyFill="1" applyBorder="1" applyAlignment="1">
      <alignment vertical="center"/>
    </xf>
    <xf numFmtId="38" fontId="0" fillId="0" borderId="124" xfId="48" applyFont="1" applyBorder="1" applyAlignment="1">
      <alignment/>
    </xf>
    <xf numFmtId="38" fontId="0" fillId="0" borderId="65" xfId="48" applyFont="1" applyBorder="1" applyAlignment="1">
      <alignment/>
    </xf>
    <xf numFmtId="38" fontId="0" fillId="0" borderId="29" xfId="48" applyFont="1" applyBorder="1" applyAlignment="1">
      <alignment/>
    </xf>
    <xf numFmtId="38" fontId="0" fillId="0" borderId="107" xfId="48" applyFont="1" applyBorder="1" applyAlignment="1">
      <alignment/>
    </xf>
    <xf numFmtId="38" fontId="0" fillId="0" borderId="10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87" xfId="48" applyFont="1" applyFill="1" applyBorder="1" applyAlignment="1">
      <alignment vertical="center"/>
    </xf>
    <xf numFmtId="38" fontId="0" fillId="23" borderId="108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69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68" xfId="48" applyFont="1" applyFill="1" applyBorder="1" applyAlignment="1">
      <alignment vertical="center"/>
    </xf>
    <xf numFmtId="38" fontId="5" fillId="0" borderId="34" xfId="48" applyFont="1" applyBorder="1" applyAlignment="1">
      <alignment vertical="center"/>
    </xf>
    <xf numFmtId="38" fontId="5" fillId="0" borderId="58" xfId="48" applyFont="1" applyBorder="1" applyAlignment="1">
      <alignment horizontal="right" vertical="center"/>
    </xf>
    <xf numFmtId="38" fontId="5" fillId="0" borderId="25" xfId="48" applyFont="1" applyBorder="1" applyAlignment="1">
      <alignment vertical="center"/>
    </xf>
    <xf numFmtId="38" fontId="5" fillId="0" borderId="27" xfId="48" applyFont="1" applyBorder="1" applyAlignment="1">
      <alignment horizontal="right" vertical="center"/>
    </xf>
    <xf numFmtId="38" fontId="0" fillId="0" borderId="27" xfId="48" applyFont="1" applyBorder="1" applyAlignment="1">
      <alignment horizontal="right" vertical="center"/>
    </xf>
    <xf numFmtId="38" fontId="0" fillId="0" borderId="57" xfId="48" applyFont="1" applyBorder="1" applyAlignment="1">
      <alignment vertical="center"/>
    </xf>
    <xf numFmtId="38" fontId="0" fillId="0" borderId="106" xfId="48" applyFont="1" applyBorder="1" applyAlignment="1">
      <alignment vertical="center"/>
    </xf>
    <xf numFmtId="38" fontId="0" fillId="0" borderId="65" xfId="48" applyFont="1" applyBorder="1" applyAlignment="1">
      <alignment vertical="center"/>
    </xf>
    <xf numFmtId="38" fontId="7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34" xfId="48" applyFont="1" applyBorder="1" applyAlignment="1">
      <alignment horizontal="left" vertical="center"/>
    </xf>
    <xf numFmtId="38" fontId="0" fillId="0" borderId="58" xfId="48" applyFont="1" applyBorder="1" applyAlignment="1">
      <alignment horizontal="left" vertical="center"/>
    </xf>
    <xf numFmtId="38" fontId="2" fillId="0" borderId="58" xfId="48" applyFont="1" applyBorder="1" applyAlignment="1">
      <alignment horizontal="left" vertical="center"/>
    </xf>
    <xf numFmtId="38" fontId="0" fillId="0" borderId="88" xfId="48" applyFont="1" applyBorder="1" applyAlignment="1">
      <alignment horizontal="center" vertical="center"/>
    </xf>
    <xf numFmtId="38" fontId="0" fillId="24" borderId="120" xfId="48" applyFont="1" applyFill="1" applyBorder="1" applyAlignment="1">
      <alignment horizontal="center" vertical="center"/>
    </xf>
    <xf numFmtId="38" fontId="0" fillId="24" borderId="88" xfId="48" applyFont="1" applyFill="1" applyBorder="1" applyAlignment="1">
      <alignment horizontal="center" vertical="center"/>
    </xf>
    <xf numFmtId="38" fontId="0" fillId="0" borderId="25" xfId="48" applyFont="1" applyBorder="1" applyAlignment="1">
      <alignment horizontal="left" vertical="center"/>
    </xf>
    <xf numFmtId="38" fontId="0" fillId="0" borderId="27" xfId="48" applyFont="1" applyBorder="1" applyAlignment="1">
      <alignment horizontal="left" vertical="center"/>
    </xf>
    <xf numFmtId="38" fontId="2" fillId="0" borderId="28" xfId="48" applyFont="1" applyBorder="1" applyAlignment="1">
      <alignment horizontal="left" vertical="center"/>
    </xf>
    <xf numFmtId="38" fontId="0" fillId="0" borderId="18" xfId="48" applyFont="1" applyBorder="1" applyAlignment="1">
      <alignment horizontal="left" vertical="center"/>
    </xf>
    <xf numFmtId="38" fontId="0" fillId="0" borderId="0" xfId="48" applyFont="1" applyBorder="1" applyAlignment="1">
      <alignment horizontal="left" vertical="center"/>
    </xf>
    <xf numFmtId="38" fontId="2" fillId="0" borderId="0" xfId="48" applyFont="1" applyBorder="1" applyAlignment="1">
      <alignment horizontal="left" vertical="center"/>
    </xf>
    <xf numFmtId="38" fontId="2" fillId="0" borderId="22" xfId="48" applyFont="1" applyBorder="1" applyAlignment="1">
      <alignment horizontal="left" vertical="center"/>
    </xf>
    <xf numFmtId="38" fontId="0" fillId="0" borderId="114" xfId="48" applyFont="1" applyBorder="1" applyAlignment="1">
      <alignment horizontal="left" vertical="center"/>
    </xf>
    <xf numFmtId="38" fontId="2" fillId="0" borderId="13" xfId="48" applyFont="1" applyBorder="1" applyAlignment="1">
      <alignment horizontal="left" vertical="center"/>
    </xf>
    <xf numFmtId="38" fontId="2" fillId="0" borderId="24" xfId="48" applyFont="1" applyBorder="1" applyAlignment="1">
      <alignment horizontal="left" vertical="center"/>
    </xf>
    <xf numFmtId="38" fontId="0" fillId="23" borderId="109" xfId="48" applyFont="1" applyFill="1" applyBorder="1" applyAlignment="1">
      <alignment vertical="center"/>
    </xf>
    <xf numFmtId="38" fontId="0" fillId="0" borderId="16" xfId="48" applyFont="1" applyBorder="1" applyAlignment="1">
      <alignment horizontal="left" vertical="center"/>
    </xf>
    <xf numFmtId="38" fontId="0" fillId="0" borderId="114" xfId="48" applyFont="1" applyBorder="1" applyAlignment="1">
      <alignment horizontal="left" vertical="center" shrinkToFit="1"/>
    </xf>
    <xf numFmtId="38" fontId="0" fillId="0" borderId="125" xfId="48" applyFont="1" applyBorder="1" applyAlignment="1">
      <alignment horizontal="left" vertical="center" shrinkToFit="1"/>
    </xf>
    <xf numFmtId="38" fontId="0" fillId="0" borderId="80" xfId="48" applyFont="1" applyBorder="1" applyAlignment="1">
      <alignment vertical="center"/>
    </xf>
    <xf numFmtId="38" fontId="0" fillId="0" borderId="77" xfId="48" applyFont="1" applyBorder="1" applyAlignment="1">
      <alignment horizontal="left" vertical="center" shrinkToFit="1"/>
    </xf>
    <xf numFmtId="38" fontId="0" fillId="0" borderId="71" xfId="48" applyFont="1" applyBorder="1" applyAlignment="1">
      <alignment vertical="center"/>
    </xf>
    <xf numFmtId="38" fontId="0" fillId="0" borderId="14" xfId="48" applyFont="1" applyBorder="1" applyAlignment="1">
      <alignment horizontal="left" vertical="center"/>
    </xf>
    <xf numFmtId="38" fontId="0" fillId="0" borderId="126" xfId="48" applyFont="1" applyBorder="1" applyAlignment="1">
      <alignment horizontal="left" vertical="center" shrinkToFit="1"/>
    </xf>
    <xf numFmtId="38" fontId="0" fillId="0" borderId="70" xfId="48" applyFont="1" applyBorder="1" applyAlignment="1">
      <alignment vertical="center"/>
    </xf>
    <xf numFmtId="38" fontId="0" fillId="0" borderId="109" xfId="48" applyFont="1" applyBorder="1" applyAlignment="1">
      <alignment vertical="center"/>
    </xf>
    <xf numFmtId="38" fontId="0" fillId="0" borderId="11" xfId="48" applyFont="1" applyBorder="1" applyAlignment="1">
      <alignment horizontal="left" vertical="center"/>
    </xf>
    <xf numFmtId="38" fontId="0" fillId="0" borderId="24" xfId="48" applyFont="1" applyBorder="1" applyAlignment="1">
      <alignment horizontal="left" vertical="center"/>
    </xf>
    <xf numFmtId="38" fontId="0" fillId="0" borderId="26" xfId="48" applyFont="1" applyBorder="1" applyAlignment="1">
      <alignment horizontal="left" vertical="center"/>
    </xf>
    <xf numFmtId="38" fontId="0" fillId="0" borderId="29" xfId="48" applyFont="1" applyBorder="1" applyAlignment="1">
      <alignment horizontal="left" vertical="center"/>
    </xf>
    <xf numFmtId="38" fontId="0" fillId="0" borderId="32" xfId="48" applyFont="1" applyBorder="1" applyAlignment="1">
      <alignment horizontal="left" vertical="center"/>
    </xf>
    <xf numFmtId="38" fontId="0" fillId="0" borderId="110" xfId="48" applyFont="1" applyBorder="1" applyAlignment="1">
      <alignment vertical="center"/>
    </xf>
    <xf numFmtId="38" fontId="0" fillId="0" borderId="11" xfId="48" applyFont="1" applyFill="1" applyBorder="1" applyAlignment="1">
      <alignment horizontal="left" vertical="center"/>
    </xf>
    <xf numFmtId="38" fontId="0" fillId="0" borderId="79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57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105" xfId="48" applyFont="1" applyBorder="1" applyAlignment="1">
      <alignment vertical="center"/>
    </xf>
    <xf numFmtId="38" fontId="0" fillId="0" borderId="106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65" xfId="48" applyFont="1" applyBorder="1" applyAlignment="1">
      <alignment vertical="center"/>
    </xf>
    <xf numFmtId="38" fontId="0" fillId="0" borderId="76" xfId="48" applyFont="1" applyBorder="1" applyAlignment="1">
      <alignment vertical="center"/>
    </xf>
    <xf numFmtId="38" fontId="4" fillId="0" borderId="107" xfId="48" applyFont="1" applyBorder="1" applyAlignment="1">
      <alignment horizontal="center" vertical="center"/>
    </xf>
    <xf numFmtId="49" fontId="4" fillId="0" borderId="120" xfId="48" applyNumberFormat="1" applyFont="1" applyBorder="1" applyAlignment="1">
      <alignment horizontal="center" vertical="center"/>
    </xf>
    <xf numFmtId="183" fontId="4" fillId="23" borderId="40" xfId="48" applyNumberFormat="1" applyFont="1" applyFill="1" applyBorder="1" applyAlignment="1">
      <alignment vertical="center"/>
    </xf>
    <xf numFmtId="183" fontId="4" fillId="23" borderId="106" xfId="48" applyNumberFormat="1" applyFont="1" applyFill="1" applyBorder="1" applyAlignment="1">
      <alignment vertical="center"/>
    </xf>
    <xf numFmtId="183" fontId="4" fillId="23" borderId="36" xfId="48" applyNumberFormat="1" applyFont="1" applyFill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0" fillId="0" borderId="50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51" xfId="0" applyBorder="1" applyAlignment="1">
      <alignment vertical="center"/>
    </xf>
    <xf numFmtId="38" fontId="0" fillId="0" borderId="43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47" xfId="0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2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128" xfId="48" applyFont="1" applyBorder="1" applyAlignment="1">
      <alignment vertical="center"/>
    </xf>
    <xf numFmtId="38" fontId="0" fillId="0" borderId="74" xfId="48" applyFont="1" applyBorder="1" applyAlignment="1">
      <alignment vertical="center"/>
    </xf>
    <xf numFmtId="38" fontId="0" fillId="0" borderId="75" xfId="48" applyFont="1" applyBorder="1" applyAlignment="1">
      <alignment vertical="center"/>
    </xf>
    <xf numFmtId="0" fontId="0" fillId="0" borderId="129" xfId="0" applyBorder="1" applyAlignment="1">
      <alignment vertical="center"/>
    </xf>
    <xf numFmtId="0" fontId="0" fillId="0" borderId="115" xfId="0" applyBorder="1" applyAlignment="1">
      <alignment vertical="center"/>
    </xf>
    <xf numFmtId="0" fontId="0" fillId="0" borderId="122" xfId="0" applyBorder="1" applyAlignment="1">
      <alignment vertical="center"/>
    </xf>
    <xf numFmtId="0" fontId="0" fillId="0" borderId="105" xfId="0" applyBorder="1" applyAlignment="1">
      <alignment vertical="center"/>
    </xf>
    <xf numFmtId="0" fontId="0" fillId="0" borderId="124" xfId="0" applyBorder="1" applyAlignment="1">
      <alignment vertical="center"/>
    </xf>
    <xf numFmtId="0" fontId="0" fillId="0" borderId="106" xfId="0" applyBorder="1" applyAlignment="1">
      <alignment vertical="center"/>
    </xf>
    <xf numFmtId="0" fontId="0" fillId="0" borderId="65" xfId="0" applyBorder="1" applyAlignment="1">
      <alignment vertical="center"/>
    </xf>
    <xf numFmtId="0" fontId="4" fillId="0" borderId="73" xfId="0" applyFont="1" applyBorder="1" applyAlignment="1">
      <alignment vertical="center"/>
    </xf>
    <xf numFmtId="38" fontId="4" fillId="0" borderId="54" xfId="48" applyFont="1" applyBorder="1" applyAlignment="1">
      <alignment vertical="center"/>
    </xf>
    <xf numFmtId="38" fontId="4" fillId="0" borderId="115" xfId="48" applyFont="1" applyBorder="1" applyAlignment="1">
      <alignment vertical="center"/>
    </xf>
    <xf numFmtId="38" fontId="4" fillId="0" borderId="56" xfId="48" applyFont="1" applyBorder="1" applyAlignment="1">
      <alignment vertical="center"/>
    </xf>
    <xf numFmtId="38" fontId="4" fillId="0" borderId="122" xfId="48" applyFont="1" applyBorder="1" applyAlignment="1">
      <alignment vertical="center"/>
    </xf>
    <xf numFmtId="38" fontId="4" fillId="0" borderId="78" xfId="48" applyFont="1" applyBorder="1" applyAlignment="1">
      <alignment vertical="center"/>
    </xf>
    <xf numFmtId="38" fontId="4" fillId="0" borderId="129" xfId="48" applyFont="1" applyBorder="1" applyAlignment="1">
      <alignment vertical="center"/>
    </xf>
    <xf numFmtId="38" fontId="4" fillId="0" borderId="107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105" xfId="48" applyFont="1" applyBorder="1" applyAlignment="1">
      <alignment vertical="center"/>
    </xf>
    <xf numFmtId="38" fontId="4" fillId="0" borderId="130" xfId="48" applyFont="1" applyBorder="1" applyAlignment="1">
      <alignment vertical="center"/>
    </xf>
    <xf numFmtId="38" fontId="4" fillId="0" borderId="0" xfId="48" applyFont="1" applyAlignment="1">
      <alignment vertical="center"/>
    </xf>
    <xf numFmtId="38" fontId="4" fillId="0" borderId="131" xfId="48" applyFont="1" applyBorder="1" applyAlignment="1">
      <alignment vertical="center"/>
    </xf>
    <xf numFmtId="38" fontId="0" fillId="0" borderId="107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73" xfId="48" applyFont="1" applyFill="1" applyBorder="1" applyAlignment="1">
      <alignment vertical="center"/>
    </xf>
    <xf numFmtId="178" fontId="4" fillId="0" borderId="51" xfId="0" applyNumberFormat="1" applyFont="1" applyBorder="1" applyAlignment="1">
      <alignment vertical="center"/>
    </xf>
    <xf numFmtId="178" fontId="4" fillId="0" borderId="44" xfId="0" applyNumberFormat="1" applyFont="1" applyBorder="1" applyAlignment="1">
      <alignment vertical="center"/>
    </xf>
    <xf numFmtId="38" fontId="0" fillId="0" borderId="41" xfId="48" applyFont="1" applyFill="1" applyBorder="1" applyAlignment="1">
      <alignment vertical="center"/>
    </xf>
    <xf numFmtId="38" fontId="0" fillId="0" borderId="111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21" xfId="48" applyFont="1" applyFill="1" applyBorder="1" applyAlignment="1">
      <alignment vertical="center"/>
    </xf>
    <xf numFmtId="38" fontId="0" fillId="0" borderId="86" xfId="48" applyFont="1" applyFill="1" applyBorder="1" applyAlignment="1">
      <alignment vertical="center"/>
    </xf>
    <xf numFmtId="38" fontId="0" fillId="0" borderId="114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66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183" fontId="0" fillId="0" borderId="132" xfId="48" applyNumberFormat="1" applyFont="1" applyBorder="1" applyAlignment="1">
      <alignment vertical="center"/>
    </xf>
    <xf numFmtId="183" fontId="0" fillId="0" borderId="65" xfId="48" applyNumberFormat="1" applyFont="1" applyBorder="1" applyAlignment="1">
      <alignment vertical="center"/>
    </xf>
    <xf numFmtId="183" fontId="0" fillId="0" borderId="76" xfId="48" applyNumberFormat="1" applyFont="1" applyBorder="1" applyAlignment="1">
      <alignment vertical="center"/>
    </xf>
    <xf numFmtId="183" fontId="0" fillId="0" borderId="110" xfId="48" applyNumberFormat="1" applyFont="1" applyFill="1" applyBorder="1" applyAlignment="1">
      <alignment vertical="center"/>
    </xf>
    <xf numFmtId="183" fontId="0" fillId="0" borderId="113" xfId="48" applyNumberFormat="1" applyFont="1" applyBorder="1" applyAlignment="1">
      <alignment vertical="center"/>
    </xf>
    <xf numFmtId="183" fontId="0" fillId="0" borderId="111" xfId="48" applyNumberFormat="1" applyFont="1" applyBorder="1" applyAlignment="1">
      <alignment vertical="center"/>
    </xf>
    <xf numFmtId="183" fontId="0" fillId="0" borderId="112" xfId="48" applyNumberFormat="1" applyFont="1" applyBorder="1" applyAlignment="1">
      <alignment vertical="center"/>
    </xf>
    <xf numFmtId="183" fontId="0" fillId="0" borderId="68" xfId="48" applyNumberFormat="1" applyFont="1" applyFill="1" applyBorder="1" applyAlignment="1">
      <alignment vertical="center"/>
    </xf>
    <xf numFmtId="183" fontId="0" fillId="0" borderId="110" xfId="48" applyNumberFormat="1" applyFont="1" applyFill="1" applyBorder="1" applyAlignment="1">
      <alignment vertical="center"/>
    </xf>
    <xf numFmtId="49" fontId="2" fillId="0" borderId="0" xfId="48" applyNumberFormat="1" applyFont="1" applyAlignment="1">
      <alignment vertical="center"/>
    </xf>
    <xf numFmtId="38" fontId="2" fillId="0" borderId="12" xfId="48" applyFont="1" applyBorder="1" applyAlignment="1">
      <alignment horizontal="left" vertical="center"/>
    </xf>
    <xf numFmtId="183" fontId="4" fillId="0" borderId="43" xfId="48" applyNumberFormat="1" applyFont="1" applyBorder="1" applyAlignment="1">
      <alignment vertical="center"/>
    </xf>
    <xf numFmtId="183" fontId="4" fillId="0" borderId="83" xfId="48" applyNumberFormat="1" applyFont="1" applyBorder="1" applyAlignment="1">
      <alignment vertical="center"/>
    </xf>
    <xf numFmtId="183" fontId="4" fillId="0" borderId="42" xfId="48" applyNumberFormat="1" applyFont="1" applyBorder="1" applyAlignment="1">
      <alignment vertical="center"/>
    </xf>
    <xf numFmtId="183" fontId="4" fillId="0" borderId="84" xfId="48" applyNumberFormat="1" applyFont="1" applyBorder="1" applyAlignment="1">
      <alignment vertical="center"/>
    </xf>
    <xf numFmtId="38" fontId="4" fillId="0" borderId="107" xfId="48" applyFont="1" applyBorder="1" applyAlignment="1">
      <alignment horizontal="center" vertical="center"/>
    </xf>
    <xf numFmtId="49" fontId="4" fillId="0" borderId="120" xfId="48" applyNumberFormat="1" applyFont="1" applyBorder="1" applyAlignment="1">
      <alignment horizontal="center" vertical="center"/>
    </xf>
    <xf numFmtId="38" fontId="4" fillId="0" borderId="95" xfId="48" applyFont="1" applyBorder="1" applyAlignment="1">
      <alignment horizontal="left" vertical="center" shrinkToFit="1"/>
    </xf>
    <xf numFmtId="183" fontId="4" fillId="0" borderId="45" xfId="48" applyNumberFormat="1" applyFont="1" applyBorder="1" applyAlignment="1">
      <alignment vertical="center"/>
    </xf>
    <xf numFmtId="183" fontId="4" fillId="0" borderId="55" xfId="48" applyNumberFormat="1" applyFont="1" applyBorder="1" applyAlignment="1">
      <alignment vertical="center"/>
    </xf>
    <xf numFmtId="183" fontId="4" fillId="0" borderId="44" xfId="48" applyNumberFormat="1" applyFont="1" applyBorder="1" applyAlignment="1">
      <alignment vertical="center"/>
    </xf>
    <xf numFmtId="183" fontId="4" fillId="0" borderId="80" xfId="48" applyNumberFormat="1" applyFont="1" applyBorder="1" applyAlignment="1">
      <alignment vertical="center"/>
    </xf>
    <xf numFmtId="183" fontId="4" fillId="0" borderId="71" xfId="48" applyNumberFormat="1" applyFont="1" applyBorder="1" applyAlignment="1">
      <alignment vertical="center"/>
    </xf>
    <xf numFmtId="183" fontId="4" fillId="0" borderId="48" xfId="48" applyNumberFormat="1" applyFont="1" applyBorder="1" applyAlignment="1">
      <alignment vertical="center"/>
    </xf>
    <xf numFmtId="183" fontId="4" fillId="0" borderId="57" xfId="48" applyNumberFormat="1" applyFont="1" applyBorder="1" applyAlignment="1">
      <alignment vertical="center"/>
    </xf>
    <xf numFmtId="183" fontId="4" fillId="0" borderId="47" xfId="48" applyNumberFormat="1" applyFont="1" applyBorder="1" applyAlignment="1">
      <alignment vertical="center"/>
    </xf>
    <xf numFmtId="183" fontId="4" fillId="0" borderId="70" xfId="48" applyNumberFormat="1" applyFont="1" applyFill="1" applyBorder="1" applyAlignment="1">
      <alignment vertical="center"/>
    </xf>
    <xf numFmtId="183" fontId="4" fillId="0" borderId="50" xfId="48" applyNumberFormat="1" applyFont="1" applyBorder="1" applyAlignment="1">
      <alignment vertical="center"/>
    </xf>
    <xf numFmtId="183" fontId="4" fillId="0" borderId="79" xfId="48" applyNumberFormat="1" applyFont="1" applyBorder="1" applyAlignment="1">
      <alignment vertical="center"/>
    </xf>
    <xf numFmtId="183" fontId="4" fillId="0" borderId="51" xfId="48" applyNumberFormat="1" applyFont="1" applyBorder="1" applyAlignment="1">
      <alignment vertical="center"/>
    </xf>
    <xf numFmtId="183" fontId="4" fillId="0" borderId="108" xfId="48" applyNumberFormat="1" applyFont="1" applyBorder="1" applyAlignment="1">
      <alignment vertical="center"/>
    </xf>
    <xf numFmtId="183" fontId="4" fillId="23" borderId="87" xfId="48" applyNumberFormat="1" applyFont="1" applyFill="1" applyBorder="1" applyAlignment="1">
      <alignment vertical="center"/>
    </xf>
    <xf numFmtId="183" fontId="4" fillId="0" borderId="128" xfId="48" applyNumberFormat="1" applyFont="1" applyBorder="1" applyAlignment="1">
      <alignment vertical="center"/>
    </xf>
    <xf numFmtId="183" fontId="4" fillId="0" borderId="74" xfId="48" applyNumberFormat="1" applyFont="1" applyBorder="1" applyAlignment="1">
      <alignment vertical="center"/>
    </xf>
    <xf numFmtId="183" fontId="4" fillId="0" borderId="75" xfId="48" applyNumberFormat="1" applyFont="1" applyBorder="1" applyAlignment="1">
      <alignment vertical="center"/>
    </xf>
    <xf numFmtId="183" fontId="4" fillId="0" borderId="72" xfId="48" applyNumberFormat="1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0" fontId="4" fillId="0" borderId="117" xfId="0" applyFont="1" applyBorder="1" applyAlignment="1">
      <alignment vertical="center"/>
    </xf>
    <xf numFmtId="38" fontId="4" fillId="0" borderId="15" xfId="48" applyFont="1" applyBorder="1" applyAlignment="1">
      <alignment horizontal="center" vertical="center"/>
    </xf>
    <xf numFmtId="38" fontId="4" fillId="0" borderId="21" xfId="48" applyFont="1" applyBorder="1" applyAlignment="1">
      <alignment horizontal="center" vertical="center"/>
    </xf>
    <xf numFmtId="38" fontId="4" fillId="0" borderId="0" xfId="48" applyFont="1" applyBorder="1" applyAlignment="1">
      <alignment horizontal="left" vertical="center" shrinkToFit="1"/>
    </xf>
    <xf numFmtId="38" fontId="4" fillId="0" borderId="14" xfId="48" applyFont="1" applyBorder="1" applyAlignment="1">
      <alignment horizontal="left" vertical="center" shrinkToFit="1"/>
    </xf>
    <xf numFmtId="38" fontId="4" fillId="0" borderId="91" xfId="48" applyFont="1" applyBorder="1" applyAlignment="1">
      <alignment horizontal="left" vertical="center" shrinkToFit="1"/>
    </xf>
    <xf numFmtId="38" fontId="4" fillId="0" borderId="133" xfId="48" applyFont="1" applyBorder="1" applyAlignment="1">
      <alignment horizontal="left" vertical="center" shrinkToFit="1"/>
    </xf>
    <xf numFmtId="38" fontId="4" fillId="0" borderId="117" xfId="48" applyFont="1" applyBorder="1" applyAlignment="1">
      <alignment horizontal="left" vertical="center" shrinkToFit="1"/>
    </xf>
    <xf numFmtId="38" fontId="4" fillId="0" borderId="78" xfId="48" applyFont="1" applyBorder="1" applyAlignment="1">
      <alignment horizontal="left" vertical="center" shrinkToFit="1"/>
    </xf>
    <xf numFmtId="49" fontId="4" fillId="0" borderId="134" xfId="48" applyNumberFormat="1" applyFont="1" applyBorder="1" applyAlignment="1">
      <alignment horizontal="center" vertical="center"/>
    </xf>
    <xf numFmtId="49" fontId="4" fillId="0" borderId="58" xfId="48" applyNumberFormat="1" applyFont="1" applyBorder="1" applyAlignment="1">
      <alignment horizontal="center" vertical="center"/>
    </xf>
    <xf numFmtId="49" fontId="4" fillId="0" borderId="88" xfId="48" applyNumberFormat="1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118" xfId="48" applyFont="1" applyBorder="1" applyAlignment="1">
      <alignment horizontal="left" vertical="center" shrinkToFit="1"/>
    </xf>
    <xf numFmtId="38" fontId="4" fillId="0" borderId="81" xfId="48" applyFont="1" applyBorder="1" applyAlignment="1">
      <alignment horizontal="left" vertical="center" shrinkToFit="1"/>
    </xf>
    <xf numFmtId="38" fontId="4" fillId="0" borderId="16" xfId="48" applyFont="1" applyBorder="1" applyAlignment="1">
      <alignment horizontal="left" vertical="center" shrinkToFit="1"/>
    </xf>
    <xf numFmtId="38" fontId="4" fillId="0" borderId="59" xfId="48" applyFont="1" applyBorder="1" applyAlignment="1">
      <alignment horizontal="left" vertical="center" shrinkToFit="1"/>
    </xf>
    <xf numFmtId="38" fontId="0" fillId="0" borderId="29" xfId="48" applyFont="1" applyFill="1" applyBorder="1" applyAlignment="1">
      <alignment horizontal="left" vertical="center"/>
    </xf>
    <xf numFmtId="38" fontId="0" fillId="0" borderId="132" xfId="48" applyFont="1" applyBorder="1" applyAlignment="1">
      <alignment vertical="center"/>
    </xf>
    <xf numFmtId="38" fontId="4" fillId="0" borderId="89" xfId="48" applyFont="1" applyBorder="1" applyAlignment="1">
      <alignment horizontal="left" vertical="center" shrinkToFit="1"/>
    </xf>
    <xf numFmtId="38" fontId="4" fillId="0" borderId="56" xfId="48" applyFont="1" applyBorder="1" applyAlignment="1">
      <alignment horizontal="left" vertical="center" shrinkToFit="1"/>
    </xf>
    <xf numFmtId="38" fontId="4" fillId="0" borderId="60" xfId="48" applyFont="1" applyBorder="1" applyAlignment="1">
      <alignment horizontal="left" vertical="center" shrinkToFit="1"/>
    </xf>
    <xf numFmtId="38" fontId="4" fillId="0" borderId="17" xfId="48" applyFont="1" applyBorder="1" applyAlignment="1">
      <alignment horizontal="left" vertical="center" shrinkToFit="1"/>
    </xf>
    <xf numFmtId="38" fontId="4" fillId="0" borderId="15" xfId="48" applyFont="1" applyBorder="1" applyAlignment="1">
      <alignment horizontal="left" vertical="center" shrinkToFit="1"/>
    </xf>
    <xf numFmtId="38" fontId="4" fillId="0" borderId="21" xfId="48" applyFont="1" applyBorder="1" applyAlignment="1">
      <alignment horizontal="left" vertical="center" shrinkToFit="1"/>
    </xf>
    <xf numFmtId="38" fontId="4" fillId="0" borderId="53" xfId="48" applyFont="1" applyBorder="1" applyAlignment="1">
      <alignment horizontal="left" vertical="center" shrinkToFit="1"/>
    </xf>
    <xf numFmtId="38" fontId="4" fillId="0" borderId="54" xfId="48" applyFont="1" applyBorder="1" applyAlignment="1">
      <alignment horizontal="left" vertical="center" shrinkToFit="1"/>
    </xf>
    <xf numFmtId="38" fontId="4" fillId="0" borderId="19" xfId="48" applyFont="1" applyBorder="1" applyAlignment="1">
      <alignment horizontal="left" vertical="center" shrinkToFit="1"/>
    </xf>
    <xf numFmtId="38" fontId="4" fillId="0" borderId="13" xfId="48" applyFont="1" applyBorder="1" applyAlignment="1">
      <alignment horizontal="left" vertical="center" shrinkToFit="1"/>
    </xf>
    <xf numFmtId="38" fontId="4" fillId="0" borderId="23" xfId="48" applyFont="1" applyBorder="1" applyAlignment="1">
      <alignment horizontal="left" vertical="center" shrinkToFit="1"/>
    </xf>
    <xf numFmtId="38" fontId="4" fillId="0" borderId="46" xfId="48" applyFont="1" applyBorder="1" applyAlignment="1">
      <alignment horizontal="left" vertical="center" shrinkToFit="1"/>
    </xf>
    <xf numFmtId="38" fontId="4" fillId="0" borderId="82" xfId="48" applyFont="1" applyBorder="1" applyAlignment="1">
      <alignment horizontal="left" vertical="center" shrinkToFit="1"/>
    </xf>
    <xf numFmtId="38" fontId="4" fillId="0" borderId="114" xfId="48" applyFont="1" applyBorder="1" applyAlignment="1">
      <alignment horizontal="left" vertical="center" shrinkToFit="1"/>
    </xf>
    <xf numFmtId="38" fontId="4" fillId="0" borderId="104" xfId="48" applyFont="1" applyBorder="1" applyAlignment="1">
      <alignment horizontal="left" vertical="center" shrinkToFit="1"/>
    </xf>
    <xf numFmtId="38" fontId="4" fillId="0" borderId="27" xfId="48" applyFont="1" applyBorder="1" applyAlignment="1">
      <alignment horizontal="left" vertical="center" shrinkToFit="1"/>
    </xf>
    <xf numFmtId="38" fontId="4" fillId="0" borderId="18" xfId="48" applyFont="1" applyBorder="1" applyAlignment="1">
      <alignment horizontal="left" vertical="center" shrinkToFit="1"/>
    </xf>
    <xf numFmtId="0" fontId="0" fillId="0" borderId="117" xfId="0" applyFont="1" applyBorder="1" applyAlignment="1">
      <alignment horizontal="left"/>
    </xf>
    <xf numFmtId="0" fontId="0" fillId="0" borderId="78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38" fontId="4" fillId="0" borderId="94" xfId="48" applyFont="1" applyBorder="1" applyAlignment="1">
      <alignment horizontal="left" vertical="center" shrinkToFit="1"/>
    </xf>
    <xf numFmtId="38" fontId="4" fillId="0" borderId="135" xfId="48" applyFont="1" applyBorder="1" applyAlignment="1">
      <alignment horizontal="left" vertical="center" shrinkToFit="1"/>
    </xf>
    <xf numFmtId="38" fontId="4" fillId="0" borderId="95" xfId="48" applyFont="1" applyBorder="1" applyAlignment="1">
      <alignment horizontal="left" vertical="center" wrapText="1" shrinkToFit="1"/>
    </xf>
    <xf numFmtId="38" fontId="4" fillId="0" borderId="136" xfId="48" applyFont="1" applyBorder="1" applyAlignment="1">
      <alignment horizontal="left" vertical="center" shrinkToFit="1"/>
    </xf>
    <xf numFmtId="38" fontId="4" fillId="0" borderId="137" xfId="48" applyFont="1" applyBorder="1" applyAlignment="1">
      <alignment horizontal="left" vertical="center" shrinkToFit="1"/>
    </xf>
    <xf numFmtId="38" fontId="4" fillId="0" borderId="49" xfId="48" applyFont="1" applyBorder="1" applyAlignment="1">
      <alignment horizontal="left" vertical="center" shrinkToFit="1"/>
    </xf>
    <xf numFmtId="38" fontId="4" fillId="0" borderId="138" xfId="48" applyFont="1" applyBorder="1" applyAlignment="1">
      <alignment horizontal="left" vertical="center" shrinkToFit="1"/>
    </xf>
    <xf numFmtId="38" fontId="4" fillId="0" borderId="139" xfId="48" applyFont="1" applyBorder="1" applyAlignment="1">
      <alignment horizontal="left" vertical="center" shrinkToFit="1"/>
    </xf>
    <xf numFmtId="38" fontId="4" fillId="0" borderId="140" xfId="48" applyFont="1" applyBorder="1" applyAlignment="1">
      <alignment horizontal="left" vertical="center" shrinkToFit="1"/>
    </xf>
    <xf numFmtId="38" fontId="4" fillId="0" borderId="100" xfId="48" applyFont="1" applyBorder="1" applyAlignment="1">
      <alignment horizontal="left" vertical="center" shrinkToFit="1"/>
    </xf>
    <xf numFmtId="38" fontId="4" fillId="0" borderId="62" xfId="48" applyFont="1" applyBorder="1" applyAlignment="1">
      <alignment horizontal="left" vertical="center" shrinkToFit="1"/>
    </xf>
    <xf numFmtId="38" fontId="4" fillId="0" borderId="61" xfId="48" applyFont="1" applyBorder="1" applyAlignment="1">
      <alignment horizontal="left" vertical="center" shrinkToFit="1"/>
    </xf>
    <xf numFmtId="38" fontId="4" fillId="0" borderId="63" xfId="48" applyFont="1" applyBorder="1" applyAlignment="1">
      <alignment horizontal="left" vertical="center" shrinkToFit="1"/>
    </xf>
    <xf numFmtId="38" fontId="4" fillId="0" borderId="22" xfId="48" applyFont="1" applyBorder="1" applyAlignment="1">
      <alignment horizontal="left" vertical="center" shrinkToFit="1"/>
    </xf>
    <xf numFmtId="38" fontId="4" fillId="0" borderId="26" xfId="48" applyFont="1" applyBorder="1" applyAlignment="1">
      <alignment horizontal="left" vertical="center" shrinkToFit="1"/>
    </xf>
    <xf numFmtId="38" fontId="4" fillId="0" borderId="141" xfId="48" applyFont="1" applyBorder="1" applyAlignment="1">
      <alignment horizontal="left" vertical="center" shrinkToFit="1"/>
    </xf>
    <xf numFmtId="38" fontId="2" fillId="0" borderId="95" xfId="48" applyFont="1" applyBorder="1" applyAlignment="1">
      <alignment vertical="center" wrapText="1" shrinkToFit="1"/>
    </xf>
    <xf numFmtId="38" fontId="2" fillId="0" borderId="136" xfId="48" applyFont="1" applyBorder="1" applyAlignment="1">
      <alignment vertical="center" shrinkToFit="1"/>
    </xf>
    <xf numFmtId="38" fontId="2" fillId="0" borderId="46" xfId="48" applyFont="1" applyBorder="1" applyAlignment="1">
      <alignment vertical="center" shrinkToFit="1"/>
    </xf>
    <xf numFmtId="38" fontId="2" fillId="0" borderId="137" xfId="48" applyFont="1" applyBorder="1" applyAlignment="1">
      <alignment vertical="center" shrinkToFit="1"/>
    </xf>
    <xf numFmtId="38" fontId="2" fillId="0" borderId="49" xfId="48" applyFont="1" applyBorder="1" applyAlignment="1">
      <alignment vertical="center" shrinkToFit="1"/>
    </xf>
    <xf numFmtId="38" fontId="2" fillId="0" borderId="138" xfId="48" applyFont="1" applyBorder="1" applyAlignment="1">
      <alignment vertical="center" shrinkToFit="1"/>
    </xf>
    <xf numFmtId="38" fontId="7" fillId="0" borderId="0" xfId="48" applyFont="1" applyAlignment="1">
      <alignment horizontal="center" vertical="center"/>
    </xf>
    <xf numFmtId="38" fontId="4" fillId="0" borderId="142" xfId="48" applyFont="1" applyBorder="1" applyAlignment="1">
      <alignment horizontal="left" vertical="center" shrinkToFit="1"/>
    </xf>
    <xf numFmtId="38" fontId="4" fillId="0" borderId="143" xfId="48" applyFont="1" applyBorder="1" applyAlignment="1">
      <alignment horizontal="left" vertical="center" shrinkToFit="1"/>
    </xf>
    <xf numFmtId="38" fontId="4" fillId="0" borderId="144" xfId="48" applyFont="1" applyBorder="1" applyAlignment="1">
      <alignment horizontal="left" vertical="center" shrinkToFit="1"/>
    </xf>
    <xf numFmtId="38" fontId="2" fillId="0" borderId="114" xfId="48" applyFont="1" applyBorder="1" applyAlignment="1">
      <alignment horizontal="left" vertical="center" wrapText="1" shrinkToFit="1"/>
    </xf>
    <xf numFmtId="38" fontId="2" fillId="0" borderId="139" xfId="48" applyFont="1" applyBorder="1" applyAlignment="1">
      <alignment horizontal="left" vertical="center" shrinkToFit="1"/>
    </xf>
    <xf numFmtId="38" fontId="2" fillId="0" borderId="16" xfId="48" applyFont="1" applyBorder="1" applyAlignment="1">
      <alignment horizontal="left" vertical="center" shrinkToFit="1"/>
    </xf>
    <xf numFmtId="38" fontId="2" fillId="0" borderId="145" xfId="48" applyFont="1" applyBorder="1" applyAlignment="1">
      <alignment horizontal="left" vertical="center" shrinkToFit="1"/>
    </xf>
    <xf numFmtId="38" fontId="4" fillId="0" borderId="114" xfId="48" applyFont="1" applyBorder="1" applyAlignment="1">
      <alignment horizontal="left" vertical="center" wrapText="1" shrinkToFit="1"/>
    </xf>
    <xf numFmtId="38" fontId="4" fillId="0" borderId="145" xfId="48" applyFont="1" applyBorder="1" applyAlignment="1">
      <alignment horizontal="left" vertical="center" shrinkToFit="1"/>
    </xf>
    <xf numFmtId="38" fontId="4" fillId="0" borderId="29" xfId="48" applyFont="1" applyBorder="1" applyAlignment="1">
      <alignment horizontal="left" vertical="center" shrinkToFit="1"/>
    </xf>
    <xf numFmtId="38" fontId="4" fillId="0" borderId="31" xfId="48" applyFont="1" applyBorder="1" applyAlignment="1">
      <alignment horizontal="left" vertical="center" shrinkToFit="1"/>
    </xf>
    <xf numFmtId="38" fontId="4" fillId="0" borderId="32" xfId="48" applyFont="1" applyBorder="1" applyAlignment="1">
      <alignment horizontal="left" vertical="center" shrinkToFit="1"/>
    </xf>
    <xf numFmtId="38" fontId="4" fillId="0" borderId="90" xfId="48" applyFont="1" applyBorder="1" applyAlignment="1">
      <alignment horizontal="left" vertical="center" shrinkToFit="1"/>
    </xf>
    <xf numFmtId="38" fontId="2" fillId="0" borderId="18" xfId="48" applyFont="1" applyBorder="1" applyAlignment="1">
      <alignment horizontal="center" vertical="center" wrapText="1" shrinkToFit="1"/>
    </xf>
    <xf numFmtId="38" fontId="2" fillId="0" borderId="25" xfId="48" applyFont="1" applyBorder="1" applyAlignment="1">
      <alignment horizontal="center" vertical="center" wrapText="1" shrinkToFit="1"/>
    </xf>
    <xf numFmtId="38" fontId="2" fillId="0" borderId="13" xfId="48" applyFont="1" applyBorder="1" applyAlignment="1">
      <alignment horizontal="left" vertical="center" wrapText="1" shrinkToFit="1"/>
    </xf>
    <xf numFmtId="38" fontId="2" fillId="0" borderId="16" xfId="48" applyFont="1" applyBorder="1" applyAlignment="1">
      <alignment horizontal="left" vertical="center" wrapText="1" shrinkToFit="1"/>
    </xf>
    <xf numFmtId="38" fontId="2" fillId="0" borderId="0" xfId="48" applyFont="1" applyBorder="1" applyAlignment="1">
      <alignment horizontal="left" vertical="center" wrapText="1" shrinkToFit="1"/>
    </xf>
    <xf numFmtId="38" fontId="2" fillId="0" borderId="14" xfId="48" applyFont="1" applyBorder="1" applyAlignment="1">
      <alignment horizontal="left" vertical="center" wrapText="1" shrinkToFit="1"/>
    </xf>
    <xf numFmtId="38" fontId="2" fillId="0" borderId="15" xfId="48" applyFont="1" applyBorder="1" applyAlignment="1">
      <alignment horizontal="left" vertical="center" wrapText="1" shrinkToFit="1"/>
    </xf>
    <xf numFmtId="38" fontId="0" fillId="0" borderId="67" xfId="48" applyFont="1" applyFill="1" applyBorder="1" applyAlignment="1">
      <alignment horizontal="center" vertical="center"/>
    </xf>
    <xf numFmtId="38" fontId="0" fillId="0" borderId="69" xfId="48" applyFont="1" applyFill="1" applyBorder="1" applyAlignment="1">
      <alignment horizontal="center" vertical="center"/>
    </xf>
    <xf numFmtId="38" fontId="9" fillId="0" borderId="146" xfId="48" applyFont="1" applyBorder="1" applyAlignment="1">
      <alignment horizontal="center" shrinkToFit="1"/>
    </xf>
    <xf numFmtId="38" fontId="9" fillId="0" borderId="58" xfId="48" applyFont="1" applyBorder="1" applyAlignment="1">
      <alignment horizontal="center" shrinkToFit="1"/>
    </xf>
    <xf numFmtId="38" fontId="9" fillId="0" borderId="88" xfId="48" applyFont="1" applyBorder="1" applyAlignment="1">
      <alignment horizontal="center" shrinkToFit="1"/>
    </xf>
    <xf numFmtId="38" fontId="5" fillId="0" borderId="104" xfId="48" applyFont="1" applyBorder="1" applyAlignment="1">
      <alignment horizontal="center" vertical="center" shrinkToFit="1"/>
    </xf>
    <xf numFmtId="38" fontId="5" fillId="0" borderId="27" xfId="48" applyFont="1" applyBorder="1" applyAlignment="1">
      <alignment horizontal="center" vertical="center" shrinkToFit="1"/>
    </xf>
    <xf numFmtId="38" fontId="5" fillId="0" borderId="28" xfId="48" applyFont="1" applyBorder="1" applyAlignment="1">
      <alignment horizontal="center" vertical="center" shrinkToFit="1"/>
    </xf>
    <xf numFmtId="38" fontId="0" fillId="0" borderId="19" xfId="48" applyFont="1" applyFill="1" applyBorder="1" applyAlignment="1">
      <alignment horizontal="left" vertical="center" wrapText="1"/>
    </xf>
    <xf numFmtId="38" fontId="0" fillId="0" borderId="13" xfId="48" applyFont="1" applyFill="1" applyBorder="1" applyAlignment="1">
      <alignment horizontal="left" vertical="center" wrapText="1"/>
    </xf>
    <xf numFmtId="38" fontId="0" fillId="0" borderId="17" xfId="48" applyFont="1" applyFill="1" applyBorder="1" applyAlignment="1">
      <alignment horizontal="left" vertical="center" wrapText="1"/>
    </xf>
    <xf numFmtId="38" fontId="0" fillId="0" borderId="15" xfId="48" applyFont="1" applyFill="1" applyBorder="1" applyAlignment="1">
      <alignment horizontal="left" vertical="center" wrapText="1"/>
    </xf>
    <xf numFmtId="38" fontId="0" fillId="0" borderId="25" xfId="48" applyFont="1" applyFill="1" applyBorder="1" applyAlignment="1">
      <alignment horizontal="left" vertical="center" wrapText="1"/>
    </xf>
    <xf numFmtId="38" fontId="0" fillId="0" borderId="27" xfId="48" applyFont="1" applyFill="1" applyBorder="1" applyAlignment="1">
      <alignment horizontal="left" vertical="center" wrapText="1"/>
    </xf>
    <xf numFmtId="38" fontId="2" fillId="0" borderId="53" xfId="48" applyFont="1" applyBorder="1" applyAlignment="1">
      <alignment vertical="center" shrinkToFit="1"/>
    </xf>
    <xf numFmtId="38" fontId="0" fillId="0" borderId="59" xfId="48" applyFont="1" applyBorder="1" applyAlignment="1">
      <alignment vertical="center" shrinkToFit="1"/>
    </xf>
    <xf numFmtId="38" fontId="0" fillId="0" borderId="67" xfId="48" applyFont="1" applyBorder="1" applyAlignment="1">
      <alignment horizontal="center" vertical="center"/>
    </xf>
    <xf numFmtId="38" fontId="0" fillId="0" borderId="69" xfId="48" applyFont="1" applyBorder="1" applyAlignment="1">
      <alignment horizontal="center" vertical="center"/>
    </xf>
    <xf numFmtId="38" fontId="0" fillId="0" borderId="11" xfId="48" applyFont="1" applyBorder="1" applyAlignment="1">
      <alignment horizontal="left" vertical="center" shrinkToFit="1"/>
    </xf>
    <xf numFmtId="38" fontId="0" fillId="0" borderId="24" xfId="48" applyFont="1" applyBorder="1" applyAlignment="1">
      <alignment horizontal="left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24" borderId="34" xfId="48" applyNumberFormat="1" applyFont="1" applyFill="1" applyBorder="1" applyAlignment="1">
      <alignment horizontal="center" vertical="center"/>
    </xf>
    <xf numFmtId="49" fontId="4" fillId="24" borderId="88" xfId="48" applyNumberFormat="1" applyFont="1" applyFill="1" applyBorder="1" applyAlignment="1">
      <alignment horizontal="center" vertical="center"/>
    </xf>
    <xf numFmtId="38" fontId="4" fillId="24" borderId="17" xfId="48" applyFont="1" applyFill="1" applyBorder="1" applyAlignment="1">
      <alignment horizontal="center" vertical="center"/>
    </xf>
    <xf numFmtId="38" fontId="4" fillId="24" borderId="21" xfId="48" applyFont="1" applyFill="1" applyBorder="1" applyAlignment="1">
      <alignment horizontal="center" vertical="center"/>
    </xf>
    <xf numFmtId="49" fontId="4" fillId="24" borderId="58" xfId="48" applyNumberFormat="1" applyFont="1" applyFill="1" applyBorder="1" applyAlignment="1">
      <alignment horizontal="center" vertical="center"/>
    </xf>
    <xf numFmtId="38" fontId="4" fillId="24" borderId="15" xfId="48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4" xfId="0" applyFont="1" applyBorder="1" applyAlignment="1" quotePrefix="1">
      <alignment horizontal="center" vertical="center"/>
    </xf>
    <xf numFmtId="0" fontId="4" fillId="0" borderId="88" xfId="0" applyFont="1" applyBorder="1" applyAlignment="1" quotePrefix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95" fontId="4" fillId="0" borderId="18" xfId="0" applyNumberFormat="1" applyFont="1" applyBorder="1" applyAlignment="1">
      <alignment horizontal="right" vertical="center"/>
    </xf>
    <xf numFmtId="195" fontId="4" fillId="0" borderId="22" xfId="0" applyNumberFormat="1" applyFont="1" applyBorder="1" applyAlignment="1">
      <alignment horizontal="right" vertical="center"/>
    </xf>
    <xf numFmtId="195" fontId="4" fillId="0" borderId="17" xfId="0" applyNumberFormat="1" applyFont="1" applyBorder="1" applyAlignment="1">
      <alignment horizontal="right" vertical="center"/>
    </xf>
    <xf numFmtId="195" fontId="4" fillId="0" borderId="21" xfId="0" applyNumberFormat="1" applyFont="1" applyBorder="1" applyAlignment="1">
      <alignment horizontal="right" vertical="center"/>
    </xf>
    <xf numFmtId="185" fontId="4" fillId="0" borderId="19" xfId="0" applyNumberFormat="1" applyFont="1" applyBorder="1" applyAlignment="1">
      <alignment horizontal="right" vertical="center"/>
    </xf>
    <xf numFmtId="185" fontId="4" fillId="0" borderId="23" xfId="0" applyNumberFormat="1" applyFont="1" applyBorder="1" applyAlignment="1">
      <alignment horizontal="right" vertical="center"/>
    </xf>
    <xf numFmtId="185" fontId="4" fillId="0" borderId="17" xfId="0" applyNumberFormat="1" applyFont="1" applyBorder="1" applyAlignment="1">
      <alignment horizontal="right" vertical="center"/>
    </xf>
    <xf numFmtId="185" fontId="4" fillId="0" borderId="21" xfId="0" applyNumberFormat="1" applyFont="1" applyBorder="1" applyAlignment="1">
      <alignment horizontal="right" vertical="center"/>
    </xf>
    <xf numFmtId="195" fontId="4" fillId="0" borderId="18" xfId="0" applyNumberFormat="1" applyFont="1" applyBorder="1" applyAlignment="1">
      <alignment vertical="center"/>
    </xf>
    <xf numFmtId="195" fontId="4" fillId="0" borderId="22" xfId="0" applyNumberFormat="1" applyFont="1" applyBorder="1" applyAlignment="1">
      <alignment vertical="center"/>
    </xf>
    <xf numFmtId="195" fontId="4" fillId="0" borderId="17" xfId="0" applyNumberFormat="1" applyFont="1" applyBorder="1" applyAlignment="1">
      <alignment vertical="center"/>
    </xf>
    <xf numFmtId="195" fontId="4" fillId="0" borderId="21" xfId="0" applyNumberFormat="1" applyFont="1" applyBorder="1" applyAlignment="1">
      <alignment vertical="center"/>
    </xf>
    <xf numFmtId="185" fontId="4" fillId="0" borderId="18" xfId="0" applyNumberFormat="1" applyFont="1" applyBorder="1" applyAlignment="1">
      <alignment vertical="center"/>
    </xf>
    <xf numFmtId="185" fontId="4" fillId="0" borderId="22" xfId="0" applyNumberFormat="1" applyFont="1" applyBorder="1" applyAlignment="1">
      <alignment vertical="center"/>
    </xf>
    <xf numFmtId="185" fontId="4" fillId="0" borderId="17" xfId="0" applyNumberFormat="1" applyFont="1" applyBorder="1" applyAlignment="1">
      <alignment vertical="center"/>
    </xf>
    <xf numFmtId="185" fontId="4" fillId="0" borderId="2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7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57200"/>
          <a:ext cx="30099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04800" y="400050"/>
          <a:ext cx="3371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7</xdr:col>
      <xdr:colOff>19050</xdr:colOff>
      <xdr:row>3</xdr:row>
      <xdr:rowOff>257175</xdr:rowOff>
    </xdr:to>
    <xdr:sp>
      <xdr:nvSpPr>
        <xdr:cNvPr id="1" name="Line 1"/>
        <xdr:cNvSpPr>
          <a:spLocks/>
        </xdr:cNvSpPr>
      </xdr:nvSpPr>
      <xdr:spPr>
        <a:xfrm>
          <a:off x="342900" y="542925"/>
          <a:ext cx="21907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4</xdr:col>
      <xdr:colOff>333375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295275" y="209550"/>
          <a:ext cx="26289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S73"/>
  <sheetViews>
    <sheetView showZeros="0" tabSelected="1" view="pageBreakPreview" zoomScaleNormal="75" zoomScaleSheetLayoutView="100" zoomScalePageLayoutView="0" workbookViewId="0" topLeftCell="A1">
      <pane xSplit="7" topLeftCell="H1" activePane="topRight" state="frozen"/>
      <selection pane="topLeft" activeCell="U65" sqref="U65"/>
      <selection pane="topRight" activeCell="C5" sqref="C5"/>
    </sheetView>
  </sheetViews>
  <sheetFormatPr defaultColWidth="9.00390625" defaultRowHeight="11.25" customHeight="1"/>
  <cols>
    <col min="1" max="1" width="2.625" style="21" customWidth="1"/>
    <col min="2" max="2" width="9.00390625" style="21" customWidth="1"/>
    <col min="3" max="3" width="6.375" style="262" customWidth="1"/>
    <col min="4" max="4" width="2.375" style="262" customWidth="1"/>
    <col min="5" max="5" width="6.00390625" style="262" customWidth="1"/>
    <col min="6" max="6" width="1.25" style="262" customWidth="1"/>
    <col min="7" max="7" width="14.625" style="262" customWidth="1"/>
    <col min="8" max="18" width="11.625" style="6" customWidth="1"/>
    <col min="19" max="19" width="10.625" style="6" customWidth="1"/>
    <col min="20" max="16384" width="9.00390625" style="21" customWidth="1"/>
  </cols>
  <sheetData>
    <row r="1" spans="1:12" ht="19.5" customHeight="1">
      <c r="A1" s="3"/>
      <c r="B1" s="620" t="s">
        <v>241</v>
      </c>
      <c r="C1" s="620"/>
      <c r="D1" s="620"/>
      <c r="E1" s="620"/>
      <c r="F1" s="620"/>
      <c r="G1" s="620"/>
      <c r="H1" s="620"/>
      <c r="I1" s="620"/>
      <c r="J1" s="620"/>
      <c r="K1" s="620"/>
      <c r="L1" s="620"/>
    </row>
    <row r="2" spans="2:7" ht="5.25" customHeight="1">
      <c r="B2" s="1"/>
      <c r="C2" s="260"/>
      <c r="D2" s="260"/>
      <c r="E2" s="260"/>
      <c r="F2" s="260"/>
      <c r="G2" s="260"/>
    </row>
    <row r="3" spans="2:7" ht="11.25" customHeight="1" thickBot="1">
      <c r="B3" s="2" t="s">
        <v>134</v>
      </c>
      <c r="C3" s="95"/>
      <c r="D3" s="95"/>
      <c r="E3" s="95"/>
      <c r="F3" s="95"/>
      <c r="G3" s="95"/>
    </row>
    <row r="4" spans="2:19" ht="11.25" customHeight="1">
      <c r="B4" s="97"/>
      <c r="C4" s="98"/>
      <c r="D4" s="98"/>
      <c r="E4" s="98"/>
      <c r="F4" s="98"/>
      <c r="G4" s="167" t="s">
        <v>208</v>
      </c>
      <c r="H4" s="460" t="s">
        <v>253</v>
      </c>
      <c r="I4" s="567" t="s">
        <v>34</v>
      </c>
      <c r="J4" s="568"/>
      <c r="K4" s="568"/>
      <c r="L4" s="537"/>
      <c r="M4" s="113" t="s">
        <v>35</v>
      </c>
      <c r="N4" s="114" t="s">
        <v>244</v>
      </c>
      <c r="O4" s="567" t="s">
        <v>36</v>
      </c>
      <c r="P4" s="568"/>
      <c r="Q4" s="569"/>
      <c r="R4" s="119"/>
      <c r="S4" s="5"/>
    </row>
    <row r="5" spans="2:19" ht="11.25" customHeight="1">
      <c r="B5" s="99"/>
      <c r="C5" s="96"/>
      <c r="D5" s="96"/>
      <c r="E5" s="96"/>
      <c r="F5" s="96"/>
      <c r="G5" s="100"/>
      <c r="H5" s="459" t="s">
        <v>0</v>
      </c>
      <c r="I5" s="570" t="s">
        <v>135</v>
      </c>
      <c r="J5" s="559"/>
      <c r="K5" s="559"/>
      <c r="L5" s="536"/>
      <c r="M5" s="9" t="s">
        <v>2</v>
      </c>
      <c r="N5" s="10" t="s">
        <v>245</v>
      </c>
      <c r="O5" s="570" t="s">
        <v>6</v>
      </c>
      <c r="P5" s="559"/>
      <c r="Q5" s="560"/>
      <c r="R5" s="120" t="s">
        <v>4</v>
      </c>
      <c r="S5" s="5"/>
    </row>
    <row r="6" spans="2:19" s="261" customFormat="1" ht="11.25" customHeight="1" thickBot="1">
      <c r="B6" s="213" t="s">
        <v>207</v>
      </c>
      <c r="C6" s="115"/>
      <c r="D6" s="115"/>
      <c r="E6" s="115"/>
      <c r="F6" s="115"/>
      <c r="G6" s="116"/>
      <c r="H6" s="117" t="s">
        <v>136</v>
      </c>
      <c r="I6" s="117" t="s">
        <v>137</v>
      </c>
      <c r="J6" s="117" t="s">
        <v>138</v>
      </c>
      <c r="K6" s="117" t="s">
        <v>139</v>
      </c>
      <c r="L6" s="117" t="s">
        <v>140</v>
      </c>
      <c r="M6" s="117" t="s">
        <v>138</v>
      </c>
      <c r="N6" s="117" t="s">
        <v>246</v>
      </c>
      <c r="O6" s="118" t="s">
        <v>139</v>
      </c>
      <c r="P6" s="118" t="s">
        <v>138</v>
      </c>
      <c r="Q6" s="211" t="s">
        <v>141</v>
      </c>
      <c r="R6" s="121"/>
      <c r="S6" s="7"/>
    </row>
    <row r="7" spans="2:19" ht="11.25" customHeight="1">
      <c r="B7" s="580" t="s">
        <v>142</v>
      </c>
      <c r="C7" s="581"/>
      <c r="D7" s="581"/>
      <c r="E7" s="581"/>
      <c r="F7" s="581"/>
      <c r="G7" s="582"/>
      <c r="H7" s="111">
        <v>36871</v>
      </c>
      <c r="I7" s="111">
        <v>26645</v>
      </c>
      <c r="J7" s="111">
        <v>31107</v>
      </c>
      <c r="K7" s="111">
        <v>31503</v>
      </c>
      <c r="L7" s="111">
        <v>35705</v>
      </c>
      <c r="M7" s="111">
        <v>28611</v>
      </c>
      <c r="N7" s="112" t="s">
        <v>247</v>
      </c>
      <c r="O7" s="111">
        <v>33390</v>
      </c>
      <c r="P7" s="111">
        <v>33390</v>
      </c>
      <c r="Q7" s="125">
        <v>33543</v>
      </c>
      <c r="R7" s="238"/>
      <c r="S7" s="5"/>
    </row>
    <row r="8" spans="2:19" ht="11.25" customHeight="1">
      <c r="B8" s="101" t="s">
        <v>143</v>
      </c>
      <c r="C8" s="571" t="s">
        <v>144</v>
      </c>
      <c r="D8" s="572"/>
      <c r="E8" s="147"/>
      <c r="F8" s="147"/>
      <c r="G8" s="148"/>
      <c r="H8" s="162" t="s">
        <v>145</v>
      </c>
      <c r="I8" s="162" t="s">
        <v>146</v>
      </c>
      <c r="J8" s="162" t="s">
        <v>145</v>
      </c>
      <c r="K8" s="162" t="s">
        <v>146</v>
      </c>
      <c r="L8" s="162" t="s">
        <v>145</v>
      </c>
      <c r="M8" s="162" t="s">
        <v>146</v>
      </c>
      <c r="N8" s="162" t="s">
        <v>145</v>
      </c>
      <c r="O8" s="162" t="s">
        <v>145</v>
      </c>
      <c r="P8" s="162" t="s">
        <v>146</v>
      </c>
      <c r="Q8" s="163" t="s">
        <v>146</v>
      </c>
      <c r="R8" s="239"/>
      <c r="S8" s="5"/>
    </row>
    <row r="9" spans="2:19" ht="11.25" customHeight="1">
      <c r="B9" s="103"/>
      <c r="C9" s="633" t="s">
        <v>147</v>
      </c>
      <c r="D9" s="629"/>
      <c r="E9" s="583" t="s">
        <v>148</v>
      </c>
      <c r="F9" s="584"/>
      <c r="G9" s="574"/>
      <c r="H9" s="90">
        <v>5</v>
      </c>
      <c r="I9" s="90">
        <v>0</v>
      </c>
      <c r="J9" s="90">
        <v>4</v>
      </c>
      <c r="K9" s="90">
        <v>0</v>
      </c>
      <c r="L9" s="90">
        <v>4</v>
      </c>
      <c r="M9" s="90">
        <v>0</v>
      </c>
      <c r="N9" s="353">
        <v>2</v>
      </c>
      <c r="O9" s="90">
        <v>6</v>
      </c>
      <c r="P9" s="90">
        <v>0</v>
      </c>
      <c r="Q9" s="129">
        <v>0</v>
      </c>
      <c r="R9" s="240"/>
      <c r="S9" s="5"/>
    </row>
    <row r="10" spans="2:19" ht="11.25" customHeight="1">
      <c r="B10" s="103"/>
      <c r="C10" s="565" t="s">
        <v>225</v>
      </c>
      <c r="D10" s="566"/>
      <c r="E10" s="583" t="s">
        <v>149</v>
      </c>
      <c r="F10" s="584"/>
      <c r="G10" s="574"/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353">
        <v>0</v>
      </c>
      <c r="O10" s="90">
        <v>0</v>
      </c>
      <c r="P10" s="90">
        <v>0</v>
      </c>
      <c r="Q10" s="129">
        <v>0</v>
      </c>
      <c r="R10" s="240"/>
      <c r="S10" s="5"/>
    </row>
    <row r="11" spans="2:19" ht="11.25" customHeight="1">
      <c r="B11" s="103"/>
      <c r="C11" s="583" t="s">
        <v>150</v>
      </c>
      <c r="D11" s="584"/>
      <c r="E11" s="584"/>
      <c r="F11" s="584"/>
      <c r="G11" s="574"/>
      <c r="H11" s="90">
        <v>13211</v>
      </c>
      <c r="I11" s="90">
        <v>2940</v>
      </c>
      <c r="J11" s="90">
        <v>12100</v>
      </c>
      <c r="K11" s="90">
        <v>897</v>
      </c>
      <c r="L11" s="90">
        <v>3826</v>
      </c>
      <c r="M11" s="90">
        <v>7090</v>
      </c>
      <c r="N11" s="353">
        <v>4389</v>
      </c>
      <c r="O11" s="90">
        <v>17866</v>
      </c>
      <c r="P11" s="90">
        <v>3494</v>
      </c>
      <c r="Q11" s="129">
        <v>113</v>
      </c>
      <c r="R11" s="123">
        <f>SUM(H11:Q11)</f>
        <v>65926</v>
      </c>
      <c r="S11" s="5"/>
    </row>
    <row r="12" spans="2:19" ht="11.25" customHeight="1">
      <c r="B12" s="103"/>
      <c r="C12" s="583" t="s">
        <v>151</v>
      </c>
      <c r="D12" s="584"/>
      <c r="E12" s="584"/>
      <c r="F12" s="584"/>
      <c r="G12" s="574"/>
      <c r="H12" s="90">
        <v>521</v>
      </c>
      <c r="I12" s="90">
        <v>99</v>
      </c>
      <c r="J12" s="90">
        <v>1155</v>
      </c>
      <c r="K12" s="90">
        <v>27</v>
      </c>
      <c r="L12" s="90">
        <v>467</v>
      </c>
      <c r="M12" s="90">
        <v>290</v>
      </c>
      <c r="N12" s="353">
        <v>239</v>
      </c>
      <c r="O12" s="90">
        <v>741</v>
      </c>
      <c r="P12" s="90">
        <v>132</v>
      </c>
      <c r="Q12" s="129">
        <v>9</v>
      </c>
      <c r="R12" s="123">
        <f>SUM(H12:Q12)</f>
        <v>3680</v>
      </c>
      <c r="S12" s="5"/>
    </row>
    <row r="13" spans="2:19" ht="11.25" customHeight="1">
      <c r="B13" s="103"/>
      <c r="C13" s="563" t="s">
        <v>152</v>
      </c>
      <c r="D13" s="564"/>
      <c r="E13" s="88" t="s">
        <v>153</v>
      </c>
      <c r="F13" s="89"/>
      <c r="G13" s="106"/>
      <c r="H13" s="164">
        <v>0</v>
      </c>
      <c r="I13" s="164"/>
      <c r="J13" s="164">
        <v>0</v>
      </c>
      <c r="K13" s="164">
        <v>0</v>
      </c>
      <c r="L13" s="164">
        <v>0</v>
      </c>
      <c r="M13" s="164">
        <v>0</v>
      </c>
      <c r="N13" s="353">
        <v>0</v>
      </c>
      <c r="O13" s="164">
        <v>0</v>
      </c>
      <c r="P13" s="164">
        <v>0</v>
      </c>
      <c r="Q13" s="165">
        <v>0</v>
      </c>
      <c r="R13" s="241"/>
      <c r="S13" s="5"/>
    </row>
    <row r="14" spans="2:19" ht="11.25" customHeight="1" thickBot="1">
      <c r="B14" s="134"/>
      <c r="C14" s="591"/>
      <c r="D14" s="592"/>
      <c r="E14" s="108" t="s">
        <v>154</v>
      </c>
      <c r="F14" s="109"/>
      <c r="G14" s="110"/>
      <c r="H14" s="166" t="s">
        <v>242</v>
      </c>
      <c r="I14" s="166" t="s">
        <v>242</v>
      </c>
      <c r="J14" s="166" t="s">
        <v>242</v>
      </c>
      <c r="K14" s="166" t="s">
        <v>242</v>
      </c>
      <c r="L14" s="166" t="s">
        <v>242</v>
      </c>
      <c r="M14" s="166" t="s">
        <v>242</v>
      </c>
      <c r="N14" s="166" t="s">
        <v>242</v>
      </c>
      <c r="O14" s="166" t="s">
        <v>242</v>
      </c>
      <c r="P14" s="166" t="s">
        <v>242</v>
      </c>
      <c r="Q14" s="166" t="s">
        <v>242</v>
      </c>
      <c r="R14" s="242"/>
      <c r="S14" s="5"/>
    </row>
    <row r="15" spans="2:19" ht="11.25" customHeight="1">
      <c r="B15" s="593" t="s">
        <v>155</v>
      </c>
      <c r="C15" s="561"/>
      <c r="D15" s="561"/>
      <c r="E15" s="561"/>
      <c r="F15" s="132"/>
      <c r="G15" s="133" t="s">
        <v>156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/>
      <c r="O15" s="235">
        <v>0</v>
      </c>
      <c r="P15" s="235">
        <v>0</v>
      </c>
      <c r="Q15" s="236">
        <v>0</v>
      </c>
      <c r="R15" s="237"/>
      <c r="S15" s="5"/>
    </row>
    <row r="16" spans="2:19" ht="11.25" customHeight="1">
      <c r="B16" s="103"/>
      <c r="C16" s="590" t="s">
        <v>157</v>
      </c>
      <c r="D16" s="586"/>
      <c r="E16" s="14"/>
      <c r="F16" s="14"/>
      <c r="G16" s="105"/>
      <c r="H16" s="159">
        <v>1400001</v>
      </c>
      <c r="I16" s="159">
        <v>5221</v>
      </c>
      <c r="J16" s="159">
        <v>3361680</v>
      </c>
      <c r="K16" s="159">
        <v>2807</v>
      </c>
      <c r="L16" s="159">
        <v>2545577</v>
      </c>
      <c r="M16" s="159">
        <v>222830</v>
      </c>
      <c r="N16" s="356">
        <v>218400</v>
      </c>
      <c r="O16" s="159">
        <v>2221963</v>
      </c>
      <c r="P16" s="159">
        <v>34670</v>
      </c>
      <c r="Q16" s="160">
        <v>2415</v>
      </c>
      <c r="R16" s="161">
        <f aca="true" t="shared" si="0" ref="R16:R21">SUM(H16:Q16)</f>
        <v>10015564</v>
      </c>
      <c r="S16" s="8"/>
    </row>
    <row r="17" spans="2:19" ht="11.25" customHeight="1">
      <c r="B17" s="103"/>
      <c r="C17" s="573"/>
      <c r="D17" s="561"/>
      <c r="E17" s="563" t="s">
        <v>158</v>
      </c>
      <c r="F17" s="564"/>
      <c r="G17" s="142" t="s">
        <v>159</v>
      </c>
      <c r="H17" s="90">
        <v>0</v>
      </c>
      <c r="I17" s="90">
        <v>5221</v>
      </c>
      <c r="J17" s="90">
        <v>2894730</v>
      </c>
      <c r="K17" s="90">
        <v>2807</v>
      </c>
      <c r="L17" s="90">
        <v>1889404</v>
      </c>
      <c r="M17" s="90">
        <v>17230</v>
      </c>
      <c r="N17" s="353">
        <v>218400</v>
      </c>
      <c r="O17" s="90">
        <v>1286180</v>
      </c>
      <c r="P17" s="90">
        <v>34670</v>
      </c>
      <c r="Q17" s="129">
        <v>2415</v>
      </c>
      <c r="R17" s="123">
        <f t="shared" si="0"/>
        <v>6351057</v>
      </c>
      <c r="S17" s="5"/>
    </row>
    <row r="18" spans="2:19" ht="11.25" customHeight="1">
      <c r="B18" s="103"/>
      <c r="C18" s="573"/>
      <c r="D18" s="561"/>
      <c r="E18" s="594"/>
      <c r="F18" s="595"/>
      <c r="G18" s="142" t="s">
        <v>160</v>
      </c>
      <c r="H18" s="90">
        <v>0</v>
      </c>
      <c r="I18" s="90">
        <v>0</v>
      </c>
      <c r="J18" s="90">
        <v>429900</v>
      </c>
      <c r="K18" s="90">
        <v>0</v>
      </c>
      <c r="L18" s="90">
        <v>605508</v>
      </c>
      <c r="M18" s="90">
        <v>205550</v>
      </c>
      <c r="N18" s="353">
        <v>0</v>
      </c>
      <c r="O18" s="90">
        <v>810672</v>
      </c>
      <c r="P18" s="90">
        <v>0</v>
      </c>
      <c r="Q18" s="129">
        <v>0</v>
      </c>
      <c r="R18" s="123">
        <f t="shared" si="0"/>
        <v>2051630</v>
      </c>
      <c r="S18" s="5"/>
    </row>
    <row r="19" spans="2:19" ht="11.25" customHeight="1">
      <c r="B19" s="103"/>
      <c r="C19" s="573"/>
      <c r="D19" s="561"/>
      <c r="E19" s="596"/>
      <c r="F19" s="597"/>
      <c r="G19" s="142" t="s">
        <v>161</v>
      </c>
      <c r="H19" s="90">
        <v>1400001</v>
      </c>
      <c r="I19" s="90">
        <v>0</v>
      </c>
      <c r="J19" s="90">
        <v>1904</v>
      </c>
      <c r="K19" s="90">
        <v>0</v>
      </c>
      <c r="L19" s="90">
        <v>41930</v>
      </c>
      <c r="M19" s="90">
        <v>0</v>
      </c>
      <c r="N19" s="353">
        <v>0</v>
      </c>
      <c r="O19" s="90">
        <v>54394</v>
      </c>
      <c r="P19" s="90">
        <v>0</v>
      </c>
      <c r="Q19" s="129">
        <v>0</v>
      </c>
      <c r="R19" s="123">
        <f t="shared" si="0"/>
        <v>1498229</v>
      </c>
      <c r="S19" s="5"/>
    </row>
    <row r="20" spans="2:19" ht="11.25" customHeight="1">
      <c r="B20" s="103"/>
      <c r="C20" s="573"/>
      <c r="D20" s="561"/>
      <c r="E20" s="583" t="s">
        <v>162</v>
      </c>
      <c r="F20" s="584"/>
      <c r="G20" s="574"/>
      <c r="H20" s="90">
        <v>0</v>
      </c>
      <c r="I20" s="90">
        <v>0</v>
      </c>
      <c r="J20" s="90">
        <v>13226</v>
      </c>
      <c r="K20" s="90">
        <v>0</v>
      </c>
      <c r="L20" s="90">
        <v>839</v>
      </c>
      <c r="M20" s="90">
        <v>50</v>
      </c>
      <c r="N20" s="353">
        <v>0</v>
      </c>
      <c r="O20" s="90">
        <v>29006</v>
      </c>
      <c r="P20" s="90">
        <v>0</v>
      </c>
      <c r="Q20" s="129">
        <v>0</v>
      </c>
      <c r="R20" s="123">
        <f t="shared" si="0"/>
        <v>43121</v>
      </c>
      <c r="S20" s="5"/>
    </row>
    <row r="21" spans="2:19" ht="11.25" customHeight="1">
      <c r="B21" s="104"/>
      <c r="C21" s="562"/>
      <c r="D21" s="581"/>
      <c r="E21" s="577" t="s">
        <v>163</v>
      </c>
      <c r="F21" s="578"/>
      <c r="G21" s="579"/>
      <c r="H21" s="94">
        <v>0</v>
      </c>
      <c r="I21" s="94">
        <v>0</v>
      </c>
      <c r="J21" s="94">
        <v>21920</v>
      </c>
      <c r="K21" s="94">
        <v>0</v>
      </c>
      <c r="L21" s="94">
        <v>7896</v>
      </c>
      <c r="M21" s="94">
        <v>0</v>
      </c>
      <c r="N21" s="354">
        <v>0</v>
      </c>
      <c r="O21" s="94">
        <v>41711</v>
      </c>
      <c r="P21" s="94">
        <v>0</v>
      </c>
      <c r="Q21" s="128">
        <v>0</v>
      </c>
      <c r="R21" s="122">
        <f t="shared" si="0"/>
        <v>71527</v>
      </c>
      <c r="S21" s="5"/>
    </row>
    <row r="22" spans="2:19" ht="11.25" customHeight="1">
      <c r="B22" s="585" t="s">
        <v>164</v>
      </c>
      <c r="C22" s="586"/>
      <c r="D22" s="586"/>
      <c r="E22" s="586"/>
      <c r="F22" s="14"/>
      <c r="G22" s="105" t="s">
        <v>156</v>
      </c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5"/>
      <c r="S22" s="5"/>
    </row>
    <row r="23" spans="2:19" ht="11.25" customHeight="1">
      <c r="B23" s="103"/>
      <c r="C23" s="538" t="s">
        <v>165</v>
      </c>
      <c r="D23" s="572"/>
      <c r="E23" s="572"/>
      <c r="F23" s="147"/>
      <c r="G23" s="148"/>
      <c r="H23" s="149">
        <v>0</v>
      </c>
      <c r="I23" s="149">
        <v>0</v>
      </c>
      <c r="J23" s="149">
        <v>0</v>
      </c>
      <c r="K23" s="149">
        <v>0</v>
      </c>
      <c r="L23" s="149">
        <v>998400</v>
      </c>
      <c r="M23" s="149">
        <v>0</v>
      </c>
      <c r="N23" s="352">
        <v>0</v>
      </c>
      <c r="O23" s="149">
        <v>844000</v>
      </c>
      <c r="P23" s="149">
        <v>0</v>
      </c>
      <c r="Q23" s="150">
        <v>0</v>
      </c>
      <c r="R23" s="151">
        <f>SUM(H23:Q23)</f>
        <v>1842400</v>
      </c>
      <c r="S23" s="5"/>
    </row>
    <row r="24" spans="2:19" ht="11.25" customHeight="1">
      <c r="B24" s="103"/>
      <c r="C24" s="588" t="s">
        <v>248</v>
      </c>
      <c r="D24" s="584"/>
      <c r="E24" s="584"/>
      <c r="F24" s="89"/>
      <c r="G24" s="106"/>
      <c r="H24" s="90">
        <v>1400000</v>
      </c>
      <c r="I24" s="90">
        <v>0</v>
      </c>
      <c r="J24" s="90">
        <v>860500</v>
      </c>
      <c r="K24" s="90">
        <v>0</v>
      </c>
      <c r="L24" s="90">
        <v>0</v>
      </c>
      <c r="M24" s="90">
        <v>100000</v>
      </c>
      <c r="N24" s="353">
        <v>0</v>
      </c>
      <c r="O24" s="90">
        <v>823800</v>
      </c>
      <c r="P24" s="90">
        <v>0</v>
      </c>
      <c r="Q24" s="129">
        <v>0</v>
      </c>
      <c r="R24" s="123">
        <f>SUM(H24:Q24)</f>
        <v>3184300</v>
      </c>
      <c r="S24" s="5"/>
    </row>
    <row r="25" spans="2:19" ht="11.25" customHeight="1">
      <c r="B25" s="103"/>
      <c r="C25" s="588" t="s">
        <v>254</v>
      </c>
      <c r="D25" s="584"/>
      <c r="E25" s="584"/>
      <c r="F25" s="89"/>
      <c r="G25" s="106"/>
      <c r="H25" s="90">
        <v>0</v>
      </c>
      <c r="I25" s="90">
        <v>0</v>
      </c>
      <c r="J25" s="90">
        <v>1021600</v>
      </c>
      <c r="K25" s="90">
        <v>0</v>
      </c>
      <c r="L25" s="90">
        <v>0</v>
      </c>
      <c r="M25" s="90">
        <v>105000</v>
      </c>
      <c r="N25" s="353">
        <v>120100</v>
      </c>
      <c r="O25" s="90">
        <v>442200</v>
      </c>
      <c r="P25" s="90">
        <v>0</v>
      </c>
      <c r="Q25" s="129">
        <v>0</v>
      </c>
      <c r="R25" s="123">
        <f>SUM(H25:Q25)</f>
        <v>1688900</v>
      </c>
      <c r="S25" s="5"/>
    </row>
    <row r="26" spans="2:19" ht="11.25" customHeight="1" thickBot="1">
      <c r="B26" s="134"/>
      <c r="C26" s="607" t="s">
        <v>166</v>
      </c>
      <c r="D26" s="608"/>
      <c r="E26" s="109"/>
      <c r="F26" s="109"/>
      <c r="G26" s="110"/>
      <c r="H26" s="139">
        <v>1</v>
      </c>
      <c r="I26" s="139">
        <v>5221</v>
      </c>
      <c r="J26" s="139">
        <v>1479580</v>
      </c>
      <c r="K26" s="139">
        <v>2807</v>
      </c>
      <c r="L26" s="139">
        <v>1547177</v>
      </c>
      <c r="M26" s="139">
        <v>17830</v>
      </c>
      <c r="N26" s="355">
        <v>98300</v>
      </c>
      <c r="O26" s="139">
        <v>111963</v>
      </c>
      <c r="P26" s="139">
        <v>34670</v>
      </c>
      <c r="Q26" s="140">
        <v>2415</v>
      </c>
      <c r="R26" s="141">
        <f>SUM(H26:Q26)</f>
        <v>3299964</v>
      </c>
      <c r="S26" s="5"/>
    </row>
    <row r="27" spans="2:19" ht="11.25" customHeight="1">
      <c r="B27" s="580" t="s">
        <v>167</v>
      </c>
      <c r="C27" s="581"/>
      <c r="D27" s="581"/>
      <c r="E27" s="581"/>
      <c r="F27" s="581"/>
      <c r="G27" s="582"/>
      <c r="H27" s="135">
        <v>0</v>
      </c>
      <c r="I27" s="135">
        <v>0</v>
      </c>
      <c r="J27" s="135">
        <v>0</v>
      </c>
      <c r="K27" s="135">
        <v>0</v>
      </c>
      <c r="L27" s="135">
        <v>25</v>
      </c>
      <c r="M27" s="135">
        <v>0</v>
      </c>
      <c r="N27" s="135"/>
      <c r="O27" s="135">
        <v>25</v>
      </c>
      <c r="P27" s="135">
        <v>0</v>
      </c>
      <c r="Q27" s="136">
        <v>0</v>
      </c>
      <c r="R27" s="237"/>
      <c r="S27" s="5"/>
    </row>
    <row r="28" spans="2:19" ht="11.25" customHeight="1">
      <c r="B28" s="585" t="s">
        <v>11</v>
      </c>
      <c r="C28" s="586"/>
      <c r="D28" s="586"/>
      <c r="E28" s="586"/>
      <c r="F28" s="13"/>
      <c r="G28" s="102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5"/>
      <c r="S28" s="5"/>
    </row>
    <row r="29" spans="2:19" ht="11.25" customHeight="1">
      <c r="B29" s="103"/>
      <c r="C29" s="538" t="s">
        <v>168</v>
      </c>
      <c r="D29" s="572"/>
      <c r="E29" s="572"/>
      <c r="F29" s="143"/>
      <c r="G29" s="152"/>
      <c r="H29" s="155">
        <v>35058</v>
      </c>
      <c r="I29" s="155"/>
      <c r="J29" s="155">
        <v>30037</v>
      </c>
      <c r="K29" s="155"/>
      <c r="L29" s="155"/>
      <c r="M29" s="155">
        <v>28472</v>
      </c>
      <c r="N29" s="155"/>
      <c r="O29" s="155">
        <v>32240</v>
      </c>
      <c r="P29" s="155"/>
      <c r="Q29" s="156"/>
      <c r="R29" s="246"/>
      <c r="S29" s="5"/>
    </row>
    <row r="30" spans="2:19" ht="11.25" customHeight="1">
      <c r="B30" s="103"/>
      <c r="C30" s="588" t="s">
        <v>169</v>
      </c>
      <c r="D30" s="584"/>
      <c r="E30" s="584"/>
      <c r="F30" s="584"/>
      <c r="G30" s="574"/>
      <c r="H30" s="91">
        <v>0</v>
      </c>
      <c r="I30" s="91"/>
      <c r="J30" s="91"/>
      <c r="K30" s="91"/>
      <c r="L30" s="91"/>
      <c r="M30" s="91"/>
      <c r="N30" s="91"/>
      <c r="O30" s="91">
        <v>32342</v>
      </c>
      <c r="P30" s="91"/>
      <c r="Q30" s="126"/>
      <c r="R30" s="247"/>
      <c r="S30" s="5"/>
    </row>
    <row r="31" spans="2:19" ht="11.25" customHeight="1">
      <c r="B31" s="103"/>
      <c r="C31" s="588" t="s">
        <v>170</v>
      </c>
      <c r="D31" s="584"/>
      <c r="E31" s="584"/>
      <c r="F31" s="89"/>
      <c r="G31" s="106"/>
      <c r="H31" s="91">
        <v>36235</v>
      </c>
      <c r="I31" s="91">
        <v>26645</v>
      </c>
      <c r="J31" s="91">
        <v>30311</v>
      </c>
      <c r="K31" s="91">
        <v>31503</v>
      </c>
      <c r="L31" s="91">
        <v>35298</v>
      </c>
      <c r="M31" s="91">
        <v>28510</v>
      </c>
      <c r="N31" s="91">
        <v>40057</v>
      </c>
      <c r="O31" s="91">
        <v>33053</v>
      </c>
      <c r="P31" s="91">
        <v>33295</v>
      </c>
      <c r="Q31" s="126">
        <v>33531</v>
      </c>
      <c r="R31" s="247"/>
      <c r="S31" s="5"/>
    </row>
    <row r="32" spans="2:19" ht="11.25" customHeight="1">
      <c r="B32" s="104"/>
      <c r="C32" s="603" t="s">
        <v>171</v>
      </c>
      <c r="D32" s="578"/>
      <c r="E32" s="578"/>
      <c r="F32" s="93"/>
      <c r="G32" s="107"/>
      <c r="H32" s="153">
        <v>36844</v>
      </c>
      <c r="I32" s="153">
        <v>26645</v>
      </c>
      <c r="J32" s="153">
        <v>31103</v>
      </c>
      <c r="K32" s="153">
        <v>31503</v>
      </c>
      <c r="L32" s="153">
        <v>35683</v>
      </c>
      <c r="M32" s="153">
        <v>28574</v>
      </c>
      <c r="N32" s="153">
        <v>40237</v>
      </c>
      <c r="O32" s="153">
        <v>33389</v>
      </c>
      <c r="P32" s="153">
        <v>33389</v>
      </c>
      <c r="Q32" s="154">
        <v>33542</v>
      </c>
      <c r="R32" s="248"/>
      <c r="S32" s="5"/>
    </row>
    <row r="33" spans="2:19" ht="11.25" customHeight="1">
      <c r="B33" s="585" t="s">
        <v>196</v>
      </c>
      <c r="C33" s="586"/>
      <c r="D33" s="586"/>
      <c r="E33" s="586"/>
      <c r="F33" s="586"/>
      <c r="G33" s="587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5"/>
      <c r="S33" s="5"/>
    </row>
    <row r="34" spans="2:19" ht="11.25" customHeight="1">
      <c r="B34" s="103"/>
      <c r="C34" s="590" t="s">
        <v>172</v>
      </c>
      <c r="D34" s="586"/>
      <c r="E34" s="571" t="s">
        <v>173</v>
      </c>
      <c r="F34" s="572"/>
      <c r="G34" s="589"/>
      <c r="H34" s="149">
        <v>200</v>
      </c>
      <c r="I34" s="149">
        <v>200</v>
      </c>
      <c r="J34" s="149">
        <v>200</v>
      </c>
      <c r="K34" s="149">
        <v>200</v>
      </c>
      <c r="L34" s="149">
        <v>200</v>
      </c>
      <c r="M34" s="149">
        <v>200</v>
      </c>
      <c r="N34" s="352">
        <v>150</v>
      </c>
      <c r="O34" s="149">
        <v>150</v>
      </c>
      <c r="P34" s="149">
        <v>150</v>
      </c>
      <c r="Q34" s="150">
        <v>100</v>
      </c>
      <c r="R34" s="239"/>
      <c r="S34" s="5"/>
    </row>
    <row r="35" spans="2:19" ht="11.25" customHeight="1">
      <c r="B35" s="103"/>
      <c r="C35" s="573"/>
      <c r="D35" s="561"/>
      <c r="E35" s="583" t="s">
        <v>174</v>
      </c>
      <c r="F35" s="584"/>
      <c r="G35" s="574"/>
      <c r="H35" s="90">
        <v>0</v>
      </c>
      <c r="I35" s="90">
        <v>200</v>
      </c>
      <c r="J35" s="90">
        <v>200</v>
      </c>
      <c r="K35" s="90">
        <v>200</v>
      </c>
      <c r="L35" s="90">
        <v>200</v>
      </c>
      <c r="M35" s="90">
        <v>0</v>
      </c>
      <c r="N35" s="353">
        <v>150</v>
      </c>
      <c r="O35" s="90">
        <v>0</v>
      </c>
      <c r="P35" s="90">
        <v>0</v>
      </c>
      <c r="Q35" s="129">
        <v>0</v>
      </c>
      <c r="R35" s="240"/>
      <c r="S35" s="5"/>
    </row>
    <row r="36" spans="2:19" ht="11.25" customHeight="1">
      <c r="B36" s="103"/>
      <c r="C36" s="562"/>
      <c r="D36" s="581"/>
      <c r="E36" s="577" t="s">
        <v>175</v>
      </c>
      <c r="F36" s="578"/>
      <c r="G36" s="579"/>
      <c r="H36" s="94">
        <v>0</v>
      </c>
      <c r="I36" s="94">
        <v>0</v>
      </c>
      <c r="J36" s="94">
        <v>5000</v>
      </c>
      <c r="K36" s="94">
        <v>0</v>
      </c>
      <c r="L36" s="94">
        <v>0</v>
      </c>
      <c r="M36" s="94">
        <v>0</v>
      </c>
      <c r="N36" s="354">
        <v>150</v>
      </c>
      <c r="O36" s="94">
        <v>0</v>
      </c>
      <c r="P36" s="94">
        <v>0</v>
      </c>
      <c r="Q36" s="128">
        <v>0</v>
      </c>
      <c r="R36" s="249"/>
      <c r="S36" s="5"/>
    </row>
    <row r="37" spans="2:19" ht="11.25" customHeight="1">
      <c r="B37" s="103"/>
      <c r="C37" s="624" t="s">
        <v>206</v>
      </c>
      <c r="D37" s="636"/>
      <c r="E37" s="571" t="s">
        <v>176</v>
      </c>
      <c r="F37" s="572"/>
      <c r="G37" s="589"/>
      <c r="H37" s="149">
        <v>6000</v>
      </c>
      <c r="I37" s="149">
        <v>0</v>
      </c>
      <c r="J37" s="149">
        <v>11550</v>
      </c>
      <c r="K37" s="149">
        <v>0</v>
      </c>
      <c r="L37" s="149">
        <v>0</v>
      </c>
      <c r="M37" s="149">
        <v>5250</v>
      </c>
      <c r="N37" s="352">
        <v>12000</v>
      </c>
      <c r="O37" s="149">
        <v>0</v>
      </c>
      <c r="P37" s="149">
        <v>0</v>
      </c>
      <c r="Q37" s="150">
        <v>0</v>
      </c>
      <c r="R37" s="239"/>
      <c r="S37" s="5"/>
    </row>
    <row r="38" spans="2:19" ht="11.25" customHeight="1">
      <c r="B38" s="103"/>
      <c r="C38" s="637"/>
      <c r="D38" s="638"/>
      <c r="E38" s="583" t="s">
        <v>177</v>
      </c>
      <c r="F38" s="584"/>
      <c r="G38" s="574"/>
      <c r="H38" s="90">
        <v>0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353">
        <v>0</v>
      </c>
      <c r="O38" s="90">
        <v>0</v>
      </c>
      <c r="P38" s="90">
        <v>0</v>
      </c>
      <c r="Q38" s="129">
        <v>0</v>
      </c>
      <c r="R38" s="240"/>
      <c r="S38" s="5"/>
    </row>
    <row r="39" spans="2:19" ht="11.25" customHeight="1">
      <c r="B39" s="103"/>
      <c r="C39" s="639"/>
      <c r="D39" s="640"/>
      <c r="E39" s="577" t="s">
        <v>178</v>
      </c>
      <c r="F39" s="578"/>
      <c r="G39" s="579"/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357">
        <v>0</v>
      </c>
      <c r="O39" s="135">
        <v>0</v>
      </c>
      <c r="P39" s="135">
        <v>0</v>
      </c>
      <c r="Q39" s="136">
        <v>0</v>
      </c>
      <c r="R39" s="237"/>
      <c r="S39" s="5"/>
    </row>
    <row r="40" spans="2:19" ht="11.25" customHeight="1" thickBot="1">
      <c r="B40" s="134"/>
      <c r="C40" s="630" t="s">
        <v>179</v>
      </c>
      <c r="D40" s="631"/>
      <c r="E40" s="631"/>
      <c r="F40" s="631"/>
      <c r="G40" s="632"/>
      <c r="H40" s="137">
        <v>39234</v>
      </c>
      <c r="I40" s="137">
        <v>35947</v>
      </c>
      <c r="J40" s="137">
        <v>35947</v>
      </c>
      <c r="K40" s="137">
        <v>32599</v>
      </c>
      <c r="L40" s="137">
        <v>35705</v>
      </c>
      <c r="M40" s="137">
        <v>38991</v>
      </c>
      <c r="N40" s="137">
        <v>40238</v>
      </c>
      <c r="O40" s="137">
        <v>33390</v>
      </c>
      <c r="P40" s="137">
        <v>33390</v>
      </c>
      <c r="Q40" s="138">
        <v>33543</v>
      </c>
      <c r="R40" s="250"/>
      <c r="S40" s="5"/>
    </row>
    <row r="41" spans="2:19" ht="11.25" customHeight="1">
      <c r="B41" s="593" t="s">
        <v>180</v>
      </c>
      <c r="C41" s="561"/>
      <c r="D41" s="561"/>
      <c r="E41" s="561"/>
      <c r="F41" s="561"/>
      <c r="G41" s="611"/>
      <c r="H41" s="235"/>
      <c r="I41" s="235"/>
      <c r="J41" s="235"/>
      <c r="K41" s="235"/>
      <c r="L41" s="235"/>
      <c r="M41" s="235"/>
      <c r="N41" s="235"/>
      <c r="O41" s="235"/>
      <c r="P41" s="235"/>
      <c r="Q41" s="236"/>
      <c r="R41" s="237"/>
      <c r="S41" s="5"/>
    </row>
    <row r="42" spans="2:19" ht="11.25" customHeight="1">
      <c r="B42" s="103"/>
      <c r="C42" s="628" t="s">
        <v>202</v>
      </c>
      <c r="D42" s="605"/>
      <c r="E42" s="586" t="s">
        <v>3</v>
      </c>
      <c r="F42" s="586"/>
      <c r="G42" s="587"/>
      <c r="H42" s="532">
        <v>135800</v>
      </c>
      <c r="I42" s="533">
        <v>2701</v>
      </c>
      <c r="J42" s="533">
        <v>143000</v>
      </c>
      <c r="K42" s="533">
        <v>0</v>
      </c>
      <c r="L42" s="533">
        <v>105934</v>
      </c>
      <c r="M42" s="533">
        <v>13372</v>
      </c>
      <c r="N42" s="533">
        <v>125004</v>
      </c>
      <c r="O42" s="533">
        <v>164338</v>
      </c>
      <c r="P42" s="533">
        <v>12553</v>
      </c>
      <c r="Q42" s="534">
        <v>589</v>
      </c>
      <c r="R42" s="535">
        <f aca="true" t="shared" si="1" ref="R42:R53">SUM(H42:Q42)</f>
        <v>703291</v>
      </c>
      <c r="S42" s="5"/>
    </row>
    <row r="43" spans="2:19" ht="11.25" customHeight="1">
      <c r="B43" s="103"/>
      <c r="C43" s="573"/>
      <c r="D43" s="629"/>
      <c r="E43" s="566"/>
      <c r="F43" s="566"/>
      <c r="G43" s="142" t="s">
        <v>181</v>
      </c>
      <c r="H43" s="539">
        <v>75500</v>
      </c>
      <c r="I43" s="540">
        <v>0</v>
      </c>
      <c r="J43" s="540">
        <v>93600</v>
      </c>
      <c r="K43" s="540">
        <v>0</v>
      </c>
      <c r="L43" s="540">
        <v>55934</v>
      </c>
      <c r="M43" s="540">
        <v>0</v>
      </c>
      <c r="N43" s="540">
        <v>0</v>
      </c>
      <c r="O43" s="540">
        <v>1048</v>
      </c>
      <c r="P43" s="540">
        <v>0</v>
      </c>
      <c r="Q43" s="541">
        <v>0</v>
      </c>
      <c r="R43" s="542">
        <f t="shared" si="1"/>
        <v>226082</v>
      </c>
      <c r="S43" s="5"/>
    </row>
    <row r="44" spans="2:19" ht="11.25" customHeight="1">
      <c r="B44" s="103"/>
      <c r="C44" s="573"/>
      <c r="D44" s="629"/>
      <c r="E44" s="598" t="s">
        <v>182</v>
      </c>
      <c r="F44" s="598"/>
      <c r="G44" s="574"/>
      <c r="H44" s="539">
        <v>135800</v>
      </c>
      <c r="I44" s="540">
        <v>6279</v>
      </c>
      <c r="J44" s="540">
        <v>148880</v>
      </c>
      <c r="K44" s="540">
        <v>320</v>
      </c>
      <c r="L44" s="540">
        <v>101597</v>
      </c>
      <c r="M44" s="540">
        <v>13372</v>
      </c>
      <c r="N44" s="540">
        <v>4983</v>
      </c>
      <c r="O44" s="540">
        <v>164338</v>
      </c>
      <c r="P44" s="540">
        <v>12553</v>
      </c>
      <c r="Q44" s="541">
        <v>589</v>
      </c>
      <c r="R44" s="543">
        <f t="shared" si="1"/>
        <v>588711</v>
      </c>
      <c r="S44" s="5"/>
    </row>
    <row r="45" spans="2:19" ht="11.25" customHeight="1">
      <c r="B45" s="103"/>
      <c r="C45" s="573"/>
      <c r="D45" s="629"/>
      <c r="E45" s="565"/>
      <c r="F45" s="599"/>
      <c r="G45" s="142" t="s">
        <v>183</v>
      </c>
      <c r="H45" s="539">
        <v>0</v>
      </c>
      <c r="I45" s="540">
        <v>0</v>
      </c>
      <c r="J45" s="540">
        <v>0</v>
      </c>
      <c r="K45" s="540">
        <v>0</v>
      </c>
      <c r="L45" s="540">
        <v>0</v>
      </c>
      <c r="M45" s="540">
        <v>0</v>
      </c>
      <c r="N45" s="540">
        <v>0</v>
      </c>
      <c r="O45" s="540">
        <v>36349</v>
      </c>
      <c r="P45" s="540">
        <v>0</v>
      </c>
      <c r="Q45" s="541">
        <v>0</v>
      </c>
      <c r="R45" s="543">
        <f t="shared" si="1"/>
        <v>36349</v>
      </c>
      <c r="S45" s="5"/>
    </row>
    <row r="46" spans="2:19" ht="11.25" customHeight="1">
      <c r="B46" s="103"/>
      <c r="C46" s="562"/>
      <c r="D46" s="606"/>
      <c r="E46" s="578" t="s">
        <v>184</v>
      </c>
      <c r="F46" s="578"/>
      <c r="G46" s="579"/>
      <c r="H46" s="544">
        <v>0</v>
      </c>
      <c r="I46" s="545">
        <v>-3578</v>
      </c>
      <c r="J46" s="545">
        <v>-5880</v>
      </c>
      <c r="K46" s="545">
        <v>-320</v>
      </c>
      <c r="L46" s="545">
        <v>4337</v>
      </c>
      <c r="M46" s="545">
        <v>0</v>
      </c>
      <c r="N46" s="545">
        <v>120021</v>
      </c>
      <c r="O46" s="545">
        <v>0</v>
      </c>
      <c r="P46" s="545">
        <v>0</v>
      </c>
      <c r="Q46" s="546">
        <v>0</v>
      </c>
      <c r="R46" s="547">
        <f t="shared" si="1"/>
        <v>114580</v>
      </c>
      <c r="S46" s="8"/>
    </row>
    <row r="47" spans="2:19" ht="11.25" customHeight="1">
      <c r="B47" s="103"/>
      <c r="C47" s="624" t="s">
        <v>203</v>
      </c>
      <c r="D47" s="625"/>
      <c r="E47" s="561" t="s">
        <v>3</v>
      </c>
      <c r="F47" s="561"/>
      <c r="G47" s="611"/>
      <c r="H47" s="548">
        <v>2486469</v>
      </c>
      <c r="I47" s="549">
        <v>182326</v>
      </c>
      <c r="J47" s="549">
        <v>5868340</v>
      </c>
      <c r="K47" s="549">
        <v>109442</v>
      </c>
      <c r="L47" s="549">
        <v>1490535</v>
      </c>
      <c r="M47" s="549">
        <v>1003275</v>
      </c>
      <c r="N47" s="549">
        <v>347461</v>
      </c>
      <c r="O47" s="549">
        <v>4264773</v>
      </c>
      <c r="P47" s="549">
        <v>391539</v>
      </c>
      <c r="Q47" s="550">
        <v>41687</v>
      </c>
      <c r="R47" s="535">
        <f t="shared" si="1"/>
        <v>16185847</v>
      </c>
      <c r="S47" s="5"/>
    </row>
    <row r="48" spans="2:19" ht="11.25" customHeight="1">
      <c r="B48" s="103"/>
      <c r="C48" s="626"/>
      <c r="D48" s="627"/>
      <c r="E48" s="566"/>
      <c r="F48" s="599"/>
      <c r="G48" s="142" t="s">
        <v>181</v>
      </c>
      <c r="H48" s="539">
        <v>347178</v>
      </c>
      <c r="I48" s="540">
        <v>0</v>
      </c>
      <c r="J48" s="540">
        <v>270911</v>
      </c>
      <c r="K48" s="540">
        <v>0</v>
      </c>
      <c r="L48" s="540">
        <v>902616</v>
      </c>
      <c r="M48" s="540">
        <v>0</v>
      </c>
      <c r="N48" s="540">
        <v>0</v>
      </c>
      <c r="O48" s="540">
        <v>582335</v>
      </c>
      <c r="P48" s="540">
        <v>0</v>
      </c>
      <c r="Q48" s="541">
        <v>0</v>
      </c>
      <c r="R48" s="543">
        <f t="shared" si="1"/>
        <v>2103040</v>
      </c>
      <c r="S48" s="5"/>
    </row>
    <row r="49" spans="2:19" ht="11.25" customHeight="1">
      <c r="B49" s="103"/>
      <c r="C49" s="626"/>
      <c r="D49" s="627"/>
      <c r="E49" s="561" t="s">
        <v>182</v>
      </c>
      <c r="F49" s="561"/>
      <c r="G49" s="611"/>
      <c r="H49" s="539">
        <v>2615147</v>
      </c>
      <c r="I49" s="540">
        <v>166064</v>
      </c>
      <c r="J49" s="540">
        <v>5803217</v>
      </c>
      <c r="K49" s="540">
        <v>91995</v>
      </c>
      <c r="L49" s="540">
        <v>1367329</v>
      </c>
      <c r="M49" s="540">
        <v>1003275</v>
      </c>
      <c r="N49" s="540">
        <v>224559</v>
      </c>
      <c r="O49" s="540">
        <v>4264773</v>
      </c>
      <c r="P49" s="540">
        <v>391539</v>
      </c>
      <c r="Q49" s="541">
        <v>41687</v>
      </c>
      <c r="R49" s="543">
        <f t="shared" si="1"/>
        <v>15969585</v>
      </c>
      <c r="S49" s="5"/>
    </row>
    <row r="50" spans="2:19" ht="11.25" customHeight="1">
      <c r="B50" s="103"/>
      <c r="C50" s="626"/>
      <c r="D50" s="627"/>
      <c r="E50" s="566"/>
      <c r="F50" s="566"/>
      <c r="G50" s="142" t="s">
        <v>183</v>
      </c>
      <c r="H50" s="539">
        <v>0</v>
      </c>
      <c r="I50" s="540">
        <v>0</v>
      </c>
      <c r="J50" s="540">
        <v>0</v>
      </c>
      <c r="K50" s="540">
        <v>0</v>
      </c>
      <c r="L50" s="540">
        <v>0</v>
      </c>
      <c r="M50" s="540">
        <v>500</v>
      </c>
      <c r="N50" s="540">
        <v>0</v>
      </c>
      <c r="O50" s="540">
        <v>657496</v>
      </c>
      <c r="P50" s="540">
        <v>0</v>
      </c>
      <c r="Q50" s="541">
        <v>0</v>
      </c>
      <c r="R50" s="543">
        <f t="shared" si="1"/>
        <v>657996</v>
      </c>
      <c r="S50" s="5"/>
    </row>
    <row r="51" spans="2:19" ht="11.25" customHeight="1">
      <c r="B51" s="103"/>
      <c r="C51" s="562"/>
      <c r="D51" s="606"/>
      <c r="E51" s="581" t="s">
        <v>184</v>
      </c>
      <c r="F51" s="581"/>
      <c r="G51" s="582"/>
      <c r="H51" s="544">
        <v>-128678</v>
      </c>
      <c r="I51" s="545">
        <v>16262</v>
      </c>
      <c r="J51" s="545">
        <v>65123</v>
      </c>
      <c r="K51" s="545">
        <v>17447</v>
      </c>
      <c r="L51" s="545">
        <v>123206</v>
      </c>
      <c r="M51" s="545">
        <v>0</v>
      </c>
      <c r="N51" s="545">
        <v>122902</v>
      </c>
      <c r="O51" s="545">
        <v>0</v>
      </c>
      <c r="P51" s="545">
        <v>0</v>
      </c>
      <c r="Q51" s="546">
        <v>0</v>
      </c>
      <c r="R51" s="547">
        <f t="shared" si="1"/>
        <v>216262</v>
      </c>
      <c r="S51" s="8"/>
    </row>
    <row r="52" spans="2:19" ht="11.25" customHeight="1">
      <c r="B52" s="103"/>
      <c r="C52" s="590" t="s">
        <v>185</v>
      </c>
      <c r="D52" s="605"/>
      <c r="E52" s="572" t="s">
        <v>186</v>
      </c>
      <c r="F52" s="572"/>
      <c r="G52" s="589"/>
      <c r="H52" s="548">
        <v>412</v>
      </c>
      <c r="I52" s="549">
        <v>156</v>
      </c>
      <c r="J52" s="549">
        <v>716</v>
      </c>
      <c r="K52" s="549">
        <v>95</v>
      </c>
      <c r="L52" s="549">
        <v>588</v>
      </c>
      <c r="M52" s="549">
        <v>186</v>
      </c>
      <c r="N52" s="549">
        <v>368</v>
      </c>
      <c r="O52" s="549">
        <v>1711</v>
      </c>
      <c r="P52" s="549">
        <v>51</v>
      </c>
      <c r="Q52" s="550">
        <v>20</v>
      </c>
      <c r="R52" s="535">
        <f t="shared" si="1"/>
        <v>4303</v>
      </c>
      <c r="S52" s="5"/>
    </row>
    <row r="53" spans="2:19" ht="11.25" customHeight="1">
      <c r="B53" s="104"/>
      <c r="C53" s="562"/>
      <c r="D53" s="606"/>
      <c r="E53" s="581" t="s">
        <v>187</v>
      </c>
      <c r="F53" s="581"/>
      <c r="G53" s="582"/>
      <c r="H53" s="544">
        <v>1779</v>
      </c>
      <c r="I53" s="545">
        <v>1589</v>
      </c>
      <c r="J53" s="545">
        <v>7100</v>
      </c>
      <c r="K53" s="545">
        <v>570</v>
      </c>
      <c r="L53" s="545">
        <v>1581</v>
      </c>
      <c r="M53" s="545">
        <v>3043</v>
      </c>
      <c r="N53" s="545">
        <v>151</v>
      </c>
      <c r="O53" s="545">
        <v>12398</v>
      </c>
      <c r="P53" s="545">
        <v>1527</v>
      </c>
      <c r="Q53" s="546">
        <v>273</v>
      </c>
      <c r="R53" s="551">
        <f t="shared" si="1"/>
        <v>30011</v>
      </c>
      <c r="S53" s="5"/>
    </row>
    <row r="54" spans="2:19" ht="11.25" customHeight="1">
      <c r="B54" s="585" t="s">
        <v>197</v>
      </c>
      <c r="C54" s="586"/>
      <c r="D54" s="586"/>
      <c r="E54" s="586"/>
      <c r="F54" s="14"/>
      <c r="G54" s="105"/>
      <c r="H54" s="461"/>
      <c r="I54" s="462"/>
      <c r="J54" s="462"/>
      <c r="K54" s="462"/>
      <c r="L54" s="462"/>
      <c r="M54" s="462"/>
      <c r="N54" s="462"/>
      <c r="O54" s="462"/>
      <c r="P54" s="462"/>
      <c r="Q54" s="463"/>
      <c r="R54" s="552"/>
      <c r="S54" s="5"/>
    </row>
    <row r="55" spans="2:19" ht="11.25" customHeight="1">
      <c r="B55" s="103"/>
      <c r="C55" s="600" t="s">
        <v>204</v>
      </c>
      <c r="D55" s="601"/>
      <c r="E55" s="586" t="s">
        <v>3</v>
      </c>
      <c r="F55" s="586"/>
      <c r="G55" s="587"/>
      <c r="H55" s="548">
        <v>136360</v>
      </c>
      <c r="I55" s="549">
        <v>2323</v>
      </c>
      <c r="J55" s="549">
        <v>143600</v>
      </c>
      <c r="K55" s="549">
        <v>0</v>
      </c>
      <c r="L55" s="549">
        <v>105934</v>
      </c>
      <c r="M55" s="549">
        <v>20046</v>
      </c>
      <c r="N55" s="549">
        <v>56450</v>
      </c>
      <c r="O55" s="549">
        <v>70421</v>
      </c>
      <c r="P55" s="549">
        <v>4839</v>
      </c>
      <c r="Q55" s="550">
        <v>607</v>
      </c>
      <c r="R55" s="535">
        <f aca="true" t="shared" si="2" ref="R55:R66">SUM(H55:Q55)</f>
        <v>540580</v>
      </c>
      <c r="S55" s="5"/>
    </row>
    <row r="56" spans="2:19" ht="11.25" customHeight="1">
      <c r="B56" s="103"/>
      <c r="C56" s="588"/>
      <c r="D56" s="602"/>
      <c r="E56" s="566"/>
      <c r="F56" s="566"/>
      <c r="G56" s="142" t="s">
        <v>181</v>
      </c>
      <c r="H56" s="539">
        <v>75500</v>
      </c>
      <c r="I56" s="540">
        <v>0</v>
      </c>
      <c r="J56" s="540">
        <v>93600</v>
      </c>
      <c r="K56" s="540">
        <v>0</v>
      </c>
      <c r="L56" s="540">
        <v>55934</v>
      </c>
      <c r="M56" s="540">
        <v>0</v>
      </c>
      <c r="N56" s="540">
        <v>0</v>
      </c>
      <c r="O56" s="540">
        <v>57863</v>
      </c>
      <c r="P56" s="540">
        <v>0</v>
      </c>
      <c r="Q56" s="541">
        <v>0</v>
      </c>
      <c r="R56" s="543">
        <f t="shared" si="2"/>
        <v>282897</v>
      </c>
      <c r="S56" s="5"/>
    </row>
    <row r="57" spans="2:19" ht="11.25" customHeight="1">
      <c r="B57" s="103"/>
      <c r="C57" s="588"/>
      <c r="D57" s="602"/>
      <c r="E57" s="598" t="s">
        <v>182</v>
      </c>
      <c r="F57" s="598"/>
      <c r="G57" s="574"/>
      <c r="H57" s="539">
        <v>128893</v>
      </c>
      <c r="I57" s="540">
        <v>5223</v>
      </c>
      <c r="J57" s="540">
        <v>143813</v>
      </c>
      <c r="K57" s="540">
        <v>320</v>
      </c>
      <c r="L57" s="540">
        <v>102675</v>
      </c>
      <c r="M57" s="540">
        <v>4413</v>
      </c>
      <c r="N57" s="540">
        <v>7538</v>
      </c>
      <c r="O57" s="540">
        <v>62983</v>
      </c>
      <c r="P57" s="540">
        <v>12454</v>
      </c>
      <c r="Q57" s="541">
        <v>587</v>
      </c>
      <c r="R57" s="543">
        <f t="shared" si="2"/>
        <v>468899</v>
      </c>
      <c r="S57" s="5"/>
    </row>
    <row r="58" spans="2:19" ht="11.25" customHeight="1">
      <c r="B58" s="103"/>
      <c r="C58" s="588"/>
      <c r="D58" s="602"/>
      <c r="E58" s="565"/>
      <c r="F58" s="599"/>
      <c r="G58" s="142" t="s">
        <v>183</v>
      </c>
      <c r="H58" s="539">
        <v>0</v>
      </c>
      <c r="I58" s="540">
        <v>0</v>
      </c>
      <c r="J58" s="540">
        <v>0</v>
      </c>
      <c r="K58" s="540">
        <v>0</v>
      </c>
      <c r="L58" s="540">
        <v>0</v>
      </c>
      <c r="M58" s="540">
        <v>0</v>
      </c>
      <c r="N58" s="540">
        <v>0</v>
      </c>
      <c r="O58" s="540">
        <v>0</v>
      </c>
      <c r="P58" s="540">
        <v>0</v>
      </c>
      <c r="Q58" s="541">
        <v>0</v>
      </c>
      <c r="R58" s="543">
        <f t="shared" si="2"/>
        <v>0</v>
      </c>
      <c r="S58" s="5"/>
    </row>
    <row r="59" spans="2:19" ht="11.25" customHeight="1">
      <c r="B59" s="103"/>
      <c r="C59" s="603"/>
      <c r="D59" s="604"/>
      <c r="E59" s="578" t="s">
        <v>184</v>
      </c>
      <c r="F59" s="578"/>
      <c r="G59" s="579"/>
      <c r="H59" s="544">
        <v>7467</v>
      </c>
      <c r="I59" s="545">
        <v>-2900</v>
      </c>
      <c r="J59" s="545">
        <v>-213</v>
      </c>
      <c r="K59" s="545">
        <v>-320</v>
      </c>
      <c r="L59" s="545">
        <v>3259</v>
      </c>
      <c r="M59" s="545">
        <v>15633</v>
      </c>
      <c r="N59" s="545">
        <v>48912</v>
      </c>
      <c r="O59" s="545">
        <v>7438</v>
      </c>
      <c r="P59" s="545">
        <v>-7615</v>
      </c>
      <c r="Q59" s="546">
        <v>20</v>
      </c>
      <c r="R59" s="547">
        <f t="shared" si="2"/>
        <v>71681</v>
      </c>
      <c r="S59" s="8"/>
    </row>
    <row r="60" spans="2:19" ht="11.25" customHeight="1">
      <c r="B60" s="103"/>
      <c r="C60" s="614" t="s">
        <v>203</v>
      </c>
      <c r="D60" s="615"/>
      <c r="E60" s="561" t="s">
        <v>3</v>
      </c>
      <c r="F60" s="561"/>
      <c r="G60" s="611"/>
      <c r="H60" s="548">
        <v>2468901</v>
      </c>
      <c r="I60" s="549">
        <v>324598</v>
      </c>
      <c r="J60" s="549">
        <v>5459641</v>
      </c>
      <c r="K60" s="549">
        <v>204504</v>
      </c>
      <c r="L60" s="549">
        <v>1447956</v>
      </c>
      <c r="M60" s="549">
        <v>1444206</v>
      </c>
      <c r="N60" s="549">
        <v>276026</v>
      </c>
      <c r="O60" s="549">
        <v>3832817</v>
      </c>
      <c r="P60" s="549">
        <v>342401</v>
      </c>
      <c r="Q60" s="550">
        <v>38632</v>
      </c>
      <c r="R60" s="535">
        <f t="shared" si="2"/>
        <v>15839682</v>
      </c>
      <c r="S60" s="5"/>
    </row>
    <row r="61" spans="2:19" ht="11.25" customHeight="1">
      <c r="B61" s="103"/>
      <c r="C61" s="616"/>
      <c r="D61" s="617"/>
      <c r="E61" s="566"/>
      <c r="F61" s="599"/>
      <c r="G61" s="142" t="s">
        <v>181</v>
      </c>
      <c r="H61" s="539">
        <v>455563</v>
      </c>
      <c r="I61" s="540">
        <v>0</v>
      </c>
      <c r="J61" s="540">
        <v>271248</v>
      </c>
      <c r="K61" s="540">
        <v>0</v>
      </c>
      <c r="L61" s="540">
        <v>905144</v>
      </c>
      <c r="M61" s="540">
        <v>235855</v>
      </c>
      <c r="N61" s="540">
        <v>0</v>
      </c>
      <c r="O61" s="540">
        <v>1544265</v>
      </c>
      <c r="P61" s="540">
        <v>0</v>
      </c>
      <c r="Q61" s="541">
        <v>0</v>
      </c>
      <c r="R61" s="543">
        <f t="shared" si="2"/>
        <v>3412075</v>
      </c>
      <c r="S61" s="5"/>
    </row>
    <row r="62" spans="2:19" ht="11.25" customHeight="1">
      <c r="B62" s="103"/>
      <c r="C62" s="616"/>
      <c r="D62" s="617"/>
      <c r="E62" s="561" t="s">
        <v>182</v>
      </c>
      <c r="F62" s="561"/>
      <c r="G62" s="611"/>
      <c r="H62" s="539">
        <v>2500923</v>
      </c>
      <c r="I62" s="540">
        <v>151882</v>
      </c>
      <c r="J62" s="540">
        <v>5809292</v>
      </c>
      <c r="K62" s="540">
        <v>97716</v>
      </c>
      <c r="L62" s="540">
        <v>1404465</v>
      </c>
      <c r="M62" s="540">
        <v>1070951</v>
      </c>
      <c r="N62" s="540">
        <v>227114</v>
      </c>
      <c r="O62" s="540">
        <v>3773261</v>
      </c>
      <c r="P62" s="540">
        <v>390858</v>
      </c>
      <c r="Q62" s="541">
        <v>40695</v>
      </c>
      <c r="R62" s="543">
        <f t="shared" si="2"/>
        <v>15467157</v>
      </c>
      <c r="S62" s="5"/>
    </row>
    <row r="63" spans="2:19" ht="11.25" customHeight="1">
      <c r="B63" s="103"/>
      <c r="C63" s="616"/>
      <c r="D63" s="617"/>
      <c r="E63" s="566"/>
      <c r="F63" s="566"/>
      <c r="G63" s="142" t="s">
        <v>183</v>
      </c>
      <c r="H63" s="539">
        <v>0</v>
      </c>
      <c r="I63" s="540">
        <v>0</v>
      </c>
      <c r="J63" s="540">
        <v>120061</v>
      </c>
      <c r="K63" s="540">
        <v>0</v>
      </c>
      <c r="L63" s="540">
        <v>0</v>
      </c>
      <c r="M63" s="540">
        <v>0</v>
      </c>
      <c r="N63" s="540">
        <v>0</v>
      </c>
      <c r="O63" s="540">
        <v>0</v>
      </c>
      <c r="P63" s="540">
        <v>0</v>
      </c>
      <c r="Q63" s="541">
        <v>0</v>
      </c>
      <c r="R63" s="543">
        <f t="shared" si="2"/>
        <v>120061</v>
      </c>
      <c r="S63" s="5"/>
    </row>
    <row r="64" spans="2:19" ht="11.25" customHeight="1">
      <c r="B64" s="103"/>
      <c r="C64" s="618"/>
      <c r="D64" s="619"/>
      <c r="E64" s="581" t="s">
        <v>184</v>
      </c>
      <c r="F64" s="581"/>
      <c r="G64" s="582"/>
      <c r="H64" s="544">
        <v>-32022</v>
      </c>
      <c r="I64" s="545">
        <v>172716</v>
      </c>
      <c r="J64" s="545">
        <v>-349651</v>
      </c>
      <c r="K64" s="545">
        <v>106788</v>
      </c>
      <c r="L64" s="545">
        <v>43491</v>
      </c>
      <c r="M64" s="545">
        <v>373255</v>
      </c>
      <c r="N64" s="545">
        <v>48912</v>
      </c>
      <c r="O64" s="545">
        <v>59556</v>
      </c>
      <c r="P64" s="545">
        <v>-48457</v>
      </c>
      <c r="Q64" s="546">
        <v>-2063</v>
      </c>
      <c r="R64" s="547">
        <f t="shared" si="2"/>
        <v>372525</v>
      </c>
      <c r="S64" s="8"/>
    </row>
    <row r="65" spans="2:19" ht="11.25" customHeight="1">
      <c r="B65" s="103"/>
      <c r="C65" s="590" t="s">
        <v>185</v>
      </c>
      <c r="D65" s="605"/>
      <c r="E65" s="572" t="s">
        <v>186</v>
      </c>
      <c r="F65" s="572"/>
      <c r="G65" s="589"/>
      <c r="H65" s="548">
        <v>370</v>
      </c>
      <c r="I65" s="549">
        <v>131</v>
      </c>
      <c r="J65" s="549">
        <v>303</v>
      </c>
      <c r="K65" s="549">
        <v>60</v>
      </c>
      <c r="L65" s="549">
        <v>324</v>
      </c>
      <c r="M65" s="549">
        <v>186</v>
      </c>
      <c r="N65" s="549">
        <v>368</v>
      </c>
      <c r="O65" s="549">
        <v>779</v>
      </c>
      <c r="P65" s="549">
        <v>102</v>
      </c>
      <c r="Q65" s="550">
        <v>8</v>
      </c>
      <c r="R65" s="542">
        <f t="shared" si="2"/>
        <v>2631</v>
      </c>
      <c r="S65" s="5"/>
    </row>
    <row r="66" spans="2:19" ht="11.25" customHeight="1" thickBot="1">
      <c r="B66" s="134"/>
      <c r="C66" s="612"/>
      <c r="D66" s="613"/>
      <c r="E66" s="609" t="s">
        <v>187</v>
      </c>
      <c r="F66" s="608"/>
      <c r="G66" s="610"/>
      <c r="H66" s="553">
        <v>1887</v>
      </c>
      <c r="I66" s="554">
        <v>1526</v>
      </c>
      <c r="J66" s="554">
        <v>6338</v>
      </c>
      <c r="K66" s="554">
        <v>561</v>
      </c>
      <c r="L66" s="554">
        <v>1374</v>
      </c>
      <c r="M66" s="554">
        <v>3005</v>
      </c>
      <c r="N66" s="554">
        <v>143</v>
      </c>
      <c r="O66" s="554">
        <v>8686</v>
      </c>
      <c r="P66" s="554">
        <v>2331</v>
      </c>
      <c r="Q66" s="555">
        <v>237</v>
      </c>
      <c r="R66" s="556">
        <f t="shared" si="2"/>
        <v>26088</v>
      </c>
      <c r="S66" s="5"/>
    </row>
    <row r="67" spans="2:19" ht="11.25" customHeight="1">
      <c r="B67" s="593" t="s">
        <v>188</v>
      </c>
      <c r="C67" s="561"/>
      <c r="D67" s="561"/>
      <c r="E67" s="561"/>
      <c r="F67" s="561"/>
      <c r="G67" s="611"/>
      <c r="H67" s="251"/>
      <c r="I67" s="251"/>
      <c r="J67" s="251"/>
      <c r="K67" s="251"/>
      <c r="L67" s="251"/>
      <c r="M67" s="251"/>
      <c r="N67" s="251"/>
      <c r="O67" s="251"/>
      <c r="P67" s="251"/>
      <c r="Q67" s="252"/>
      <c r="R67" s="253"/>
      <c r="S67" s="5"/>
    </row>
    <row r="68" spans="2:19" ht="11.25" customHeight="1">
      <c r="B68" s="103"/>
      <c r="C68" s="538" t="s">
        <v>189</v>
      </c>
      <c r="D68" s="572"/>
      <c r="E68" s="572"/>
      <c r="F68" s="147"/>
      <c r="G68" s="148"/>
      <c r="H68" s="157">
        <v>36839</v>
      </c>
      <c r="I68" s="157">
        <v>39904</v>
      </c>
      <c r="J68" s="157">
        <v>39904</v>
      </c>
      <c r="K68" s="157">
        <v>39904</v>
      </c>
      <c r="L68" s="157">
        <v>39904</v>
      </c>
      <c r="M68" s="157">
        <v>28611</v>
      </c>
      <c r="N68" s="157">
        <v>39904</v>
      </c>
      <c r="O68" s="157">
        <v>33390</v>
      </c>
      <c r="P68" s="157">
        <v>33390</v>
      </c>
      <c r="Q68" s="158"/>
      <c r="R68" s="254"/>
      <c r="S68" s="5"/>
    </row>
    <row r="69" spans="2:19" ht="11.25" customHeight="1">
      <c r="B69" s="103"/>
      <c r="C69" s="588" t="s">
        <v>190</v>
      </c>
      <c r="D69" s="584"/>
      <c r="E69" s="584"/>
      <c r="F69" s="89"/>
      <c r="G69" s="106"/>
      <c r="H69" s="92" t="s">
        <v>195</v>
      </c>
      <c r="I69" s="92" t="s">
        <v>80</v>
      </c>
      <c r="J69" s="92" t="s">
        <v>80</v>
      </c>
      <c r="K69" s="92" t="s">
        <v>80</v>
      </c>
      <c r="L69" s="92" t="s">
        <v>80</v>
      </c>
      <c r="M69" s="92" t="s">
        <v>80</v>
      </c>
      <c r="N69" s="92" t="s">
        <v>80</v>
      </c>
      <c r="O69" s="92" t="s">
        <v>80</v>
      </c>
      <c r="P69" s="92" t="s">
        <v>80</v>
      </c>
      <c r="Q69" s="127"/>
      <c r="R69" s="240"/>
      <c r="S69" s="5"/>
    </row>
    <row r="70" spans="2:19" ht="11.25" customHeight="1" thickBot="1">
      <c r="B70" s="134"/>
      <c r="C70" s="607" t="s">
        <v>191</v>
      </c>
      <c r="D70" s="608"/>
      <c r="E70" s="608"/>
      <c r="F70" s="109"/>
      <c r="G70" s="110"/>
      <c r="H70" s="139">
        <v>15526</v>
      </c>
      <c r="I70" s="139"/>
      <c r="J70" s="139"/>
      <c r="K70" s="139">
        <v>0</v>
      </c>
      <c r="L70" s="139"/>
      <c r="M70" s="139">
        <v>2247</v>
      </c>
      <c r="N70" s="139">
        <v>929</v>
      </c>
      <c r="O70" s="139">
        <v>224</v>
      </c>
      <c r="P70" s="139">
        <v>44</v>
      </c>
      <c r="Q70" s="140"/>
      <c r="R70" s="141">
        <f>SUM(H70:Q70)</f>
        <v>18970</v>
      </c>
      <c r="S70" s="5"/>
    </row>
    <row r="71" spans="2:19" ht="11.25" customHeight="1">
      <c r="B71" s="634" t="s">
        <v>205</v>
      </c>
      <c r="C71" s="621" t="s">
        <v>192</v>
      </c>
      <c r="D71" s="622"/>
      <c r="E71" s="622"/>
      <c r="F71" s="622"/>
      <c r="G71" s="623"/>
      <c r="H71" s="144">
        <v>0</v>
      </c>
      <c r="I71" s="144">
        <v>0</v>
      </c>
      <c r="J71" s="144">
        <v>0</v>
      </c>
      <c r="K71" s="144">
        <v>0</v>
      </c>
      <c r="L71" s="144">
        <v>0</v>
      </c>
      <c r="M71" s="144">
        <v>0</v>
      </c>
      <c r="N71" s="144"/>
      <c r="O71" s="144">
        <v>0</v>
      </c>
      <c r="P71" s="144">
        <v>0</v>
      </c>
      <c r="Q71" s="145">
        <v>0</v>
      </c>
      <c r="R71" s="146">
        <f>SUM(H71:Q71)</f>
        <v>0</v>
      </c>
      <c r="S71" s="5"/>
    </row>
    <row r="72" spans="2:19" ht="11.25" customHeight="1">
      <c r="B72" s="634"/>
      <c r="C72" s="588" t="s">
        <v>193</v>
      </c>
      <c r="D72" s="584"/>
      <c r="E72" s="584"/>
      <c r="F72" s="584"/>
      <c r="G72" s="574"/>
      <c r="H72" s="90">
        <v>0</v>
      </c>
      <c r="I72" s="90">
        <v>0</v>
      </c>
      <c r="J72" s="90">
        <v>0</v>
      </c>
      <c r="K72" s="90">
        <v>0</v>
      </c>
      <c r="L72" s="90">
        <v>0</v>
      </c>
      <c r="M72" s="90">
        <v>0</v>
      </c>
      <c r="N72" s="90"/>
      <c r="O72" s="90">
        <v>0</v>
      </c>
      <c r="P72" s="90">
        <v>0</v>
      </c>
      <c r="Q72" s="129">
        <v>0</v>
      </c>
      <c r="R72" s="123">
        <f>SUM(H72:Q72)</f>
        <v>0</v>
      </c>
      <c r="S72" s="5"/>
    </row>
    <row r="73" spans="2:19" ht="11.25" customHeight="1" thickBot="1">
      <c r="B73" s="635"/>
      <c r="C73" s="210" t="s">
        <v>194</v>
      </c>
      <c r="D73" s="109"/>
      <c r="E73" s="109"/>
      <c r="F73" s="109"/>
      <c r="G73" s="110"/>
      <c r="H73" s="130">
        <v>0</v>
      </c>
      <c r="I73" s="130">
        <v>0</v>
      </c>
      <c r="J73" s="130">
        <v>0</v>
      </c>
      <c r="K73" s="130">
        <v>0</v>
      </c>
      <c r="L73" s="130">
        <v>0</v>
      </c>
      <c r="M73" s="130">
        <v>0</v>
      </c>
      <c r="N73" s="130"/>
      <c r="O73" s="130">
        <v>0</v>
      </c>
      <c r="P73" s="130">
        <v>0</v>
      </c>
      <c r="Q73" s="131">
        <v>0</v>
      </c>
      <c r="R73" s="124">
        <f>SUM(H73:Q73)</f>
        <v>0</v>
      </c>
      <c r="S73" s="8"/>
    </row>
  </sheetData>
  <sheetProtection/>
  <mergeCells count="86">
    <mergeCell ref="C9:D9"/>
    <mergeCell ref="B71:B73"/>
    <mergeCell ref="C31:E31"/>
    <mergeCell ref="C32:E32"/>
    <mergeCell ref="C69:E69"/>
    <mergeCell ref="C37:D39"/>
    <mergeCell ref="C51:D51"/>
    <mergeCell ref="E61:F61"/>
    <mergeCell ref="B41:G41"/>
    <mergeCell ref="E36:G36"/>
    <mergeCell ref="B22:E22"/>
    <mergeCell ref="C23:E23"/>
    <mergeCell ref="C47:D50"/>
    <mergeCell ref="C42:D46"/>
    <mergeCell ref="E47:G47"/>
    <mergeCell ref="E49:G49"/>
    <mergeCell ref="E39:G39"/>
    <mergeCell ref="C40:G40"/>
    <mergeCell ref="B27:G27"/>
    <mergeCell ref="B28:E28"/>
    <mergeCell ref="E37:G37"/>
    <mergeCell ref="E38:G38"/>
    <mergeCell ref="B1:L1"/>
    <mergeCell ref="C72:G72"/>
    <mergeCell ref="E55:G55"/>
    <mergeCell ref="E57:G57"/>
    <mergeCell ref="C68:E68"/>
    <mergeCell ref="C70:E70"/>
    <mergeCell ref="C71:G71"/>
    <mergeCell ref="E65:G65"/>
    <mergeCell ref="E66:G66"/>
    <mergeCell ref="B67:G67"/>
    <mergeCell ref="E60:G60"/>
    <mergeCell ref="E62:G62"/>
    <mergeCell ref="E64:G64"/>
    <mergeCell ref="C65:D65"/>
    <mergeCell ref="C66:D66"/>
    <mergeCell ref="C60:D64"/>
    <mergeCell ref="E63:F63"/>
    <mergeCell ref="E52:G52"/>
    <mergeCell ref="E53:G53"/>
    <mergeCell ref="B54:E54"/>
    <mergeCell ref="E59:G59"/>
    <mergeCell ref="E56:F56"/>
    <mergeCell ref="E58:F58"/>
    <mergeCell ref="C55:D59"/>
    <mergeCell ref="C52:D52"/>
    <mergeCell ref="C53:D53"/>
    <mergeCell ref="E51:G51"/>
    <mergeCell ref="E50:F50"/>
    <mergeCell ref="E42:G42"/>
    <mergeCell ref="E44:G44"/>
    <mergeCell ref="E46:G46"/>
    <mergeCell ref="E45:F45"/>
    <mergeCell ref="E48:F48"/>
    <mergeCell ref="E43:F43"/>
    <mergeCell ref="C14:D14"/>
    <mergeCell ref="B15:E15"/>
    <mergeCell ref="C16:D16"/>
    <mergeCell ref="E20:G20"/>
    <mergeCell ref="E18:F19"/>
    <mergeCell ref="E17:F17"/>
    <mergeCell ref="E34:G34"/>
    <mergeCell ref="E35:G35"/>
    <mergeCell ref="C35:D36"/>
    <mergeCell ref="C34:D34"/>
    <mergeCell ref="C29:E29"/>
    <mergeCell ref="B33:G33"/>
    <mergeCell ref="C24:E24"/>
    <mergeCell ref="C25:E25"/>
    <mergeCell ref="C30:G30"/>
    <mergeCell ref="C26:D26"/>
    <mergeCell ref="O4:Q4"/>
    <mergeCell ref="O5:Q5"/>
    <mergeCell ref="I5:L5"/>
    <mergeCell ref="I4:L4"/>
    <mergeCell ref="E21:G21"/>
    <mergeCell ref="B7:G7"/>
    <mergeCell ref="C11:G11"/>
    <mergeCell ref="C12:G12"/>
    <mergeCell ref="E9:G9"/>
    <mergeCell ref="E10:G10"/>
    <mergeCell ref="C8:D8"/>
    <mergeCell ref="C17:D21"/>
    <mergeCell ref="C13:D13"/>
    <mergeCell ref="C10:D10"/>
  </mergeCells>
  <printOptions horizontalCentered="1"/>
  <pageMargins left="0.7874015748031497" right="0.7874015748031497" top="0.35433070866141736" bottom="0.4724409448818898" header="0.3937007874015748" footer="0.1968503937007874"/>
  <pageSetup errors="blank" horizontalDpi="300" verticalDpi="300" orientation="landscape" paperSize="9" scale="70" r:id="rId2"/>
  <headerFooter alignWithMargins="0">
    <oddFooter>&amp;C&amp;"ＭＳ Ｐゴシック,太字"&amp;16 10　駐車場事業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2:M97"/>
  <sheetViews>
    <sheetView showZeros="0" view="pageBreakPreview" zoomScale="75" zoomScaleSheetLayoutView="75" zoomScalePageLayoutView="0" workbookViewId="0" topLeftCell="A1">
      <pane xSplit="7" ySplit="4" topLeftCell="H5" activePane="bottomRight" state="frozen"/>
      <selection pane="topLeft" activeCell="U65" sqref="U65"/>
      <selection pane="topRight" activeCell="U65" sqref="U65"/>
      <selection pane="bottomLeft" activeCell="U65" sqref="U65"/>
      <selection pane="bottomRight" activeCell="E4" sqref="E4"/>
    </sheetView>
  </sheetViews>
  <sheetFormatPr defaultColWidth="9.00390625" defaultRowHeight="13.5"/>
  <cols>
    <col min="1" max="1" width="4.00390625" style="21" bestFit="1" customWidth="1"/>
    <col min="2" max="2" width="6.625" style="21" customWidth="1"/>
    <col min="3" max="3" width="4.50390625" style="21" customWidth="1"/>
    <col min="4" max="4" width="4.375" style="21" customWidth="1"/>
    <col min="5" max="5" width="4.875" style="21" customWidth="1"/>
    <col min="6" max="6" width="9.00390625" style="21" customWidth="1"/>
    <col min="7" max="7" width="14.875" style="21" customWidth="1"/>
    <col min="8" max="13" width="12.75390625" style="261" customWidth="1"/>
    <col min="14" max="14" width="1.75390625" style="21" customWidth="1"/>
    <col min="15" max="65" width="10.625" style="21" customWidth="1"/>
    <col min="66" max="16384" width="9.00390625" style="21" customWidth="1"/>
  </cols>
  <sheetData>
    <row r="2" spans="1:13" s="264" customFormat="1" ht="18" thickBot="1">
      <c r="A2" s="3"/>
      <c r="B2" s="15" t="s">
        <v>31</v>
      </c>
      <c r="D2" s="265"/>
      <c r="E2" s="265"/>
      <c r="F2" s="265"/>
      <c r="G2" s="265"/>
      <c r="H2" s="266"/>
      <c r="I2" s="266"/>
      <c r="J2" s="266"/>
      <c r="K2" s="266"/>
      <c r="L2" s="266"/>
      <c r="M2" s="267" t="s">
        <v>5</v>
      </c>
    </row>
    <row r="3" spans="2:13" s="264" customFormat="1" ht="13.5">
      <c r="B3" s="268"/>
      <c r="C3" s="269"/>
      <c r="D3" s="269"/>
      <c r="E3" s="269"/>
      <c r="F3" s="269"/>
      <c r="G3" s="270" t="s">
        <v>32</v>
      </c>
      <c r="H3" s="361" t="s">
        <v>33</v>
      </c>
      <c r="I3" s="362" t="s">
        <v>34</v>
      </c>
      <c r="J3" s="362" t="s">
        <v>35</v>
      </c>
      <c r="K3" s="362" t="s">
        <v>244</v>
      </c>
      <c r="L3" s="363" t="s">
        <v>36</v>
      </c>
      <c r="M3" s="641" t="s">
        <v>4</v>
      </c>
    </row>
    <row r="4" spans="2:13" s="264" customFormat="1" ht="14.25" thickBot="1">
      <c r="B4" s="271"/>
      <c r="C4" s="272" t="s">
        <v>37</v>
      </c>
      <c r="D4" s="272"/>
      <c r="E4" s="272"/>
      <c r="F4" s="272"/>
      <c r="G4" s="273"/>
      <c r="H4" s="274" t="s">
        <v>0</v>
      </c>
      <c r="I4" s="275" t="s">
        <v>1</v>
      </c>
      <c r="J4" s="275" t="s">
        <v>2</v>
      </c>
      <c r="K4" s="275" t="s">
        <v>245</v>
      </c>
      <c r="L4" s="276" t="s">
        <v>6</v>
      </c>
      <c r="M4" s="642"/>
    </row>
    <row r="5" spans="2:13" s="264" customFormat="1" ht="13.5">
      <c r="B5" s="277" t="s">
        <v>38</v>
      </c>
      <c r="C5" s="265"/>
      <c r="D5" s="265"/>
      <c r="E5" s="265"/>
      <c r="F5" s="265"/>
      <c r="G5" s="278"/>
      <c r="H5" s="279"/>
      <c r="I5" s="280"/>
      <c r="J5" s="280"/>
      <c r="K5" s="280"/>
      <c r="L5" s="281"/>
      <c r="M5" s="364"/>
    </row>
    <row r="6" spans="2:13" s="266" customFormat="1" ht="13.5">
      <c r="B6" s="282"/>
      <c r="C6" s="283" t="s">
        <v>39</v>
      </c>
      <c r="D6" s="284"/>
      <c r="E6" s="284"/>
      <c r="F6" s="284"/>
      <c r="G6" s="285"/>
      <c r="H6" s="466">
        <v>76695</v>
      </c>
      <c r="I6" s="455">
        <v>251857</v>
      </c>
      <c r="J6" s="455">
        <v>20046</v>
      </c>
      <c r="K6" s="455">
        <v>56450</v>
      </c>
      <c r="L6" s="456">
        <v>28738</v>
      </c>
      <c r="M6" s="367">
        <f>SUM(H6:L6)</f>
        <v>433786</v>
      </c>
    </row>
    <row r="7" spans="2:13" s="266" customFormat="1" ht="13.5">
      <c r="B7" s="282"/>
      <c r="C7" s="286"/>
      <c r="D7" s="283" t="s">
        <v>40</v>
      </c>
      <c r="E7" s="284"/>
      <c r="F7" s="284"/>
      <c r="G7" s="285"/>
      <c r="H7" s="465">
        <v>60860</v>
      </c>
      <c r="I7" s="448">
        <v>2323</v>
      </c>
      <c r="J7" s="448">
        <v>20046</v>
      </c>
      <c r="K7" s="448">
        <v>56444</v>
      </c>
      <c r="L7" s="449">
        <v>18004</v>
      </c>
      <c r="M7" s="382">
        <f aca="true" t="shared" si="0" ref="M7:M74">SUM(H7:L7)</f>
        <v>157677</v>
      </c>
    </row>
    <row r="8" spans="2:13" s="264" customFormat="1" ht="12" customHeight="1">
      <c r="B8" s="277"/>
      <c r="C8" s="287"/>
      <c r="D8" s="287"/>
      <c r="E8" s="288" t="s">
        <v>41</v>
      </c>
      <c r="F8" s="289"/>
      <c r="G8" s="290"/>
      <c r="H8" s="464">
        <v>60860</v>
      </c>
      <c r="I8" s="450">
        <v>2323</v>
      </c>
      <c r="J8" s="450">
        <v>20044</v>
      </c>
      <c r="K8" s="450">
        <v>56444</v>
      </c>
      <c r="L8" s="451">
        <v>17112</v>
      </c>
      <c r="M8" s="373">
        <f t="shared" si="0"/>
        <v>156783</v>
      </c>
    </row>
    <row r="9" spans="2:13" s="264" customFormat="1" ht="13.5" hidden="1">
      <c r="B9" s="277"/>
      <c r="C9" s="287"/>
      <c r="D9" s="287"/>
      <c r="E9" s="288"/>
      <c r="F9" s="289"/>
      <c r="G9" s="290"/>
      <c r="H9" s="291"/>
      <c r="I9" s="292"/>
      <c r="J9" s="292"/>
      <c r="K9" s="292"/>
      <c r="L9" s="293"/>
      <c r="M9" s="373">
        <f t="shared" si="0"/>
        <v>0</v>
      </c>
    </row>
    <row r="10" spans="2:13" s="264" customFormat="1" ht="13.5">
      <c r="B10" s="277"/>
      <c r="C10" s="287"/>
      <c r="D10" s="287"/>
      <c r="E10" s="288" t="s">
        <v>42</v>
      </c>
      <c r="F10" s="289"/>
      <c r="G10" s="290"/>
      <c r="H10" s="464">
        <v>0</v>
      </c>
      <c r="I10" s="450">
        <v>0</v>
      </c>
      <c r="J10" s="450">
        <v>0</v>
      </c>
      <c r="K10" s="450">
        <v>0</v>
      </c>
      <c r="L10" s="451">
        <v>0</v>
      </c>
      <c r="M10" s="373">
        <f t="shared" si="0"/>
        <v>0</v>
      </c>
    </row>
    <row r="11" spans="2:13" s="264" customFormat="1" ht="13.5">
      <c r="B11" s="277"/>
      <c r="C11" s="287"/>
      <c r="D11" s="294"/>
      <c r="E11" s="295" t="s">
        <v>43</v>
      </c>
      <c r="F11" s="296"/>
      <c r="G11" s="297"/>
      <c r="H11" s="467">
        <v>0</v>
      </c>
      <c r="I11" s="452">
        <v>0</v>
      </c>
      <c r="J11" s="452">
        <v>2</v>
      </c>
      <c r="K11" s="452">
        <v>0</v>
      </c>
      <c r="L11" s="453">
        <v>892</v>
      </c>
      <c r="M11" s="377">
        <f t="shared" si="0"/>
        <v>894</v>
      </c>
    </row>
    <row r="12" spans="2:13" s="266" customFormat="1" ht="13.5">
      <c r="B12" s="282"/>
      <c r="C12" s="286"/>
      <c r="D12" s="286" t="s">
        <v>44</v>
      </c>
      <c r="E12" s="298"/>
      <c r="F12" s="298"/>
      <c r="G12" s="299"/>
      <c r="H12" s="465">
        <v>15835</v>
      </c>
      <c r="I12" s="448">
        <v>249534</v>
      </c>
      <c r="J12" s="448">
        <v>0</v>
      </c>
      <c r="K12" s="448">
        <v>6</v>
      </c>
      <c r="L12" s="449">
        <v>10734</v>
      </c>
      <c r="M12" s="382">
        <f t="shared" si="0"/>
        <v>276109</v>
      </c>
    </row>
    <row r="13" spans="2:13" s="264" customFormat="1" ht="13.5">
      <c r="B13" s="277"/>
      <c r="C13" s="287"/>
      <c r="D13" s="287"/>
      <c r="E13" s="288" t="s">
        <v>45</v>
      </c>
      <c r="F13" s="289"/>
      <c r="G13" s="290"/>
      <c r="H13" s="464">
        <v>0</v>
      </c>
      <c r="I13" s="450">
        <v>0</v>
      </c>
      <c r="J13" s="450">
        <v>0</v>
      </c>
      <c r="K13" s="450">
        <v>0</v>
      </c>
      <c r="L13" s="451">
        <v>0</v>
      </c>
      <c r="M13" s="373">
        <f t="shared" si="0"/>
        <v>0</v>
      </c>
    </row>
    <row r="14" spans="2:13" s="264" customFormat="1" ht="13.5">
      <c r="B14" s="277"/>
      <c r="C14" s="287"/>
      <c r="D14" s="287"/>
      <c r="E14" s="288" t="s">
        <v>46</v>
      </c>
      <c r="F14" s="289"/>
      <c r="G14" s="290"/>
      <c r="H14" s="464">
        <v>0</v>
      </c>
      <c r="I14" s="450">
        <v>0</v>
      </c>
      <c r="J14" s="450">
        <v>0</v>
      </c>
      <c r="K14" s="450">
        <v>0</v>
      </c>
      <c r="L14" s="451">
        <v>0</v>
      </c>
      <c r="M14" s="373">
        <f t="shared" si="0"/>
        <v>0</v>
      </c>
    </row>
    <row r="15" spans="2:13" s="264" customFormat="1" ht="13.5">
      <c r="B15" s="277"/>
      <c r="C15" s="287"/>
      <c r="D15" s="287"/>
      <c r="E15" s="288" t="s">
        <v>47</v>
      </c>
      <c r="F15" s="289"/>
      <c r="G15" s="290"/>
      <c r="H15" s="464">
        <v>15835</v>
      </c>
      <c r="I15" s="450">
        <v>149534</v>
      </c>
      <c r="J15" s="450">
        <v>0</v>
      </c>
      <c r="K15" s="450">
        <v>0</v>
      </c>
      <c r="L15" s="451">
        <v>10734</v>
      </c>
      <c r="M15" s="373">
        <f t="shared" si="0"/>
        <v>176103</v>
      </c>
    </row>
    <row r="16" spans="2:13" s="264" customFormat="1" ht="13.5">
      <c r="B16" s="277"/>
      <c r="C16" s="294"/>
      <c r="D16" s="294"/>
      <c r="E16" s="295" t="s">
        <v>48</v>
      </c>
      <c r="F16" s="296"/>
      <c r="G16" s="297"/>
      <c r="H16" s="467">
        <v>0</v>
      </c>
      <c r="I16" s="452">
        <v>100000</v>
      </c>
      <c r="J16" s="452">
        <v>0</v>
      </c>
      <c r="K16" s="452">
        <v>6</v>
      </c>
      <c r="L16" s="453">
        <v>0</v>
      </c>
      <c r="M16" s="377">
        <f t="shared" si="0"/>
        <v>100006</v>
      </c>
    </row>
    <row r="17" spans="2:13" s="266" customFormat="1" ht="13.5">
      <c r="B17" s="282"/>
      <c r="C17" s="283" t="s">
        <v>49</v>
      </c>
      <c r="D17" s="284"/>
      <c r="E17" s="284"/>
      <c r="F17" s="284"/>
      <c r="G17" s="285"/>
      <c r="H17" s="466">
        <v>49554</v>
      </c>
      <c r="I17" s="455">
        <v>88705</v>
      </c>
      <c r="J17" s="455">
        <v>4413</v>
      </c>
      <c r="K17" s="455">
        <v>7538</v>
      </c>
      <c r="L17" s="456">
        <v>28894</v>
      </c>
      <c r="M17" s="367">
        <f t="shared" si="0"/>
        <v>179104</v>
      </c>
    </row>
    <row r="18" spans="2:13" s="266" customFormat="1" ht="13.5">
      <c r="B18" s="282"/>
      <c r="C18" s="286"/>
      <c r="D18" s="283" t="s">
        <v>50</v>
      </c>
      <c r="E18" s="284"/>
      <c r="F18" s="284"/>
      <c r="G18" s="285"/>
      <c r="H18" s="465">
        <v>29928</v>
      </c>
      <c r="I18" s="448">
        <v>24941</v>
      </c>
      <c r="J18" s="448">
        <v>4413</v>
      </c>
      <c r="K18" s="448">
        <v>5851</v>
      </c>
      <c r="L18" s="449">
        <v>27041</v>
      </c>
      <c r="M18" s="382">
        <f t="shared" si="0"/>
        <v>92174</v>
      </c>
    </row>
    <row r="19" spans="2:13" s="264" customFormat="1" ht="13.5">
      <c r="B19" s="277"/>
      <c r="C19" s="287"/>
      <c r="D19" s="287"/>
      <c r="E19" s="288" t="s">
        <v>51</v>
      </c>
      <c r="F19" s="289"/>
      <c r="G19" s="290"/>
      <c r="H19" s="464">
        <v>0</v>
      </c>
      <c r="I19" s="450">
        <v>0</v>
      </c>
      <c r="J19" s="450">
        <v>0</v>
      </c>
      <c r="K19" s="450">
        <v>0</v>
      </c>
      <c r="L19" s="451">
        <v>0</v>
      </c>
      <c r="M19" s="373">
        <f t="shared" si="0"/>
        <v>0</v>
      </c>
    </row>
    <row r="20" spans="2:13" s="264" customFormat="1" ht="13.5">
      <c r="B20" s="277"/>
      <c r="C20" s="287"/>
      <c r="D20" s="287"/>
      <c r="E20" s="288" t="s">
        <v>52</v>
      </c>
      <c r="F20" s="289"/>
      <c r="G20" s="290"/>
      <c r="H20" s="464">
        <v>0</v>
      </c>
      <c r="I20" s="450">
        <v>0</v>
      </c>
      <c r="J20" s="450">
        <v>0</v>
      </c>
      <c r="K20" s="450">
        <v>0</v>
      </c>
      <c r="L20" s="451">
        <v>0</v>
      </c>
      <c r="M20" s="373">
        <f t="shared" si="0"/>
        <v>0</v>
      </c>
    </row>
    <row r="21" spans="2:13" s="264" customFormat="1" ht="13.5">
      <c r="B21" s="277"/>
      <c r="C21" s="287"/>
      <c r="D21" s="294"/>
      <c r="E21" s="295" t="s">
        <v>43</v>
      </c>
      <c r="F21" s="296"/>
      <c r="G21" s="297"/>
      <c r="H21" s="467">
        <v>29928</v>
      </c>
      <c r="I21" s="452">
        <v>24941</v>
      </c>
      <c r="J21" s="452">
        <v>4413</v>
      </c>
      <c r="K21" s="452">
        <v>5851</v>
      </c>
      <c r="L21" s="453">
        <v>27041</v>
      </c>
      <c r="M21" s="377">
        <f t="shared" si="0"/>
        <v>92174</v>
      </c>
    </row>
    <row r="22" spans="2:13" s="266" customFormat="1" ht="13.5">
      <c r="B22" s="282"/>
      <c r="C22" s="286"/>
      <c r="D22" s="286" t="s">
        <v>53</v>
      </c>
      <c r="E22" s="298"/>
      <c r="F22" s="298"/>
      <c r="G22" s="299"/>
      <c r="H22" s="465">
        <v>19626</v>
      </c>
      <c r="I22" s="448">
        <v>63764</v>
      </c>
      <c r="J22" s="448">
        <v>0</v>
      </c>
      <c r="K22" s="448">
        <v>1687</v>
      </c>
      <c r="L22" s="449">
        <v>1853</v>
      </c>
      <c r="M22" s="370">
        <f t="shared" si="0"/>
        <v>86930</v>
      </c>
    </row>
    <row r="23" spans="2:13" s="266" customFormat="1" ht="13.5">
      <c r="B23" s="282"/>
      <c r="C23" s="286"/>
      <c r="D23" s="286"/>
      <c r="E23" s="300" t="s">
        <v>54</v>
      </c>
      <c r="F23" s="301"/>
      <c r="G23" s="302"/>
      <c r="H23" s="464">
        <v>15835</v>
      </c>
      <c r="I23" s="450">
        <v>57114</v>
      </c>
      <c r="J23" s="450">
        <v>0</v>
      </c>
      <c r="K23" s="450">
        <v>1687</v>
      </c>
      <c r="L23" s="451">
        <v>1576</v>
      </c>
      <c r="M23" s="378">
        <f t="shared" si="0"/>
        <v>76212</v>
      </c>
    </row>
    <row r="24" spans="2:13" s="264" customFormat="1" ht="13.5">
      <c r="B24" s="277"/>
      <c r="C24" s="287"/>
      <c r="D24" s="287"/>
      <c r="E24" s="303"/>
      <c r="F24" s="288" t="s">
        <v>55</v>
      </c>
      <c r="G24" s="290"/>
      <c r="H24" s="464">
        <v>15835</v>
      </c>
      <c r="I24" s="450">
        <v>57114</v>
      </c>
      <c r="J24" s="450">
        <v>0</v>
      </c>
      <c r="K24" s="450">
        <v>1687</v>
      </c>
      <c r="L24" s="451">
        <v>1576</v>
      </c>
      <c r="M24" s="373">
        <f t="shared" si="0"/>
        <v>76212</v>
      </c>
    </row>
    <row r="25" spans="2:13" s="264" customFormat="1" ht="13.5">
      <c r="B25" s="277"/>
      <c r="C25" s="287"/>
      <c r="D25" s="287"/>
      <c r="E25" s="304"/>
      <c r="F25" s="288" t="s">
        <v>251</v>
      </c>
      <c r="G25" s="290"/>
      <c r="H25" s="464">
        <v>0</v>
      </c>
      <c r="I25" s="450">
        <v>0</v>
      </c>
      <c r="J25" s="450">
        <v>0</v>
      </c>
      <c r="K25" s="450">
        <v>0</v>
      </c>
      <c r="L25" s="451">
        <v>0</v>
      </c>
      <c r="M25" s="373">
        <f t="shared" si="0"/>
        <v>0</v>
      </c>
    </row>
    <row r="26" spans="2:13" s="264" customFormat="1" ht="13.5">
      <c r="B26" s="277"/>
      <c r="C26" s="294"/>
      <c r="D26" s="294"/>
      <c r="E26" s="295" t="s">
        <v>56</v>
      </c>
      <c r="F26" s="296"/>
      <c r="G26" s="297"/>
      <c r="H26" s="467">
        <v>3791</v>
      </c>
      <c r="I26" s="452">
        <v>6650</v>
      </c>
      <c r="J26" s="452">
        <v>0</v>
      </c>
      <c r="K26" s="452">
        <v>0</v>
      </c>
      <c r="L26" s="453">
        <v>277</v>
      </c>
      <c r="M26" s="377">
        <f t="shared" si="0"/>
        <v>10718</v>
      </c>
    </row>
    <row r="27" spans="2:13" s="266" customFormat="1" ht="14.25" thickBot="1">
      <c r="B27" s="305"/>
      <c r="C27" s="306" t="s">
        <v>57</v>
      </c>
      <c r="D27" s="307"/>
      <c r="E27" s="307"/>
      <c r="F27" s="307"/>
      <c r="G27" s="308"/>
      <c r="H27" s="521">
        <v>27141</v>
      </c>
      <c r="I27" s="522">
        <v>163152</v>
      </c>
      <c r="J27" s="522">
        <v>15633</v>
      </c>
      <c r="K27" s="522">
        <v>48912</v>
      </c>
      <c r="L27" s="523">
        <v>-156</v>
      </c>
      <c r="M27" s="529">
        <f t="shared" si="0"/>
        <v>254682</v>
      </c>
    </row>
    <row r="28" spans="2:13" s="264" customFormat="1" ht="13.5">
      <c r="B28" s="277" t="s">
        <v>58</v>
      </c>
      <c r="C28" s="265"/>
      <c r="D28" s="265"/>
      <c r="E28" s="265"/>
      <c r="F28" s="265"/>
      <c r="G28" s="278"/>
      <c r="H28" s="279"/>
      <c r="I28" s="280"/>
      <c r="J28" s="280"/>
      <c r="K28" s="280"/>
      <c r="L28" s="281"/>
      <c r="M28" s="364"/>
    </row>
    <row r="29" spans="2:13" s="266" customFormat="1" ht="13.5">
      <c r="B29" s="282"/>
      <c r="C29" s="283" t="s">
        <v>59</v>
      </c>
      <c r="D29" s="284"/>
      <c r="E29" s="284"/>
      <c r="F29" s="284"/>
      <c r="G29" s="285"/>
      <c r="H29" s="474">
        <v>59665</v>
      </c>
      <c r="I29" s="475">
        <v>0</v>
      </c>
      <c r="J29" s="475">
        <v>0</v>
      </c>
      <c r="K29" s="475">
        <v>0</v>
      </c>
      <c r="L29" s="476">
        <v>47129</v>
      </c>
      <c r="M29" s="370">
        <f t="shared" si="0"/>
        <v>106794</v>
      </c>
    </row>
    <row r="30" spans="2:13" s="264" customFormat="1" ht="13.5">
      <c r="B30" s="277"/>
      <c r="C30" s="287"/>
      <c r="D30" s="288" t="s">
        <v>60</v>
      </c>
      <c r="E30" s="289"/>
      <c r="F30" s="289"/>
      <c r="G30" s="290"/>
      <c r="H30" s="464">
        <v>0</v>
      </c>
      <c r="I30" s="450">
        <v>0</v>
      </c>
      <c r="J30" s="450">
        <v>0</v>
      </c>
      <c r="K30" s="450">
        <v>0</v>
      </c>
      <c r="L30" s="451">
        <v>0</v>
      </c>
      <c r="M30" s="373">
        <f t="shared" si="0"/>
        <v>0</v>
      </c>
    </row>
    <row r="31" spans="2:13" s="264" customFormat="1" ht="13.5">
      <c r="B31" s="277"/>
      <c r="C31" s="287"/>
      <c r="D31" s="288" t="s">
        <v>61</v>
      </c>
      <c r="E31" s="289"/>
      <c r="F31" s="289"/>
      <c r="G31" s="290"/>
      <c r="H31" s="464">
        <v>0</v>
      </c>
      <c r="I31" s="450">
        <v>0</v>
      </c>
      <c r="J31" s="450">
        <v>0</v>
      </c>
      <c r="K31" s="450">
        <v>0</v>
      </c>
      <c r="L31" s="451">
        <v>0</v>
      </c>
      <c r="M31" s="373">
        <f t="shared" si="0"/>
        <v>0</v>
      </c>
    </row>
    <row r="32" spans="2:13" s="264" customFormat="1" ht="13.5">
      <c r="B32" s="277"/>
      <c r="C32" s="287"/>
      <c r="D32" s="288" t="s">
        <v>62</v>
      </c>
      <c r="E32" s="289"/>
      <c r="F32" s="289"/>
      <c r="G32" s="290"/>
      <c r="H32" s="464">
        <v>59665</v>
      </c>
      <c r="I32" s="450">
        <v>0</v>
      </c>
      <c r="J32" s="450">
        <v>0</v>
      </c>
      <c r="K32" s="450">
        <v>0</v>
      </c>
      <c r="L32" s="451">
        <v>47129</v>
      </c>
      <c r="M32" s="373">
        <f t="shared" si="0"/>
        <v>106794</v>
      </c>
    </row>
    <row r="33" spans="2:13" s="264" customFormat="1" ht="13.5">
      <c r="B33" s="277"/>
      <c r="C33" s="287"/>
      <c r="D33" s="288" t="s">
        <v>63</v>
      </c>
      <c r="E33" s="289"/>
      <c r="F33" s="289"/>
      <c r="G33" s="290"/>
      <c r="H33" s="464">
        <v>0</v>
      </c>
      <c r="I33" s="450">
        <v>0</v>
      </c>
      <c r="J33" s="450">
        <v>0</v>
      </c>
      <c r="K33" s="450">
        <v>0</v>
      </c>
      <c r="L33" s="451">
        <v>0</v>
      </c>
      <c r="M33" s="373">
        <f t="shared" si="0"/>
        <v>0</v>
      </c>
    </row>
    <row r="34" spans="2:13" s="264" customFormat="1" ht="13.5">
      <c r="B34" s="277"/>
      <c r="C34" s="287"/>
      <c r="D34" s="288" t="s">
        <v>64</v>
      </c>
      <c r="E34" s="289"/>
      <c r="F34" s="289"/>
      <c r="G34" s="290"/>
      <c r="H34" s="464">
        <v>0</v>
      </c>
      <c r="I34" s="450">
        <v>0</v>
      </c>
      <c r="J34" s="450">
        <v>0</v>
      </c>
      <c r="K34" s="450">
        <v>0</v>
      </c>
      <c r="L34" s="451">
        <v>0</v>
      </c>
      <c r="M34" s="373">
        <f t="shared" si="0"/>
        <v>0</v>
      </c>
    </row>
    <row r="35" spans="2:13" s="264" customFormat="1" ht="13.5">
      <c r="B35" s="277"/>
      <c r="C35" s="287"/>
      <c r="D35" s="288" t="s">
        <v>65</v>
      </c>
      <c r="E35" s="289"/>
      <c r="F35" s="289"/>
      <c r="G35" s="290"/>
      <c r="H35" s="464">
        <v>0</v>
      </c>
      <c r="I35" s="450">
        <v>0</v>
      </c>
      <c r="J35" s="450">
        <v>0</v>
      </c>
      <c r="K35" s="450">
        <v>0</v>
      </c>
      <c r="L35" s="451">
        <v>0</v>
      </c>
      <c r="M35" s="373">
        <f t="shared" si="0"/>
        <v>0</v>
      </c>
    </row>
    <row r="36" spans="2:13" s="264" customFormat="1" ht="13.5">
      <c r="B36" s="277"/>
      <c r="C36" s="287"/>
      <c r="D36" s="288" t="s">
        <v>66</v>
      </c>
      <c r="E36" s="289"/>
      <c r="F36" s="289"/>
      <c r="G36" s="290"/>
      <c r="H36" s="464">
        <v>0</v>
      </c>
      <c r="I36" s="450">
        <v>0</v>
      </c>
      <c r="J36" s="450">
        <v>0</v>
      </c>
      <c r="K36" s="450">
        <v>0</v>
      </c>
      <c r="L36" s="451">
        <v>0</v>
      </c>
      <c r="M36" s="373">
        <f t="shared" si="0"/>
        <v>0</v>
      </c>
    </row>
    <row r="37" spans="2:13" s="264" customFormat="1" ht="13.5">
      <c r="B37" s="277"/>
      <c r="C37" s="287"/>
      <c r="D37" s="288" t="s">
        <v>67</v>
      </c>
      <c r="E37" s="289"/>
      <c r="F37" s="289"/>
      <c r="G37" s="290"/>
      <c r="H37" s="464">
        <v>0</v>
      </c>
      <c r="I37" s="450">
        <v>0</v>
      </c>
      <c r="J37" s="450">
        <v>0</v>
      </c>
      <c r="K37" s="450">
        <v>0</v>
      </c>
      <c r="L37" s="451">
        <v>0</v>
      </c>
      <c r="M37" s="373">
        <f t="shared" si="0"/>
        <v>0</v>
      </c>
    </row>
    <row r="38" spans="2:13" s="264" customFormat="1" ht="13.5">
      <c r="B38" s="277"/>
      <c r="C38" s="294"/>
      <c r="D38" s="295" t="s">
        <v>68</v>
      </c>
      <c r="E38" s="296"/>
      <c r="F38" s="296"/>
      <c r="G38" s="297"/>
      <c r="H38" s="467">
        <v>0</v>
      </c>
      <c r="I38" s="452">
        <v>0</v>
      </c>
      <c r="J38" s="452">
        <v>0</v>
      </c>
      <c r="K38" s="452">
        <v>0</v>
      </c>
      <c r="L38" s="453">
        <v>0</v>
      </c>
      <c r="M38" s="377">
        <f t="shared" si="0"/>
        <v>0</v>
      </c>
    </row>
    <row r="39" spans="2:13" s="266" customFormat="1" ht="13.5">
      <c r="B39" s="282"/>
      <c r="C39" s="283" t="s">
        <v>69</v>
      </c>
      <c r="D39" s="284"/>
      <c r="E39" s="284"/>
      <c r="F39" s="284"/>
      <c r="G39" s="285"/>
      <c r="H39" s="466">
        <v>79339</v>
      </c>
      <c r="I39" s="455">
        <v>163326</v>
      </c>
      <c r="J39" s="455">
        <v>0</v>
      </c>
      <c r="K39" s="455">
        <v>0</v>
      </c>
      <c r="L39" s="456">
        <v>47129</v>
      </c>
      <c r="M39" s="367">
        <f t="shared" si="0"/>
        <v>289794</v>
      </c>
    </row>
    <row r="40" spans="2:13" s="266" customFormat="1" ht="13.5">
      <c r="B40" s="282"/>
      <c r="C40" s="286"/>
      <c r="D40" s="283" t="s">
        <v>70</v>
      </c>
      <c r="E40" s="284"/>
      <c r="F40" s="284"/>
      <c r="G40" s="285"/>
      <c r="H40" s="471">
        <v>0</v>
      </c>
      <c r="I40" s="472">
        <v>0</v>
      </c>
      <c r="J40" s="472">
        <v>0</v>
      </c>
      <c r="K40" s="472">
        <v>0</v>
      </c>
      <c r="L40" s="473">
        <v>0</v>
      </c>
      <c r="M40" s="382">
        <f t="shared" si="0"/>
        <v>0</v>
      </c>
    </row>
    <row r="41" spans="2:13" s="264" customFormat="1" ht="13.5">
      <c r="B41" s="277"/>
      <c r="C41" s="287"/>
      <c r="D41" s="287"/>
      <c r="E41" s="309" t="s">
        <v>71</v>
      </c>
      <c r="F41" s="288" t="s">
        <v>72</v>
      </c>
      <c r="G41" s="290"/>
      <c r="H41" s="468">
        <v>0</v>
      </c>
      <c r="I41" s="469">
        <v>0</v>
      </c>
      <c r="J41" s="469">
        <v>0</v>
      </c>
      <c r="K41" s="469">
        <v>0</v>
      </c>
      <c r="L41" s="470">
        <v>0</v>
      </c>
      <c r="M41" s="373">
        <f t="shared" si="0"/>
        <v>0</v>
      </c>
    </row>
    <row r="42" spans="2:13" s="264" customFormat="1" ht="13.5">
      <c r="B42" s="277"/>
      <c r="C42" s="287"/>
      <c r="D42" s="287"/>
      <c r="E42" s="304"/>
      <c r="F42" s="288" t="s">
        <v>73</v>
      </c>
      <c r="G42" s="290"/>
      <c r="H42" s="468">
        <v>0</v>
      </c>
      <c r="I42" s="469">
        <v>0</v>
      </c>
      <c r="J42" s="469">
        <v>0</v>
      </c>
      <c r="K42" s="469">
        <v>0</v>
      </c>
      <c r="L42" s="470">
        <v>0</v>
      </c>
      <c r="M42" s="373">
        <f t="shared" si="0"/>
        <v>0</v>
      </c>
    </row>
    <row r="43" spans="2:13" s="264" customFormat="1" ht="13.5">
      <c r="B43" s="277"/>
      <c r="C43" s="287"/>
      <c r="D43" s="287"/>
      <c r="E43" s="303" t="s">
        <v>74</v>
      </c>
      <c r="F43" s="265"/>
      <c r="G43" s="278"/>
      <c r="H43" s="310"/>
      <c r="I43" s="311"/>
      <c r="J43" s="311"/>
      <c r="K43" s="311"/>
      <c r="L43" s="286"/>
      <c r="M43" s="382"/>
    </row>
    <row r="44" spans="2:13" s="264" customFormat="1" ht="13.5">
      <c r="B44" s="277"/>
      <c r="C44" s="287"/>
      <c r="D44" s="287"/>
      <c r="E44" s="303"/>
      <c r="F44" s="288" t="s">
        <v>75</v>
      </c>
      <c r="G44" s="290"/>
      <c r="H44" s="360"/>
      <c r="I44" s="371"/>
      <c r="J44" s="371"/>
      <c r="K44" s="371"/>
      <c r="L44" s="372"/>
      <c r="M44" s="373">
        <f t="shared" si="0"/>
        <v>0</v>
      </c>
    </row>
    <row r="45" spans="1:13" ht="13.5">
      <c r="A45" s="264"/>
      <c r="B45" s="277"/>
      <c r="C45" s="287"/>
      <c r="D45" s="287"/>
      <c r="E45" s="303"/>
      <c r="F45" s="177" t="s">
        <v>76</v>
      </c>
      <c r="G45" s="312"/>
      <c r="H45" s="360"/>
      <c r="I45" s="371"/>
      <c r="J45" s="371"/>
      <c r="K45" s="371"/>
      <c r="L45" s="372"/>
      <c r="M45" s="383">
        <f t="shared" si="0"/>
        <v>0</v>
      </c>
    </row>
    <row r="46" spans="2:13" ht="13.5">
      <c r="B46" s="32"/>
      <c r="C46" s="313"/>
      <c r="D46" s="313"/>
      <c r="E46" s="314"/>
      <c r="F46" s="315" t="s">
        <v>77</v>
      </c>
      <c r="G46" s="312"/>
      <c r="H46" s="360"/>
      <c r="I46" s="371"/>
      <c r="J46" s="371"/>
      <c r="K46" s="371"/>
      <c r="L46" s="372"/>
      <c r="M46" s="383">
        <f t="shared" si="0"/>
        <v>0</v>
      </c>
    </row>
    <row r="47" spans="2:13" ht="13.5">
      <c r="B47" s="32"/>
      <c r="C47" s="313"/>
      <c r="D47" s="313"/>
      <c r="E47" s="316"/>
      <c r="F47" s="177" t="s">
        <v>76</v>
      </c>
      <c r="G47" s="312"/>
      <c r="H47" s="360"/>
      <c r="I47" s="371"/>
      <c r="J47" s="371"/>
      <c r="K47" s="371"/>
      <c r="L47" s="372"/>
      <c r="M47" s="383">
        <f t="shared" si="0"/>
        <v>0</v>
      </c>
    </row>
    <row r="48" spans="2:13" ht="13.5">
      <c r="B48" s="32"/>
      <c r="C48" s="313"/>
      <c r="D48" s="313"/>
      <c r="E48" s="314" t="s">
        <v>78</v>
      </c>
      <c r="F48" s="22"/>
      <c r="G48" s="39"/>
      <c r="H48" s="317"/>
      <c r="I48" s="318"/>
      <c r="J48" s="318"/>
      <c r="K48" s="318"/>
      <c r="L48" s="319"/>
      <c r="M48" s="384"/>
    </row>
    <row r="49" spans="2:13" ht="13.5">
      <c r="B49" s="32"/>
      <c r="C49" s="313"/>
      <c r="D49" s="313"/>
      <c r="E49" s="314"/>
      <c r="F49" s="320" t="s">
        <v>79</v>
      </c>
      <c r="G49" s="312"/>
      <c r="H49" s="321"/>
      <c r="I49" s="322"/>
      <c r="J49" s="322"/>
      <c r="K49" s="322"/>
      <c r="L49" s="323"/>
      <c r="M49" s="383"/>
    </row>
    <row r="50" spans="2:13" ht="13.5">
      <c r="B50" s="32"/>
      <c r="C50" s="313"/>
      <c r="D50" s="313"/>
      <c r="E50" s="314"/>
      <c r="F50" s="314"/>
      <c r="G50" s="557" t="s">
        <v>18</v>
      </c>
      <c r="H50" s="464">
        <v>0</v>
      </c>
      <c r="I50" s="450">
        <v>0</v>
      </c>
      <c r="J50" s="450">
        <v>0</v>
      </c>
      <c r="K50" s="450">
        <v>0</v>
      </c>
      <c r="L50" s="451">
        <v>0</v>
      </c>
      <c r="M50" s="383">
        <f t="shared" si="0"/>
        <v>0</v>
      </c>
    </row>
    <row r="51" spans="2:13" ht="13.5">
      <c r="B51" s="32"/>
      <c r="C51" s="313"/>
      <c r="D51" s="313"/>
      <c r="E51" s="314"/>
      <c r="F51" s="314"/>
      <c r="G51" s="325" t="s">
        <v>255</v>
      </c>
      <c r="H51" s="464">
        <v>0</v>
      </c>
      <c r="I51" s="450">
        <v>0</v>
      </c>
      <c r="J51" s="450">
        <v>0</v>
      </c>
      <c r="K51" s="450">
        <v>0</v>
      </c>
      <c r="L51" s="451">
        <v>0</v>
      </c>
      <c r="M51" s="383">
        <f t="shared" si="0"/>
        <v>0</v>
      </c>
    </row>
    <row r="52" spans="2:13" ht="13.5">
      <c r="B52" s="32"/>
      <c r="C52" s="313"/>
      <c r="D52" s="313"/>
      <c r="E52" s="314"/>
      <c r="F52" s="316"/>
      <c r="G52" s="324" t="s">
        <v>80</v>
      </c>
      <c r="H52" s="464">
        <v>0</v>
      </c>
      <c r="I52" s="450">
        <v>0</v>
      </c>
      <c r="J52" s="450">
        <v>0</v>
      </c>
      <c r="K52" s="450">
        <v>0</v>
      </c>
      <c r="L52" s="451">
        <v>0</v>
      </c>
      <c r="M52" s="383">
        <f t="shared" si="0"/>
        <v>0</v>
      </c>
    </row>
    <row r="53" spans="2:13" ht="13.5">
      <c r="B53" s="32"/>
      <c r="C53" s="313"/>
      <c r="D53" s="313"/>
      <c r="E53" s="314"/>
      <c r="F53" s="315" t="s">
        <v>81</v>
      </c>
      <c r="G53" s="312"/>
      <c r="H53" s="464">
        <v>0</v>
      </c>
      <c r="I53" s="450">
        <v>0</v>
      </c>
      <c r="J53" s="450">
        <v>0</v>
      </c>
      <c r="K53" s="450">
        <v>0</v>
      </c>
      <c r="L53" s="451">
        <v>0</v>
      </c>
      <c r="M53" s="383">
        <f t="shared" si="0"/>
        <v>0</v>
      </c>
    </row>
    <row r="54" spans="2:13" ht="13.5">
      <c r="B54" s="32"/>
      <c r="C54" s="313"/>
      <c r="D54" s="313"/>
      <c r="E54" s="314"/>
      <c r="F54" s="315" t="s">
        <v>82</v>
      </c>
      <c r="G54" s="312"/>
      <c r="H54" s="464">
        <v>0</v>
      </c>
      <c r="I54" s="450">
        <v>0</v>
      </c>
      <c r="J54" s="450">
        <v>0</v>
      </c>
      <c r="K54" s="450">
        <v>0</v>
      </c>
      <c r="L54" s="451">
        <v>0</v>
      </c>
      <c r="M54" s="383">
        <f t="shared" si="0"/>
        <v>0</v>
      </c>
    </row>
    <row r="55" spans="2:13" ht="13.5">
      <c r="B55" s="32"/>
      <c r="C55" s="313"/>
      <c r="D55" s="313"/>
      <c r="E55" s="314"/>
      <c r="F55" s="315" t="s">
        <v>83</v>
      </c>
      <c r="G55" s="312"/>
      <c r="H55" s="464">
        <v>0</v>
      </c>
      <c r="I55" s="450">
        <v>0</v>
      </c>
      <c r="J55" s="450">
        <v>0</v>
      </c>
      <c r="K55" s="450">
        <v>0</v>
      </c>
      <c r="L55" s="451">
        <v>0</v>
      </c>
      <c r="M55" s="383">
        <f t="shared" si="0"/>
        <v>0</v>
      </c>
    </row>
    <row r="56" spans="2:13" ht="13.5">
      <c r="B56" s="32"/>
      <c r="C56" s="313"/>
      <c r="D56" s="313"/>
      <c r="E56" s="314"/>
      <c r="F56" s="315" t="s">
        <v>84</v>
      </c>
      <c r="G56" s="312"/>
      <c r="H56" s="464">
        <v>0</v>
      </c>
      <c r="I56" s="450">
        <v>0</v>
      </c>
      <c r="J56" s="450">
        <v>0</v>
      </c>
      <c r="K56" s="450">
        <v>0</v>
      </c>
      <c r="L56" s="451">
        <v>0</v>
      </c>
      <c r="M56" s="383">
        <f t="shared" si="0"/>
        <v>0</v>
      </c>
    </row>
    <row r="57" spans="2:13" ht="13.5">
      <c r="B57" s="32"/>
      <c r="C57" s="313"/>
      <c r="D57" s="326"/>
      <c r="E57" s="327"/>
      <c r="F57" s="328" t="s">
        <v>80</v>
      </c>
      <c r="G57" s="329"/>
      <c r="H57" s="467">
        <v>0</v>
      </c>
      <c r="I57" s="452">
        <v>0</v>
      </c>
      <c r="J57" s="452">
        <v>0</v>
      </c>
      <c r="K57" s="452">
        <v>0</v>
      </c>
      <c r="L57" s="453">
        <v>0</v>
      </c>
      <c r="M57" s="385">
        <f t="shared" si="0"/>
        <v>0</v>
      </c>
    </row>
    <row r="58" spans="2:13" ht="13.5">
      <c r="B58" s="32"/>
      <c r="C58" s="313"/>
      <c r="D58" s="330" t="s">
        <v>85</v>
      </c>
      <c r="E58" s="331"/>
      <c r="F58" s="22"/>
      <c r="G58" s="332"/>
      <c r="H58" s="465">
        <v>79339</v>
      </c>
      <c r="I58" s="448">
        <v>163326</v>
      </c>
      <c r="J58" s="448">
        <v>0</v>
      </c>
      <c r="K58" s="448">
        <v>0</v>
      </c>
      <c r="L58" s="449">
        <v>47129</v>
      </c>
      <c r="M58" s="386">
        <f t="shared" si="0"/>
        <v>289794</v>
      </c>
    </row>
    <row r="59" spans="1:13" s="3" customFormat="1" ht="13.5">
      <c r="A59" s="21"/>
      <c r="B59" s="32"/>
      <c r="C59" s="313"/>
      <c r="D59" s="313"/>
      <c r="E59" s="320" t="s">
        <v>86</v>
      </c>
      <c r="F59" s="178" t="s">
        <v>87</v>
      </c>
      <c r="G59" s="170"/>
      <c r="H59" s="464">
        <v>0</v>
      </c>
      <c r="I59" s="450">
        <v>0</v>
      </c>
      <c r="J59" s="450">
        <v>0</v>
      </c>
      <c r="K59" s="450">
        <v>0</v>
      </c>
      <c r="L59" s="451">
        <v>0</v>
      </c>
      <c r="M59" s="387">
        <f t="shared" si="0"/>
        <v>0</v>
      </c>
    </row>
    <row r="60" spans="2:13" s="3" customFormat="1" ht="13.5">
      <c r="B60" s="34"/>
      <c r="C60" s="25"/>
      <c r="D60" s="25"/>
      <c r="E60" s="174"/>
      <c r="F60" s="655" t="s">
        <v>256</v>
      </c>
      <c r="G60" s="656"/>
      <c r="H60" s="464">
        <v>0</v>
      </c>
      <c r="I60" s="450">
        <v>0</v>
      </c>
      <c r="J60" s="450">
        <v>0</v>
      </c>
      <c r="K60" s="450">
        <v>0</v>
      </c>
      <c r="L60" s="451">
        <v>0</v>
      </c>
      <c r="M60" s="387">
        <f t="shared" si="0"/>
        <v>0</v>
      </c>
    </row>
    <row r="61" spans="2:13" s="3" customFormat="1" ht="13.5">
      <c r="B61" s="34"/>
      <c r="C61" s="25"/>
      <c r="D61" s="19"/>
      <c r="E61" s="180"/>
      <c r="F61" s="179" t="s">
        <v>88</v>
      </c>
      <c r="G61" s="173"/>
      <c r="H61" s="467">
        <v>0</v>
      </c>
      <c r="I61" s="452">
        <v>0</v>
      </c>
      <c r="J61" s="452">
        <v>0</v>
      </c>
      <c r="K61" s="452">
        <v>0</v>
      </c>
      <c r="L61" s="453">
        <v>0</v>
      </c>
      <c r="M61" s="388">
        <f t="shared" si="0"/>
        <v>0</v>
      </c>
    </row>
    <row r="62" spans="2:13" s="3" customFormat="1" ht="13.5">
      <c r="B62" s="34"/>
      <c r="C62" s="25"/>
      <c r="D62" s="26" t="s">
        <v>89</v>
      </c>
      <c r="E62" s="20"/>
      <c r="F62" s="27"/>
      <c r="G62" s="41"/>
      <c r="H62" s="466">
        <v>0</v>
      </c>
      <c r="I62" s="455">
        <v>0</v>
      </c>
      <c r="J62" s="455">
        <v>0</v>
      </c>
      <c r="K62" s="455">
        <v>0</v>
      </c>
      <c r="L62" s="456">
        <v>0</v>
      </c>
      <c r="M62" s="389">
        <f t="shared" si="0"/>
        <v>0</v>
      </c>
    </row>
    <row r="63" spans="2:13" s="3" customFormat="1" ht="13.5">
      <c r="B63" s="34"/>
      <c r="C63" s="25"/>
      <c r="D63" s="26" t="s">
        <v>90</v>
      </c>
      <c r="E63" s="27"/>
      <c r="F63" s="27"/>
      <c r="G63" s="41"/>
      <c r="H63" s="466">
        <v>0</v>
      </c>
      <c r="I63" s="455">
        <v>0</v>
      </c>
      <c r="J63" s="455">
        <v>0</v>
      </c>
      <c r="K63" s="455">
        <v>0</v>
      </c>
      <c r="L63" s="456">
        <v>0</v>
      </c>
      <c r="M63" s="389">
        <f t="shared" si="0"/>
        <v>0</v>
      </c>
    </row>
    <row r="64" spans="2:13" s="3" customFormat="1" ht="13.5">
      <c r="B64" s="34"/>
      <c r="C64" s="19"/>
      <c r="D64" s="26" t="s">
        <v>91</v>
      </c>
      <c r="E64" s="27"/>
      <c r="F64" s="27"/>
      <c r="G64" s="41"/>
      <c r="H64" s="466">
        <v>0</v>
      </c>
      <c r="I64" s="455">
        <v>0</v>
      </c>
      <c r="J64" s="455">
        <v>0</v>
      </c>
      <c r="K64" s="455">
        <v>0</v>
      </c>
      <c r="L64" s="456">
        <v>0</v>
      </c>
      <c r="M64" s="389">
        <f t="shared" si="0"/>
        <v>0</v>
      </c>
    </row>
    <row r="65" spans="2:13" s="17" customFormat="1" ht="14.25" thickBot="1">
      <c r="B65" s="47"/>
      <c r="C65" s="51" t="s">
        <v>92</v>
      </c>
      <c r="D65" s="49"/>
      <c r="E65" s="49"/>
      <c r="F65" s="49"/>
      <c r="G65" s="50"/>
      <c r="H65" s="521">
        <v>-19674</v>
      </c>
      <c r="I65" s="522">
        <v>-163326</v>
      </c>
      <c r="J65" s="522">
        <v>0</v>
      </c>
      <c r="K65" s="522">
        <v>0</v>
      </c>
      <c r="L65" s="523">
        <v>0</v>
      </c>
      <c r="M65" s="524">
        <f t="shared" si="0"/>
        <v>-183000</v>
      </c>
    </row>
    <row r="66" spans="2:13" s="17" customFormat="1" ht="13.5">
      <c r="B66" s="35" t="s">
        <v>93</v>
      </c>
      <c r="C66" s="29"/>
      <c r="D66" s="29"/>
      <c r="E66" s="29"/>
      <c r="F66" s="29"/>
      <c r="G66" s="43"/>
      <c r="H66" s="525">
        <v>7467</v>
      </c>
      <c r="I66" s="526">
        <v>-174</v>
      </c>
      <c r="J66" s="526">
        <v>15633</v>
      </c>
      <c r="K66" s="526">
        <v>48912</v>
      </c>
      <c r="L66" s="527">
        <v>-156</v>
      </c>
      <c r="M66" s="528">
        <f t="shared" si="0"/>
        <v>71682</v>
      </c>
    </row>
    <row r="67" spans="2:13" s="3" customFormat="1" ht="13.5">
      <c r="B67" s="36" t="s">
        <v>94</v>
      </c>
      <c r="C67" s="18"/>
      <c r="D67" s="18"/>
      <c r="E67" s="18"/>
      <c r="F67" s="18"/>
      <c r="G67" s="44"/>
      <c r="H67" s="466">
        <v>0</v>
      </c>
      <c r="I67" s="455">
        <v>0</v>
      </c>
      <c r="J67" s="455">
        <v>18481</v>
      </c>
      <c r="K67" s="455">
        <v>0</v>
      </c>
      <c r="L67" s="456">
        <v>0</v>
      </c>
      <c r="M67" s="389">
        <f t="shared" si="0"/>
        <v>18481</v>
      </c>
    </row>
    <row r="68" spans="2:13" s="3" customFormat="1" ht="13.5">
      <c r="B68" s="36" t="s">
        <v>95</v>
      </c>
      <c r="C68" s="18"/>
      <c r="D68" s="18"/>
      <c r="E68" s="18"/>
      <c r="F68" s="18"/>
      <c r="G68" s="44"/>
      <c r="H68" s="465">
        <v>16719</v>
      </c>
      <c r="I68" s="448">
        <v>342</v>
      </c>
      <c r="J68" s="448">
        <v>3500</v>
      </c>
      <c r="K68" s="448">
        <v>0</v>
      </c>
      <c r="L68" s="449">
        <v>11191</v>
      </c>
      <c r="M68" s="403">
        <f t="shared" si="0"/>
        <v>31752</v>
      </c>
    </row>
    <row r="69" spans="2:13" s="3" customFormat="1" ht="13.5">
      <c r="B69" s="31"/>
      <c r="C69" s="171" t="s">
        <v>96</v>
      </c>
      <c r="D69" s="172"/>
      <c r="E69" s="172"/>
      <c r="F69" s="172"/>
      <c r="G69" s="173"/>
      <c r="H69" s="477">
        <v>0</v>
      </c>
      <c r="I69" s="478">
        <v>0</v>
      </c>
      <c r="J69" s="478">
        <v>0</v>
      </c>
      <c r="K69" s="478">
        <v>0</v>
      </c>
      <c r="L69" s="479">
        <v>0</v>
      </c>
      <c r="M69" s="388">
        <f t="shared" si="0"/>
        <v>0</v>
      </c>
    </row>
    <row r="70" spans="2:13" s="3" customFormat="1" ht="13.5">
      <c r="B70" s="31" t="s">
        <v>97</v>
      </c>
      <c r="C70" s="20"/>
      <c r="D70" s="20"/>
      <c r="E70" s="20"/>
      <c r="F70" s="20"/>
      <c r="G70" s="38"/>
      <c r="H70" s="358"/>
      <c r="I70" s="365"/>
      <c r="J70" s="365"/>
      <c r="K70" s="365"/>
      <c r="L70" s="366"/>
      <c r="M70" s="389">
        <f t="shared" si="0"/>
        <v>0</v>
      </c>
    </row>
    <row r="71" spans="2:13" s="17" customFormat="1" ht="13.5">
      <c r="B71" s="37" t="s">
        <v>98</v>
      </c>
      <c r="C71" s="30"/>
      <c r="D71" s="30"/>
      <c r="E71" s="30"/>
      <c r="F71" s="30"/>
      <c r="G71" s="45"/>
      <c r="H71" s="480">
        <v>24186</v>
      </c>
      <c r="I71" s="455">
        <v>168</v>
      </c>
      <c r="J71" s="455">
        <v>652</v>
      </c>
      <c r="K71" s="455">
        <v>48912</v>
      </c>
      <c r="L71" s="480">
        <v>11035</v>
      </c>
      <c r="M71" s="389">
        <f t="shared" si="0"/>
        <v>84953</v>
      </c>
    </row>
    <row r="72" spans="2:13" s="3" customFormat="1" ht="13.5">
      <c r="B72" s="36" t="s">
        <v>99</v>
      </c>
      <c r="C72" s="18"/>
      <c r="D72" s="18"/>
      <c r="E72" s="18"/>
      <c r="F72" s="18"/>
      <c r="G72" s="44"/>
      <c r="H72" s="359"/>
      <c r="I72" s="368"/>
      <c r="J72" s="368"/>
      <c r="K72" s="368"/>
      <c r="L72" s="369"/>
      <c r="M72" s="396">
        <f t="shared" si="0"/>
        <v>0</v>
      </c>
    </row>
    <row r="73" spans="2:13" s="3" customFormat="1" ht="13.5">
      <c r="B73" s="34"/>
      <c r="C73" s="175" t="s">
        <v>100</v>
      </c>
      <c r="D73" s="181"/>
      <c r="E73" s="168" t="s">
        <v>101</v>
      </c>
      <c r="F73" s="169"/>
      <c r="G73" s="170"/>
      <c r="H73" s="360"/>
      <c r="I73" s="371"/>
      <c r="J73" s="371"/>
      <c r="K73" s="371"/>
      <c r="L73" s="372"/>
      <c r="M73" s="387">
        <f t="shared" si="0"/>
        <v>0</v>
      </c>
    </row>
    <row r="74" spans="2:13" s="3" customFormat="1" ht="13.5">
      <c r="B74" s="34"/>
      <c r="C74" s="174"/>
      <c r="D74" s="16"/>
      <c r="E74" s="168" t="s">
        <v>79</v>
      </c>
      <c r="F74" s="169"/>
      <c r="G74" s="170"/>
      <c r="H74" s="360"/>
      <c r="I74" s="371"/>
      <c r="J74" s="371"/>
      <c r="K74" s="371"/>
      <c r="L74" s="372"/>
      <c r="M74" s="387">
        <f t="shared" si="0"/>
        <v>0</v>
      </c>
    </row>
    <row r="75" spans="2:13" s="3" customFormat="1" ht="13.5">
      <c r="B75" s="31"/>
      <c r="C75" s="176"/>
      <c r="D75" s="20"/>
      <c r="E75" s="171" t="s">
        <v>80</v>
      </c>
      <c r="F75" s="172"/>
      <c r="G75" s="173"/>
      <c r="H75" s="374"/>
      <c r="I75" s="375"/>
      <c r="J75" s="375"/>
      <c r="K75" s="375"/>
      <c r="L75" s="376"/>
      <c r="M75" s="388">
        <f aca="true" t="shared" si="1" ref="M75:M93">SUM(H75:L75)</f>
        <v>0</v>
      </c>
    </row>
    <row r="76" spans="2:13" s="3" customFormat="1" ht="14.25" thickBot="1">
      <c r="B76" s="52" t="s">
        <v>102</v>
      </c>
      <c r="C76" s="53"/>
      <c r="D76" s="53"/>
      <c r="E76" s="53"/>
      <c r="F76" s="53"/>
      <c r="G76" s="54"/>
      <c r="H76" s="390"/>
      <c r="I76" s="391"/>
      <c r="J76" s="391"/>
      <c r="K76" s="391"/>
      <c r="L76" s="392"/>
      <c r="M76" s="334">
        <f t="shared" si="1"/>
        <v>0</v>
      </c>
    </row>
    <row r="77" spans="2:13" s="3" customFormat="1" ht="13.5">
      <c r="B77" s="34" t="s">
        <v>103</v>
      </c>
      <c r="C77" s="16"/>
      <c r="D77" s="16"/>
      <c r="E77" s="16"/>
      <c r="F77" s="16"/>
      <c r="G77" s="46"/>
      <c r="H77" s="232"/>
      <c r="I77" s="233"/>
      <c r="J77" s="233"/>
      <c r="K77" s="233"/>
      <c r="L77" s="255"/>
      <c r="M77" s="397"/>
    </row>
    <row r="78" spans="2:13" s="17" customFormat="1" ht="13.5">
      <c r="B78" s="33"/>
      <c r="C78" s="182" t="s">
        <v>104</v>
      </c>
      <c r="D78" s="183"/>
      <c r="E78" s="183"/>
      <c r="F78" s="183"/>
      <c r="G78" s="184"/>
      <c r="H78" s="481">
        <v>24186</v>
      </c>
      <c r="I78" s="475">
        <v>168</v>
      </c>
      <c r="J78" s="475">
        <v>652</v>
      </c>
      <c r="K78" s="475">
        <v>48912</v>
      </c>
      <c r="L78" s="482">
        <v>11035</v>
      </c>
      <c r="M78" s="398">
        <f t="shared" si="1"/>
        <v>84953</v>
      </c>
    </row>
    <row r="79" spans="2:13" s="17" customFormat="1" ht="14.25" thickBot="1">
      <c r="B79" s="47"/>
      <c r="C79" s="48" t="s">
        <v>105</v>
      </c>
      <c r="D79" s="49"/>
      <c r="E79" s="49"/>
      <c r="F79" s="49"/>
      <c r="G79" s="50"/>
      <c r="H79" s="379"/>
      <c r="I79" s="380"/>
      <c r="J79" s="380"/>
      <c r="K79" s="380"/>
      <c r="L79" s="381"/>
      <c r="M79" s="399">
        <f t="shared" si="1"/>
        <v>0</v>
      </c>
    </row>
    <row r="80" spans="2:13" s="17" customFormat="1" ht="13.5">
      <c r="B80" s="35" t="s">
        <v>198</v>
      </c>
      <c r="C80" s="29"/>
      <c r="D80" s="29"/>
      <c r="E80" s="29"/>
      <c r="F80" s="29"/>
      <c r="G80" s="43"/>
      <c r="H80" s="393"/>
      <c r="I80" s="394"/>
      <c r="J80" s="394"/>
      <c r="K80" s="394"/>
      <c r="L80" s="395"/>
      <c r="M80" s="333">
        <f t="shared" si="1"/>
        <v>0</v>
      </c>
    </row>
    <row r="81" spans="2:13" s="17" customFormat="1" ht="14.25" thickBot="1">
      <c r="B81" s="400" t="s">
        <v>199</v>
      </c>
      <c r="C81" s="401"/>
      <c r="D81" s="401"/>
      <c r="E81" s="401"/>
      <c r="F81" s="401"/>
      <c r="G81" s="402"/>
      <c r="H81" s="390"/>
      <c r="I81" s="391"/>
      <c r="J81" s="391"/>
      <c r="K81" s="391"/>
      <c r="L81" s="392"/>
      <c r="M81" s="334">
        <f t="shared" si="1"/>
        <v>0</v>
      </c>
    </row>
    <row r="82" spans="2:13" s="17" customFormat="1" ht="13.5">
      <c r="B82" s="33" t="s">
        <v>200</v>
      </c>
      <c r="C82" s="28"/>
      <c r="D82" s="28"/>
      <c r="E82" s="28"/>
      <c r="F82" s="28"/>
      <c r="G82" s="42"/>
      <c r="H82" s="511">
        <f>SUM(H83:H84)</f>
        <v>15835</v>
      </c>
      <c r="I82" s="512">
        <f>SUM(I83:I84)</f>
        <v>149534</v>
      </c>
      <c r="J82" s="512">
        <f>SUM(J83:J84)</f>
        <v>0</v>
      </c>
      <c r="K82" s="512">
        <f>SUM(K83:K84)</f>
        <v>0</v>
      </c>
      <c r="L82" s="513">
        <f>SUM(L83:L84)</f>
        <v>10734</v>
      </c>
      <c r="M82" s="403">
        <f t="shared" si="1"/>
        <v>176103</v>
      </c>
    </row>
    <row r="83" spans="2:13" s="17" customFormat="1" ht="13.5">
      <c r="B83" s="33"/>
      <c r="C83" s="28"/>
      <c r="D83" s="28"/>
      <c r="E83" s="28"/>
      <c r="F83" s="335" t="s">
        <v>128</v>
      </c>
      <c r="G83" s="336"/>
      <c r="H83" s="464">
        <v>0</v>
      </c>
      <c r="I83" s="450">
        <v>149534</v>
      </c>
      <c r="J83" s="450">
        <v>0</v>
      </c>
      <c r="K83" s="450">
        <v>0</v>
      </c>
      <c r="L83" s="451">
        <v>0</v>
      </c>
      <c r="M83" s="387">
        <f t="shared" si="1"/>
        <v>149534</v>
      </c>
    </row>
    <row r="84" spans="2:13" s="17" customFormat="1" ht="13.5">
      <c r="B84" s="35"/>
      <c r="C84" s="29"/>
      <c r="D84" s="29"/>
      <c r="E84" s="29"/>
      <c r="F84" s="337" t="s">
        <v>129</v>
      </c>
      <c r="G84" s="338"/>
      <c r="H84" s="467">
        <v>15835</v>
      </c>
      <c r="I84" s="452">
        <v>0</v>
      </c>
      <c r="J84" s="452">
        <v>0</v>
      </c>
      <c r="K84" s="452">
        <v>0</v>
      </c>
      <c r="L84" s="453">
        <v>10734</v>
      </c>
      <c r="M84" s="388">
        <f t="shared" si="1"/>
        <v>26569</v>
      </c>
    </row>
    <row r="85" spans="2:13" s="17" customFormat="1" ht="13.5">
      <c r="B85" s="339" t="s">
        <v>201</v>
      </c>
      <c r="C85" s="24"/>
      <c r="D85" s="24"/>
      <c r="E85" s="24"/>
      <c r="F85" s="24"/>
      <c r="G85" s="40"/>
      <c r="H85" s="514">
        <f>SUM(H86:H87)</f>
        <v>59665</v>
      </c>
      <c r="I85" s="515">
        <f>SUM(I86:I87)</f>
        <v>0</v>
      </c>
      <c r="J85" s="515">
        <f>SUM(J86:J87)</f>
        <v>0</v>
      </c>
      <c r="K85" s="515">
        <f>SUM(K86:K87)</f>
        <v>0</v>
      </c>
      <c r="L85" s="516">
        <f>SUM(L86:L87)</f>
        <v>47129</v>
      </c>
      <c r="M85" s="396">
        <f t="shared" si="1"/>
        <v>106794</v>
      </c>
    </row>
    <row r="86" spans="2:13" s="17" customFormat="1" ht="13.5">
      <c r="B86" s="33"/>
      <c r="C86" s="28"/>
      <c r="D86" s="28"/>
      <c r="E86" s="28"/>
      <c r="F86" s="335" t="s">
        <v>128</v>
      </c>
      <c r="G86" s="336"/>
      <c r="H86" s="464">
        <v>0</v>
      </c>
      <c r="I86" s="450">
        <v>0</v>
      </c>
      <c r="J86" s="450">
        <v>0</v>
      </c>
      <c r="K86" s="450">
        <v>0</v>
      </c>
      <c r="L86" s="451">
        <v>0</v>
      </c>
      <c r="M86" s="387">
        <f t="shared" si="1"/>
        <v>0</v>
      </c>
    </row>
    <row r="87" spans="2:13" s="17" customFormat="1" ht="13.5">
      <c r="B87" s="35"/>
      <c r="C87" s="29"/>
      <c r="D87" s="29"/>
      <c r="E87" s="29"/>
      <c r="F87" s="337" t="s">
        <v>129</v>
      </c>
      <c r="G87" s="338"/>
      <c r="H87" s="467">
        <v>59665</v>
      </c>
      <c r="I87" s="452">
        <v>0</v>
      </c>
      <c r="J87" s="452">
        <v>0</v>
      </c>
      <c r="K87" s="452">
        <v>0</v>
      </c>
      <c r="L87" s="453">
        <v>47129</v>
      </c>
      <c r="M87" s="388">
        <f t="shared" si="1"/>
        <v>106794</v>
      </c>
    </row>
    <row r="88" spans="2:13" s="17" customFormat="1" ht="13.5">
      <c r="B88" s="649" t="s">
        <v>226</v>
      </c>
      <c r="C88" s="650"/>
      <c r="D88" s="650"/>
      <c r="E88" s="650"/>
      <c r="F88" s="340" t="s">
        <v>130</v>
      </c>
      <c r="G88" s="184"/>
      <c r="H88" s="465">
        <v>0</v>
      </c>
      <c r="I88" s="448">
        <v>0</v>
      </c>
      <c r="J88" s="448">
        <v>0</v>
      </c>
      <c r="K88" s="448">
        <v>0</v>
      </c>
      <c r="L88" s="449">
        <v>0</v>
      </c>
      <c r="M88" s="398">
        <f t="shared" si="1"/>
        <v>0</v>
      </c>
    </row>
    <row r="89" spans="2:13" s="17" customFormat="1" ht="13.5">
      <c r="B89" s="651"/>
      <c r="C89" s="652"/>
      <c r="D89" s="652"/>
      <c r="E89" s="652"/>
      <c r="F89" s="341" t="s">
        <v>131</v>
      </c>
      <c r="G89" s="43"/>
      <c r="H89" s="467">
        <v>59665</v>
      </c>
      <c r="I89" s="452">
        <v>149534</v>
      </c>
      <c r="J89" s="452">
        <v>0</v>
      </c>
      <c r="K89" s="452">
        <v>0</v>
      </c>
      <c r="L89" s="453">
        <v>47129</v>
      </c>
      <c r="M89" s="333">
        <f t="shared" si="1"/>
        <v>256328</v>
      </c>
    </row>
    <row r="90" spans="2:13" s="17" customFormat="1" ht="13.5">
      <c r="B90" s="649" t="s">
        <v>227</v>
      </c>
      <c r="C90" s="650"/>
      <c r="D90" s="650"/>
      <c r="E90" s="650"/>
      <c r="F90" s="340" t="s">
        <v>130</v>
      </c>
      <c r="G90" s="184"/>
      <c r="H90" s="185"/>
      <c r="I90" s="186"/>
      <c r="J90" s="186"/>
      <c r="K90" s="186"/>
      <c r="L90" s="182"/>
      <c r="M90" s="398"/>
    </row>
    <row r="91" spans="2:13" s="17" customFormat="1" ht="13.5">
      <c r="B91" s="651"/>
      <c r="C91" s="652"/>
      <c r="D91" s="652"/>
      <c r="E91" s="652"/>
      <c r="F91" s="341" t="s">
        <v>131</v>
      </c>
      <c r="G91" s="43"/>
      <c r="H91" s="467">
        <v>15835</v>
      </c>
      <c r="I91" s="452">
        <v>0</v>
      </c>
      <c r="J91" s="452">
        <v>0</v>
      </c>
      <c r="K91" s="452">
        <v>0</v>
      </c>
      <c r="L91" s="453">
        <v>1576</v>
      </c>
      <c r="M91" s="333">
        <f t="shared" si="1"/>
        <v>17411</v>
      </c>
    </row>
    <row r="92" spans="2:13" s="17" customFormat="1" ht="13.5">
      <c r="B92" s="649" t="s">
        <v>228</v>
      </c>
      <c r="C92" s="650"/>
      <c r="D92" s="650"/>
      <c r="E92" s="650"/>
      <c r="F92" s="340" t="s">
        <v>132</v>
      </c>
      <c r="G92" s="184"/>
      <c r="H92" s="465">
        <v>0</v>
      </c>
      <c r="I92" s="448">
        <v>0</v>
      </c>
      <c r="J92" s="448">
        <v>0</v>
      </c>
      <c r="K92" s="448">
        <v>0</v>
      </c>
      <c r="L92" s="449">
        <v>0</v>
      </c>
      <c r="M92" s="398">
        <f t="shared" si="1"/>
        <v>0</v>
      </c>
    </row>
    <row r="93" spans="2:13" s="17" customFormat="1" ht="14.25" thickBot="1">
      <c r="B93" s="653"/>
      <c r="C93" s="654"/>
      <c r="D93" s="654"/>
      <c r="E93" s="654"/>
      <c r="F93" s="342" t="s">
        <v>133</v>
      </c>
      <c r="G93" s="50"/>
      <c r="H93" s="483">
        <v>75500</v>
      </c>
      <c r="I93" s="484">
        <v>149534</v>
      </c>
      <c r="J93" s="484">
        <v>0</v>
      </c>
      <c r="K93" s="484">
        <v>0</v>
      </c>
      <c r="L93" s="485">
        <v>48705</v>
      </c>
      <c r="M93" s="399">
        <f t="shared" si="1"/>
        <v>273739</v>
      </c>
    </row>
    <row r="94" spans="1:13" s="266" customFormat="1" ht="13.5">
      <c r="A94" s="17"/>
      <c r="B94" s="404" t="s">
        <v>223</v>
      </c>
      <c r="C94" s="405"/>
      <c r="D94" s="405"/>
      <c r="E94" s="643" t="s">
        <v>221</v>
      </c>
      <c r="F94" s="644"/>
      <c r="G94" s="645"/>
      <c r="H94" s="343"/>
      <c r="I94" s="344"/>
      <c r="J94" s="345"/>
      <c r="K94" s="345"/>
      <c r="L94" s="346"/>
      <c r="M94" s="347"/>
    </row>
    <row r="95" spans="1:13" s="261" customFormat="1" ht="14.25" thickBot="1">
      <c r="A95" s="266"/>
      <c r="B95" s="406"/>
      <c r="C95" s="407"/>
      <c r="D95" s="408" t="s">
        <v>243</v>
      </c>
      <c r="E95" s="646" t="s">
        <v>222</v>
      </c>
      <c r="F95" s="647"/>
      <c r="G95" s="648"/>
      <c r="H95" s="517">
        <f aca="true" t="shared" si="2" ref="H95:M95">H79/(H7-H10)*100</f>
        <v>0</v>
      </c>
      <c r="I95" s="518">
        <f t="shared" si="2"/>
        <v>0</v>
      </c>
      <c r="J95" s="519">
        <f t="shared" si="2"/>
        <v>0</v>
      </c>
      <c r="K95" s="519">
        <f t="shared" si="2"/>
        <v>0</v>
      </c>
      <c r="L95" s="520">
        <f t="shared" si="2"/>
        <v>0</v>
      </c>
      <c r="M95" s="348">
        <f t="shared" si="2"/>
        <v>0</v>
      </c>
    </row>
    <row r="96" spans="2:13" s="261" customFormat="1" ht="4.5" customHeight="1">
      <c r="B96" s="349"/>
      <c r="C96" s="349"/>
      <c r="D96" s="349"/>
      <c r="E96" s="349"/>
      <c r="F96" s="350"/>
      <c r="G96" s="350"/>
      <c r="H96" s="350"/>
      <c r="I96" s="350"/>
      <c r="J96" s="350"/>
      <c r="K96" s="350"/>
      <c r="L96" s="350"/>
      <c r="M96" s="350"/>
    </row>
    <row r="97" spans="2:13" s="261" customFormat="1" ht="13.5">
      <c r="B97" s="350"/>
      <c r="C97" s="350"/>
      <c r="D97" s="350"/>
      <c r="E97" s="350"/>
      <c r="F97" s="350"/>
      <c r="G97" s="350"/>
      <c r="H97" s="350"/>
      <c r="I97" s="350"/>
      <c r="J97" s="350"/>
      <c r="K97" s="350"/>
      <c r="L97" s="350"/>
      <c r="M97" s="350"/>
    </row>
  </sheetData>
  <sheetProtection/>
  <mergeCells count="7">
    <mergeCell ref="M3:M4"/>
    <mergeCell ref="E94:G94"/>
    <mergeCell ref="E95:G95"/>
    <mergeCell ref="B88:E89"/>
    <mergeCell ref="B90:E91"/>
    <mergeCell ref="B92:E93"/>
    <mergeCell ref="F60:G60"/>
  </mergeCells>
  <conditionalFormatting sqref="E94:E95">
    <cfRule type="cellIs" priority="1" dxfId="0" operator="equal" stopIfTrue="1">
      <formula>0</formula>
    </cfRule>
  </conditionalFormatting>
  <printOptions horizontalCentered="1"/>
  <pageMargins left="0.7874015748031497" right="0.7874015748031497" top="0.35433070866141736" bottom="0.4724409448818898" header="0.3937007874015748" footer="0.1968503937007874"/>
  <pageSetup errors="blank" horizontalDpi="600" verticalDpi="600" orientation="portrait" paperSize="9" scale="65" r:id="rId2"/>
  <headerFooter alignWithMargins="0">
    <oddFooter>&amp;C&amp;"ＭＳ Ｐゴシック,太字"&amp;18 10　駐車場事業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2:M29"/>
  <sheetViews>
    <sheetView showZeros="0" view="pageBreakPreview" zoomScaleSheetLayoutView="100" zoomScalePageLayoutView="0" workbookViewId="0" topLeftCell="A2">
      <pane xSplit="7" ySplit="3" topLeftCell="J5" activePane="bottomRight" state="frozen"/>
      <selection pane="topLeft" activeCell="U65" sqref="U65"/>
      <selection pane="topRight" activeCell="U65" sqref="U65"/>
      <selection pane="bottomLeft" activeCell="U65" sqref="U65"/>
      <selection pane="bottomRight" activeCell="J23" sqref="J23"/>
    </sheetView>
  </sheetViews>
  <sheetFormatPr defaultColWidth="9.00390625" defaultRowHeight="21" customHeight="1"/>
  <cols>
    <col min="1" max="1" width="4.125" style="3" bestFit="1" customWidth="1"/>
    <col min="2" max="2" width="4.00390625" style="3" customWidth="1"/>
    <col min="3" max="3" width="0.12890625" style="3" hidden="1" customWidth="1"/>
    <col min="4" max="4" width="4.25390625" style="3" hidden="1" customWidth="1"/>
    <col min="5" max="5" width="4.25390625" style="3" customWidth="1"/>
    <col min="6" max="6" width="9.00390625" style="3" customWidth="1"/>
    <col min="7" max="7" width="11.625" style="3" customWidth="1"/>
    <col min="8" max="13" width="11.50390625" style="3" customWidth="1"/>
    <col min="14" max="14" width="10.625" style="3" customWidth="1"/>
    <col min="15" max="16384" width="9.00390625" style="3" customWidth="1"/>
  </cols>
  <sheetData>
    <row r="2" spans="1:13" s="264" customFormat="1" ht="21" customHeight="1" thickBot="1">
      <c r="A2" s="3"/>
      <c r="B2" s="412" t="s">
        <v>12</v>
      </c>
      <c r="C2" s="412"/>
      <c r="D2" s="412"/>
      <c r="M2" s="413" t="s">
        <v>5</v>
      </c>
    </row>
    <row r="3" spans="1:13" ht="21" customHeight="1">
      <c r="A3" s="264"/>
      <c r="B3" s="414" t="s">
        <v>13</v>
      </c>
      <c r="C3" s="415"/>
      <c r="D3" s="415"/>
      <c r="E3" s="415"/>
      <c r="F3" s="416"/>
      <c r="G3" s="417" t="s">
        <v>14</v>
      </c>
      <c r="H3" s="418" t="s">
        <v>8</v>
      </c>
      <c r="I3" s="418" t="s">
        <v>9</v>
      </c>
      <c r="J3" s="418" t="s">
        <v>10</v>
      </c>
      <c r="K3" s="418" t="s">
        <v>250</v>
      </c>
      <c r="L3" s="419" t="s">
        <v>7</v>
      </c>
      <c r="M3" s="657" t="s">
        <v>4</v>
      </c>
    </row>
    <row r="4" spans="2:13" ht="21" customHeight="1" thickBot="1">
      <c r="B4" s="420"/>
      <c r="C4" s="421"/>
      <c r="D4" s="421"/>
      <c r="E4" s="421" t="s">
        <v>15</v>
      </c>
      <c r="F4" s="421"/>
      <c r="G4" s="422"/>
      <c r="H4" s="55" t="s">
        <v>0</v>
      </c>
      <c r="I4" s="55" t="s">
        <v>1</v>
      </c>
      <c r="J4" s="55" t="s">
        <v>2</v>
      </c>
      <c r="K4" s="351" t="s">
        <v>245</v>
      </c>
      <c r="L4" s="212" t="s">
        <v>6</v>
      </c>
      <c r="M4" s="658"/>
    </row>
    <row r="5" spans="1:13" ht="21" customHeight="1">
      <c r="A5" s="530"/>
      <c r="B5" s="423" t="s">
        <v>261</v>
      </c>
      <c r="C5" s="424"/>
      <c r="D5" s="424"/>
      <c r="E5" s="424"/>
      <c r="F5" s="425"/>
      <c r="G5" s="426"/>
      <c r="H5" s="506">
        <f>SUM(H7:H17)</f>
        <v>871829</v>
      </c>
      <c r="I5" s="507">
        <f>SUM(I7:I17)</f>
        <v>1241740</v>
      </c>
      <c r="J5" s="507">
        <f>SUM(J7:J17)</f>
        <v>0</v>
      </c>
      <c r="K5" s="507">
        <f>SUM(K7:K17)</f>
        <v>120100</v>
      </c>
      <c r="L5" s="508">
        <f>SUM(L7:L17)</f>
        <v>0</v>
      </c>
      <c r="M5" s="333">
        <f>SUM(H5:L5)</f>
        <v>2233669</v>
      </c>
    </row>
    <row r="6" spans="1:13" ht="21" customHeight="1">
      <c r="A6" s="530"/>
      <c r="B6" s="423"/>
      <c r="C6" s="424"/>
      <c r="D6" s="424"/>
      <c r="E6" s="427" t="s">
        <v>16</v>
      </c>
      <c r="F6" s="428"/>
      <c r="G6" s="429"/>
      <c r="H6" s="229"/>
      <c r="I6" s="230"/>
      <c r="J6" s="230"/>
      <c r="K6" s="230"/>
      <c r="L6" s="231"/>
      <c r="M6" s="430"/>
    </row>
    <row r="7" spans="1:13" ht="21" customHeight="1">
      <c r="A7" s="530"/>
      <c r="B7" s="423"/>
      <c r="C7" s="424"/>
      <c r="D7" s="424"/>
      <c r="E7" s="431"/>
      <c r="F7" s="432" t="s">
        <v>17</v>
      </c>
      <c r="G7" s="433" t="s">
        <v>18</v>
      </c>
      <c r="H7" s="486">
        <v>0</v>
      </c>
      <c r="I7" s="472">
        <v>0</v>
      </c>
      <c r="J7" s="188"/>
      <c r="K7" s="448">
        <v>0</v>
      </c>
      <c r="L7" s="449"/>
      <c r="M7" s="434">
        <f aca="true" t="shared" si="0" ref="M7:M29">SUM(H7:L7)</f>
        <v>0</v>
      </c>
    </row>
    <row r="8" spans="1:13" ht="21" customHeight="1">
      <c r="A8" s="530"/>
      <c r="B8" s="423"/>
      <c r="C8" s="424"/>
      <c r="D8" s="424"/>
      <c r="E8" s="431"/>
      <c r="F8" s="431"/>
      <c r="G8" s="435" t="s">
        <v>19</v>
      </c>
      <c r="H8" s="487">
        <v>0</v>
      </c>
      <c r="I8" s="469">
        <v>0</v>
      </c>
      <c r="J8" s="187"/>
      <c r="K8" s="450">
        <v>0</v>
      </c>
      <c r="L8" s="451"/>
      <c r="M8" s="436"/>
    </row>
    <row r="9" spans="1:13" ht="21" customHeight="1">
      <c r="A9" s="530"/>
      <c r="B9" s="423"/>
      <c r="C9" s="424"/>
      <c r="D9" s="424"/>
      <c r="E9" s="431"/>
      <c r="F9" s="437"/>
      <c r="G9" s="438" t="s">
        <v>20</v>
      </c>
      <c r="H9" s="488">
        <v>0</v>
      </c>
      <c r="I9" s="452">
        <v>1241740</v>
      </c>
      <c r="J9" s="409"/>
      <c r="K9" s="452">
        <v>0</v>
      </c>
      <c r="L9" s="453"/>
      <c r="M9" s="439">
        <f t="shared" si="0"/>
        <v>1241740</v>
      </c>
    </row>
    <row r="10" spans="1:13" ht="21" customHeight="1">
      <c r="A10" s="530"/>
      <c r="B10" s="423"/>
      <c r="C10" s="424"/>
      <c r="D10" s="424"/>
      <c r="E10" s="431"/>
      <c r="F10" s="659" t="s">
        <v>249</v>
      </c>
      <c r="G10" s="660"/>
      <c r="H10" s="454">
        <v>871829</v>
      </c>
      <c r="I10" s="491">
        <v>0</v>
      </c>
      <c r="J10" s="410"/>
      <c r="K10" s="455">
        <v>0</v>
      </c>
      <c r="L10" s="456"/>
      <c r="M10" s="440">
        <f t="shared" si="0"/>
        <v>871829</v>
      </c>
    </row>
    <row r="11" spans="1:13" ht="21" customHeight="1">
      <c r="A11" s="530"/>
      <c r="B11" s="423"/>
      <c r="C11" s="424"/>
      <c r="D11" s="424"/>
      <c r="E11" s="431"/>
      <c r="F11" s="441" t="s">
        <v>21</v>
      </c>
      <c r="G11" s="442"/>
      <c r="H11" s="489">
        <v>0</v>
      </c>
      <c r="I11" s="491">
        <v>0</v>
      </c>
      <c r="J11" s="410"/>
      <c r="K11" s="455">
        <v>120100</v>
      </c>
      <c r="L11" s="456"/>
      <c r="M11" s="440">
        <f t="shared" si="0"/>
        <v>120100</v>
      </c>
    </row>
    <row r="12" spans="1:13" ht="21" customHeight="1">
      <c r="A12" s="530"/>
      <c r="B12" s="423"/>
      <c r="C12" s="424"/>
      <c r="D12" s="424"/>
      <c r="E12" s="431"/>
      <c r="F12" s="659" t="s">
        <v>22</v>
      </c>
      <c r="G12" s="660"/>
      <c r="H12" s="489">
        <v>0</v>
      </c>
      <c r="I12" s="491">
        <v>0</v>
      </c>
      <c r="J12" s="410"/>
      <c r="K12" s="455">
        <v>0</v>
      </c>
      <c r="L12" s="456"/>
      <c r="M12" s="440">
        <f t="shared" si="0"/>
        <v>0</v>
      </c>
    </row>
    <row r="13" spans="1:13" ht="21" customHeight="1">
      <c r="A13" s="530"/>
      <c r="B13" s="423"/>
      <c r="C13" s="424"/>
      <c r="D13" s="424"/>
      <c r="E13" s="431"/>
      <c r="F13" s="441" t="s">
        <v>23</v>
      </c>
      <c r="G13" s="442"/>
      <c r="H13" s="489">
        <v>0</v>
      </c>
      <c r="I13" s="491">
        <v>0</v>
      </c>
      <c r="J13" s="410"/>
      <c r="K13" s="455">
        <v>0</v>
      </c>
      <c r="L13" s="456"/>
      <c r="M13" s="440">
        <f t="shared" si="0"/>
        <v>0</v>
      </c>
    </row>
    <row r="14" spans="1:13" ht="21" customHeight="1">
      <c r="A14" s="530"/>
      <c r="B14" s="423"/>
      <c r="C14" s="424"/>
      <c r="D14" s="424"/>
      <c r="E14" s="431"/>
      <c r="F14" s="441" t="s">
        <v>24</v>
      </c>
      <c r="G14" s="442"/>
      <c r="H14" s="489">
        <v>0</v>
      </c>
      <c r="I14" s="491">
        <v>0</v>
      </c>
      <c r="J14" s="410"/>
      <c r="K14" s="455">
        <v>0</v>
      </c>
      <c r="L14" s="456"/>
      <c r="M14" s="440">
        <f t="shared" si="0"/>
        <v>0</v>
      </c>
    </row>
    <row r="15" spans="1:13" ht="21" customHeight="1">
      <c r="A15" s="530"/>
      <c r="B15" s="423"/>
      <c r="C15" s="424"/>
      <c r="D15" s="424"/>
      <c r="E15" s="431"/>
      <c r="F15" s="441" t="s">
        <v>25</v>
      </c>
      <c r="G15" s="442"/>
      <c r="H15" s="489">
        <v>0</v>
      </c>
      <c r="I15" s="491">
        <v>0</v>
      </c>
      <c r="J15" s="410"/>
      <c r="K15" s="455">
        <v>0</v>
      </c>
      <c r="L15" s="456"/>
      <c r="M15" s="440"/>
    </row>
    <row r="16" spans="1:13" ht="21" customHeight="1">
      <c r="A16" s="530"/>
      <c r="B16" s="423"/>
      <c r="C16" s="424"/>
      <c r="D16" s="424"/>
      <c r="E16" s="431"/>
      <c r="F16" s="441" t="s">
        <v>26</v>
      </c>
      <c r="G16" s="442"/>
      <c r="H16" s="489">
        <v>0</v>
      </c>
      <c r="I16" s="491">
        <v>0</v>
      </c>
      <c r="J16" s="410"/>
      <c r="K16" s="455">
        <v>0</v>
      </c>
      <c r="L16" s="456"/>
      <c r="M16" s="440">
        <f t="shared" si="0"/>
        <v>0</v>
      </c>
    </row>
    <row r="17" spans="1:13" ht="21" customHeight="1" thickBot="1">
      <c r="A17" s="530"/>
      <c r="B17" s="423"/>
      <c r="C17" s="424"/>
      <c r="D17" s="424"/>
      <c r="E17" s="443"/>
      <c r="F17" s="444" t="s">
        <v>27</v>
      </c>
      <c r="G17" s="445"/>
      <c r="H17" s="490">
        <v>0</v>
      </c>
      <c r="I17" s="492">
        <v>0</v>
      </c>
      <c r="J17" s="411"/>
      <c r="K17" s="457">
        <v>0</v>
      </c>
      <c r="L17" s="458"/>
      <c r="M17" s="446">
        <f t="shared" si="0"/>
        <v>0</v>
      </c>
    </row>
    <row r="18" spans="1:13" ht="21" customHeight="1">
      <c r="A18" s="530"/>
      <c r="B18" s="423"/>
      <c r="C18" s="424"/>
      <c r="D18" s="424"/>
      <c r="E18" s="431" t="s">
        <v>28</v>
      </c>
      <c r="F18" s="425"/>
      <c r="G18" s="426"/>
      <c r="H18" s="232"/>
      <c r="I18" s="233"/>
      <c r="J18" s="233"/>
      <c r="K18" s="233"/>
      <c r="L18" s="234"/>
      <c r="M18" s="397"/>
    </row>
    <row r="19" spans="1:13" ht="21" customHeight="1">
      <c r="A19" s="530"/>
      <c r="B19" s="423"/>
      <c r="C19" s="424"/>
      <c r="D19" s="424"/>
      <c r="E19" s="431"/>
      <c r="F19" s="441" t="s">
        <v>257</v>
      </c>
      <c r="G19" s="531"/>
      <c r="H19" s="466">
        <v>0</v>
      </c>
      <c r="I19" s="455">
        <v>0</v>
      </c>
      <c r="J19" s="455">
        <v>0</v>
      </c>
      <c r="K19" s="455">
        <v>0</v>
      </c>
      <c r="L19" s="456">
        <v>0</v>
      </c>
      <c r="M19" s="440">
        <f t="shared" si="0"/>
        <v>0</v>
      </c>
    </row>
    <row r="20" spans="1:13" ht="21" customHeight="1">
      <c r="A20" s="530"/>
      <c r="B20" s="423"/>
      <c r="C20" s="424"/>
      <c r="D20" s="424"/>
      <c r="E20" s="431"/>
      <c r="F20" s="447" t="s">
        <v>229</v>
      </c>
      <c r="G20" s="442"/>
      <c r="H20" s="466">
        <v>0</v>
      </c>
      <c r="I20" s="455">
        <v>0</v>
      </c>
      <c r="J20" s="455">
        <v>0</v>
      </c>
      <c r="K20" s="455">
        <v>0</v>
      </c>
      <c r="L20" s="456">
        <v>0</v>
      </c>
      <c r="M20" s="440">
        <f t="shared" si="0"/>
        <v>0</v>
      </c>
    </row>
    <row r="21" spans="1:13" ht="21" customHeight="1">
      <c r="A21" s="530"/>
      <c r="B21" s="423"/>
      <c r="C21" s="424"/>
      <c r="D21" s="424"/>
      <c r="E21" s="431"/>
      <c r="F21" s="447" t="s">
        <v>230</v>
      </c>
      <c r="G21" s="442"/>
      <c r="H21" s="466">
        <v>871829</v>
      </c>
      <c r="I21" s="455">
        <v>0</v>
      </c>
      <c r="J21" s="455">
        <v>0</v>
      </c>
      <c r="K21" s="455">
        <v>120100</v>
      </c>
      <c r="L21" s="456">
        <v>0</v>
      </c>
      <c r="M21" s="440">
        <f t="shared" si="0"/>
        <v>991929</v>
      </c>
    </row>
    <row r="22" spans="1:13" ht="21" customHeight="1">
      <c r="A22" s="530"/>
      <c r="B22" s="423"/>
      <c r="C22" s="424"/>
      <c r="D22" s="424"/>
      <c r="E22" s="431"/>
      <c r="F22" s="447" t="s">
        <v>231</v>
      </c>
      <c r="G22" s="442"/>
      <c r="H22" s="466">
        <v>0</v>
      </c>
      <c r="I22" s="455">
        <v>731493</v>
      </c>
      <c r="J22" s="455">
        <v>0</v>
      </c>
      <c r="K22" s="455">
        <v>0</v>
      </c>
      <c r="L22" s="456">
        <v>0</v>
      </c>
      <c r="M22" s="440">
        <f t="shared" si="0"/>
        <v>731493</v>
      </c>
    </row>
    <row r="23" spans="1:13" ht="21" customHeight="1">
      <c r="A23" s="530"/>
      <c r="B23" s="423"/>
      <c r="C23" s="424"/>
      <c r="D23" s="424"/>
      <c r="E23" s="431"/>
      <c r="F23" s="447" t="s">
        <v>232</v>
      </c>
      <c r="G23" s="442"/>
      <c r="H23" s="466">
        <v>0</v>
      </c>
      <c r="I23" s="455">
        <v>0</v>
      </c>
      <c r="J23" s="455">
        <v>0</v>
      </c>
      <c r="K23" s="455">
        <v>0</v>
      </c>
      <c r="L23" s="456">
        <v>0</v>
      </c>
      <c r="M23" s="440">
        <f t="shared" si="0"/>
        <v>0</v>
      </c>
    </row>
    <row r="24" spans="1:13" ht="21" customHeight="1">
      <c r="A24" s="530"/>
      <c r="B24" s="423"/>
      <c r="C24" s="424"/>
      <c r="D24" s="424"/>
      <c r="E24" s="431"/>
      <c r="F24" s="447" t="s">
        <v>233</v>
      </c>
      <c r="G24" s="442"/>
      <c r="H24" s="466">
        <v>0</v>
      </c>
      <c r="I24" s="455">
        <v>0</v>
      </c>
      <c r="J24" s="455">
        <v>0</v>
      </c>
      <c r="K24" s="455">
        <v>0</v>
      </c>
      <c r="L24" s="456">
        <v>0</v>
      </c>
      <c r="M24" s="440">
        <f t="shared" si="0"/>
        <v>0</v>
      </c>
    </row>
    <row r="25" spans="1:13" ht="21" customHeight="1">
      <c r="A25" s="530"/>
      <c r="B25" s="423"/>
      <c r="C25" s="424"/>
      <c r="D25" s="424"/>
      <c r="E25" s="431"/>
      <c r="F25" s="447" t="s">
        <v>234</v>
      </c>
      <c r="G25" s="442"/>
      <c r="H25" s="466">
        <v>0</v>
      </c>
      <c r="I25" s="455">
        <v>0</v>
      </c>
      <c r="J25" s="455">
        <v>0</v>
      </c>
      <c r="K25" s="455">
        <v>0</v>
      </c>
      <c r="L25" s="456">
        <v>0</v>
      </c>
      <c r="M25" s="440">
        <f t="shared" si="0"/>
        <v>0</v>
      </c>
    </row>
    <row r="26" spans="1:13" ht="21" customHeight="1">
      <c r="A26" s="530"/>
      <c r="B26" s="423"/>
      <c r="C26" s="424"/>
      <c r="D26" s="424"/>
      <c r="E26" s="431"/>
      <c r="F26" s="447" t="s">
        <v>235</v>
      </c>
      <c r="G26" s="442"/>
      <c r="H26" s="466">
        <v>0</v>
      </c>
      <c r="I26" s="455">
        <v>510247</v>
      </c>
      <c r="J26" s="455">
        <v>0</v>
      </c>
      <c r="K26" s="455">
        <v>0</v>
      </c>
      <c r="L26" s="456">
        <v>0</v>
      </c>
      <c r="M26" s="440">
        <f t="shared" si="0"/>
        <v>510247</v>
      </c>
    </row>
    <row r="27" spans="1:13" ht="21" customHeight="1">
      <c r="A27" s="530"/>
      <c r="B27" s="423"/>
      <c r="C27" s="424"/>
      <c r="D27" s="424"/>
      <c r="E27" s="431"/>
      <c r="F27" s="447" t="s">
        <v>29</v>
      </c>
      <c r="G27" s="442"/>
      <c r="H27" s="466">
        <v>0</v>
      </c>
      <c r="I27" s="455">
        <v>0</v>
      </c>
      <c r="J27" s="455">
        <v>0</v>
      </c>
      <c r="K27" s="455">
        <v>0</v>
      </c>
      <c r="L27" s="456">
        <v>0</v>
      </c>
      <c r="M27" s="440">
        <f t="shared" si="0"/>
        <v>0</v>
      </c>
    </row>
    <row r="28" spans="1:13" ht="21" customHeight="1">
      <c r="A28" s="530"/>
      <c r="B28" s="423"/>
      <c r="C28" s="424"/>
      <c r="D28" s="424"/>
      <c r="E28" s="431"/>
      <c r="F28" s="447" t="s">
        <v>30</v>
      </c>
      <c r="G28" s="442"/>
      <c r="H28" s="466">
        <v>0</v>
      </c>
      <c r="I28" s="455">
        <v>0</v>
      </c>
      <c r="J28" s="455">
        <v>0</v>
      </c>
      <c r="K28" s="455">
        <v>0</v>
      </c>
      <c r="L28" s="456">
        <v>0</v>
      </c>
      <c r="M28" s="440">
        <f t="shared" si="0"/>
        <v>0</v>
      </c>
    </row>
    <row r="29" spans="1:13" ht="21" customHeight="1" thickBot="1">
      <c r="A29" s="530"/>
      <c r="B29" s="420"/>
      <c r="C29" s="421"/>
      <c r="D29" s="421"/>
      <c r="E29" s="443"/>
      <c r="F29" s="575" t="s">
        <v>236</v>
      </c>
      <c r="G29" s="445"/>
      <c r="H29" s="576">
        <v>0</v>
      </c>
      <c r="I29" s="457">
        <v>0</v>
      </c>
      <c r="J29" s="457">
        <v>0</v>
      </c>
      <c r="K29" s="457">
        <v>0</v>
      </c>
      <c r="L29" s="458">
        <v>0</v>
      </c>
      <c r="M29" s="446">
        <f t="shared" si="0"/>
        <v>0</v>
      </c>
    </row>
  </sheetData>
  <sheetProtection/>
  <mergeCells count="3">
    <mergeCell ref="M3:M4"/>
    <mergeCell ref="F10:G10"/>
    <mergeCell ref="F12:G12"/>
  </mergeCells>
  <printOptions horizontalCentered="1"/>
  <pageMargins left="0.7874015748031497" right="0.7874015748031497" top="0.35433070866141736" bottom="0.4724409448818898" header="0.3937007874015748" footer="0.1968503937007874"/>
  <pageSetup errors="blank" horizontalDpi="600" verticalDpi="600" orientation="portrait" paperSize="9" scale="80" r:id="rId2"/>
  <headerFooter alignWithMargins="0">
    <oddFooter>&amp;C&amp;"ＭＳ Ｐゴシック,太字"&amp;16 10　駐車場事業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Q32"/>
  <sheetViews>
    <sheetView view="pageBreakPreview" zoomScaleNormal="75" zoomScaleSheetLayoutView="100" zoomScalePageLayoutView="0" workbookViewId="0" topLeftCell="A1">
      <pane xSplit="5" ySplit="3" topLeftCell="F4" activePane="bottomRight" state="frozen"/>
      <selection pane="topLeft" activeCell="U65" sqref="U65"/>
      <selection pane="topRight" activeCell="U65" sqref="U65"/>
      <selection pane="bottomLeft" activeCell="U65" sqref="U65"/>
      <selection pane="bottomRight" activeCell="C3" sqref="C3"/>
    </sheetView>
  </sheetViews>
  <sheetFormatPr defaultColWidth="9.00390625" defaultRowHeight="13.5"/>
  <cols>
    <col min="1" max="1" width="3.625" style="23" customWidth="1"/>
    <col min="2" max="2" width="5.375" style="23" customWidth="1"/>
    <col min="3" max="3" width="8.875" style="23" customWidth="1"/>
    <col min="4" max="4" width="16.125" style="196" customWidth="1"/>
    <col min="5" max="5" width="4.375" style="196" customWidth="1"/>
    <col min="6" max="6" width="9.25390625" style="3" customWidth="1"/>
    <col min="7" max="17" width="9.25390625" style="4" customWidth="1"/>
    <col min="18" max="16384" width="9.00390625" style="4" customWidth="1"/>
  </cols>
  <sheetData>
    <row r="1" spans="2:3" ht="16.5" customHeight="1" thickBot="1">
      <c r="B1" s="11" t="s">
        <v>209</v>
      </c>
      <c r="C1" s="263"/>
    </row>
    <row r="2" spans="1:17" s="23" customFormat="1" ht="16.5" customHeight="1">
      <c r="A2" s="4"/>
      <c r="B2" s="56"/>
      <c r="C2" s="189" t="s">
        <v>106</v>
      </c>
      <c r="D2" s="197"/>
      <c r="E2" s="197"/>
      <c r="F2" s="677" t="s">
        <v>8</v>
      </c>
      <c r="G2" s="678"/>
      <c r="H2" s="677" t="s">
        <v>9</v>
      </c>
      <c r="I2" s="678"/>
      <c r="J2" s="665" t="s">
        <v>10</v>
      </c>
      <c r="K2" s="666"/>
      <c r="L2" s="669" t="s">
        <v>244</v>
      </c>
      <c r="M2" s="669"/>
      <c r="N2" s="665" t="s">
        <v>7</v>
      </c>
      <c r="O2" s="666"/>
      <c r="P2" s="661" t="s">
        <v>108</v>
      </c>
      <c r="Q2" s="662"/>
    </row>
    <row r="3" spans="2:17" s="23" customFormat="1" ht="16.5" customHeight="1">
      <c r="B3" s="57"/>
      <c r="C3" s="190"/>
      <c r="D3" s="198"/>
      <c r="E3" s="198"/>
      <c r="F3" s="663" t="s">
        <v>0</v>
      </c>
      <c r="G3" s="664"/>
      <c r="H3" s="663" t="s">
        <v>1</v>
      </c>
      <c r="I3" s="664"/>
      <c r="J3" s="667" t="s">
        <v>2</v>
      </c>
      <c r="K3" s="668"/>
      <c r="L3" s="670" t="s">
        <v>245</v>
      </c>
      <c r="M3" s="670"/>
      <c r="N3" s="667" t="s">
        <v>6</v>
      </c>
      <c r="O3" s="668"/>
      <c r="P3" s="663"/>
      <c r="Q3" s="664"/>
    </row>
    <row r="4" spans="2:17" s="23" customFormat="1" ht="16.5" customHeight="1">
      <c r="B4" s="57"/>
      <c r="C4" s="190"/>
      <c r="D4" s="198"/>
      <c r="E4" s="198"/>
      <c r="F4" s="64" t="s">
        <v>109</v>
      </c>
      <c r="G4" s="58" t="s">
        <v>110</v>
      </c>
      <c r="H4" s="64" t="s">
        <v>109</v>
      </c>
      <c r="I4" s="58" t="s">
        <v>110</v>
      </c>
      <c r="J4" s="64" t="s">
        <v>109</v>
      </c>
      <c r="K4" s="58" t="s">
        <v>110</v>
      </c>
      <c r="L4" s="71" t="s">
        <v>109</v>
      </c>
      <c r="M4" s="72" t="s">
        <v>110</v>
      </c>
      <c r="N4" s="64" t="s">
        <v>109</v>
      </c>
      <c r="O4" s="58" t="s">
        <v>110</v>
      </c>
      <c r="P4" s="64" t="s">
        <v>109</v>
      </c>
      <c r="Q4" s="58" t="s">
        <v>110</v>
      </c>
    </row>
    <row r="5" spans="2:17" s="23" customFormat="1" ht="16.5" customHeight="1" thickBot="1">
      <c r="B5" s="57" t="s">
        <v>107</v>
      </c>
      <c r="C5" s="193"/>
      <c r="D5" s="204"/>
      <c r="E5" s="205"/>
      <c r="F5" s="65" t="s">
        <v>156</v>
      </c>
      <c r="G5" s="66" t="s">
        <v>111</v>
      </c>
      <c r="H5" s="65" t="s">
        <v>156</v>
      </c>
      <c r="I5" s="66" t="s">
        <v>111</v>
      </c>
      <c r="J5" s="65" t="s">
        <v>156</v>
      </c>
      <c r="K5" s="66" t="s">
        <v>111</v>
      </c>
      <c r="L5" s="69" t="s">
        <v>156</v>
      </c>
      <c r="M5" s="67" t="s">
        <v>111</v>
      </c>
      <c r="N5" s="65" t="s">
        <v>156</v>
      </c>
      <c r="O5" s="66" t="s">
        <v>111</v>
      </c>
      <c r="P5" s="65" t="s">
        <v>156</v>
      </c>
      <c r="Q5" s="66" t="s">
        <v>111</v>
      </c>
    </row>
    <row r="6" spans="2:17" s="23" customFormat="1" ht="16.5" customHeight="1">
      <c r="B6" s="59" t="s">
        <v>112</v>
      </c>
      <c r="C6" s="190"/>
      <c r="D6" s="198"/>
      <c r="E6" s="198"/>
      <c r="F6" s="256"/>
      <c r="G6" s="257"/>
      <c r="H6" s="256"/>
      <c r="I6" s="257"/>
      <c r="J6" s="256"/>
      <c r="K6" s="257"/>
      <c r="L6" s="258"/>
      <c r="M6" s="259"/>
      <c r="N6" s="256"/>
      <c r="O6" s="257"/>
      <c r="P6" s="256"/>
      <c r="Q6" s="257"/>
    </row>
    <row r="7" spans="2:17" s="23" customFormat="1" ht="16.5" customHeight="1">
      <c r="B7" s="57"/>
      <c r="C7" s="194" t="s">
        <v>113</v>
      </c>
      <c r="D7" s="199"/>
      <c r="E7" s="199"/>
      <c r="F7" s="76">
        <v>0</v>
      </c>
      <c r="G7" s="75">
        <f aca="true" t="shared" si="0" ref="G7:G24">ROUND(+F7/F$24*100,1)</f>
        <v>0</v>
      </c>
      <c r="H7" s="494">
        <v>0</v>
      </c>
      <c r="I7" s="75">
        <f aca="true" t="shared" si="1" ref="I7:I24">ROUND(+H7/H$24*100,1)</f>
        <v>0</v>
      </c>
      <c r="J7" s="76">
        <v>0</v>
      </c>
      <c r="K7" s="75">
        <f aca="true" t="shared" si="2" ref="K7:K24">ROUND(+J7/J$24*100,1)</f>
        <v>0</v>
      </c>
      <c r="L7" s="495">
        <v>0</v>
      </c>
      <c r="M7" s="77">
        <f aca="true" t="shared" si="3" ref="M7:M24">ROUND(+L7/L$24*100,1)</f>
        <v>0</v>
      </c>
      <c r="N7" s="76">
        <v>0</v>
      </c>
      <c r="O7" s="75">
        <f aca="true" t="shared" si="4" ref="O7:O24">ROUND(+N7/N$24*100,1)</f>
        <v>0</v>
      </c>
      <c r="P7" s="76">
        <f aca="true" t="shared" si="5" ref="P7:P13">SUM(F7,H7,J7,L7,N7,)</f>
        <v>0</v>
      </c>
      <c r="Q7" s="75">
        <f aca="true" t="shared" si="6" ref="Q7:Q24">ROUND(+P7/P$24*100,1)</f>
        <v>0</v>
      </c>
    </row>
    <row r="8" spans="2:17" s="23" customFormat="1" ht="16.5" customHeight="1">
      <c r="B8" s="57"/>
      <c r="C8" s="194" t="s">
        <v>114</v>
      </c>
      <c r="D8" s="199"/>
      <c r="E8" s="199"/>
      <c r="F8" s="76">
        <v>0</v>
      </c>
      <c r="G8" s="75">
        <f t="shared" si="0"/>
        <v>0</v>
      </c>
      <c r="H8" s="494">
        <v>0</v>
      </c>
      <c r="I8" s="75">
        <f t="shared" si="1"/>
        <v>0</v>
      </c>
      <c r="J8" s="76">
        <v>0</v>
      </c>
      <c r="K8" s="75">
        <f t="shared" si="2"/>
        <v>0</v>
      </c>
      <c r="L8" s="495">
        <v>0</v>
      </c>
      <c r="M8" s="77">
        <f t="shared" si="3"/>
        <v>0</v>
      </c>
      <c r="N8" s="76">
        <v>0</v>
      </c>
      <c r="O8" s="75">
        <f t="shared" si="4"/>
        <v>0</v>
      </c>
      <c r="P8" s="76">
        <f t="shared" si="5"/>
        <v>0</v>
      </c>
      <c r="Q8" s="75">
        <f t="shared" si="6"/>
        <v>0</v>
      </c>
    </row>
    <row r="9" spans="2:17" s="23" customFormat="1" ht="16.5" customHeight="1">
      <c r="B9" s="57"/>
      <c r="C9" s="194" t="s">
        <v>115</v>
      </c>
      <c r="D9" s="199"/>
      <c r="E9" s="199"/>
      <c r="F9" s="76">
        <v>0</v>
      </c>
      <c r="G9" s="75">
        <f t="shared" si="0"/>
        <v>0</v>
      </c>
      <c r="H9" s="494">
        <v>0</v>
      </c>
      <c r="I9" s="75">
        <f t="shared" si="1"/>
        <v>0</v>
      </c>
      <c r="J9" s="76">
        <v>0</v>
      </c>
      <c r="K9" s="75">
        <f t="shared" si="2"/>
        <v>0</v>
      </c>
      <c r="L9" s="495">
        <v>0</v>
      </c>
      <c r="M9" s="77">
        <f t="shared" si="3"/>
        <v>0</v>
      </c>
      <c r="N9" s="76">
        <v>0</v>
      </c>
      <c r="O9" s="75">
        <f t="shared" si="4"/>
        <v>0</v>
      </c>
      <c r="P9" s="76">
        <f t="shared" si="5"/>
        <v>0</v>
      </c>
      <c r="Q9" s="75">
        <f t="shared" si="6"/>
        <v>0</v>
      </c>
    </row>
    <row r="10" spans="2:17" s="23" customFormat="1" ht="16.5" customHeight="1">
      <c r="B10" s="57"/>
      <c r="C10" s="194" t="s">
        <v>116</v>
      </c>
      <c r="D10" s="199"/>
      <c r="E10" s="199"/>
      <c r="F10" s="76">
        <v>0</v>
      </c>
      <c r="G10" s="75">
        <f t="shared" si="0"/>
        <v>0</v>
      </c>
      <c r="H10" s="494">
        <v>0</v>
      </c>
      <c r="I10" s="75">
        <f t="shared" si="1"/>
        <v>0</v>
      </c>
      <c r="J10" s="76">
        <v>0</v>
      </c>
      <c r="K10" s="75">
        <f t="shared" si="2"/>
        <v>0</v>
      </c>
      <c r="L10" s="495">
        <v>0</v>
      </c>
      <c r="M10" s="77">
        <f t="shared" si="3"/>
        <v>0</v>
      </c>
      <c r="N10" s="76">
        <v>0</v>
      </c>
      <c r="O10" s="75">
        <f t="shared" si="4"/>
        <v>0</v>
      </c>
      <c r="P10" s="76">
        <f t="shared" si="5"/>
        <v>0</v>
      </c>
      <c r="Q10" s="75">
        <f t="shared" si="6"/>
        <v>0</v>
      </c>
    </row>
    <row r="11" spans="2:17" s="23" customFormat="1" ht="16.5" customHeight="1">
      <c r="B11" s="57"/>
      <c r="C11" s="194" t="s">
        <v>117</v>
      </c>
      <c r="D11" s="199"/>
      <c r="E11" s="199"/>
      <c r="F11" s="76">
        <v>0</v>
      </c>
      <c r="G11" s="75">
        <f t="shared" si="0"/>
        <v>0</v>
      </c>
      <c r="H11" s="494">
        <v>0</v>
      </c>
      <c r="I11" s="75">
        <f t="shared" si="1"/>
        <v>0</v>
      </c>
      <c r="J11" s="76">
        <v>0</v>
      </c>
      <c r="K11" s="75">
        <f t="shared" si="2"/>
        <v>0</v>
      </c>
      <c r="L11" s="495">
        <v>0</v>
      </c>
      <c r="M11" s="77">
        <f t="shared" si="3"/>
        <v>0</v>
      </c>
      <c r="N11" s="76">
        <v>0</v>
      </c>
      <c r="O11" s="75">
        <f t="shared" si="4"/>
        <v>0</v>
      </c>
      <c r="P11" s="76">
        <f t="shared" si="5"/>
        <v>0</v>
      </c>
      <c r="Q11" s="75">
        <f t="shared" si="6"/>
        <v>0</v>
      </c>
    </row>
    <row r="12" spans="2:17" s="23" customFormat="1" ht="16.5" customHeight="1">
      <c r="B12" s="61"/>
      <c r="C12" s="195" t="s">
        <v>118</v>
      </c>
      <c r="D12" s="200"/>
      <c r="E12" s="200"/>
      <c r="F12" s="79">
        <v>0</v>
      </c>
      <c r="G12" s="78">
        <f t="shared" si="0"/>
        <v>0</v>
      </c>
      <c r="H12" s="496">
        <v>0</v>
      </c>
      <c r="I12" s="78">
        <f t="shared" si="1"/>
        <v>0</v>
      </c>
      <c r="J12" s="79">
        <v>0</v>
      </c>
      <c r="K12" s="78">
        <f t="shared" si="2"/>
        <v>0</v>
      </c>
      <c r="L12" s="497">
        <v>0</v>
      </c>
      <c r="M12" s="78">
        <f t="shared" si="3"/>
        <v>0</v>
      </c>
      <c r="N12" s="79">
        <v>0</v>
      </c>
      <c r="O12" s="78">
        <f t="shared" si="4"/>
        <v>0</v>
      </c>
      <c r="P12" s="79">
        <f t="shared" si="5"/>
        <v>0</v>
      </c>
      <c r="Q12" s="78">
        <f t="shared" si="6"/>
        <v>0</v>
      </c>
    </row>
    <row r="13" spans="2:17" s="23" customFormat="1" ht="16.5" customHeight="1">
      <c r="B13" s="59" t="s">
        <v>119</v>
      </c>
      <c r="C13" s="191"/>
      <c r="D13" s="201"/>
      <c r="E13" s="201"/>
      <c r="F13" s="84">
        <v>15835</v>
      </c>
      <c r="G13" s="509">
        <f t="shared" si="0"/>
        <v>32</v>
      </c>
      <c r="H13" s="498">
        <v>57114</v>
      </c>
      <c r="I13" s="85">
        <f t="shared" si="1"/>
        <v>64.4</v>
      </c>
      <c r="J13" s="84">
        <v>0</v>
      </c>
      <c r="K13" s="85">
        <f t="shared" si="2"/>
        <v>0</v>
      </c>
      <c r="L13" s="499">
        <v>1687</v>
      </c>
      <c r="M13" s="86">
        <f t="shared" si="3"/>
        <v>22.4</v>
      </c>
      <c r="N13" s="74">
        <v>1576</v>
      </c>
      <c r="O13" s="73">
        <f t="shared" si="4"/>
        <v>5.5</v>
      </c>
      <c r="P13" s="74">
        <f t="shared" si="5"/>
        <v>76212</v>
      </c>
      <c r="Q13" s="81">
        <f t="shared" si="6"/>
        <v>42.6</v>
      </c>
    </row>
    <row r="14" spans="2:17" s="23" customFormat="1" ht="16.5" customHeight="1">
      <c r="B14" s="57"/>
      <c r="C14" s="558" t="s">
        <v>259</v>
      </c>
      <c r="D14" s="202"/>
      <c r="E14" s="202"/>
      <c r="F14" s="76">
        <v>15835</v>
      </c>
      <c r="G14" s="510">
        <f t="shared" si="0"/>
        <v>32</v>
      </c>
      <c r="H14" s="494">
        <v>57114</v>
      </c>
      <c r="I14" s="75">
        <f t="shared" si="1"/>
        <v>64.4</v>
      </c>
      <c r="J14" s="76">
        <v>0</v>
      </c>
      <c r="K14" s="75">
        <f t="shared" si="2"/>
        <v>0</v>
      </c>
      <c r="L14" s="495">
        <v>1687</v>
      </c>
      <c r="M14" s="77">
        <f t="shared" si="3"/>
        <v>22.4</v>
      </c>
      <c r="N14" s="76">
        <v>1576</v>
      </c>
      <c r="O14" s="75">
        <f t="shared" si="4"/>
        <v>5.5</v>
      </c>
      <c r="P14" s="76">
        <f>SUM(F14,H14,J14,L14,N14,)</f>
        <v>76212</v>
      </c>
      <c r="Q14" s="82">
        <f t="shared" si="6"/>
        <v>42.6</v>
      </c>
    </row>
    <row r="15" spans="2:17" s="23" customFormat="1" ht="16.5" customHeight="1">
      <c r="B15" s="57"/>
      <c r="C15" s="194" t="s">
        <v>260</v>
      </c>
      <c r="D15" s="199"/>
      <c r="E15" s="199"/>
      <c r="F15" s="76">
        <v>0</v>
      </c>
      <c r="G15" s="510">
        <f t="shared" si="0"/>
        <v>0</v>
      </c>
      <c r="H15" s="494">
        <v>0</v>
      </c>
      <c r="I15" s="75">
        <f t="shared" si="1"/>
        <v>0</v>
      </c>
      <c r="J15" s="76">
        <v>0</v>
      </c>
      <c r="K15" s="75">
        <f t="shared" si="2"/>
        <v>0</v>
      </c>
      <c r="L15" s="495">
        <v>0</v>
      </c>
      <c r="M15" s="86">
        <f t="shared" si="3"/>
        <v>0</v>
      </c>
      <c r="N15" s="84">
        <v>0</v>
      </c>
      <c r="O15" s="85">
        <f t="shared" si="4"/>
        <v>0</v>
      </c>
      <c r="P15" s="84">
        <f>SUM(F15,H15,J15,L15,N15,)</f>
        <v>0</v>
      </c>
      <c r="Q15" s="87">
        <f t="shared" si="6"/>
        <v>0</v>
      </c>
    </row>
    <row r="16" spans="2:17" s="23" customFormat="1" ht="16.5" customHeight="1">
      <c r="B16" s="61"/>
      <c r="C16" s="195" t="s">
        <v>258</v>
      </c>
      <c r="D16" s="200"/>
      <c r="E16" s="200"/>
      <c r="F16" s="79">
        <v>0</v>
      </c>
      <c r="G16" s="78">
        <f t="shared" si="0"/>
        <v>0</v>
      </c>
      <c r="H16" s="496">
        <v>0</v>
      </c>
      <c r="I16" s="78">
        <f t="shared" si="1"/>
        <v>0</v>
      </c>
      <c r="J16" s="79">
        <v>0</v>
      </c>
      <c r="K16" s="78">
        <f t="shared" si="2"/>
        <v>0</v>
      </c>
      <c r="L16" s="500">
        <v>0</v>
      </c>
      <c r="M16" s="80">
        <f t="shared" si="3"/>
        <v>0</v>
      </c>
      <c r="N16" s="79">
        <v>0</v>
      </c>
      <c r="O16" s="78">
        <f t="shared" si="4"/>
        <v>0</v>
      </c>
      <c r="P16" s="79">
        <f aca="true" t="shared" si="7" ref="P16:P21">SUM(F16,H16,J16,L16,N16,)</f>
        <v>0</v>
      </c>
      <c r="Q16" s="83">
        <f t="shared" si="6"/>
        <v>0</v>
      </c>
    </row>
    <row r="17" spans="2:17" s="23" customFormat="1" ht="16.5" customHeight="1">
      <c r="B17" s="63" t="s">
        <v>120</v>
      </c>
      <c r="C17" s="192"/>
      <c r="D17" s="203"/>
      <c r="E17" s="203"/>
      <c r="F17" s="68">
        <v>0</v>
      </c>
      <c r="G17" s="60">
        <f t="shared" si="0"/>
        <v>0</v>
      </c>
      <c r="H17" s="501">
        <v>0</v>
      </c>
      <c r="I17" s="60">
        <f t="shared" si="1"/>
        <v>0</v>
      </c>
      <c r="J17" s="68">
        <v>716</v>
      </c>
      <c r="K17" s="493">
        <f t="shared" si="2"/>
        <v>16.2</v>
      </c>
      <c r="L17" s="502">
        <v>274</v>
      </c>
      <c r="M17" s="12">
        <f t="shared" si="3"/>
        <v>3.6</v>
      </c>
      <c r="N17" s="68">
        <v>4109</v>
      </c>
      <c r="O17" s="60">
        <f t="shared" si="4"/>
        <v>14.2</v>
      </c>
      <c r="P17" s="68">
        <f t="shared" si="7"/>
        <v>5099</v>
      </c>
      <c r="Q17" s="62">
        <f t="shared" si="6"/>
        <v>2.8</v>
      </c>
    </row>
    <row r="18" spans="2:17" s="23" customFormat="1" ht="16.5" customHeight="1">
      <c r="B18" s="63" t="s">
        <v>121</v>
      </c>
      <c r="C18" s="192"/>
      <c r="D18" s="203"/>
      <c r="E18" s="203"/>
      <c r="F18" s="68">
        <v>0</v>
      </c>
      <c r="G18" s="60">
        <f t="shared" si="0"/>
        <v>0</v>
      </c>
      <c r="H18" s="501">
        <v>0</v>
      </c>
      <c r="I18" s="70">
        <f t="shared" si="1"/>
        <v>0</v>
      </c>
      <c r="J18" s="503">
        <v>64</v>
      </c>
      <c r="K18" s="60">
        <f t="shared" si="2"/>
        <v>1.5</v>
      </c>
      <c r="L18" s="502">
        <v>35</v>
      </c>
      <c r="M18" s="12">
        <f t="shared" si="3"/>
        <v>0.5</v>
      </c>
      <c r="N18" s="68">
        <v>0</v>
      </c>
      <c r="O18" s="60">
        <f t="shared" si="4"/>
        <v>0</v>
      </c>
      <c r="P18" s="68">
        <f t="shared" si="7"/>
        <v>99</v>
      </c>
      <c r="Q18" s="62">
        <f t="shared" si="6"/>
        <v>0.1</v>
      </c>
    </row>
    <row r="19" spans="2:17" s="23" customFormat="1" ht="16.5" customHeight="1">
      <c r="B19" s="63" t="s">
        <v>122</v>
      </c>
      <c r="C19" s="192"/>
      <c r="D19" s="203"/>
      <c r="E19" s="203"/>
      <c r="F19" s="68">
        <v>0</v>
      </c>
      <c r="G19" s="60">
        <f t="shared" si="0"/>
        <v>0</v>
      </c>
      <c r="H19" s="501">
        <v>2048</v>
      </c>
      <c r="I19" s="60">
        <f t="shared" si="1"/>
        <v>2.3</v>
      </c>
      <c r="J19" s="68">
        <v>442</v>
      </c>
      <c r="K19" s="60">
        <f t="shared" si="2"/>
        <v>10</v>
      </c>
      <c r="L19" s="502">
        <v>31</v>
      </c>
      <c r="M19" s="12">
        <f t="shared" si="3"/>
        <v>0.4</v>
      </c>
      <c r="N19" s="68">
        <v>1725</v>
      </c>
      <c r="O19" s="60">
        <f t="shared" si="4"/>
        <v>6</v>
      </c>
      <c r="P19" s="68">
        <f t="shared" si="7"/>
        <v>4246</v>
      </c>
      <c r="Q19" s="62">
        <f t="shared" si="6"/>
        <v>2.4</v>
      </c>
    </row>
    <row r="20" spans="2:17" s="23" customFormat="1" ht="16.5" customHeight="1">
      <c r="B20" s="63" t="s">
        <v>123</v>
      </c>
      <c r="C20" s="192"/>
      <c r="D20" s="203"/>
      <c r="E20" s="203"/>
      <c r="F20" s="68">
        <v>15525</v>
      </c>
      <c r="G20" s="60">
        <f t="shared" si="0"/>
        <v>31.3</v>
      </c>
      <c r="H20" s="501">
        <v>0</v>
      </c>
      <c r="I20" s="60">
        <f t="shared" si="1"/>
        <v>0</v>
      </c>
      <c r="J20" s="68">
        <v>2373</v>
      </c>
      <c r="K20" s="60">
        <f t="shared" si="2"/>
        <v>53.8</v>
      </c>
      <c r="L20" s="502">
        <v>2182</v>
      </c>
      <c r="M20" s="12">
        <f t="shared" si="3"/>
        <v>28.9</v>
      </c>
      <c r="N20" s="68">
        <v>8299</v>
      </c>
      <c r="O20" s="60">
        <f t="shared" si="4"/>
        <v>28.7</v>
      </c>
      <c r="P20" s="68">
        <f t="shared" si="7"/>
        <v>28379</v>
      </c>
      <c r="Q20" s="62">
        <f t="shared" si="6"/>
        <v>15.8</v>
      </c>
    </row>
    <row r="21" spans="2:17" s="23" customFormat="1" ht="16.5" customHeight="1">
      <c r="B21" s="63" t="s">
        <v>124</v>
      </c>
      <c r="C21" s="192"/>
      <c r="D21" s="204"/>
      <c r="E21" s="204"/>
      <c r="F21" s="503">
        <v>18194</v>
      </c>
      <c r="G21" s="493">
        <f t="shared" si="0"/>
        <v>36.7</v>
      </c>
      <c r="H21" s="504">
        <v>29543</v>
      </c>
      <c r="I21" s="493">
        <f t="shared" si="1"/>
        <v>33.3</v>
      </c>
      <c r="J21" s="503">
        <v>818</v>
      </c>
      <c r="K21" s="493">
        <f t="shared" si="2"/>
        <v>18.5</v>
      </c>
      <c r="L21" s="500">
        <v>3329</v>
      </c>
      <c r="M21" s="12">
        <f t="shared" si="3"/>
        <v>44.2</v>
      </c>
      <c r="N21" s="68">
        <v>13185</v>
      </c>
      <c r="O21" s="60">
        <f t="shared" si="4"/>
        <v>45.6</v>
      </c>
      <c r="P21" s="68">
        <f t="shared" si="7"/>
        <v>65069</v>
      </c>
      <c r="Q21" s="62">
        <f t="shared" si="6"/>
        <v>36.3</v>
      </c>
    </row>
    <row r="22" spans="2:17" s="23" customFormat="1" ht="16.5" customHeight="1">
      <c r="B22" s="63" t="s">
        <v>125</v>
      </c>
      <c r="C22" s="192"/>
      <c r="D22" s="203"/>
      <c r="E22" s="203"/>
      <c r="F22" s="68">
        <v>0</v>
      </c>
      <c r="G22" s="60">
        <f t="shared" si="0"/>
        <v>0</v>
      </c>
      <c r="H22" s="68">
        <v>0</v>
      </c>
      <c r="I22" s="60">
        <f t="shared" si="1"/>
        <v>0</v>
      </c>
      <c r="J22" s="68">
        <v>0</v>
      </c>
      <c r="K22" s="60">
        <f t="shared" si="2"/>
        <v>0</v>
      </c>
      <c r="L22" s="502">
        <v>0</v>
      </c>
      <c r="M22" s="12">
        <f t="shared" si="3"/>
        <v>0</v>
      </c>
      <c r="N22" s="68">
        <v>0</v>
      </c>
      <c r="O22" s="60">
        <f t="shared" si="4"/>
        <v>0</v>
      </c>
      <c r="P22" s="68">
        <v>0</v>
      </c>
      <c r="Q22" s="60">
        <f t="shared" si="6"/>
        <v>0</v>
      </c>
    </row>
    <row r="23" spans="2:17" s="23" customFormat="1" ht="16.5" customHeight="1">
      <c r="B23" s="63" t="s">
        <v>126</v>
      </c>
      <c r="C23" s="192"/>
      <c r="D23" s="203"/>
      <c r="E23" s="203"/>
      <c r="F23" s="68">
        <v>0</v>
      </c>
      <c r="G23" s="60">
        <f t="shared" si="0"/>
        <v>0</v>
      </c>
      <c r="H23" s="68">
        <v>0</v>
      </c>
      <c r="I23" s="60">
        <f t="shared" si="1"/>
        <v>0</v>
      </c>
      <c r="J23" s="68">
        <v>0</v>
      </c>
      <c r="K23" s="60">
        <f t="shared" si="2"/>
        <v>0</v>
      </c>
      <c r="L23" s="502">
        <v>0</v>
      </c>
      <c r="M23" s="12">
        <f t="shared" si="3"/>
        <v>0</v>
      </c>
      <c r="N23" s="68">
        <v>0</v>
      </c>
      <c r="O23" s="60">
        <f t="shared" si="4"/>
        <v>0</v>
      </c>
      <c r="P23" s="68">
        <v>0</v>
      </c>
      <c r="Q23" s="60">
        <f t="shared" si="6"/>
        <v>0</v>
      </c>
    </row>
    <row r="24" spans="2:17" s="23" customFormat="1" ht="16.5" customHeight="1" thickBot="1">
      <c r="B24" s="206" t="s">
        <v>127</v>
      </c>
      <c r="C24" s="207"/>
      <c r="D24" s="208"/>
      <c r="E24" s="208"/>
      <c r="F24" s="209">
        <v>49554</v>
      </c>
      <c r="G24" s="214">
        <f t="shared" si="0"/>
        <v>100</v>
      </c>
      <c r="H24" s="209">
        <v>88705</v>
      </c>
      <c r="I24" s="214">
        <f t="shared" si="1"/>
        <v>100</v>
      </c>
      <c r="J24" s="209">
        <v>4413</v>
      </c>
      <c r="K24" s="214">
        <f t="shared" si="2"/>
        <v>100</v>
      </c>
      <c r="L24" s="505">
        <v>7538</v>
      </c>
      <c r="M24" s="215">
        <f t="shared" si="3"/>
        <v>100</v>
      </c>
      <c r="N24" s="209">
        <v>28894</v>
      </c>
      <c r="O24" s="214">
        <f t="shared" si="4"/>
        <v>100</v>
      </c>
      <c r="P24" s="209">
        <f>SUM(F24,H24,J24,L24,N24,)</f>
        <v>179104</v>
      </c>
      <c r="Q24" s="214">
        <f t="shared" si="6"/>
        <v>100</v>
      </c>
    </row>
    <row r="25" spans="2:17" s="218" customFormat="1" ht="12" customHeight="1" thickTop="1">
      <c r="B25" s="216" t="s">
        <v>210</v>
      </c>
      <c r="C25" s="198"/>
      <c r="D25" s="217" t="s">
        <v>213</v>
      </c>
      <c r="E25" s="679" t="s">
        <v>237</v>
      </c>
      <c r="F25" s="681">
        <f>ROUND('２６表（第２表）'!H6/'２６表（第２表）'!H17*100,1)</f>
        <v>154.8</v>
      </c>
      <c r="G25" s="682"/>
      <c r="H25" s="693">
        <f>ROUND('２６表（第２表）'!I6/'２６表（第２表）'!I17*100,1)</f>
        <v>283.9</v>
      </c>
      <c r="I25" s="694"/>
      <c r="J25" s="693">
        <f>ROUND('２６表（第２表）'!J6/'２６表（第２表）'!J17*100,1)</f>
        <v>454.2</v>
      </c>
      <c r="K25" s="694"/>
      <c r="L25" s="689">
        <f>ROUND('２６表（第２表）'!K6/'２６表（第２表）'!K17*100,1)</f>
        <v>748.9</v>
      </c>
      <c r="M25" s="690"/>
      <c r="N25" s="689">
        <f>ROUND('２６表（第２表）'!L6/'２６表（第２表）'!L17*100,1)</f>
        <v>99.5</v>
      </c>
      <c r="O25" s="690"/>
      <c r="P25" s="689">
        <f>ROUND('２６表（第２表）'!M6/'２６表（第２表）'!M17*100,1)</f>
        <v>242.2</v>
      </c>
      <c r="Q25" s="690"/>
    </row>
    <row r="26" spans="2:17" s="218" customFormat="1" ht="12" customHeight="1">
      <c r="B26" s="219"/>
      <c r="C26" s="220" t="s">
        <v>238</v>
      </c>
      <c r="D26" s="221" t="s">
        <v>214</v>
      </c>
      <c r="E26" s="680"/>
      <c r="F26" s="683"/>
      <c r="G26" s="684"/>
      <c r="H26" s="695"/>
      <c r="I26" s="696"/>
      <c r="J26" s="695"/>
      <c r="K26" s="696"/>
      <c r="L26" s="691"/>
      <c r="M26" s="692"/>
      <c r="N26" s="691"/>
      <c r="O26" s="692"/>
      <c r="P26" s="691"/>
      <c r="Q26" s="692"/>
    </row>
    <row r="27" spans="2:17" s="218" customFormat="1" ht="12" customHeight="1">
      <c r="B27" s="222" t="s">
        <v>211</v>
      </c>
      <c r="C27" s="223"/>
      <c r="D27" s="224" t="s">
        <v>219</v>
      </c>
      <c r="E27" s="671" t="s">
        <v>237</v>
      </c>
      <c r="F27" s="685">
        <f>'２６表（第２表）'!H6/('２６表（第２表）'!H17+'２６表（第２表）'!H58)*100</f>
        <v>59.5028434437867</v>
      </c>
      <c r="G27" s="686"/>
      <c r="H27" s="685">
        <f>'２６表（第２表）'!I6/('２６表（第２表）'!I17+'２６表（第２表）'!I58)*100</f>
        <v>99.93096087386076</v>
      </c>
      <c r="I27" s="686"/>
      <c r="J27" s="685">
        <f>'２６表（第２表）'!J6/('２６表（第２表）'!J17+'２６表（第２表）'!J58)*100</f>
        <v>454.2488103331067</v>
      </c>
      <c r="K27" s="686"/>
      <c r="L27" s="685">
        <f>'２６表（第２表）'!K6/('２６表（第２表）'!K17+'２６表（第２表）'!K58)*100</f>
        <v>748.8723799416291</v>
      </c>
      <c r="M27" s="686"/>
      <c r="N27" s="685">
        <f>'２６表（第２表）'!L6/('２６表（第２表）'!L17+'２６表（第２表）'!L58)*100</f>
        <v>37.80171790116149</v>
      </c>
      <c r="O27" s="686"/>
      <c r="P27" s="685">
        <f>'２６表（第２表）'!M6/('２６表（第２表）'!M17+'２６表（第２表）'!M58)*100</f>
        <v>92.51180427299755</v>
      </c>
      <c r="Q27" s="686"/>
    </row>
    <row r="28" spans="2:17" s="218" customFormat="1" ht="12" customHeight="1">
      <c r="B28" s="219"/>
      <c r="C28" s="220" t="s">
        <v>238</v>
      </c>
      <c r="D28" s="221" t="s">
        <v>217</v>
      </c>
      <c r="E28" s="680"/>
      <c r="F28" s="687"/>
      <c r="G28" s="688"/>
      <c r="H28" s="687"/>
      <c r="I28" s="688"/>
      <c r="J28" s="687"/>
      <c r="K28" s="688"/>
      <c r="L28" s="687"/>
      <c r="M28" s="688"/>
      <c r="N28" s="687"/>
      <c r="O28" s="688"/>
      <c r="P28" s="687"/>
      <c r="Q28" s="688"/>
    </row>
    <row r="29" spans="2:17" s="218" customFormat="1" ht="12" customHeight="1">
      <c r="B29" s="222" t="s">
        <v>212</v>
      </c>
      <c r="C29" s="223"/>
      <c r="D29" s="224" t="s">
        <v>215</v>
      </c>
      <c r="E29" s="671" t="s">
        <v>239</v>
      </c>
      <c r="F29" s="685">
        <f>('２６表（第２表）'!H7-'２６表（第２表）'!H10)/('２６表（第２表）'!H18-'２６表（第２表）'!H20)*100</f>
        <v>203.35471798984227</v>
      </c>
      <c r="G29" s="686"/>
      <c r="H29" s="685">
        <f>('２６表（第２表）'!I7-'２６表（第２表）'!I10)/('２６表（第２表）'!I18-'２６表（第２表）'!I20)*100</f>
        <v>9.313980995148551</v>
      </c>
      <c r="I29" s="686"/>
      <c r="J29" s="685">
        <f>('２６表（第２表）'!J7-'２６表（第２表）'!J10)/('２６表（第２表）'!J18-'２６表（第２表）'!J20)*100</f>
        <v>454.2488103331067</v>
      </c>
      <c r="K29" s="686"/>
      <c r="L29" s="685">
        <f>('２６表（第２表）'!K7-'２６表（第２表）'!K10)/('２６表（第２表）'!K18-'２６表（第２表）'!K20)*100</f>
        <v>964.6897966159631</v>
      </c>
      <c r="M29" s="686"/>
      <c r="N29" s="685">
        <f>('２６表（第２表）'!L7-'２６表（第２表）'!L10)/('２６表（第２表）'!L18-'２６表（第２表）'!L20)*100</f>
        <v>66.58037794460265</v>
      </c>
      <c r="O29" s="686"/>
      <c r="P29" s="685">
        <f>('２６表（第２表）'!M7-'２６表（第２表）'!M10)/('２６表（第２表）'!M18-'２６表（第２表）'!M20)*100</f>
        <v>171.06450842970904</v>
      </c>
      <c r="Q29" s="686"/>
    </row>
    <row r="30" spans="2:17" s="218" customFormat="1" ht="12" customHeight="1">
      <c r="B30" s="219"/>
      <c r="C30" s="220" t="s">
        <v>240</v>
      </c>
      <c r="D30" s="221" t="s">
        <v>216</v>
      </c>
      <c r="E30" s="680"/>
      <c r="F30" s="687"/>
      <c r="G30" s="688"/>
      <c r="H30" s="687"/>
      <c r="I30" s="688"/>
      <c r="J30" s="687"/>
      <c r="K30" s="688"/>
      <c r="L30" s="687"/>
      <c r="M30" s="688"/>
      <c r="N30" s="687"/>
      <c r="O30" s="688"/>
      <c r="P30" s="687"/>
      <c r="Q30" s="688"/>
    </row>
    <row r="31" spans="2:17" s="218" customFormat="1" ht="12" customHeight="1">
      <c r="B31" s="222" t="s">
        <v>224</v>
      </c>
      <c r="C31" s="225"/>
      <c r="D31" s="224" t="s">
        <v>218</v>
      </c>
      <c r="E31" s="671" t="s">
        <v>237</v>
      </c>
      <c r="F31" s="673">
        <f>'２６表（第２表）'!H19/('２６表（第２表）'!H7)*100</f>
        <v>0</v>
      </c>
      <c r="G31" s="674"/>
      <c r="H31" s="673">
        <f>'２６表（第２表）'!I19/('２６表（第２表）'!I7)*100</f>
        <v>0</v>
      </c>
      <c r="I31" s="674"/>
      <c r="J31" s="673">
        <f>'２６表（第２表）'!J19/('２６表（第２表）'!J7)*100</f>
        <v>0</v>
      </c>
      <c r="K31" s="674"/>
      <c r="L31" s="673">
        <f>'２６表（第２表）'!K19/('２６表（第２表）'!K7)*100</f>
        <v>0</v>
      </c>
      <c r="M31" s="674"/>
      <c r="N31" s="673">
        <f>'２６表（第２表）'!L19/('２６表（第２表）'!L7)*100</f>
        <v>0</v>
      </c>
      <c r="O31" s="674"/>
      <c r="P31" s="673">
        <f>'２６表（第２表）'!M19/('２６表（第２表）'!M7)*100</f>
        <v>0</v>
      </c>
      <c r="Q31" s="674"/>
    </row>
    <row r="32" spans="2:17" s="218" customFormat="1" ht="12" customHeight="1" thickBot="1">
      <c r="B32" s="226" t="s">
        <v>252</v>
      </c>
      <c r="C32" s="227"/>
      <c r="D32" s="228" t="s">
        <v>220</v>
      </c>
      <c r="E32" s="672"/>
      <c r="F32" s="675"/>
      <c r="G32" s="676"/>
      <c r="H32" s="675"/>
      <c r="I32" s="676"/>
      <c r="J32" s="675"/>
      <c r="K32" s="676"/>
      <c r="L32" s="675"/>
      <c r="M32" s="676"/>
      <c r="N32" s="675"/>
      <c r="O32" s="676"/>
      <c r="P32" s="675"/>
      <c r="Q32" s="676"/>
    </row>
  </sheetData>
  <sheetProtection/>
  <mergeCells count="39">
    <mergeCell ref="P31:Q32"/>
    <mergeCell ref="P29:Q30"/>
    <mergeCell ref="N31:O32"/>
    <mergeCell ref="N29:O30"/>
    <mergeCell ref="P25:Q26"/>
    <mergeCell ref="P27:Q28"/>
    <mergeCell ref="N25:O26"/>
    <mergeCell ref="H25:I26"/>
    <mergeCell ref="H27:I28"/>
    <mergeCell ref="J25:K26"/>
    <mergeCell ref="J27:K28"/>
    <mergeCell ref="E29:E30"/>
    <mergeCell ref="N27:O28"/>
    <mergeCell ref="L25:M26"/>
    <mergeCell ref="L27:M28"/>
    <mergeCell ref="H29:I30"/>
    <mergeCell ref="L29:M30"/>
    <mergeCell ref="L31:M32"/>
    <mergeCell ref="H31:I32"/>
    <mergeCell ref="F25:G26"/>
    <mergeCell ref="F29:G30"/>
    <mergeCell ref="F27:G28"/>
    <mergeCell ref="J31:K32"/>
    <mergeCell ref="J29:K30"/>
    <mergeCell ref="E31:E32"/>
    <mergeCell ref="F31:G32"/>
    <mergeCell ref="J2:K2"/>
    <mergeCell ref="J3:K3"/>
    <mergeCell ref="F2:G2"/>
    <mergeCell ref="F3:G3"/>
    <mergeCell ref="E25:E26"/>
    <mergeCell ref="E27:E28"/>
    <mergeCell ref="H3:I3"/>
    <mergeCell ref="H2:I2"/>
    <mergeCell ref="P2:Q3"/>
    <mergeCell ref="N2:O2"/>
    <mergeCell ref="N3:O3"/>
    <mergeCell ref="L2:M2"/>
    <mergeCell ref="L3:M3"/>
  </mergeCells>
  <conditionalFormatting sqref="L31 F31 N31 P31 F33:Q65536 H31 J31 I19:I24 L25 Q19:Q24 F29 F27 P27 N25 P25 J25 H29 J29 L29 N29 P29 H27 J27 L27 N27 I16:I17 H16:H25 J16:P24 Q16:Q17 I1:Q1 H1:H2 D29:D32 H4:Q15 F1:F25 G2:G24">
    <cfRule type="cellIs" priority="1" dxfId="0" operator="equal" stopIfTrue="1">
      <formula>0</formula>
    </cfRule>
  </conditionalFormatting>
  <printOptions horizontalCentered="1"/>
  <pageMargins left="0.7874015748031497" right="0.7874015748031497" top="0.8661417322834646" bottom="0.4724409448818898" header="0.5511811023622047" footer="0.1968503937007874"/>
  <pageSetup errors="blank" horizontalDpi="600" verticalDpi="600" orientation="landscape" paperSize="9" scale="85" r:id="rId2"/>
  <headerFooter alignWithMargins="0">
    <oddFooter>&amp;C&amp;"ＭＳ Ｐゴシック,太字"&amp;16 10　駐車場事業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茨城県</cp:lastModifiedBy>
  <cp:lastPrinted>2012-03-13T01:11:23Z</cp:lastPrinted>
  <dcterms:created xsi:type="dcterms:W3CDTF">1999-07-27T06:18:02Z</dcterms:created>
  <dcterms:modified xsi:type="dcterms:W3CDTF">2012-03-14T04:04:49Z</dcterms:modified>
  <cp:category/>
  <cp:version/>
  <cp:contentType/>
  <cp:contentStatus/>
</cp:coreProperties>
</file>