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60" windowWidth="7680" windowHeight="8760" activeTab="0"/>
  </bookViews>
  <sheets>
    <sheet name="51表（第１表）" sheetId="1" r:id="rId1"/>
    <sheet name="２６表（第２表）" sheetId="2" r:id="rId2"/>
    <sheet name="２４表（第３表）" sheetId="3" r:id="rId3"/>
    <sheet name="２１表（第４表）" sheetId="4" r:id="rId4"/>
    <sheet name="２５表（第５表）" sheetId="5" r:id="rId5"/>
  </sheets>
  <definedNames>
    <definedName name="_xlnm.Print_Area" localSheetId="3">'２１表（第４表）'!$B$1:$AI$41</definedName>
    <definedName name="_xlnm.Print_Area" localSheetId="2">'２４表（第３表）'!$B$1:$K$29</definedName>
    <definedName name="_xlnm.Print_Area" localSheetId="4">'２５表（第５表）'!$B$1:$U$102</definedName>
    <definedName name="_xlnm.Print_Area" localSheetId="1">'２６表（第２表）'!$B$1:$V$97</definedName>
    <definedName name="_xlnm.Print_Area" localSheetId="0">'51表（第１表）'!$B$1:$V$58</definedName>
    <definedName name="_xlnm.Print_Titles" localSheetId="3">'２１表（第４表）'!$B:$E</definedName>
    <definedName name="_xlnm.Print_Titles" localSheetId="2">'２４表（第３表）'!$B:$E,'２４表（第３表）'!$3:$4</definedName>
    <definedName name="_xlnm.Print_Titles" localSheetId="1">'２６表（第２表）'!$4:$6</definedName>
  </definedNames>
  <calcPr fullCalcOnLoad="1"/>
</workbook>
</file>

<file path=xl/sharedStrings.xml><?xml version="1.0" encoding="utf-8"?>
<sst xmlns="http://schemas.openxmlformats.org/spreadsheetml/2006/main" count="619" uniqueCount="309">
  <si>
    <t>財政融資</t>
  </si>
  <si>
    <t>郵　　　貯</t>
  </si>
  <si>
    <t>簡　　　保</t>
  </si>
  <si>
    <t>石岡市</t>
  </si>
  <si>
    <t>無</t>
  </si>
  <si>
    <t>坂東市</t>
  </si>
  <si>
    <t>082023</t>
  </si>
  <si>
    <t>082058</t>
  </si>
  <si>
    <t>082279</t>
  </si>
  <si>
    <t>082287</t>
  </si>
  <si>
    <t>082325</t>
  </si>
  <si>
    <t>日立市</t>
  </si>
  <si>
    <t>石岡市</t>
  </si>
  <si>
    <t>筑西市</t>
  </si>
  <si>
    <t>坂東市</t>
  </si>
  <si>
    <t>神栖市</t>
  </si>
  <si>
    <t>日立市</t>
  </si>
  <si>
    <t>　　　　　　　　団　体　名</t>
  </si>
  <si>
    <t>項　　　　目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</si>
  <si>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</si>
  <si>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</si>
  <si>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</si>
  <si>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</si>
  <si>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</si>
  <si>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</si>
  <si>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</si>
  <si>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</si>
  <si>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</si>
  <si>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</si>
  <si>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</si>
  <si>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</si>
  <si>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</si>
  <si>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</si>
  <si>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９．附帯事業費</t>
  </si>
  <si>
    <t>６．研究研修費</t>
  </si>
  <si>
    <t>７．委託料</t>
  </si>
  <si>
    <t>８．材料費</t>
  </si>
  <si>
    <t>（１）介護材料費</t>
  </si>
  <si>
    <t>（２）医療材料費</t>
  </si>
  <si>
    <t>（３）給食材料費</t>
  </si>
  <si>
    <t>１０．その他</t>
  </si>
  <si>
    <t>１１．費用合計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</si>
  <si>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</si>
  <si>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</si>
  <si>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</si>
  <si>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</si>
  <si>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</si>
  <si>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</si>
  <si>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第３表　地方債に関する調</t>
  </si>
  <si>
    <t>第２表　歳入歳出決算に関する調</t>
  </si>
  <si>
    <t>介護サービス事業</t>
  </si>
  <si>
    <t>第１表　施設及び業務概況に関する調</t>
  </si>
  <si>
    <t>（千円）</t>
  </si>
  <si>
    <t>員</t>
  </si>
  <si>
    <t>（人）</t>
  </si>
  <si>
    <t>ア　施設ｻｰﾋﾞｽ日数（日）</t>
  </si>
  <si>
    <t>イ　年延施設ｻｰﾋﾞｽ利用者数（人）</t>
  </si>
  <si>
    <t>（ア）居宅ｻｰﾋﾞｽ日数（日）</t>
  </si>
  <si>
    <t>ウ　年延入所定員（人）</t>
  </si>
  <si>
    <t>（イ）年延居宅ｻｰﾋﾞｽ利用者数（人）</t>
  </si>
  <si>
    <t>年延居宅ｻｰﾋﾞｽ利用者数（人）</t>
  </si>
  <si>
    <t>（ウ）年延入所定員（人）</t>
  </si>
  <si>
    <t>年延居宅介護支援利用者数（人）</t>
  </si>
  <si>
    <t>ア　介護サービス日数（日）</t>
  </si>
  <si>
    <t>イ　年延介護サービス利用者数（人）</t>
  </si>
  <si>
    <t>年延外来患者数（人）</t>
  </si>
  <si>
    <t>数</t>
  </si>
  <si>
    <t>（７）政府保証付外債</t>
  </si>
  <si>
    <t>（８）交付公債</t>
  </si>
  <si>
    <t>（９）その他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</si>
  <si>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</si>
  <si>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</si>
  <si>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</si>
  <si>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ア　訪問介護</t>
  </si>
  <si>
    <t>イ　訪問入浴</t>
  </si>
  <si>
    <t>　　介護</t>
  </si>
  <si>
    <t>ウ　訪問看護</t>
  </si>
  <si>
    <t>エ　訪問ﾘﾊﾋﾞﾘ</t>
  </si>
  <si>
    <t>カ　通所介護</t>
  </si>
  <si>
    <t>キ　通所ﾘﾊﾋﾞﾘ</t>
  </si>
  <si>
    <t>ク　短期入所</t>
  </si>
  <si>
    <t>　　生活介護</t>
  </si>
  <si>
    <t>ケ　短期入所</t>
  </si>
  <si>
    <t>　　療養介護</t>
  </si>
  <si>
    <t>オ　居宅療養
     管理指導</t>
  </si>
  <si>
    <t>コ　福祉用具
     貸与</t>
  </si>
  <si>
    <t>その他</t>
  </si>
  <si>
    <t>医療分</t>
  </si>
  <si>
    <t>（３）居宅介護支援</t>
  </si>
  <si>
    <t>施設</t>
  </si>
  <si>
    <t>居宅療養管理指導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</si>
  <si>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</si>
  <si>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</si>
  <si>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</si>
  <si>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</si>
  <si>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上記に対する財源としての地方債</t>
  </si>
  <si>
    <t>総収益</t>
  </si>
  <si>
    <t>総費用</t>
  </si>
  <si>
    <t>　　　　　総収益　　　　　</t>
  </si>
  <si>
    <t>総費用＋地方債償還金</t>
  </si>
  <si>
    <t>　　実質赤字額　　</t>
  </si>
  <si>
    <t>損益勘定所属職員給与費</t>
  </si>
  <si>
    <t>介護サービス収益</t>
  </si>
  <si>
    <t>介護サービス費用</t>
  </si>
  <si>
    <t>１８．赤字比率</t>
  </si>
  <si>
    <t>　　　　　　　介護サービス収益　　×１００</t>
  </si>
  <si>
    <t>２．指定管理者制度</t>
  </si>
  <si>
    <t>代行制</t>
  </si>
  <si>
    <t>無</t>
  </si>
  <si>
    <t>代行制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</si>
  <si>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</si>
  <si>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</si>
  <si>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</si>
  <si>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</si>
  <si>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</si>
  <si>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</si>
  <si>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</si>
  <si>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７％以上７．５％未満</t>
  </si>
  <si>
    <t>７．５％以上８％未満</t>
  </si>
  <si>
    <t>８％以上</t>
  </si>
  <si>
    <t>職員数</t>
  </si>
  <si>
    <t>×１００</t>
  </si>
  <si>
    <t>×１００</t>
  </si>
  <si>
    <t>（３）市中銀行</t>
  </si>
  <si>
    <t>（４）市中銀行以外の金融機関</t>
  </si>
  <si>
    <t>（５）市場公募債</t>
  </si>
  <si>
    <t>（６）共済組合</t>
  </si>
  <si>
    <t>項　目</t>
  </si>
  <si>
    <t>団体名</t>
  </si>
  <si>
    <t>082023</t>
  </si>
  <si>
    <t>082058</t>
  </si>
  <si>
    <t>082279</t>
  </si>
  <si>
    <t>082287</t>
  </si>
  <si>
    <t>082325</t>
  </si>
  <si>
    <t>　県　　計</t>
  </si>
  <si>
    <t>１．事業開始年月日</t>
  </si>
  <si>
    <t>（１）施設数</t>
  </si>
  <si>
    <t>３．</t>
  </si>
  <si>
    <t>ア　指定介護老人福祉施設</t>
  </si>
  <si>
    <t>イ　介護老人保健施設</t>
  </si>
  <si>
    <t>施</t>
  </si>
  <si>
    <t>ウ　通所介護</t>
  </si>
  <si>
    <t>設</t>
  </si>
  <si>
    <t>オ　短期入所生活介護</t>
  </si>
  <si>
    <t>（３）延床面積（㎡）</t>
  </si>
  <si>
    <t>（４）居室床面積（㎡）</t>
  </si>
  <si>
    <t>（１）</t>
  </si>
  <si>
    <t>ｻｰﾋﾞｽ</t>
  </si>
  <si>
    <t>４．</t>
  </si>
  <si>
    <t>（２）</t>
  </si>
  <si>
    <t>業</t>
  </si>
  <si>
    <t>務</t>
  </si>
  <si>
    <t>（４）</t>
  </si>
  <si>
    <t>（５）</t>
  </si>
  <si>
    <t>うち</t>
  </si>
  <si>
    <t>（１）</t>
  </si>
  <si>
    <t>ア　医　　師</t>
  </si>
  <si>
    <t>５．</t>
  </si>
  <si>
    <t>職</t>
  </si>
  <si>
    <t>イ　看護職員</t>
  </si>
  <si>
    <t>種</t>
  </si>
  <si>
    <t>ウ　介護職員</t>
  </si>
  <si>
    <t>別</t>
  </si>
  <si>
    <t>エ　介護支援専門員</t>
  </si>
  <si>
    <t>職</t>
  </si>
  <si>
    <t>オ　理学療法士又は作業療法士</t>
  </si>
  <si>
    <t>カ　事務職員</t>
  </si>
  <si>
    <t>キ　その他職員</t>
  </si>
  <si>
    <t>ク　　　　計</t>
  </si>
  <si>
    <t>（２）</t>
  </si>
  <si>
    <t>　　　　　計</t>
  </si>
  <si>
    <t>（１）損益勘定職員数</t>
  </si>
  <si>
    <t>（２）資本勘定職員数</t>
  </si>
  <si>
    <t>第４表　費用構成表</t>
  </si>
  <si>
    <t>（％）</t>
  </si>
  <si>
    <t>（％）</t>
  </si>
  <si>
    <t>　　　営業収益比率（％）</t>
  </si>
  <si>
    <t>（単位：千円）</t>
  </si>
  <si>
    <t>団　　体　　名</t>
  </si>
  <si>
    <t>項　　　目</t>
  </si>
  <si>
    <t>資金別内訳</t>
  </si>
  <si>
    <t>利率別内訳</t>
  </si>
  <si>
    <t>指定介護老人福祉施設</t>
  </si>
  <si>
    <t>1.収益的収支</t>
  </si>
  <si>
    <t>（１）総収益　（Ｂ）＋（Ｃ）　　　　　　　　　　（Ａ）</t>
  </si>
  <si>
    <t>ア介護サービス収益　　　　　　　　（Ｂ）</t>
  </si>
  <si>
    <t>（ア）料金収入</t>
  </si>
  <si>
    <t>（イ）その他</t>
  </si>
  <si>
    <t>イ介護サービス外収益　　　　　　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</si>
  <si>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</si>
  <si>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</si>
  <si>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</si>
  <si>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</si>
  <si>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　　　　　　　　　（Ｄ）</t>
  </si>
  <si>
    <t>ア介護サービス費用　　　　　　　　（Ｅ）</t>
  </si>
  <si>
    <t>（ア）職員給与費</t>
  </si>
  <si>
    <t>（イ）材料費</t>
  </si>
  <si>
    <t>（ウ）その他</t>
  </si>
  <si>
    <t>イ介護サービス外費用　　　　　　　（Ｆ）</t>
  </si>
  <si>
    <t>（ア）支払利息</t>
  </si>
  <si>
    <t>ⅰ　地方債利息</t>
  </si>
  <si>
    <t>（３）収支差引（Ａ）―（Ｄ）　　　　　　　　　（Ｇ）</t>
  </si>
  <si>
    <t>２．資本的収支</t>
  </si>
  <si>
    <t>（１）資本的収入　　　　　　　　　　　　　 　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</si>
  <si>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</si>
  <si>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</si>
  <si>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</si>
  <si>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</si>
  <si>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</si>
  <si>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</si>
  <si>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</si>
  <si>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</si>
  <si>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</si>
  <si>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　　　　　　　　　　　　　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</si>
  <si>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</si>
  <si>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</si>
  <si>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</si>
  <si>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</si>
  <si>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</si>
  <si>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</si>
  <si>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単独事業費</t>
  </si>
  <si>
    <t>アの財源内訳</t>
  </si>
  <si>
    <t>地方債</t>
  </si>
  <si>
    <t>国庫補助金</t>
  </si>
  <si>
    <t>都道府県補助金</t>
  </si>
  <si>
    <t>工事負担金</t>
  </si>
  <si>
    <t>他会計繰入金</t>
  </si>
  <si>
    <t>イ　地方債償還金　　　　　　　　　　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</si>
  <si>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</si>
  <si>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</si>
  <si>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</si>
  <si>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</si>
  <si>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</si>
  <si>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</si>
  <si>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　　　　　　　 　（Ｋ）</t>
  </si>
  <si>
    <t>３.収支再差引（Ｇ）＋（Ｋ）　　　　　　　　　　　 　（Ｌ）</t>
  </si>
  <si>
    <t>４．積立金　　　　　　　　　　　　　　　　　　　　 　（Ｍ）</t>
  </si>
  <si>
    <t>５.前年度からの繰越金　　　　　　　　　　　　 　（Ｎ）</t>
  </si>
  <si>
    <t>うち地方債</t>
  </si>
  <si>
    <t>６．前年度繰上充用金　　　　　　　　　　　　　　（Ｏ）</t>
  </si>
  <si>
    <t>７．形式収支(L)-(M)+(N)-(O)+(X)+(Y)　　　  （Ｐ）</t>
  </si>
  <si>
    <t>８．未収入特定財源</t>
  </si>
  <si>
    <t>内訳</t>
  </si>
  <si>
    <t>国庫（県）支出金</t>
  </si>
  <si>
    <t>９．翌年度に繰越すべき財源　　　　　　　　　　（Ｑ）</t>
  </si>
  <si>
    <t>１０．実質収支　（Ｐ）―（Ｑ）</t>
  </si>
  <si>
    <t>黒字</t>
  </si>
  <si>
    <t>赤字（△）</t>
  </si>
  <si>
    <t>（％）</t>
  </si>
  <si>
    <t>６．特別会計設置の有無</t>
  </si>
  <si>
    <t>有</t>
  </si>
  <si>
    <t>ⅱ　その他借入金利息</t>
  </si>
  <si>
    <t>（２）地方公共団体金融機構</t>
  </si>
  <si>
    <t>第５表　職種別給与に関する調</t>
  </si>
  <si>
    <t>1.医師</t>
  </si>
  <si>
    <t>年間延職員数</t>
  </si>
  <si>
    <t>年度末職員数</t>
  </si>
  <si>
    <t>基本給</t>
  </si>
  <si>
    <t>手当</t>
  </si>
  <si>
    <t>時間外勤務手当</t>
  </si>
  <si>
    <t>特殊勤務手当</t>
  </si>
  <si>
    <t>期末勤勉手当</t>
  </si>
  <si>
    <t>その他</t>
  </si>
  <si>
    <t>計</t>
  </si>
  <si>
    <t>延年齢</t>
  </si>
  <si>
    <t>（歳）</t>
  </si>
  <si>
    <t>延経験年数</t>
  </si>
  <si>
    <t>（年）</t>
  </si>
  <si>
    <t>2.看護職員</t>
  </si>
  <si>
    <t>3.介護職員</t>
  </si>
  <si>
    <t>4.介護支援職員</t>
  </si>
  <si>
    <t>5.理学療法士又は作業療法士</t>
  </si>
  <si>
    <t>6.事務職員</t>
  </si>
  <si>
    <t>7.その他職員</t>
  </si>
  <si>
    <t>計　１～７</t>
  </si>
  <si>
    <t>（２）</t>
  </si>
  <si>
    <t>定員</t>
  </si>
  <si>
    <t>（人）</t>
  </si>
  <si>
    <t>居　宅　サ　ー　ビ　ス</t>
  </si>
  <si>
    <t>（１）政府</t>
  </si>
  <si>
    <t>　　 資金</t>
  </si>
  <si>
    <t>１２．総収支比率</t>
  </si>
  <si>
    <t>１３．収益的収支比率</t>
  </si>
  <si>
    <t>１４．営業収支比率</t>
  </si>
  <si>
    <t>１５．職員給与費対</t>
  </si>
  <si>
    <r>
      <t xml:space="preserve">　　　　　　　　　　　　　　　　　団体名 </t>
    </r>
    <r>
      <rPr>
        <sz val="11"/>
        <rFont val="ＭＳ Ｐゴシック"/>
        <family val="3"/>
      </rPr>
      <t xml:space="preserve"> 　</t>
    </r>
  </si>
  <si>
    <t>無</t>
  </si>
  <si>
    <t>指定介護老人福祉施設</t>
  </si>
  <si>
    <t>老人短期入所</t>
  </si>
  <si>
    <t>老人ﾃﾞｲｻｰﾋﾞｽｾﾝﾀｰ</t>
  </si>
  <si>
    <t>筑西市</t>
  </si>
  <si>
    <t>神栖市</t>
  </si>
  <si>
    <t>合計</t>
  </si>
  <si>
    <t>県 計</t>
  </si>
  <si>
    <t>起債前借</t>
  </si>
  <si>
    <t>（１）地方債利息</t>
  </si>
  <si>
    <t>（２）一時借入金利息</t>
  </si>
  <si>
    <t>老人短期入所</t>
  </si>
  <si>
    <t>老人ﾃﾞｲｻｰﾋﾞｽｾﾝﾀｰ</t>
  </si>
  <si>
    <t>県　　計</t>
  </si>
  <si>
    <t>県　計</t>
  </si>
  <si>
    <t>エ　通所ﾘﾊﾋﾞﾘﾃｰｼｮﾝ</t>
  </si>
  <si>
    <t>訪問ﾘﾊﾋﾞﾘﾃｰｼｮﾝ</t>
  </si>
  <si>
    <t>訪問看護</t>
  </si>
  <si>
    <t>　　ﾃｰｼｮﾝ</t>
  </si>
  <si>
    <t>（３）他会計借入金等利息</t>
  </si>
  <si>
    <t>機構資金</t>
  </si>
  <si>
    <t>機構資金に係る繰上償還金分</t>
  </si>
  <si>
    <t>地方債現在高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</si>
</sst>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);[Red]\(#,##0\)"/>
    <numFmt numFmtId="183" formatCode="0.0_ "/>
    <numFmt numFmtId="184" formatCode="#,##0.0_);[Red]\(#,##0.0\)"/>
    <numFmt numFmtId="185" formatCode="0.0_);[Red]\(0.0\)"/>
    <numFmt numFmtId="186" formatCode="#,##0;&quot;▲ &quot;#,##0"/>
    <numFmt numFmtId="187" formatCode="0;&quot;△ &quot;0"/>
    <numFmt numFmtId="188" formatCode="#,##0;&quot;△ &quot;#,##0"/>
    <numFmt numFmtId="189" formatCode="0_ "/>
    <numFmt numFmtId="190" formatCode="0.00_ "/>
    <numFmt numFmtId="191" formatCode="0_ ;[Red]\-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735">
    <xf numFmtId="0" fontId="0" fillId="0" borderId="0" xfId="0" applyAlignment="1">
      <alignment/>
    </xf>
    <xf numFmtId="38" fontId="4" fillId="0" borderId="0" xfId="49" applyFont="1" applyFill="1" applyAlignment="1">
      <alignment horizontal="center"/>
    </xf>
    <xf numFmtId="0" fontId="8" fillId="0" borderId="0" xfId="0" applyFont="1" applyAlignment="1">
      <alignment vertical="center"/>
    </xf>
    <xf numFmtId="38" fontId="1" fillId="0" borderId="10" xfId="49" applyFont="1" applyFill="1" applyBorder="1" applyAlignment="1">
      <alignment vertical="center" wrapText="1"/>
    </xf>
    <xf numFmtId="49" fontId="3" fillId="0" borderId="11" xfId="49" applyNumberFormat="1" applyFont="1" applyFill="1" applyBorder="1" applyAlignment="1">
      <alignment vertical="center"/>
    </xf>
    <xf numFmtId="49" fontId="3" fillId="0" borderId="12" xfId="49" applyNumberFormat="1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38" fontId="4" fillId="0" borderId="0" xfId="49" applyFont="1" applyFill="1" applyAlignment="1">
      <alignment horizontal="center" vertical="center"/>
    </xf>
    <xf numFmtId="49" fontId="2" fillId="0" borderId="12" xfId="49" applyNumberFormat="1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49" fontId="2" fillId="0" borderId="13" xfId="49" applyNumberFormat="1" applyFont="1" applyFill="1" applyBorder="1" applyAlignment="1">
      <alignment vertical="center"/>
    </xf>
    <xf numFmtId="49" fontId="2" fillId="0" borderId="12" xfId="49" applyNumberFormat="1" applyFont="1" applyFill="1" applyBorder="1" applyAlignment="1">
      <alignment vertical="center"/>
    </xf>
    <xf numFmtId="49" fontId="3" fillId="0" borderId="0" xfId="49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2" xfId="49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177" fontId="0" fillId="0" borderId="22" xfId="49" applyNumberFormat="1" applyFont="1" applyBorder="1" applyAlignment="1">
      <alignment horizontal="center" vertical="center" shrinkToFit="1"/>
    </xf>
    <xf numFmtId="177" fontId="12" fillId="0" borderId="23" xfId="49" applyNumberFormat="1" applyFont="1" applyBorder="1" applyAlignment="1">
      <alignment horizontal="center" shrinkToFit="1"/>
    </xf>
    <xf numFmtId="177" fontId="0" fillId="0" borderId="24" xfId="49" applyNumberFormat="1" applyFont="1" applyBorder="1" applyAlignment="1">
      <alignment horizontal="center" vertical="center" shrinkToFit="1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center" vertical="center"/>
    </xf>
    <xf numFmtId="49" fontId="0" fillId="0" borderId="26" xfId="4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38" fontId="0" fillId="0" borderId="21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0" fillId="0" borderId="28" xfId="49" applyFont="1" applyFill="1" applyBorder="1" applyAlignment="1">
      <alignment horizontal="left"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57" fontId="0" fillId="0" borderId="13" xfId="49" applyNumberFormat="1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left" vertical="center"/>
    </xf>
    <xf numFmtId="38" fontId="0" fillId="0" borderId="32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33" xfId="49" applyFont="1" applyFill="1" applyBorder="1" applyAlignment="1">
      <alignment horizontal="center" vertical="center"/>
    </xf>
    <xf numFmtId="38" fontId="0" fillId="0" borderId="34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49" fontId="0" fillId="0" borderId="37" xfId="49" applyNumberFormat="1" applyFont="1" applyFill="1" applyBorder="1" applyAlignment="1">
      <alignment horizontal="center" vertical="center"/>
    </xf>
    <xf numFmtId="38" fontId="0" fillId="0" borderId="38" xfId="49" applyFont="1" applyFill="1" applyBorder="1" applyAlignment="1">
      <alignment vertical="center"/>
    </xf>
    <xf numFmtId="38" fontId="0" fillId="0" borderId="10" xfId="49" applyFont="1" applyFill="1" applyBorder="1" applyAlignment="1">
      <alignment/>
    </xf>
    <xf numFmtId="38" fontId="0" fillId="0" borderId="37" xfId="49" applyFont="1" applyFill="1" applyBorder="1" applyAlignment="1">
      <alignment horizontal="center" vertical="center"/>
    </xf>
    <xf numFmtId="38" fontId="0" fillId="0" borderId="39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49" fontId="0" fillId="0" borderId="13" xfId="49" applyNumberFormat="1" applyFont="1" applyFill="1" applyBorder="1" applyAlignment="1">
      <alignment horizontal="center" vertical="center"/>
    </xf>
    <xf numFmtId="49" fontId="0" fillId="0" borderId="29" xfId="49" applyNumberFormat="1" applyFont="1" applyFill="1" applyBorder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49" fontId="0" fillId="0" borderId="42" xfId="49" applyNumberFormat="1" applyFont="1" applyFill="1" applyBorder="1" applyAlignment="1">
      <alignment vertical="center"/>
    </xf>
    <xf numFmtId="49" fontId="0" fillId="0" borderId="21" xfId="49" applyNumberFormat="1" applyFont="1" applyFill="1" applyBorder="1" applyAlignment="1">
      <alignment vertical="center"/>
    </xf>
    <xf numFmtId="49" fontId="0" fillId="0" borderId="12" xfId="49" applyNumberFormat="1" applyFont="1" applyFill="1" applyBorder="1" applyAlignment="1">
      <alignment horizontal="center" vertical="center"/>
    </xf>
    <xf numFmtId="49" fontId="0" fillId="0" borderId="11" xfId="49" applyNumberFormat="1" applyFont="1" applyFill="1" applyBorder="1" applyAlignment="1">
      <alignment horizontal="center" vertical="center"/>
    </xf>
    <xf numFmtId="38" fontId="0" fillId="0" borderId="43" xfId="49" applyFont="1" applyFill="1" applyBorder="1" applyAlignment="1">
      <alignment vertical="center"/>
    </xf>
    <xf numFmtId="49" fontId="0" fillId="0" borderId="34" xfId="49" applyNumberFormat="1" applyFont="1" applyFill="1" applyBorder="1" applyAlignment="1">
      <alignment horizontal="center" vertical="center"/>
    </xf>
    <xf numFmtId="49" fontId="0" fillId="0" borderId="19" xfId="49" applyNumberFormat="1" applyFont="1" applyFill="1" applyBorder="1" applyAlignment="1">
      <alignment horizontal="center" vertical="center"/>
    </xf>
    <xf numFmtId="49" fontId="0" fillId="0" borderId="11" xfId="49" applyNumberFormat="1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49" fontId="0" fillId="0" borderId="0" xfId="49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53" xfId="49" applyFont="1" applyFill="1" applyBorder="1" applyAlignment="1">
      <alignment horizontal="center" vertical="center"/>
    </xf>
    <xf numFmtId="38" fontId="0" fillId="23" borderId="54" xfId="49" applyFont="1" applyFill="1" applyBorder="1" applyAlignment="1">
      <alignment vertical="center"/>
    </xf>
    <xf numFmtId="38" fontId="0" fillId="23" borderId="55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23" borderId="58" xfId="49" applyFont="1" applyFill="1" applyBorder="1" applyAlignment="1">
      <alignment/>
    </xf>
    <xf numFmtId="38" fontId="0" fillId="23" borderId="13" xfId="49" applyFont="1" applyFill="1" applyBorder="1" applyAlignment="1">
      <alignment/>
    </xf>
    <xf numFmtId="38" fontId="0" fillId="23" borderId="40" xfId="49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59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/>
    </xf>
    <xf numFmtId="38" fontId="0" fillId="0" borderId="67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 shrinkToFit="1"/>
    </xf>
    <xf numFmtId="38" fontId="0" fillId="0" borderId="69" xfId="49" applyFont="1" applyFill="1" applyBorder="1" applyAlignment="1">
      <alignment vertical="center"/>
    </xf>
    <xf numFmtId="38" fontId="0" fillId="0" borderId="70" xfId="49" applyFont="1" applyFill="1" applyBorder="1" applyAlignment="1">
      <alignment vertical="center"/>
    </xf>
    <xf numFmtId="38" fontId="0" fillId="0" borderId="7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72" xfId="49" applyFont="1" applyFill="1" applyBorder="1" applyAlignment="1">
      <alignment/>
    </xf>
    <xf numFmtId="38" fontId="0" fillId="0" borderId="73" xfId="49" applyFont="1" applyFill="1" applyBorder="1" applyAlignment="1">
      <alignment vertical="center"/>
    </xf>
    <xf numFmtId="38" fontId="0" fillId="0" borderId="74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0" fillId="0" borderId="78" xfId="49" applyFont="1" applyFill="1" applyBorder="1" applyAlignment="1">
      <alignment vertical="center"/>
    </xf>
    <xf numFmtId="38" fontId="0" fillId="0" borderId="79" xfId="49" applyFont="1" applyFill="1" applyBorder="1" applyAlignment="1">
      <alignment vertical="center"/>
    </xf>
    <xf numFmtId="38" fontId="0" fillId="0" borderId="80" xfId="49" applyFont="1" applyFill="1" applyBorder="1" applyAlignment="1">
      <alignment vertical="center"/>
    </xf>
    <xf numFmtId="38" fontId="0" fillId="0" borderId="81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82" xfId="49" applyFont="1" applyFill="1" applyBorder="1" applyAlignment="1">
      <alignment vertical="center"/>
    </xf>
    <xf numFmtId="38" fontId="0" fillId="0" borderId="83" xfId="49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 horizontal="left" vertical="center" wrapText="1"/>
    </xf>
    <xf numFmtId="38" fontId="0" fillId="0" borderId="0" xfId="49" applyFont="1" applyFill="1" applyBorder="1" applyAlignment="1">
      <alignment/>
    </xf>
    <xf numFmtId="38" fontId="0" fillId="0" borderId="84" xfId="49" applyFont="1" applyBorder="1" applyAlignment="1">
      <alignment/>
    </xf>
    <xf numFmtId="38" fontId="0" fillId="0" borderId="55" xfId="49" applyFont="1" applyBorder="1" applyAlignment="1">
      <alignment/>
    </xf>
    <xf numFmtId="38" fontId="0" fillId="0" borderId="85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0" xfId="49" applyFont="1" applyBorder="1" applyAlignment="1">
      <alignment/>
    </xf>
    <xf numFmtId="49" fontId="0" fillId="0" borderId="86" xfId="49" applyNumberFormat="1" applyFont="1" applyFill="1" applyBorder="1" applyAlignment="1">
      <alignment vertical="center"/>
    </xf>
    <xf numFmtId="49" fontId="0" fillId="0" borderId="87" xfId="49" applyNumberFormat="1" applyFont="1" applyFill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88" xfId="49" applyFont="1" applyFill="1" applyBorder="1" applyAlignment="1">
      <alignment horizontal="center"/>
    </xf>
    <xf numFmtId="38" fontId="0" fillId="0" borderId="0" xfId="49" applyFont="1" applyFill="1" applyAlignment="1">
      <alignment vertical="center"/>
    </xf>
    <xf numFmtId="38" fontId="0" fillId="0" borderId="18" xfId="49" applyFont="1" applyFill="1" applyBorder="1" applyAlignment="1">
      <alignment horizontal="left" vertical="center"/>
    </xf>
    <xf numFmtId="38" fontId="0" fillId="0" borderId="19" xfId="49" applyFont="1" applyFill="1" applyBorder="1" applyAlignment="1">
      <alignment horizontal="left" vertical="center"/>
    </xf>
    <xf numFmtId="38" fontId="2" fillId="0" borderId="19" xfId="49" applyFont="1" applyFill="1" applyBorder="1" applyAlignment="1">
      <alignment horizontal="left" vertical="center"/>
    </xf>
    <xf numFmtId="38" fontId="0" fillId="0" borderId="89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left" vertical="center"/>
    </xf>
    <xf numFmtId="38" fontId="0" fillId="0" borderId="21" xfId="49" applyFont="1" applyFill="1" applyBorder="1" applyAlignment="1">
      <alignment horizontal="left" vertical="center"/>
    </xf>
    <xf numFmtId="38" fontId="2" fillId="0" borderId="27" xfId="49" applyFont="1" applyFill="1" applyBorder="1" applyAlignment="1">
      <alignment horizontal="left"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left" vertical="center"/>
    </xf>
    <xf numFmtId="38" fontId="2" fillId="0" borderId="57" xfId="49" applyFont="1" applyFill="1" applyBorder="1" applyAlignment="1">
      <alignment horizontal="left" vertical="center"/>
    </xf>
    <xf numFmtId="38" fontId="0" fillId="0" borderId="28" xfId="49" applyFont="1" applyBorder="1" applyAlignment="1">
      <alignment/>
    </xf>
    <xf numFmtId="38" fontId="0" fillId="0" borderId="58" xfId="49" applyFont="1" applyBorder="1" applyAlignment="1">
      <alignment/>
    </xf>
    <xf numFmtId="38" fontId="0" fillId="0" borderId="30" xfId="49" applyFont="1" applyBorder="1" applyAlignment="1">
      <alignment vertical="center"/>
    </xf>
    <xf numFmtId="38" fontId="0" fillId="0" borderId="43" xfId="49" applyFont="1" applyFill="1" applyBorder="1" applyAlignment="1">
      <alignment horizontal="left" vertical="center"/>
    </xf>
    <xf numFmtId="38" fontId="2" fillId="0" borderId="32" xfId="49" applyFont="1" applyFill="1" applyBorder="1" applyAlignment="1">
      <alignment horizontal="left" vertical="center"/>
    </xf>
    <xf numFmtId="38" fontId="2" fillId="0" borderId="15" xfId="49" applyFont="1" applyFill="1" applyBorder="1" applyAlignment="1">
      <alignment horizontal="left" vertical="center"/>
    </xf>
    <xf numFmtId="38" fontId="0" fillId="23" borderId="30" xfId="49" applyFont="1" applyFill="1" applyBorder="1" applyAlignment="1">
      <alignment vertical="center"/>
    </xf>
    <xf numFmtId="38" fontId="0" fillId="0" borderId="59" xfId="49" applyFont="1" applyFill="1" applyBorder="1" applyAlignment="1">
      <alignment horizontal="left" vertical="center"/>
    </xf>
    <xf numFmtId="38" fontId="0" fillId="0" borderId="90" xfId="49" applyFont="1" applyFill="1" applyBorder="1" applyAlignment="1">
      <alignment horizontal="left" vertical="center"/>
    </xf>
    <xf numFmtId="38" fontId="0" fillId="0" borderId="91" xfId="49" applyFont="1" applyBorder="1" applyAlignment="1">
      <alignment/>
    </xf>
    <xf numFmtId="38" fontId="0" fillId="0" borderId="92" xfId="49" applyFont="1" applyBorder="1" applyAlignment="1">
      <alignment/>
    </xf>
    <xf numFmtId="38" fontId="0" fillId="0" borderId="77" xfId="49" applyFont="1" applyBorder="1" applyAlignment="1">
      <alignment vertical="center"/>
    </xf>
    <xf numFmtId="38" fontId="0" fillId="0" borderId="68" xfId="49" applyFont="1" applyFill="1" applyBorder="1" applyAlignment="1">
      <alignment horizontal="left" vertical="center"/>
    </xf>
    <xf numFmtId="38" fontId="0" fillId="0" borderId="93" xfId="49" applyFont="1" applyBorder="1" applyAlignment="1">
      <alignment/>
    </xf>
    <xf numFmtId="38" fontId="0" fillId="0" borderId="94" xfId="49" applyFont="1" applyBorder="1" applyAlignment="1">
      <alignment/>
    </xf>
    <xf numFmtId="38" fontId="0" fillId="0" borderId="60" xfId="49" applyFont="1" applyBorder="1" applyAlignment="1">
      <alignment vertical="center"/>
    </xf>
    <xf numFmtId="38" fontId="0" fillId="0" borderId="40" xfId="49" applyFont="1" applyFill="1" applyBorder="1" applyAlignment="1">
      <alignment horizontal="left" vertical="center"/>
    </xf>
    <xf numFmtId="38" fontId="0" fillId="0" borderId="95" xfId="49" applyFont="1" applyFill="1" applyBorder="1" applyAlignment="1">
      <alignment horizontal="left" vertical="center"/>
    </xf>
    <xf numFmtId="38" fontId="0" fillId="0" borderId="96" xfId="49" applyFont="1" applyBorder="1" applyAlignment="1">
      <alignment/>
    </xf>
    <xf numFmtId="38" fontId="0" fillId="0" borderId="97" xfId="49" applyFont="1" applyBorder="1" applyAlignment="1">
      <alignment/>
    </xf>
    <xf numFmtId="38" fontId="0" fillId="0" borderId="61" xfId="49" applyFont="1" applyBorder="1" applyAlignment="1">
      <alignment vertical="center"/>
    </xf>
    <xf numFmtId="38" fontId="0" fillId="0" borderId="54" xfId="49" applyFont="1" applyBorder="1" applyAlignment="1">
      <alignment/>
    </xf>
    <xf numFmtId="38" fontId="0" fillId="0" borderId="38" xfId="49" applyFont="1" applyFill="1" applyBorder="1" applyAlignment="1">
      <alignment horizontal="left" vertical="center"/>
    </xf>
    <xf numFmtId="38" fontId="0" fillId="0" borderId="14" xfId="49" applyFont="1" applyFill="1" applyBorder="1" applyAlignment="1">
      <alignment horizontal="left" vertical="center"/>
    </xf>
    <xf numFmtId="38" fontId="0" fillId="0" borderId="53" xfId="49" applyFont="1" applyFill="1" applyBorder="1" applyAlignment="1">
      <alignment horizontal="left" vertical="center"/>
    </xf>
    <xf numFmtId="38" fontId="0" fillId="0" borderId="15" xfId="49" applyFont="1" applyFill="1" applyBorder="1" applyAlignment="1">
      <alignment horizontal="left" vertical="center"/>
    </xf>
    <xf numFmtId="38" fontId="0" fillId="0" borderId="31" xfId="49" applyFont="1" applyBorder="1" applyAlignment="1">
      <alignment/>
    </xf>
    <xf numFmtId="38" fontId="0" fillId="0" borderId="33" xfId="49" applyFont="1" applyBorder="1" applyAlignment="1">
      <alignment/>
    </xf>
    <xf numFmtId="38" fontId="2" fillId="0" borderId="25" xfId="49" applyFont="1" applyFill="1" applyBorder="1" applyAlignment="1">
      <alignment horizontal="left" vertical="center"/>
    </xf>
    <xf numFmtId="38" fontId="0" fillId="0" borderId="56" xfId="49" applyFont="1" applyFill="1" applyBorder="1" applyAlignment="1">
      <alignment horizontal="left" vertical="center"/>
    </xf>
    <xf numFmtId="38" fontId="0" fillId="0" borderId="44" xfId="49" applyFont="1" applyFill="1" applyBorder="1" applyAlignment="1">
      <alignment horizontal="left" vertical="center"/>
    </xf>
    <xf numFmtId="38" fontId="0" fillId="0" borderId="74" xfId="49" applyFont="1" applyFill="1" applyBorder="1" applyAlignment="1">
      <alignment horizontal="left" vertical="center"/>
    </xf>
    <xf numFmtId="38" fontId="0" fillId="0" borderId="54" xfId="49" applyFont="1" applyBorder="1" applyAlignment="1">
      <alignment vertical="center"/>
    </xf>
    <xf numFmtId="38" fontId="9" fillId="0" borderId="31" xfId="49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38" fontId="9" fillId="0" borderId="41" xfId="49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38" fontId="9" fillId="0" borderId="100" xfId="49" applyFont="1" applyBorder="1" applyAlignment="1">
      <alignment horizontal="center" vertical="center"/>
    </xf>
    <xf numFmtId="38" fontId="0" fillId="0" borderId="101" xfId="49" applyFont="1" applyFill="1" applyBorder="1" applyAlignment="1">
      <alignment vertical="center"/>
    </xf>
    <xf numFmtId="49" fontId="0" fillId="0" borderId="33" xfId="49" applyNumberFormat="1" applyFont="1" applyFill="1" applyBorder="1" applyAlignment="1">
      <alignment horizontal="center" vertical="center"/>
    </xf>
    <xf numFmtId="49" fontId="0" fillId="0" borderId="58" xfId="49" applyNumberFormat="1" applyFont="1" applyFill="1" applyBorder="1" applyAlignment="1">
      <alignment horizontal="center" vertical="center"/>
    </xf>
    <xf numFmtId="177" fontId="11" fillId="0" borderId="67" xfId="49" applyNumberFormat="1" applyFont="1" applyBorder="1" applyAlignment="1">
      <alignment horizontal="center" shrinkToFit="1"/>
    </xf>
    <xf numFmtId="177" fontId="9" fillId="0" borderId="22" xfId="49" applyNumberFormat="1" applyFont="1" applyBorder="1" applyAlignment="1">
      <alignment horizontal="center" vertical="center" shrinkToFit="1"/>
    </xf>
    <xf numFmtId="38" fontId="0" fillId="0" borderId="41" xfId="49" applyFont="1" applyFill="1" applyBorder="1" applyAlignment="1">
      <alignment vertical="center"/>
    </xf>
    <xf numFmtId="38" fontId="0" fillId="0" borderId="11" xfId="49" applyFont="1" applyBorder="1" applyAlignment="1">
      <alignment/>
    </xf>
    <xf numFmtId="38" fontId="0" fillId="0" borderId="102" xfId="49" applyFont="1" applyBorder="1" applyAlignment="1">
      <alignment/>
    </xf>
    <xf numFmtId="38" fontId="0" fillId="0" borderId="103" xfId="49" applyFont="1" applyBorder="1" applyAlignment="1">
      <alignment/>
    </xf>
    <xf numFmtId="38" fontId="0" fillId="0" borderId="97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94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38" fontId="0" fillId="0" borderId="85" xfId="49" applyFont="1" applyBorder="1" applyAlignment="1">
      <alignment vertical="center"/>
    </xf>
    <xf numFmtId="38" fontId="0" fillId="0" borderId="92" xfId="49" applyFont="1" applyBorder="1" applyAlignment="1">
      <alignment vertical="center"/>
    </xf>
    <xf numFmtId="38" fontId="0" fillId="0" borderId="104" xfId="49" applyFont="1" applyBorder="1" applyAlignment="1">
      <alignment vertical="center"/>
    </xf>
    <xf numFmtId="38" fontId="9" fillId="23" borderId="37" xfId="49" applyFont="1" applyFill="1" applyBorder="1" applyAlignment="1">
      <alignment vertical="center"/>
    </xf>
    <xf numFmtId="38" fontId="9" fillId="23" borderId="0" xfId="49" applyFont="1" applyFill="1" applyBorder="1" applyAlignment="1">
      <alignment vertical="center"/>
    </xf>
    <xf numFmtId="38" fontId="9" fillId="23" borderId="105" xfId="49" applyFont="1" applyFill="1" applyBorder="1" applyAlignment="1">
      <alignment vertical="center"/>
    </xf>
    <xf numFmtId="38" fontId="9" fillId="23" borderId="12" xfId="49" applyFont="1" applyFill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93" xfId="49" applyFont="1" applyBorder="1" applyAlignment="1">
      <alignment vertical="center"/>
    </xf>
    <xf numFmtId="38" fontId="9" fillId="0" borderId="106" xfId="49" applyFont="1" applyFill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96" xfId="49" applyFont="1" applyBorder="1" applyAlignment="1">
      <alignment vertical="center"/>
    </xf>
    <xf numFmtId="38" fontId="9" fillId="0" borderId="107" xfId="49" applyFont="1" applyFill="1" applyBorder="1" applyAlignment="1">
      <alignment vertical="center"/>
    </xf>
    <xf numFmtId="38" fontId="9" fillId="0" borderId="31" xfId="49" applyFont="1" applyFill="1" applyBorder="1" applyAlignment="1">
      <alignment vertical="center"/>
    </xf>
    <xf numFmtId="38" fontId="9" fillId="0" borderId="32" xfId="49" applyFont="1" applyBorder="1" applyAlignment="1">
      <alignment vertical="center"/>
    </xf>
    <xf numFmtId="38" fontId="9" fillId="0" borderId="31" xfId="49" applyFont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8" fontId="9" fillId="0" borderId="28" xfId="49" applyFont="1" applyFill="1" applyBorder="1" applyAlignment="1">
      <alignment vertical="center"/>
    </xf>
    <xf numFmtId="38" fontId="9" fillId="0" borderId="29" xfId="49" applyFont="1" applyFill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38" fontId="9" fillId="0" borderId="54" xfId="49" applyFont="1" applyFill="1" applyBorder="1" applyAlignment="1">
      <alignment vertical="center"/>
    </xf>
    <xf numFmtId="38" fontId="9" fillId="0" borderId="39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9" fillId="0" borderId="39" xfId="49" applyFont="1" applyFill="1" applyBorder="1" applyAlignment="1">
      <alignment vertical="center"/>
    </xf>
    <xf numFmtId="38" fontId="9" fillId="0" borderId="108" xfId="49" applyFont="1" applyBorder="1" applyAlignment="1">
      <alignment vertical="center"/>
    </xf>
    <xf numFmtId="38" fontId="9" fillId="0" borderId="109" xfId="49" applyFont="1" applyFill="1" applyBorder="1" applyAlignment="1">
      <alignment vertical="center"/>
    </xf>
    <xf numFmtId="38" fontId="9" fillId="0" borderId="52" xfId="49" applyFont="1" applyBorder="1" applyAlignment="1">
      <alignment vertical="center"/>
    </xf>
    <xf numFmtId="38" fontId="0" fillId="0" borderId="38" xfId="49" applyFont="1" applyBorder="1" applyAlignment="1">
      <alignment/>
    </xf>
    <xf numFmtId="38" fontId="0" fillId="0" borderId="107" xfId="49" applyFont="1" applyBorder="1" applyAlignment="1">
      <alignment/>
    </xf>
    <xf numFmtId="38" fontId="0" fillId="0" borderId="110" xfId="49" applyFont="1" applyBorder="1" applyAlignment="1">
      <alignment/>
    </xf>
    <xf numFmtId="38" fontId="0" fillId="0" borderId="43" xfId="49" applyFont="1" applyBorder="1" applyAlignment="1">
      <alignment/>
    </xf>
    <xf numFmtId="38" fontId="0" fillId="0" borderId="106" xfId="49" applyFont="1" applyBorder="1" applyAlignment="1">
      <alignment/>
    </xf>
    <xf numFmtId="38" fontId="0" fillId="0" borderId="111" xfId="49" applyFont="1" applyBorder="1" applyAlignment="1">
      <alignment/>
    </xf>
    <xf numFmtId="38" fontId="0" fillId="0" borderId="40" xfId="49" applyFont="1" applyBorder="1" applyAlignment="1">
      <alignment/>
    </xf>
    <xf numFmtId="38" fontId="0" fillId="0" borderId="44" xfId="49" applyFont="1" applyBorder="1" applyAlignment="1">
      <alignment/>
    </xf>
    <xf numFmtId="38" fontId="9" fillId="0" borderId="32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57" xfId="49" applyFont="1" applyFill="1" applyBorder="1" applyAlignment="1">
      <alignment horizontal="center" vertical="center"/>
    </xf>
    <xf numFmtId="38" fontId="7" fillId="0" borderId="0" xfId="49" applyFont="1" applyFill="1" applyAlignment="1">
      <alignment/>
    </xf>
    <xf numFmtId="49" fontId="0" fillId="0" borderId="0" xfId="49" applyNumberFormat="1" applyFont="1" applyFill="1" applyBorder="1" applyAlignment="1">
      <alignment horizontal="center" vertical="center"/>
    </xf>
    <xf numFmtId="38" fontId="0" fillId="0" borderId="74" xfId="49" applyFont="1" applyFill="1" applyBorder="1" applyAlignment="1">
      <alignment horizontal="center" vertical="center"/>
    </xf>
    <xf numFmtId="38" fontId="2" fillId="0" borderId="104" xfId="49" applyFont="1" applyFill="1" applyBorder="1" applyAlignment="1">
      <alignment horizontal="left" vertical="center" wrapText="1" shrinkToFit="1"/>
    </xf>
    <xf numFmtId="38" fontId="2" fillId="0" borderId="103" xfId="49" applyFont="1" applyFill="1" applyBorder="1" applyAlignment="1">
      <alignment horizontal="left" vertical="center" wrapText="1" shrinkToFit="1"/>
    </xf>
    <xf numFmtId="38" fontId="0" fillId="0" borderId="42" xfId="49" applyFont="1" applyFill="1" applyBorder="1" applyAlignment="1">
      <alignment horizontal="center" vertical="center"/>
    </xf>
    <xf numFmtId="38" fontId="2" fillId="0" borderId="85" xfId="49" applyFont="1" applyFill="1" applyBorder="1" applyAlignment="1">
      <alignment horizontal="left" vertical="center" wrapText="1" shrinkToFit="1"/>
    </xf>
    <xf numFmtId="38" fontId="0" fillId="0" borderId="112" xfId="49" applyFont="1" applyFill="1" applyBorder="1" applyAlignment="1">
      <alignment horizontal="center"/>
    </xf>
    <xf numFmtId="57" fontId="0" fillId="0" borderId="29" xfId="49" applyNumberFormat="1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/>
    </xf>
    <xf numFmtId="38" fontId="0" fillId="0" borderId="39" xfId="49" applyFont="1" applyFill="1" applyBorder="1" applyAlignment="1">
      <alignment/>
    </xf>
    <xf numFmtId="38" fontId="0" fillId="0" borderId="42" xfId="49" applyFont="1" applyFill="1" applyBorder="1" applyAlignment="1">
      <alignment/>
    </xf>
    <xf numFmtId="38" fontId="0" fillId="0" borderId="29" xfId="49" applyFont="1" applyFill="1" applyBorder="1" applyAlignment="1">
      <alignment/>
    </xf>
    <xf numFmtId="38" fontId="0" fillId="0" borderId="32" xfId="49" applyFont="1" applyFill="1" applyBorder="1" applyAlignment="1">
      <alignment/>
    </xf>
    <xf numFmtId="57" fontId="0" fillId="0" borderId="28" xfId="49" applyNumberFormat="1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113" xfId="49" applyFont="1" applyBorder="1" applyAlignment="1">
      <alignment/>
    </xf>
    <xf numFmtId="38" fontId="0" fillId="0" borderId="114" xfId="49" applyFont="1" applyFill="1" applyBorder="1" applyAlignment="1">
      <alignment/>
    </xf>
    <xf numFmtId="38" fontId="0" fillId="0" borderId="115" xfId="49" applyFont="1" applyFill="1" applyBorder="1" applyAlignment="1">
      <alignment/>
    </xf>
    <xf numFmtId="38" fontId="0" fillId="0" borderId="104" xfId="49" applyFont="1" applyBorder="1" applyAlignment="1">
      <alignment/>
    </xf>
    <xf numFmtId="38" fontId="0" fillId="0" borderId="116" xfId="49" applyFont="1" applyFill="1" applyBorder="1" applyAlignment="1">
      <alignment/>
    </xf>
    <xf numFmtId="38" fontId="0" fillId="0" borderId="117" xfId="49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98" xfId="49" applyFont="1" applyFill="1" applyBorder="1" applyAlignment="1">
      <alignment/>
    </xf>
    <xf numFmtId="38" fontId="0" fillId="0" borderId="118" xfId="49" applyFont="1" applyBorder="1" applyAlignment="1">
      <alignment horizontal="center"/>
    </xf>
    <xf numFmtId="49" fontId="0" fillId="0" borderId="119" xfId="49" applyNumberFormat="1" applyFont="1" applyFill="1" applyBorder="1" applyAlignment="1">
      <alignment horizontal="center" vertical="center"/>
    </xf>
    <xf numFmtId="49" fontId="0" fillId="0" borderId="120" xfId="49" applyNumberFormat="1" applyFont="1" applyFill="1" applyBorder="1" applyAlignment="1">
      <alignment horizontal="center" vertical="center"/>
    </xf>
    <xf numFmtId="57" fontId="0" fillId="0" borderId="121" xfId="49" applyNumberFormat="1" applyFont="1" applyFill="1" applyBorder="1" applyAlignment="1">
      <alignment horizontal="center" vertical="center"/>
    </xf>
    <xf numFmtId="38" fontId="0" fillId="0" borderId="122" xfId="49" applyFont="1" applyFill="1" applyBorder="1" applyAlignment="1">
      <alignment horizontal="center" vertical="center"/>
    </xf>
    <xf numFmtId="38" fontId="0" fillId="0" borderId="123" xfId="49" applyFont="1" applyBorder="1" applyAlignment="1">
      <alignment/>
    </xf>
    <xf numFmtId="38" fontId="0" fillId="0" borderId="72" xfId="49" applyFont="1" applyBorder="1" applyAlignment="1">
      <alignment/>
    </xf>
    <xf numFmtId="38" fontId="0" fillId="0" borderId="124" xfId="49" applyFont="1" applyBorder="1" applyAlignment="1">
      <alignment/>
    </xf>
    <xf numFmtId="38" fontId="0" fillId="0" borderId="121" xfId="49" applyFont="1" applyBorder="1" applyAlignment="1">
      <alignment/>
    </xf>
    <xf numFmtId="38" fontId="0" fillId="0" borderId="122" xfId="49" applyFont="1" applyBorder="1" applyAlignment="1">
      <alignment/>
    </xf>
    <xf numFmtId="38" fontId="0" fillId="0" borderId="125" xfId="49" applyFont="1" applyFill="1" applyBorder="1" applyAlignment="1">
      <alignment horizontal="center"/>
    </xf>
    <xf numFmtId="38" fontId="2" fillId="0" borderId="74" xfId="49" applyFont="1" applyFill="1" applyBorder="1" applyAlignment="1">
      <alignment horizontal="center" vertical="center"/>
    </xf>
    <xf numFmtId="38" fontId="2" fillId="0" borderId="124" xfId="49" applyFont="1" applyFill="1" applyBorder="1" applyAlignment="1">
      <alignment horizontal="left" vertical="center" wrapText="1"/>
    </xf>
    <xf numFmtId="38" fontId="2" fillId="0" borderId="42" xfId="49" applyFont="1" applyFill="1" applyBorder="1" applyAlignment="1">
      <alignment horizontal="left" vertical="center" wrapText="1"/>
    </xf>
    <xf numFmtId="38" fontId="0" fillId="0" borderId="35" xfId="49" applyFont="1" applyBorder="1" applyAlignment="1">
      <alignment/>
    </xf>
    <xf numFmtId="38" fontId="0" fillId="0" borderId="39" xfId="49" applyFont="1" applyBorder="1" applyAlignment="1">
      <alignment/>
    </xf>
    <xf numFmtId="38" fontId="0" fillId="0" borderId="42" xfId="49" applyFont="1" applyBorder="1" applyAlignment="1">
      <alignment/>
    </xf>
    <xf numFmtId="38" fontId="0" fillId="0" borderId="29" xfId="49" applyFont="1" applyBorder="1" applyAlignment="1">
      <alignment/>
    </xf>
    <xf numFmtId="38" fontId="0" fillId="0" borderId="32" xfId="49" applyFont="1" applyBorder="1" applyAlignment="1">
      <alignment/>
    </xf>
    <xf numFmtId="38" fontId="0" fillId="0" borderId="87" xfId="49" applyFont="1" applyFill="1" applyBorder="1" applyAlignment="1">
      <alignment horizontal="center"/>
    </xf>
    <xf numFmtId="38" fontId="0" fillId="0" borderId="125" xfId="49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 vertical="center"/>
    </xf>
    <xf numFmtId="38" fontId="0" fillId="23" borderId="28" xfId="49" applyFont="1" applyFill="1" applyBorder="1" applyAlignment="1">
      <alignment/>
    </xf>
    <xf numFmtId="38" fontId="0" fillId="23" borderId="117" xfId="49" applyFont="1" applyFill="1" applyBorder="1" applyAlignment="1">
      <alignment/>
    </xf>
    <xf numFmtId="38" fontId="0" fillId="0" borderId="126" xfId="49" applyFont="1" applyFill="1" applyBorder="1" applyAlignment="1">
      <alignment/>
    </xf>
    <xf numFmtId="38" fontId="0" fillId="0" borderId="127" xfId="49" applyFont="1" applyFill="1" applyBorder="1" applyAlignment="1">
      <alignment/>
    </xf>
    <xf numFmtId="57" fontId="0" fillId="23" borderId="30" xfId="49" applyNumberFormat="1" applyFont="1" applyFill="1" applyBorder="1" applyAlignment="1">
      <alignment horizontal="center" vertical="center"/>
    </xf>
    <xf numFmtId="38" fontId="0" fillId="23" borderId="98" xfId="49" applyFont="1" applyFill="1" applyBorder="1" applyAlignment="1">
      <alignment horizontal="center" vertical="center"/>
    </xf>
    <xf numFmtId="57" fontId="0" fillId="23" borderId="29" xfId="49" applyNumberFormat="1" applyFont="1" applyFill="1" applyBorder="1" applyAlignment="1">
      <alignment horizontal="center" vertical="center"/>
    </xf>
    <xf numFmtId="38" fontId="0" fillId="23" borderId="32" xfId="49" applyFont="1" applyFill="1" applyBorder="1" applyAlignment="1">
      <alignment horizontal="center" vertical="center"/>
    </xf>
    <xf numFmtId="38" fontId="0" fillId="23" borderId="128" xfId="49" applyFont="1" applyFill="1" applyBorder="1" applyAlignment="1">
      <alignment horizontal="center"/>
    </xf>
    <xf numFmtId="57" fontId="0" fillId="23" borderId="28" xfId="49" applyNumberFormat="1" applyFont="1" applyFill="1" applyBorder="1" applyAlignment="1">
      <alignment horizontal="center" vertical="center"/>
    </xf>
    <xf numFmtId="57" fontId="0" fillId="23" borderId="13" xfId="49" applyNumberFormat="1" applyFont="1" applyFill="1" applyBorder="1" applyAlignment="1">
      <alignment horizontal="center" vertical="center"/>
    </xf>
    <xf numFmtId="38" fontId="0" fillId="23" borderId="31" xfId="49" applyFont="1" applyFill="1" applyBorder="1" applyAlignment="1">
      <alignment horizontal="center" vertical="center"/>
    </xf>
    <xf numFmtId="38" fontId="0" fillId="23" borderId="33" xfId="49" applyFont="1" applyFill="1" applyBorder="1" applyAlignment="1">
      <alignment horizontal="center" vertical="center"/>
    </xf>
    <xf numFmtId="38" fontId="0" fillId="23" borderId="118" xfId="49" applyFont="1" applyFill="1" applyBorder="1" applyAlignment="1">
      <alignment horizontal="center"/>
    </xf>
    <xf numFmtId="38" fontId="0" fillId="23" borderId="88" xfId="49" applyFont="1" applyFill="1" applyBorder="1" applyAlignment="1">
      <alignment horizontal="center"/>
    </xf>
    <xf numFmtId="38" fontId="2" fillId="0" borderId="42" xfId="49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8" fontId="2" fillId="0" borderId="73" xfId="49" applyFont="1" applyFill="1" applyBorder="1" applyAlignment="1">
      <alignment horizontal="left" vertical="center" wrapText="1" shrinkToFit="1"/>
    </xf>
    <xf numFmtId="38" fontId="0" fillId="23" borderId="34" xfId="49" applyFont="1" applyFill="1" applyBorder="1" applyAlignment="1">
      <alignment vertical="center"/>
    </xf>
    <xf numFmtId="38" fontId="0" fillId="23" borderId="89" xfId="49" applyFont="1" applyFill="1" applyBorder="1" applyAlignment="1">
      <alignment vertical="center"/>
    </xf>
    <xf numFmtId="38" fontId="0" fillId="23" borderId="25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0" xfId="49" applyFont="1" applyFill="1" applyAlignment="1" quotePrefix="1">
      <alignment vertical="center"/>
    </xf>
    <xf numFmtId="38" fontId="0" fillId="0" borderId="0" xfId="49" applyFont="1" applyFill="1" applyAlignment="1" quotePrefix="1">
      <alignment vertical="center"/>
    </xf>
    <xf numFmtId="38" fontId="0" fillId="0" borderId="115" xfId="49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38" fontId="9" fillId="23" borderId="59" xfId="49" applyFont="1" applyFill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38" fontId="9" fillId="0" borderId="33" xfId="49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38" fontId="9" fillId="0" borderId="53" xfId="49" applyFont="1" applyBorder="1" applyAlignment="1">
      <alignment horizontal="center" vertical="center"/>
    </xf>
    <xf numFmtId="38" fontId="9" fillId="23" borderId="129" xfId="49" applyFont="1" applyFill="1" applyBorder="1" applyAlignment="1">
      <alignment vertical="center"/>
    </xf>
    <xf numFmtId="38" fontId="9" fillId="0" borderId="94" xfId="49" applyFont="1" applyBorder="1" applyAlignment="1">
      <alignment vertical="center"/>
    </xf>
    <xf numFmtId="38" fontId="9" fillId="0" borderId="94" xfId="49" applyFont="1" applyFill="1" applyBorder="1" applyAlignment="1">
      <alignment vertical="center"/>
    </xf>
    <xf numFmtId="38" fontId="9" fillId="0" borderId="97" xfId="49" applyFont="1" applyBorder="1" applyAlignment="1">
      <alignment vertical="center"/>
    </xf>
    <xf numFmtId="38" fontId="9" fillId="0" borderId="97" xfId="49" applyFont="1" applyFill="1" applyBorder="1" applyAlignment="1">
      <alignment vertical="center"/>
    </xf>
    <xf numFmtId="38" fontId="9" fillId="0" borderId="33" xfId="49" applyFont="1" applyBorder="1" applyAlignment="1">
      <alignment vertical="center"/>
    </xf>
    <xf numFmtId="38" fontId="9" fillId="0" borderId="33" xfId="49" applyFont="1" applyFill="1" applyBorder="1" applyAlignment="1">
      <alignment vertical="center"/>
    </xf>
    <xf numFmtId="38" fontId="9" fillId="0" borderId="58" xfId="49" applyFont="1" applyFill="1" applyBorder="1" applyAlignment="1">
      <alignment vertical="center"/>
    </xf>
    <xf numFmtId="38" fontId="9" fillId="0" borderId="55" xfId="49" applyFont="1" applyBorder="1" applyAlignment="1">
      <alignment vertical="center"/>
    </xf>
    <xf numFmtId="38" fontId="9" fillId="0" borderId="55" xfId="49" applyFont="1" applyFill="1" applyBorder="1" applyAlignment="1">
      <alignment vertical="center"/>
    </xf>
    <xf numFmtId="38" fontId="9" fillId="0" borderId="130" xfId="49" applyFont="1" applyBorder="1" applyAlignment="1">
      <alignment vertical="center"/>
    </xf>
    <xf numFmtId="38" fontId="9" fillId="0" borderId="130" xfId="49" applyFont="1" applyFill="1" applyBorder="1" applyAlignment="1">
      <alignment vertical="center"/>
    </xf>
    <xf numFmtId="0" fontId="9" fillId="0" borderId="4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8" fontId="9" fillId="23" borderId="45" xfId="49" applyFont="1" applyFill="1" applyBorder="1" applyAlignment="1">
      <alignment vertical="center"/>
    </xf>
    <xf numFmtId="38" fontId="9" fillId="0" borderId="131" xfId="49" applyFont="1" applyBorder="1" applyAlignment="1">
      <alignment vertical="center"/>
    </xf>
    <xf numFmtId="38" fontId="9" fillId="0" borderId="132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38" fontId="9" fillId="0" borderId="47" xfId="49" applyFont="1" applyFill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0" xfId="49" applyFont="1" applyFill="1" applyBorder="1" applyAlignment="1">
      <alignment vertical="center"/>
    </xf>
    <xf numFmtId="38" fontId="9" fillId="0" borderId="49" xfId="49" applyFont="1" applyFill="1" applyBorder="1" applyAlignment="1">
      <alignment vertical="center"/>
    </xf>
    <xf numFmtId="38" fontId="9" fillId="0" borderId="51" xfId="49" applyFont="1" applyBorder="1" applyAlignment="1">
      <alignment vertical="center"/>
    </xf>
    <xf numFmtId="177" fontId="9" fillId="23" borderId="59" xfId="49" applyNumberFormat="1" applyFont="1" applyFill="1" applyBorder="1" applyAlignment="1">
      <alignment vertical="center"/>
    </xf>
    <xf numFmtId="177" fontId="9" fillId="0" borderId="111" xfId="49" applyNumberFormat="1" applyFont="1" applyFill="1" applyBorder="1" applyAlignment="1">
      <alignment vertical="center"/>
    </xf>
    <xf numFmtId="177" fontId="9" fillId="0" borderId="110" xfId="49" applyNumberFormat="1" applyFont="1" applyFill="1" applyBorder="1" applyAlignment="1">
      <alignment vertical="center"/>
    </xf>
    <xf numFmtId="177" fontId="9" fillId="0" borderId="43" xfId="49" applyNumberFormat="1" applyFont="1" applyFill="1" applyBorder="1" applyAlignment="1">
      <alignment vertical="center"/>
    </xf>
    <xf numFmtId="177" fontId="9" fillId="0" borderId="40" xfId="49" applyNumberFormat="1" applyFont="1" applyFill="1" applyBorder="1" applyAlignment="1">
      <alignment vertical="center"/>
    </xf>
    <xf numFmtId="177" fontId="9" fillId="0" borderId="38" xfId="49" applyNumberFormat="1" applyFont="1" applyFill="1" applyBorder="1" applyAlignment="1">
      <alignment vertical="center"/>
    </xf>
    <xf numFmtId="177" fontId="9" fillId="0" borderId="133" xfId="49" applyNumberFormat="1" applyFont="1" applyFill="1" applyBorder="1" applyAlignment="1">
      <alignment vertical="center"/>
    </xf>
    <xf numFmtId="177" fontId="9" fillId="23" borderId="129" xfId="49" applyNumberFormat="1" applyFont="1" applyFill="1" applyBorder="1" applyAlignment="1">
      <alignment vertical="center"/>
    </xf>
    <xf numFmtId="177" fontId="9" fillId="0" borderId="94" xfId="49" applyNumberFormat="1" applyFont="1" applyFill="1" applyBorder="1" applyAlignment="1">
      <alignment vertical="center"/>
    </xf>
    <xf numFmtId="177" fontId="9" fillId="0" borderId="97" xfId="49" applyNumberFormat="1" applyFont="1" applyFill="1" applyBorder="1" applyAlignment="1">
      <alignment vertical="center"/>
    </xf>
    <xf numFmtId="177" fontId="9" fillId="0" borderId="33" xfId="49" applyNumberFormat="1" applyFont="1" applyFill="1" applyBorder="1" applyAlignment="1">
      <alignment vertical="center"/>
    </xf>
    <xf numFmtId="177" fontId="9" fillId="0" borderId="58" xfId="49" applyNumberFormat="1" applyFont="1" applyFill="1" applyBorder="1" applyAlignment="1">
      <alignment vertical="center"/>
    </xf>
    <xf numFmtId="177" fontId="9" fillId="0" borderId="55" xfId="49" applyNumberFormat="1" applyFont="1" applyFill="1" applyBorder="1" applyAlignment="1">
      <alignment vertical="center"/>
    </xf>
    <xf numFmtId="177" fontId="9" fillId="0" borderId="130" xfId="49" applyNumberFormat="1" applyFont="1" applyFill="1" applyBorder="1" applyAlignment="1">
      <alignment vertical="center"/>
    </xf>
    <xf numFmtId="177" fontId="9" fillId="0" borderId="126" xfId="49" applyNumberFormat="1" applyFont="1" applyFill="1" applyBorder="1" applyAlignment="1">
      <alignment vertical="center"/>
    </xf>
    <xf numFmtId="177" fontId="9" fillId="0" borderId="127" xfId="49" applyNumberFormat="1" applyFont="1" applyFill="1" applyBorder="1" applyAlignment="1">
      <alignment vertical="center"/>
    </xf>
    <xf numFmtId="177" fontId="9" fillId="0" borderId="98" xfId="49" applyNumberFormat="1" applyFont="1" applyFill="1" applyBorder="1" applyAlignment="1">
      <alignment vertical="center"/>
    </xf>
    <xf numFmtId="177" fontId="9" fillId="0" borderId="117" xfId="49" applyNumberFormat="1" applyFont="1" applyFill="1" applyBorder="1" applyAlignment="1">
      <alignment vertical="center"/>
    </xf>
    <xf numFmtId="177" fontId="9" fillId="0" borderId="115" xfId="49" applyNumberFormat="1" applyFont="1" applyFill="1" applyBorder="1" applyAlignment="1">
      <alignment vertical="center"/>
    </xf>
    <xf numFmtId="177" fontId="9" fillId="0" borderId="134" xfId="49" applyNumberFormat="1" applyFont="1" applyFill="1" applyBorder="1" applyAlignment="1">
      <alignment vertical="center"/>
    </xf>
    <xf numFmtId="177" fontId="9" fillId="23" borderId="105" xfId="49" applyNumberFormat="1" applyFont="1" applyFill="1" applyBorder="1" applyAlignment="1">
      <alignment vertical="center"/>
    </xf>
    <xf numFmtId="38" fontId="0" fillId="0" borderId="26" xfId="49" applyFont="1" applyFill="1" applyBorder="1" applyAlignment="1">
      <alignment horizontal="center" vertical="center"/>
    </xf>
    <xf numFmtId="38" fontId="2" fillId="0" borderId="41" xfId="49" applyFont="1" applyFill="1" applyBorder="1" applyAlignment="1">
      <alignment vertical="center" wrapText="1"/>
    </xf>
    <xf numFmtId="38" fontId="2" fillId="0" borderId="53" xfId="49" applyFont="1" applyFill="1" applyBorder="1" applyAlignment="1">
      <alignment vertical="center" wrapText="1"/>
    </xf>
    <xf numFmtId="38" fontId="2" fillId="0" borderId="56" xfId="49" applyFont="1" applyFill="1" applyBorder="1" applyAlignment="1">
      <alignment vertical="center" wrapText="1"/>
    </xf>
    <xf numFmtId="38" fontId="0" fillId="0" borderId="116" xfId="49" applyFont="1" applyFill="1" applyBorder="1" applyAlignment="1">
      <alignment horizontal="center" vertical="center"/>
    </xf>
    <xf numFmtId="38" fontId="2" fillId="0" borderId="104" xfId="49" applyFont="1" applyFill="1" applyBorder="1" applyAlignment="1">
      <alignment vertical="center" wrapText="1"/>
    </xf>
    <xf numFmtId="38" fontId="2" fillId="0" borderId="44" xfId="49" applyFont="1" applyFill="1" applyBorder="1" applyAlignment="1">
      <alignment vertical="center" wrapText="1"/>
    </xf>
    <xf numFmtId="38" fontId="0" fillId="0" borderId="116" xfId="49" applyFont="1" applyFill="1" applyBorder="1" applyAlignment="1">
      <alignment horizontal="center" vertical="center" wrapText="1"/>
    </xf>
    <xf numFmtId="38" fontId="2" fillId="0" borderId="85" xfId="49" applyFont="1" applyFill="1" applyBorder="1" applyAlignment="1">
      <alignment horizontal="center" vertical="center" wrapText="1"/>
    </xf>
    <xf numFmtId="38" fontId="2" fillId="0" borderId="103" xfId="49" applyFont="1" applyFill="1" applyBorder="1" applyAlignment="1">
      <alignment vertical="center" wrapText="1"/>
    </xf>
    <xf numFmtId="38" fontId="2" fillId="0" borderId="74" xfId="49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38" fontId="0" fillId="0" borderId="118" xfId="49" applyFont="1" applyFill="1" applyBorder="1" applyAlignment="1">
      <alignment horizontal="center"/>
    </xf>
    <xf numFmtId="0" fontId="0" fillId="0" borderId="38" xfId="0" applyBorder="1" applyAlignment="1">
      <alignment/>
    </xf>
    <xf numFmtId="38" fontId="0" fillId="0" borderId="0" xfId="49" applyFont="1" applyFill="1" applyAlignment="1" quotePrefix="1">
      <alignment horizontal="right" vertical="center"/>
    </xf>
    <xf numFmtId="188" fontId="0" fillId="23" borderId="28" xfId="49" applyNumberFormat="1" applyFont="1" applyFill="1" applyBorder="1" applyAlignment="1">
      <alignment/>
    </xf>
    <xf numFmtId="188" fontId="0" fillId="23" borderId="58" xfId="49" applyNumberFormat="1" applyFont="1" applyFill="1" applyBorder="1" applyAlignment="1">
      <alignment/>
    </xf>
    <xf numFmtId="188" fontId="0" fillId="23" borderId="40" xfId="49" applyNumberFormat="1" applyFont="1" applyFill="1" applyBorder="1" applyAlignment="1">
      <alignment/>
    </xf>
    <xf numFmtId="188" fontId="0" fillId="23" borderId="117" xfId="49" applyNumberFormat="1" applyFont="1" applyFill="1" applyBorder="1" applyAlignment="1">
      <alignment/>
    </xf>
    <xf numFmtId="188" fontId="0" fillId="23" borderId="13" xfId="49" applyNumberFormat="1" applyFont="1" applyFill="1" applyBorder="1" applyAlignment="1">
      <alignment/>
    </xf>
    <xf numFmtId="188" fontId="0" fillId="23" borderId="121" xfId="49" applyNumberFormat="1" applyFont="1" applyFill="1" applyBorder="1" applyAlignment="1">
      <alignment/>
    </xf>
    <xf numFmtId="188" fontId="0" fillId="23" borderId="47" xfId="49" applyNumberFormat="1" applyFont="1" applyFill="1" applyBorder="1" applyAlignment="1">
      <alignment/>
    </xf>
    <xf numFmtId="188" fontId="0" fillId="23" borderId="30" xfId="49" applyNumberFormat="1" applyFont="1" applyFill="1" applyBorder="1" applyAlignment="1">
      <alignment/>
    </xf>
    <xf numFmtId="38" fontId="0" fillId="0" borderId="135" xfId="49" applyFont="1" applyFill="1" applyBorder="1" applyAlignment="1">
      <alignment horizontal="left" vertical="center"/>
    </xf>
    <xf numFmtId="38" fontId="0" fillId="0" borderId="19" xfId="49" applyFont="1" applyFill="1" applyBorder="1" applyAlignment="1">
      <alignment horizontal="left" vertical="center"/>
    </xf>
    <xf numFmtId="38" fontId="0" fillId="0" borderId="25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57" xfId="49" applyFont="1" applyFill="1" applyBorder="1" applyAlignment="1">
      <alignment horizontal="left" vertical="center"/>
    </xf>
    <xf numFmtId="38" fontId="0" fillId="0" borderId="29" xfId="49" applyFont="1" applyFill="1" applyBorder="1" applyAlignment="1">
      <alignment horizontal="left" vertical="center"/>
    </xf>
    <xf numFmtId="38" fontId="0" fillId="0" borderId="30" xfId="49" applyFont="1" applyFill="1" applyBorder="1" applyAlignment="1">
      <alignment horizontal="left" vertical="center"/>
    </xf>
    <xf numFmtId="38" fontId="0" fillId="0" borderId="18" xfId="49" applyFont="1" applyFill="1" applyBorder="1" applyAlignment="1">
      <alignment horizontal="center" vertical="center"/>
    </xf>
    <xf numFmtId="49" fontId="0" fillId="0" borderId="40" xfId="49" applyNumberFormat="1" applyFont="1" applyFill="1" applyBorder="1" applyAlignment="1">
      <alignment horizontal="left" vertical="center"/>
    </xf>
    <xf numFmtId="49" fontId="0" fillId="0" borderId="13" xfId="49" applyNumberFormat="1" applyFont="1" applyFill="1" applyBorder="1" applyAlignment="1">
      <alignment horizontal="left" vertical="center"/>
    </xf>
    <xf numFmtId="38" fontId="0" fillId="0" borderId="59" xfId="49" applyFont="1" applyFill="1" applyBorder="1" applyAlignment="1">
      <alignment horizontal="left" vertical="center"/>
    </xf>
    <xf numFmtId="38" fontId="0" fillId="0" borderId="12" xfId="49" applyFont="1" applyFill="1" applyBorder="1" applyAlignment="1">
      <alignment horizontal="left" vertical="center"/>
    </xf>
    <xf numFmtId="49" fontId="0" fillId="0" borderId="40" xfId="49" applyNumberFormat="1" applyFont="1" applyFill="1" applyBorder="1" applyAlignment="1">
      <alignment horizontal="center" vertical="center"/>
    </xf>
    <xf numFmtId="49" fontId="0" fillId="0" borderId="13" xfId="49" applyNumberFormat="1" applyFont="1" applyFill="1" applyBorder="1" applyAlignment="1">
      <alignment horizontal="center" vertical="center"/>
    </xf>
    <xf numFmtId="188" fontId="0" fillId="0" borderId="58" xfId="49" applyNumberFormat="1" applyFont="1" applyBorder="1" applyAlignment="1">
      <alignment vertical="center" shrinkToFit="1"/>
    </xf>
    <xf numFmtId="188" fontId="0" fillId="0" borderId="30" xfId="49" applyNumberFormat="1" applyFont="1" applyBorder="1" applyAlignment="1">
      <alignment vertical="center" shrinkToFit="1"/>
    </xf>
    <xf numFmtId="188" fontId="0" fillId="0" borderId="54" xfId="49" applyNumberFormat="1" applyFont="1" applyBorder="1" applyAlignment="1">
      <alignment vertical="center" shrinkToFit="1"/>
    </xf>
    <xf numFmtId="188" fontId="0" fillId="0" borderId="55" xfId="49" applyNumberFormat="1" applyFont="1" applyBorder="1" applyAlignment="1">
      <alignment vertical="center" shrinkToFit="1"/>
    </xf>
    <xf numFmtId="188" fontId="0" fillId="0" borderId="38" xfId="49" applyNumberFormat="1" applyFont="1" applyBorder="1" applyAlignment="1">
      <alignment vertical="center" shrinkToFit="1"/>
    </xf>
    <xf numFmtId="188" fontId="0" fillId="0" borderId="115" xfId="49" applyNumberFormat="1" applyFont="1" applyFill="1" applyBorder="1" applyAlignment="1">
      <alignment shrinkToFit="1"/>
    </xf>
    <xf numFmtId="188" fontId="0" fillId="0" borderId="10" xfId="49" applyNumberFormat="1" applyFont="1" applyBorder="1" applyAlignment="1">
      <alignment vertical="center" shrinkToFit="1"/>
    </xf>
    <xf numFmtId="38" fontId="2" fillId="0" borderId="11" xfId="49" applyFont="1" applyFill="1" applyBorder="1" applyAlignment="1">
      <alignment horizontal="left" vertical="center"/>
    </xf>
    <xf numFmtId="38" fontId="2" fillId="0" borderId="59" xfId="49" applyFont="1" applyFill="1" applyBorder="1" applyAlignment="1">
      <alignment horizontal="left" vertical="center"/>
    </xf>
    <xf numFmtId="38" fontId="2" fillId="0" borderId="12" xfId="49" applyFont="1" applyFill="1" applyBorder="1" applyAlignment="1">
      <alignment horizontal="left" vertical="center"/>
    </xf>
    <xf numFmtId="188" fontId="0" fillId="0" borderId="38" xfId="49" applyNumberFormat="1" applyFont="1" applyFill="1" applyBorder="1" applyAlignment="1">
      <alignment shrinkToFit="1"/>
    </xf>
    <xf numFmtId="188" fontId="0" fillId="0" borderId="72" xfId="49" applyNumberFormat="1" applyFont="1" applyBorder="1" applyAlignment="1">
      <alignment vertical="center" shrinkToFit="1"/>
    </xf>
    <xf numFmtId="188" fontId="0" fillId="0" borderId="50" xfId="49" applyNumberFormat="1" applyFont="1" applyBorder="1" applyAlignment="1">
      <alignment vertical="center" shrinkToFit="1"/>
    </xf>
    <xf numFmtId="188" fontId="0" fillId="0" borderId="14" xfId="49" applyNumberFormat="1" applyFont="1" applyBorder="1" applyAlignment="1">
      <alignment vertical="center" shrinkToFit="1"/>
    </xf>
    <xf numFmtId="188" fontId="0" fillId="0" borderId="31" xfId="49" applyNumberFormat="1" applyFont="1" applyBorder="1" applyAlignment="1">
      <alignment vertical="center" shrinkToFit="1"/>
    </xf>
    <xf numFmtId="188" fontId="0" fillId="0" borderId="33" xfId="49" applyNumberFormat="1" applyFont="1" applyBorder="1" applyAlignment="1">
      <alignment vertical="center" shrinkToFit="1"/>
    </xf>
    <xf numFmtId="188" fontId="0" fillId="0" borderId="43" xfId="49" applyNumberFormat="1" applyFont="1" applyBorder="1" applyAlignment="1">
      <alignment vertical="center" shrinkToFit="1"/>
    </xf>
    <xf numFmtId="188" fontId="0" fillId="0" borderId="98" xfId="49" applyNumberFormat="1" applyFont="1" applyFill="1" applyBorder="1" applyAlignment="1">
      <alignment shrinkToFit="1"/>
    </xf>
    <xf numFmtId="188" fontId="0" fillId="0" borderId="11" xfId="49" applyNumberFormat="1" applyFont="1" applyBorder="1" applyAlignment="1">
      <alignment vertical="center" shrinkToFit="1"/>
    </xf>
    <xf numFmtId="188" fontId="0" fillId="0" borderId="43" xfId="49" applyNumberFormat="1" applyFont="1" applyFill="1" applyBorder="1" applyAlignment="1">
      <alignment shrinkToFit="1"/>
    </xf>
    <xf numFmtId="188" fontId="0" fillId="0" borderId="122" xfId="49" applyNumberFormat="1" applyFont="1" applyBorder="1" applyAlignment="1">
      <alignment vertical="center" shrinkToFit="1"/>
    </xf>
    <xf numFmtId="188" fontId="0" fillId="0" borderId="49" xfId="49" applyNumberFormat="1" applyFont="1" applyBorder="1" applyAlignment="1">
      <alignment vertical="center" shrinkToFit="1"/>
    </xf>
    <xf numFmtId="188" fontId="0" fillId="0" borderId="15" xfId="49" applyNumberFormat="1" applyFont="1" applyBorder="1" applyAlignment="1">
      <alignment vertical="center" shrinkToFit="1"/>
    </xf>
    <xf numFmtId="188" fontId="0" fillId="0" borderId="93" xfId="49" applyNumberFormat="1" applyFont="1" applyBorder="1" applyAlignment="1">
      <alignment vertical="center" shrinkToFit="1"/>
    </xf>
    <xf numFmtId="188" fontId="0" fillId="0" borderId="94" xfId="49" applyNumberFormat="1" applyFont="1" applyBorder="1" applyAlignment="1">
      <alignment vertical="center" shrinkToFit="1"/>
    </xf>
    <xf numFmtId="188" fontId="0" fillId="0" borderId="111" xfId="49" applyNumberFormat="1" applyFont="1" applyBorder="1" applyAlignment="1">
      <alignment vertical="center" shrinkToFit="1"/>
    </xf>
    <xf numFmtId="188" fontId="0" fillId="0" borderId="126" xfId="49" applyNumberFormat="1" applyFont="1" applyFill="1" applyBorder="1" applyAlignment="1">
      <alignment shrinkToFit="1"/>
    </xf>
    <xf numFmtId="188" fontId="0" fillId="0" borderId="106" xfId="49" applyNumberFormat="1" applyFont="1" applyBorder="1" applyAlignment="1">
      <alignment vertical="center" shrinkToFit="1"/>
    </xf>
    <xf numFmtId="188" fontId="0" fillId="0" borderId="111" xfId="49" applyNumberFormat="1" applyFont="1" applyFill="1" applyBorder="1" applyAlignment="1">
      <alignment shrinkToFit="1"/>
    </xf>
    <xf numFmtId="188" fontId="0" fillId="0" borderId="136" xfId="49" applyNumberFormat="1" applyFont="1" applyBorder="1" applyAlignment="1">
      <alignment vertical="center" shrinkToFit="1"/>
    </xf>
    <xf numFmtId="188" fontId="0" fillId="0" borderId="131" xfId="49" applyNumberFormat="1" applyFont="1" applyBorder="1" applyAlignment="1">
      <alignment vertical="center" shrinkToFit="1"/>
    </xf>
    <xf numFmtId="188" fontId="0" fillId="0" borderId="60" xfId="49" applyNumberFormat="1" applyFont="1" applyBorder="1" applyAlignment="1">
      <alignment vertical="center" shrinkToFit="1"/>
    </xf>
    <xf numFmtId="188" fontId="0" fillId="0" borderId="93" xfId="49" applyNumberFormat="1" applyFont="1" applyFill="1" applyBorder="1" applyAlignment="1">
      <alignment shrinkToFit="1"/>
    </xf>
    <xf numFmtId="188" fontId="0" fillId="0" borderId="94" xfId="49" applyNumberFormat="1" applyFont="1" applyFill="1" applyBorder="1" applyAlignment="1">
      <alignment shrinkToFit="1"/>
    </xf>
    <xf numFmtId="188" fontId="0" fillId="0" borderId="106" xfId="49" applyNumberFormat="1" applyFont="1" applyFill="1" applyBorder="1" applyAlignment="1">
      <alignment shrinkToFit="1"/>
    </xf>
    <xf numFmtId="188" fontId="0" fillId="0" borderId="136" xfId="49" applyNumberFormat="1" applyFont="1" applyFill="1" applyBorder="1" applyAlignment="1">
      <alignment shrinkToFit="1"/>
    </xf>
    <xf numFmtId="188" fontId="0" fillId="0" borderId="131" xfId="49" applyNumberFormat="1" applyFont="1" applyFill="1" applyBorder="1" applyAlignment="1">
      <alignment shrinkToFit="1"/>
    </xf>
    <xf numFmtId="188" fontId="0" fillId="0" borderId="60" xfId="49" applyNumberFormat="1" applyFont="1" applyFill="1" applyBorder="1" applyAlignment="1">
      <alignment shrinkToFit="1"/>
    </xf>
    <xf numFmtId="188" fontId="0" fillId="0" borderId="96" xfId="49" applyNumberFormat="1" applyFont="1" applyBorder="1" applyAlignment="1">
      <alignment vertical="center" shrinkToFit="1"/>
    </xf>
    <xf numFmtId="188" fontId="0" fillId="0" borderId="97" xfId="49" applyNumberFormat="1" applyFont="1" applyBorder="1" applyAlignment="1">
      <alignment vertical="center" shrinkToFit="1"/>
    </xf>
    <xf numFmtId="188" fontId="0" fillId="0" borderId="110" xfId="49" applyNumberFormat="1" applyFont="1" applyBorder="1" applyAlignment="1">
      <alignment vertical="center" shrinkToFit="1"/>
    </xf>
    <xf numFmtId="188" fontId="0" fillId="0" borderId="127" xfId="49" applyNumberFormat="1" applyFont="1" applyFill="1" applyBorder="1" applyAlignment="1">
      <alignment shrinkToFit="1"/>
    </xf>
    <xf numFmtId="188" fontId="0" fillId="0" borderId="107" xfId="49" applyNumberFormat="1" applyFont="1" applyBorder="1" applyAlignment="1">
      <alignment vertical="center" shrinkToFit="1"/>
    </xf>
    <xf numFmtId="188" fontId="0" fillId="0" borderId="110" xfId="49" applyNumberFormat="1" applyFont="1" applyFill="1" applyBorder="1" applyAlignment="1">
      <alignment shrinkToFit="1"/>
    </xf>
    <xf numFmtId="188" fontId="0" fillId="0" borderId="137" xfId="49" applyNumberFormat="1" applyFont="1" applyBorder="1" applyAlignment="1">
      <alignment vertical="center" shrinkToFit="1"/>
    </xf>
    <xf numFmtId="188" fontId="0" fillId="0" borderId="132" xfId="49" applyNumberFormat="1" applyFont="1" applyBorder="1" applyAlignment="1">
      <alignment vertical="center" shrinkToFit="1"/>
    </xf>
    <xf numFmtId="188" fontId="0" fillId="0" borderId="61" xfId="49" applyNumberFormat="1" applyFont="1" applyBorder="1" applyAlignment="1">
      <alignment vertical="center" shrinkToFit="1"/>
    </xf>
    <xf numFmtId="188" fontId="0" fillId="0" borderId="138" xfId="49" applyNumberFormat="1" applyFont="1" applyBorder="1" applyAlignment="1">
      <alignment vertical="center" shrinkToFit="1"/>
    </xf>
    <xf numFmtId="188" fontId="0" fillId="0" borderId="139" xfId="49" applyNumberFormat="1" applyFont="1" applyBorder="1" applyAlignment="1">
      <alignment vertical="center" shrinkToFit="1"/>
    </xf>
    <xf numFmtId="188" fontId="0" fillId="0" borderId="140" xfId="49" applyNumberFormat="1" applyFont="1" applyBorder="1" applyAlignment="1">
      <alignment vertical="center" shrinkToFit="1"/>
    </xf>
    <xf numFmtId="188" fontId="0" fillId="0" borderId="141" xfId="49" applyNumberFormat="1" applyFont="1" applyFill="1" applyBorder="1" applyAlignment="1">
      <alignment shrinkToFit="1"/>
    </xf>
    <xf numFmtId="188" fontId="0" fillId="0" borderId="142" xfId="49" applyNumberFormat="1" applyFont="1" applyBorder="1" applyAlignment="1">
      <alignment vertical="center" shrinkToFit="1"/>
    </xf>
    <xf numFmtId="188" fontId="0" fillId="0" borderId="140" xfId="49" applyNumberFormat="1" applyFont="1" applyFill="1" applyBorder="1" applyAlignment="1">
      <alignment shrinkToFit="1"/>
    </xf>
    <xf numFmtId="188" fontId="0" fillId="0" borderId="143" xfId="49" applyNumberFormat="1" applyFont="1" applyBorder="1" applyAlignment="1">
      <alignment vertical="center" shrinkToFit="1"/>
    </xf>
    <xf numFmtId="188" fontId="0" fillId="0" borderId="144" xfId="49" applyNumberFormat="1" applyFont="1" applyBorder="1" applyAlignment="1">
      <alignment vertical="center" shrinkToFit="1"/>
    </xf>
    <xf numFmtId="188" fontId="0" fillId="0" borderId="64" xfId="49" applyNumberFormat="1" applyFont="1" applyBorder="1" applyAlignment="1">
      <alignment vertical="center" shrinkToFit="1"/>
    </xf>
    <xf numFmtId="188" fontId="0" fillId="0" borderId="28" xfId="49" applyNumberFormat="1" applyFont="1" applyBorder="1" applyAlignment="1">
      <alignment vertical="center" shrinkToFit="1"/>
    </xf>
    <xf numFmtId="188" fontId="0" fillId="0" borderId="40" xfId="49" applyNumberFormat="1" applyFont="1" applyBorder="1" applyAlignment="1">
      <alignment vertical="center" shrinkToFit="1"/>
    </xf>
    <xf numFmtId="188" fontId="0" fillId="0" borderId="117" xfId="49" applyNumberFormat="1" applyFont="1" applyFill="1" applyBorder="1" applyAlignment="1">
      <alignment shrinkToFit="1"/>
    </xf>
    <xf numFmtId="188" fontId="0" fillId="0" borderId="13" xfId="49" applyNumberFormat="1" applyFont="1" applyBorder="1" applyAlignment="1">
      <alignment vertical="center" shrinkToFit="1"/>
    </xf>
    <xf numFmtId="188" fontId="0" fillId="0" borderId="40" xfId="49" applyNumberFormat="1" applyFont="1" applyFill="1" applyBorder="1" applyAlignment="1">
      <alignment shrinkToFit="1"/>
    </xf>
    <xf numFmtId="188" fontId="0" fillId="0" borderId="121" xfId="49" applyNumberFormat="1" applyFont="1" applyBorder="1" applyAlignment="1">
      <alignment vertical="center" shrinkToFit="1"/>
    </xf>
    <xf numFmtId="188" fontId="0" fillId="0" borderId="47" xfId="49" applyNumberFormat="1" applyFont="1" applyBorder="1" applyAlignment="1">
      <alignment vertical="center" shrinkToFit="1"/>
    </xf>
    <xf numFmtId="188" fontId="0" fillId="0" borderId="104" xfId="49" applyNumberFormat="1" applyFont="1" applyBorder="1" applyAlignment="1">
      <alignment vertical="center" shrinkToFit="1"/>
    </xf>
    <xf numFmtId="188" fontId="0" fillId="0" borderId="85" xfId="49" applyNumberFormat="1" applyFont="1" applyBorder="1" applyAlignment="1">
      <alignment vertical="center" shrinkToFit="1"/>
    </xf>
    <xf numFmtId="188" fontId="0" fillId="0" borderId="44" xfId="49" applyNumberFormat="1" applyFont="1" applyBorder="1" applyAlignment="1">
      <alignment vertical="center" shrinkToFit="1"/>
    </xf>
    <xf numFmtId="188" fontId="0" fillId="0" borderId="116" xfId="49" applyNumberFormat="1" applyFont="1" applyFill="1" applyBorder="1" applyAlignment="1">
      <alignment shrinkToFit="1"/>
    </xf>
    <xf numFmtId="188" fontId="0" fillId="0" borderId="103" xfId="49" applyNumberFormat="1" applyFont="1" applyBorder="1" applyAlignment="1">
      <alignment vertical="center" shrinkToFit="1"/>
    </xf>
    <xf numFmtId="188" fontId="0" fillId="0" borderId="44" xfId="49" applyNumberFormat="1" applyFont="1" applyFill="1" applyBorder="1" applyAlignment="1">
      <alignment shrinkToFit="1"/>
    </xf>
    <xf numFmtId="188" fontId="0" fillId="0" borderId="124" xfId="49" applyNumberFormat="1" applyFont="1" applyBorder="1" applyAlignment="1">
      <alignment vertical="center" shrinkToFit="1"/>
    </xf>
    <xf numFmtId="188" fontId="0" fillId="0" borderId="73" xfId="49" applyNumberFormat="1" applyFont="1" applyBorder="1" applyAlignment="1">
      <alignment vertical="center" shrinkToFit="1"/>
    </xf>
    <xf numFmtId="188" fontId="0" fillId="0" borderId="74" xfId="49" applyNumberFormat="1" applyFont="1" applyBorder="1" applyAlignment="1">
      <alignment vertical="center" shrinkToFit="1"/>
    </xf>
    <xf numFmtId="188" fontId="0" fillId="23" borderId="28" xfId="49" applyNumberFormat="1" applyFont="1" applyFill="1" applyBorder="1" applyAlignment="1">
      <alignment shrinkToFit="1"/>
    </xf>
    <xf numFmtId="188" fontId="0" fillId="23" borderId="58" xfId="49" applyNumberFormat="1" applyFont="1" applyFill="1" applyBorder="1" applyAlignment="1">
      <alignment shrinkToFit="1"/>
    </xf>
    <xf numFmtId="188" fontId="0" fillId="23" borderId="40" xfId="49" applyNumberFormat="1" applyFont="1" applyFill="1" applyBorder="1" applyAlignment="1">
      <alignment shrinkToFit="1"/>
    </xf>
    <xf numFmtId="188" fontId="0" fillId="23" borderId="117" xfId="49" applyNumberFormat="1" applyFont="1" applyFill="1" applyBorder="1" applyAlignment="1">
      <alignment shrinkToFit="1"/>
    </xf>
    <xf numFmtId="188" fontId="0" fillId="23" borderId="13" xfId="49" applyNumberFormat="1" applyFont="1" applyFill="1" applyBorder="1" applyAlignment="1">
      <alignment shrinkToFit="1"/>
    </xf>
    <xf numFmtId="188" fontId="0" fillId="23" borderId="121" xfId="49" applyNumberFormat="1" applyFont="1" applyFill="1" applyBorder="1" applyAlignment="1">
      <alignment shrinkToFit="1"/>
    </xf>
    <xf numFmtId="188" fontId="0" fillId="23" borderId="47" xfId="49" applyNumberFormat="1" applyFont="1" applyFill="1" applyBorder="1" applyAlignment="1">
      <alignment shrinkToFit="1"/>
    </xf>
    <xf numFmtId="188" fontId="0" fillId="23" borderId="30" xfId="49" applyNumberFormat="1" applyFont="1" applyFill="1" applyBorder="1" applyAlignment="1">
      <alignment shrinkToFit="1"/>
    </xf>
    <xf numFmtId="188" fontId="0" fillId="23" borderId="54" xfId="49" applyNumberFormat="1" applyFont="1" applyFill="1" applyBorder="1" applyAlignment="1">
      <alignment shrinkToFit="1"/>
    </xf>
    <xf numFmtId="188" fontId="0" fillId="23" borderId="55" xfId="49" applyNumberFormat="1" applyFont="1" applyFill="1" applyBorder="1" applyAlignment="1">
      <alignment shrinkToFit="1"/>
    </xf>
    <xf numFmtId="188" fontId="0" fillId="23" borderId="38" xfId="49" applyNumberFormat="1" applyFont="1" applyFill="1" applyBorder="1" applyAlignment="1">
      <alignment shrinkToFit="1"/>
    </xf>
    <xf numFmtId="188" fontId="0" fillId="23" borderId="115" xfId="49" applyNumberFormat="1" applyFont="1" applyFill="1" applyBorder="1" applyAlignment="1">
      <alignment shrinkToFit="1"/>
    </xf>
    <xf numFmtId="188" fontId="0" fillId="23" borderId="10" xfId="49" applyNumberFormat="1" applyFont="1" applyFill="1" applyBorder="1" applyAlignment="1">
      <alignment shrinkToFit="1"/>
    </xf>
    <xf numFmtId="188" fontId="0" fillId="23" borderId="72" xfId="49" applyNumberFormat="1" applyFont="1" applyFill="1" applyBorder="1" applyAlignment="1">
      <alignment shrinkToFit="1"/>
    </xf>
    <xf numFmtId="188" fontId="0" fillId="23" borderId="50" xfId="49" applyNumberFormat="1" applyFont="1" applyFill="1" applyBorder="1" applyAlignment="1">
      <alignment shrinkToFit="1"/>
    </xf>
    <xf numFmtId="188" fontId="0" fillId="23" borderId="14" xfId="49" applyNumberFormat="1" applyFont="1" applyFill="1" applyBorder="1" applyAlignment="1">
      <alignment shrinkToFit="1"/>
    </xf>
    <xf numFmtId="188" fontId="0" fillId="0" borderId="91" xfId="49" applyNumberFormat="1" applyFont="1" applyBorder="1" applyAlignment="1">
      <alignment vertical="center" shrinkToFit="1"/>
    </xf>
    <xf numFmtId="188" fontId="0" fillId="0" borderId="92" xfId="49" applyNumberFormat="1" applyFont="1" applyBorder="1" applyAlignment="1">
      <alignment vertical="center" shrinkToFit="1"/>
    </xf>
    <xf numFmtId="188" fontId="0" fillId="0" borderId="75" xfId="49" applyNumberFormat="1" applyFont="1" applyBorder="1" applyAlignment="1">
      <alignment vertical="center" shrinkToFit="1"/>
    </xf>
    <xf numFmtId="188" fontId="0" fillId="0" borderId="145" xfId="49" applyNumberFormat="1" applyFont="1" applyFill="1" applyBorder="1" applyAlignment="1">
      <alignment shrinkToFit="1"/>
    </xf>
    <xf numFmtId="188" fontId="0" fillId="0" borderId="146" xfId="49" applyNumberFormat="1" applyFont="1" applyBorder="1" applyAlignment="1">
      <alignment vertical="center" shrinkToFit="1"/>
    </xf>
    <xf numFmtId="188" fontId="0" fillId="0" borderId="75" xfId="49" applyNumberFormat="1" applyFont="1" applyFill="1" applyBorder="1" applyAlignment="1">
      <alignment shrinkToFit="1"/>
    </xf>
    <xf numFmtId="188" fontId="0" fillId="0" borderId="147" xfId="49" applyNumberFormat="1" applyFont="1" applyBorder="1" applyAlignment="1">
      <alignment vertical="center" shrinkToFit="1"/>
    </xf>
    <xf numFmtId="188" fontId="0" fillId="0" borderId="148" xfId="49" applyNumberFormat="1" applyFont="1" applyBorder="1" applyAlignment="1">
      <alignment vertical="center" shrinkToFit="1"/>
    </xf>
    <xf numFmtId="188" fontId="0" fillId="0" borderId="77" xfId="49" applyNumberFormat="1" applyFont="1" applyBorder="1" applyAlignment="1">
      <alignment vertical="center" shrinkToFit="1"/>
    </xf>
    <xf numFmtId="188" fontId="0" fillId="0" borderId="149" xfId="49" applyNumberFormat="1" applyFont="1" applyBorder="1" applyAlignment="1">
      <alignment vertical="center" shrinkToFit="1"/>
    </xf>
    <xf numFmtId="188" fontId="0" fillId="0" borderId="150" xfId="49" applyNumberFormat="1" applyFont="1" applyBorder="1" applyAlignment="1">
      <alignment vertical="center" shrinkToFit="1"/>
    </xf>
    <xf numFmtId="188" fontId="0" fillId="0" borderId="78" xfId="49" applyNumberFormat="1" applyFont="1" applyBorder="1" applyAlignment="1">
      <alignment vertical="center" shrinkToFit="1"/>
    </xf>
    <xf numFmtId="188" fontId="0" fillId="0" borderId="151" xfId="49" applyNumberFormat="1" applyFont="1" applyFill="1" applyBorder="1" applyAlignment="1">
      <alignment shrinkToFit="1"/>
    </xf>
    <xf numFmtId="188" fontId="0" fillId="0" borderId="152" xfId="49" applyNumberFormat="1" applyFont="1" applyBorder="1" applyAlignment="1">
      <alignment vertical="center" shrinkToFit="1"/>
    </xf>
    <xf numFmtId="188" fontId="0" fillId="0" borderId="78" xfId="49" applyNumberFormat="1" applyFont="1" applyFill="1" applyBorder="1" applyAlignment="1">
      <alignment shrinkToFit="1"/>
    </xf>
    <xf numFmtId="188" fontId="0" fillId="0" borderId="153" xfId="49" applyNumberFormat="1" applyFont="1" applyBorder="1" applyAlignment="1">
      <alignment vertical="center" shrinkToFit="1"/>
    </xf>
    <xf numFmtId="188" fontId="0" fillId="0" borderId="154" xfId="49" applyNumberFormat="1" applyFont="1" applyBorder="1" applyAlignment="1">
      <alignment vertical="center" shrinkToFit="1"/>
    </xf>
    <xf numFmtId="188" fontId="0" fillId="0" borderId="80" xfId="49" applyNumberFormat="1" applyFont="1" applyBorder="1" applyAlignment="1">
      <alignment vertical="center" shrinkToFit="1"/>
    </xf>
    <xf numFmtId="188" fontId="0" fillId="0" borderId="113" xfId="49" applyNumberFormat="1" applyFont="1" applyBorder="1" applyAlignment="1">
      <alignment shrinkToFit="1"/>
    </xf>
    <xf numFmtId="188" fontId="0" fillId="0" borderId="84" xfId="49" applyNumberFormat="1" applyFont="1" applyBorder="1" applyAlignment="1">
      <alignment shrinkToFit="1"/>
    </xf>
    <xf numFmtId="188" fontId="0" fillId="0" borderId="155" xfId="49" applyNumberFormat="1" applyFont="1" applyBorder="1" applyAlignment="1">
      <alignment shrinkToFit="1"/>
    </xf>
    <xf numFmtId="188" fontId="0" fillId="0" borderId="114" xfId="49" applyNumberFormat="1" applyFont="1" applyFill="1" applyBorder="1" applyAlignment="1">
      <alignment shrinkToFit="1"/>
    </xf>
    <xf numFmtId="188" fontId="0" fillId="0" borderId="102" xfId="49" applyNumberFormat="1" applyFont="1" applyBorder="1" applyAlignment="1">
      <alignment shrinkToFit="1"/>
    </xf>
    <xf numFmtId="188" fontId="0" fillId="0" borderId="155" xfId="49" applyNumberFormat="1" applyFont="1" applyFill="1" applyBorder="1" applyAlignment="1">
      <alignment shrinkToFit="1"/>
    </xf>
    <xf numFmtId="188" fontId="0" fillId="0" borderId="123" xfId="49" applyNumberFormat="1" applyFont="1" applyBorder="1" applyAlignment="1">
      <alignment shrinkToFit="1"/>
    </xf>
    <xf numFmtId="188" fontId="0" fillId="0" borderId="81" xfId="49" applyNumberFormat="1" applyFont="1" applyBorder="1" applyAlignment="1">
      <alignment shrinkToFit="1"/>
    </xf>
    <xf numFmtId="188" fontId="0" fillId="0" borderId="36" xfId="49" applyNumberFormat="1" applyFont="1" applyBorder="1" applyAlignment="1">
      <alignment shrinkToFit="1"/>
    </xf>
    <xf numFmtId="188" fontId="0" fillId="0" borderId="104" xfId="49" applyNumberFormat="1" applyFont="1" applyBorder="1" applyAlignment="1">
      <alignment shrinkToFit="1"/>
    </xf>
    <xf numFmtId="188" fontId="0" fillId="0" borderId="85" xfId="49" applyNumberFormat="1" applyFont="1" applyBorder="1" applyAlignment="1">
      <alignment shrinkToFit="1"/>
    </xf>
    <xf numFmtId="188" fontId="0" fillId="0" borderId="44" xfId="49" applyNumberFormat="1" applyFont="1" applyBorder="1" applyAlignment="1">
      <alignment shrinkToFit="1"/>
    </xf>
    <xf numFmtId="188" fontId="0" fillId="0" borderId="103" xfId="49" applyNumberFormat="1" applyFont="1" applyBorder="1" applyAlignment="1">
      <alignment shrinkToFit="1"/>
    </xf>
    <xf numFmtId="188" fontId="0" fillId="0" borderId="124" xfId="49" applyNumberFormat="1" applyFont="1" applyBorder="1" applyAlignment="1">
      <alignment shrinkToFit="1"/>
    </xf>
    <xf numFmtId="188" fontId="0" fillId="0" borderId="73" xfId="49" applyNumberFormat="1" applyFont="1" applyBorder="1" applyAlignment="1">
      <alignment shrinkToFit="1"/>
    </xf>
    <xf numFmtId="188" fontId="0" fillId="0" borderId="74" xfId="49" applyNumberFormat="1" applyFont="1" applyBorder="1" applyAlignment="1">
      <alignment shrinkToFit="1"/>
    </xf>
    <xf numFmtId="188" fontId="0" fillId="0" borderId="34" xfId="49" applyNumberFormat="1" applyFont="1" applyFill="1" applyBorder="1" applyAlignment="1">
      <alignment shrinkToFit="1"/>
    </xf>
    <xf numFmtId="188" fontId="0" fillId="0" borderId="89" xfId="49" applyNumberFormat="1" applyFont="1" applyFill="1" applyBorder="1" applyAlignment="1">
      <alignment shrinkToFit="1"/>
    </xf>
    <xf numFmtId="188" fontId="0" fillId="0" borderId="135" xfId="49" applyNumberFormat="1" applyFont="1" applyFill="1" applyBorder="1" applyAlignment="1">
      <alignment shrinkToFit="1"/>
    </xf>
    <xf numFmtId="188" fontId="0" fillId="0" borderId="156" xfId="49" applyNumberFormat="1" applyFont="1" applyFill="1" applyBorder="1" applyAlignment="1">
      <alignment shrinkToFit="1"/>
    </xf>
    <xf numFmtId="188" fontId="0" fillId="0" borderId="26" xfId="49" applyNumberFormat="1" applyFont="1" applyFill="1" applyBorder="1" applyAlignment="1">
      <alignment shrinkToFit="1"/>
    </xf>
    <xf numFmtId="188" fontId="0" fillId="0" borderId="135" xfId="49" applyNumberFormat="1" applyFont="1" applyFill="1" applyBorder="1" applyAlignment="1">
      <alignment shrinkToFit="1"/>
    </xf>
    <xf numFmtId="188" fontId="0" fillId="0" borderId="119" xfId="49" applyNumberFormat="1" applyFont="1" applyFill="1" applyBorder="1" applyAlignment="1">
      <alignment shrinkToFit="1"/>
    </xf>
    <xf numFmtId="188" fontId="0" fillId="0" borderId="18" xfId="49" applyNumberFormat="1" applyFont="1" applyFill="1" applyBorder="1" applyAlignment="1">
      <alignment shrinkToFit="1"/>
    </xf>
    <xf numFmtId="188" fontId="0" fillId="0" borderId="89" xfId="49" applyNumberFormat="1" applyFont="1" applyFill="1" applyBorder="1" applyAlignment="1">
      <alignment shrinkToFit="1"/>
    </xf>
    <xf numFmtId="188" fontId="0" fillId="0" borderId="25" xfId="49" applyNumberFormat="1" applyFont="1" applyFill="1" applyBorder="1" applyAlignment="1">
      <alignment shrinkToFit="1"/>
    </xf>
    <xf numFmtId="188" fontId="0" fillId="0" borderId="93" xfId="49" applyNumberFormat="1" applyFont="1" applyFill="1" applyBorder="1" applyAlignment="1">
      <alignment vertical="center" shrinkToFit="1"/>
    </xf>
    <xf numFmtId="188" fontId="0" fillId="0" borderId="94" xfId="49" applyNumberFormat="1" applyFont="1" applyFill="1" applyBorder="1" applyAlignment="1">
      <alignment vertical="center" shrinkToFit="1"/>
    </xf>
    <xf numFmtId="188" fontId="0" fillId="0" borderId="111" xfId="49" applyNumberFormat="1" applyFont="1" applyFill="1" applyBorder="1" applyAlignment="1">
      <alignment vertical="center" shrinkToFit="1"/>
    </xf>
    <xf numFmtId="188" fontId="0" fillId="0" borderId="106" xfId="49" applyNumberFormat="1" applyFont="1" applyFill="1" applyBorder="1" applyAlignment="1">
      <alignment vertical="center" shrinkToFit="1"/>
    </xf>
    <xf numFmtId="188" fontId="0" fillId="0" borderId="136" xfId="49" applyNumberFormat="1" applyFont="1" applyFill="1" applyBorder="1" applyAlignment="1">
      <alignment vertical="center" shrinkToFit="1"/>
    </xf>
    <xf numFmtId="188" fontId="0" fillId="0" borderId="131" xfId="49" applyNumberFormat="1" applyFont="1" applyFill="1" applyBorder="1" applyAlignment="1">
      <alignment vertical="center" shrinkToFit="1"/>
    </xf>
    <xf numFmtId="188" fontId="0" fillId="0" borderId="60" xfId="49" applyNumberFormat="1" applyFont="1" applyFill="1" applyBorder="1" applyAlignment="1">
      <alignment vertical="center" shrinkToFit="1"/>
    </xf>
    <xf numFmtId="188" fontId="0" fillId="0" borderId="96" xfId="49" applyNumberFormat="1" applyFont="1" applyFill="1" applyBorder="1" applyAlignment="1">
      <alignment vertical="center" shrinkToFit="1"/>
    </xf>
    <xf numFmtId="188" fontId="0" fillId="0" borderId="97" xfId="49" applyNumberFormat="1" applyFont="1" applyFill="1" applyBorder="1" applyAlignment="1">
      <alignment vertical="center" shrinkToFit="1"/>
    </xf>
    <xf numFmtId="188" fontId="0" fillId="0" borderId="110" xfId="49" applyNumberFormat="1" applyFont="1" applyFill="1" applyBorder="1" applyAlignment="1">
      <alignment vertical="center" shrinkToFit="1"/>
    </xf>
    <xf numFmtId="188" fontId="0" fillId="0" borderId="107" xfId="49" applyNumberFormat="1" applyFont="1" applyFill="1" applyBorder="1" applyAlignment="1">
      <alignment vertical="center" shrinkToFit="1"/>
    </xf>
    <xf numFmtId="188" fontId="0" fillId="0" borderId="137" xfId="49" applyNumberFormat="1" applyFont="1" applyFill="1" applyBorder="1" applyAlignment="1">
      <alignment vertical="center" shrinkToFit="1"/>
    </xf>
    <xf numFmtId="188" fontId="0" fillId="0" borderId="132" xfId="49" applyNumberFormat="1" applyFont="1" applyFill="1" applyBorder="1" applyAlignment="1">
      <alignment vertical="center" shrinkToFit="1"/>
    </xf>
    <xf numFmtId="188" fontId="0" fillId="0" borderId="61" xfId="49" applyNumberFormat="1" applyFont="1" applyFill="1" applyBorder="1" applyAlignment="1">
      <alignment vertical="center" shrinkToFit="1"/>
    </xf>
    <xf numFmtId="188" fontId="0" fillId="0" borderId="31" xfId="49" applyNumberFormat="1" applyFont="1" applyFill="1" applyBorder="1" applyAlignment="1">
      <alignment shrinkToFit="1"/>
    </xf>
    <xf numFmtId="188" fontId="0" fillId="0" borderId="33" xfId="49" applyNumberFormat="1" applyFont="1" applyFill="1" applyBorder="1" applyAlignment="1">
      <alignment shrinkToFit="1"/>
    </xf>
    <xf numFmtId="188" fontId="0" fillId="0" borderId="11" xfId="49" applyNumberFormat="1" applyFont="1" applyFill="1" applyBorder="1" applyAlignment="1">
      <alignment shrinkToFit="1"/>
    </xf>
    <xf numFmtId="188" fontId="0" fillId="0" borderId="43" xfId="49" applyNumberFormat="1" applyFont="1" applyFill="1" applyBorder="1" applyAlignment="1">
      <alignment shrinkToFit="1"/>
    </xf>
    <xf numFmtId="188" fontId="0" fillId="0" borderId="122" xfId="49" applyNumberFormat="1" applyFont="1" applyFill="1" applyBorder="1" applyAlignment="1">
      <alignment shrinkToFit="1"/>
    </xf>
    <xf numFmtId="188" fontId="0" fillId="0" borderId="49" xfId="49" applyNumberFormat="1" applyFont="1" applyFill="1" applyBorder="1" applyAlignment="1">
      <alignment shrinkToFit="1"/>
    </xf>
    <xf numFmtId="188" fontId="0" fillId="0" borderId="33" xfId="49" applyNumberFormat="1" applyFont="1" applyFill="1" applyBorder="1" applyAlignment="1">
      <alignment shrinkToFit="1"/>
    </xf>
    <xf numFmtId="188" fontId="0" fillId="0" borderId="15" xfId="49" applyNumberFormat="1" applyFont="1" applyFill="1" applyBorder="1" applyAlignment="1">
      <alignment shrinkToFit="1"/>
    </xf>
    <xf numFmtId="38" fontId="0" fillId="0" borderId="18" xfId="49" applyFont="1" applyFill="1" applyBorder="1" applyAlignment="1">
      <alignment shrinkToFit="1"/>
    </xf>
    <xf numFmtId="38" fontId="0" fillId="0" borderId="89" xfId="49" applyFont="1" applyFill="1" applyBorder="1" applyAlignment="1">
      <alignment shrinkToFit="1"/>
    </xf>
    <xf numFmtId="38" fontId="0" fillId="0" borderId="19" xfId="49" applyFont="1" applyFill="1" applyBorder="1" applyAlignment="1">
      <alignment shrinkToFit="1"/>
    </xf>
    <xf numFmtId="38" fontId="0" fillId="0" borderId="156" xfId="49" applyFont="1" applyFill="1" applyBorder="1" applyAlignment="1">
      <alignment vertical="center" shrinkToFit="1"/>
    </xf>
    <xf numFmtId="38" fontId="0" fillId="0" borderId="135" xfId="49" applyFont="1" applyFill="1" applyBorder="1" applyAlignment="1">
      <alignment shrinkToFit="1"/>
    </xf>
    <xf numFmtId="38" fontId="0" fillId="0" borderId="119" xfId="49" applyFont="1" applyFill="1" applyBorder="1" applyAlignment="1">
      <alignment shrinkToFit="1"/>
    </xf>
    <xf numFmtId="38" fontId="0" fillId="0" borderId="25" xfId="49" applyFont="1" applyFill="1" applyBorder="1" applyAlignment="1">
      <alignment shrinkToFit="1"/>
    </xf>
    <xf numFmtId="177" fontId="0" fillId="0" borderId="20" xfId="49" applyNumberFormat="1" applyFont="1" applyFill="1" applyBorder="1" applyAlignment="1">
      <alignment vertical="center" shrinkToFit="1"/>
    </xf>
    <xf numFmtId="177" fontId="0" fillId="0" borderId="53" xfId="49" applyNumberFormat="1" applyFont="1" applyFill="1" applyBorder="1" applyAlignment="1">
      <alignment vertical="center" shrinkToFit="1"/>
    </xf>
    <xf numFmtId="177" fontId="0" fillId="0" borderId="21" xfId="49" applyNumberFormat="1" applyFont="1" applyFill="1" applyBorder="1" applyAlignment="1">
      <alignment vertical="center" shrinkToFit="1"/>
    </xf>
    <xf numFmtId="177" fontId="0" fillId="0" borderId="99" xfId="49" applyNumberFormat="1" applyFont="1" applyFill="1" applyBorder="1" applyAlignment="1">
      <alignment vertical="center" shrinkToFit="1"/>
    </xf>
    <xf numFmtId="177" fontId="0" fillId="0" borderId="56" xfId="49" applyNumberFormat="1" applyFont="1" applyFill="1" applyBorder="1" applyAlignment="1">
      <alignment vertical="center" shrinkToFit="1"/>
    </xf>
    <xf numFmtId="177" fontId="0" fillId="0" borderId="157" xfId="49" applyNumberFormat="1" applyFont="1" applyFill="1" applyBorder="1" applyAlignment="1">
      <alignment vertical="center" shrinkToFit="1"/>
    </xf>
    <xf numFmtId="177" fontId="0" fillId="0" borderId="27" xfId="49" applyNumberFormat="1" applyFont="1" applyFill="1" applyBorder="1" applyAlignment="1">
      <alignment vertical="center" shrinkToFit="1"/>
    </xf>
    <xf numFmtId="38" fontId="7" fillId="0" borderId="0" xfId="49" applyFont="1" applyFill="1" applyAlignment="1">
      <alignment horizontal="center"/>
    </xf>
    <xf numFmtId="49" fontId="0" fillId="0" borderId="18" xfId="49" applyNumberFormat="1" applyFont="1" applyFill="1" applyBorder="1" applyAlignment="1">
      <alignment horizontal="center" vertical="center"/>
    </xf>
    <xf numFmtId="49" fontId="0" fillId="0" borderId="19" xfId="49" applyNumberFormat="1" applyFont="1" applyFill="1" applyBorder="1" applyAlignment="1">
      <alignment horizontal="center" vertical="center"/>
    </xf>
    <xf numFmtId="49" fontId="0" fillId="0" borderId="25" xfId="49" applyNumberFormat="1" applyFont="1" applyFill="1" applyBorder="1" applyAlignment="1">
      <alignment horizontal="center" vertical="center"/>
    </xf>
    <xf numFmtId="49" fontId="0" fillId="0" borderId="47" xfId="49" applyNumberFormat="1" applyFont="1" applyFill="1" applyBorder="1" applyAlignment="1">
      <alignment horizontal="center" vertical="center"/>
    </xf>
    <xf numFmtId="49" fontId="0" fillId="0" borderId="29" xfId="49" applyNumberFormat="1" applyFont="1" applyFill="1" applyBorder="1" applyAlignment="1">
      <alignment horizontal="center" vertical="center"/>
    </xf>
    <xf numFmtId="49" fontId="0" fillId="0" borderId="30" xfId="49" applyNumberFormat="1" applyFont="1" applyFill="1" applyBorder="1" applyAlignment="1">
      <alignment horizontal="center" vertical="center"/>
    </xf>
    <xf numFmtId="38" fontId="0" fillId="0" borderId="44" xfId="49" applyFont="1" applyFill="1" applyBorder="1" applyAlignment="1">
      <alignment horizontal="left" vertical="center"/>
    </xf>
    <xf numFmtId="38" fontId="0" fillId="0" borderId="42" xfId="49" applyFont="1" applyFill="1" applyBorder="1" applyAlignment="1">
      <alignment horizontal="left" vertical="center"/>
    </xf>
    <xf numFmtId="38" fontId="0" fillId="0" borderId="74" xfId="49" applyFont="1" applyFill="1" applyBorder="1" applyAlignment="1">
      <alignment horizontal="left" vertical="center"/>
    </xf>
    <xf numFmtId="38" fontId="0" fillId="0" borderId="38" xfId="49" applyFont="1" applyFill="1" applyBorder="1" applyAlignment="1">
      <alignment horizontal="left" vertical="center"/>
    </xf>
    <xf numFmtId="38" fontId="0" fillId="0" borderId="39" xfId="49" applyFont="1" applyFill="1" applyBorder="1" applyAlignment="1">
      <alignment horizontal="left" vertical="center"/>
    </xf>
    <xf numFmtId="38" fontId="0" fillId="0" borderId="14" xfId="49" applyFont="1" applyFill="1" applyBorder="1" applyAlignment="1">
      <alignment horizontal="left" vertical="center"/>
    </xf>
    <xf numFmtId="38" fontId="0" fillId="0" borderId="155" xfId="49" applyFont="1" applyFill="1" applyBorder="1" applyAlignment="1">
      <alignment horizontal="left" vertical="center"/>
    </xf>
    <xf numFmtId="38" fontId="0" fillId="0" borderId="35" xfId="49" applyFont="1" applyFill="1" applyBorder="1" applyAlignment="1">
      <alignment horizontal="left" vertical="center"/>
    </xf>
    <xf numFmtId="38" fontId="0" fillId="0" borderId="36" xfId="49" applyFont="1" applyFill="1" applyBorder="1" applyAlignment="1">
      <alignment horizontal="left" vertical="center"/>
    </xf>
    <xf numFmtId="49" fontId="0" fillId="0" borderId="129" xfId="49" applyNumberFormat="1" applyFont="1" applyFill="1" applyBorder="1" applyAlignment="1">
      <alignment horizontal="center" vertical="center" textRotation="255"/>
    </xf>
    <xf numFmtId="38" fontId="0" fillId="0" borderId="43" xfId="49" applyFont="1" applyFill="1" applyBorder="1" applyAlignment="1">
      <alignment horizontal="left" vertical="center"/>
    </xf>
    <xf numFmtId="38" fontId="0" fillId="0" borderId="11" xfId="49" applyFont="1" applyFill="1" applyBorder="1" applyAlignment="1">
      <alignment horizontal="left" vertical="center"/>
    </xf>
    <xf numFmtId="38" fontId="0" fillId="0" borderId="40" xfId="49" applyFont="1" applyFill="1" applyBorder="1" applyAlignment="1">
      <alignment horizontal="left" vertical="center"/>
    </xf>
    <xf numFmtId="38" fontId="0" fillId="0" borderId="13" xfId="49" applyFont="1" applyFill="1" applyBorder="1" applyAlignment="1">
      <alignment horizontal="left" vertical="center"/>
    </xf>
    <xf numFmtId="38" fontId="0" fillId="0" borderId="38" xfId="49" applyFont="1" applyFill="1" applyBorder="1" applyAlignment="1">
      <alignment horizontal="left" vertical="center" wrapText="1"/>
    </xf>
    <xf numFmtId="38" fontId="0" fillId="0" borderId="10" xfId="49" applyFont="1" applyFill="1" applyBorder="1" applyAlignment="1">
      <alignment horizontal="left" vertical="center" wrapText="1"/>
    </xf>
    <xf numFmtId="38" fontId="2" fillId="0" borderId="56" xfId="49" applyFont="1" applyFill="1" applyBorder="1" applyAlignment="1">
      <alignment horizontal="left" vertical="center"/>
    </xf>
    <xf numFmtId="38" fontId="2" fillId="0" borderId="100" xfId="49" applyFont="1" applyFill="1" applyBorder="1" applyAlignment="1">
      <alignment horizontal="left" vertical="center"/>
    </xf>
    <xf numFmtId="38" fontId="2" fillId="0" borderId="43" xfId="49" applyFont="1" applyFill="1" applyBorder="1" applyAlignment="1">
      <alignment horizontal="left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49" fontId="0" fillId="0" borderId="45" xfId="49" applyNumberFormat="1" applyFont="1" applyFill="1" applyBorder="1" applyAlignment="1">
      <alignment horizontal="center" vertical="center"/>
    </xf>
    <xf numFmtId="49" fontId="0" fillId="0" borderId="0" xfId="49" applyNumberFormat="1" applyFont="1" applyFill="1" applyBorder="1" applyAlignment="1">
      <alignment horizontal="center" vertical="center"/>
    </xf>
    <xf numFmtId="49" fontId="0" fillId="0" borderId="57" xfId="49" applyNumberFormat="1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left" vertical="center"/>
    </xf>
    <xf numFmtId="38" fontId="2" fillId="0" borderId="60" xfId="49" applyFont="1" applyFill="1" applyBorder="1" applyAlignment="1">
      <alignment horizontal="left" vertical="center"/>
    </xf>
    <xf numFmtId="177" fontId="11" fillId="0" borderId="158" xfId="49" applyNumberFormat="1" applyFont="1" applyFill="1" applyBorder="1" applyAlignment="1">
      <alignment horizontal="center" shrinkToFit="1"/>
    </xf>
    <xf numFmtId="177" fontId="11" fillId="0" borderId="19" xfId="49" applyNumberFormat="1" applyFont="1" applyFill="1" applyBorder="1" applyAlignment="1">
      <alignment horizontal="center" shrinkToFit="1"/>
    </xf>
    <xf numFmtId="177" fontId="11" fillId="0" borderId="25" xfId="49" applyNumberFormat="1" applyFont="1" applyFill="1" applyBorder="1" applyAlignment="1">
      <alignment horizontal="center" shrinkToFit="1"/>
    </xf>
    <xf numFmtId="177" fontId="9" fillId="0" borderId="24" xfId="49" applyNumberFormat="1" applyFont="1" applyFill="1" applyBorder="1" applyAlignment="1">
      <alignment horizontal="center" vertical="center" shrinkToFit="1"/>
    </xf>
    <xf numFmtId="177" fontId="9" fillId="0" borderId="21" xfId="49" applyNumberFormat="1" applyFont="1" applyFill="1" applyBorder="1" applyAlignment="1">
      <alignment horizontal="center" vertical="center" shrinkToFit="1"/>
    </xf>
    <xf numFmtId="177" fontId="9" fillId="0" borderId="27" xfId="49" applyNumberFormat="1" applyFont="1" applyFill="1" applyBorder="1" applyAlignment="1">
      <alignment horizontal="center" vertical="center" shrinkToFit="1"/>
    </xf>
    <xf numFmtId="38" fontId="3" fillId="0" borderId="49" xfId="49" applyFont="1" applyFill="1" applyBorder="1" applyAlignment="1">
      <alignment horizontal="left" vertical="center" wrapText="1"/>
    </xf>
    <xf numFmtId="38" fontId="3" fillId="0" borderId="32" xfId="49" applyFont="1" applyFill="1" applyBorder="1" applyAlignment="1">
      <alignment horizontal="left" vertical="center" wrapText="1"/>
    </xf>
    <xf numFmtId="38" fontId="3" fillId="0" borderId="47" xfId="49" applyFont="1" applyFill="1" applyBorder="1" applyAlignment="1">
      <alignment horizontal="left" vertical="center" wrapText="1"/>
    </xf>
    <xf numFmtId="38" fontId="3" fillId="0" borderId="29" xfId="49" applyFont="1" applyFill="1" applyBorder="1" applyAlignment="1">
      <alignment horizontal="left" vertical="center" wrapText="1"/>
    </xf>
    <xf numFmtId="38" fontId="3" fillId="0" borderId="20" xfId="49" applyFont="1" applyFill="1" applyBorder="1" applyAlignment="1">
      <alignment horizontal="left" vertical="center" wrapText="1"/>
    </xf>
    <xf numFmtId="38" fontId="3" fillId="0" borderId="21" xfId="49" applyFont="1" applyFill="1" applyBorder="1" applyAlignment="1">
      <alignment horizontal="left" vertical="center" wrapText="1"/>
    </xf>
    <xf numFmtId="38" fontId="0" fillId="0" borderId="38" xfId="49" applyFont="1" applyFill="1" applyBorder="1" applyAlignment="1">
      <alignment horizontal="left" vertical="center" shrinkToFit="1"/>
    </xf>
    <xf numFmtId="38" fontId="0" fillId="0" borderId="14" xfId="49" applyFont="1" applyBorder="1" applyAlignment="1">
      <alignment horizontal="left" vertical="center" shrinkToFit="1"/>
    </xf>
    <xf numFmtId="183" fontId="9" fillId="0" borderId="49" xfId="0" applyNumberFormat="1" applyFont="1" applyBorder="1" applyAlignment="1">
      <alignment horizontal="center" vertical="center"/>
    </xf>
    <xf numFmtId="183" fontId="9" fillId="0" borderId="11" xfId="0" applyNumberFormat="1" applyFont="1" applyBorder="1" applyAlignment="1">
      <alignment horizontal="center" vertical="center"/>
    </xf>
    <xf numFmtId="183" fontId="9" fillId="0" borderId="20" xfId="0" applyNumberFormat="1" applyFont="1" applyBorder="1" applyAlignment="1">
      <alignment horizontal="center" vertical="center"/>
    </xf>
    <xf numFmtId="183" fontId="9" fillId="0" borderId="100" xfId="0" applyNumberFormat="1" applyFont="1" applyBorder="1" applyAlignment="1">
      <alignment horizontal="center" vertical="center"/>
    </xf>
    <xf numFmtId="183" fontId="9" fillId="0" borderId="43" xfId="0" applyNumberFormat="1" applyFont="1" applyBorder="1" applyAlignment="1">
      <alignment horizontal="center" vertical="center"/>
    </xf>
    <xf numFmtId="183" fontId="9" fillId="0" borderId="56" xfId="0" applyNumberFormat="1" applyFont="1" applyBorder="1" applyAlignment="1">
      <alignment horizontal="center" vertical="center"/>
    </xf>
    <xf numFmtId="183" fontId="9" fillId="0" borderId="32" xfId="0" applyNumberFormat="1" applyFont="1" applyBorder="1" applyAlignment="1">
      <alignment vertical="center"/>
    </xf>
    <xf numFmtId="183" fontId="9" fillId="0" borderId="15" xfId="0" applyNumberFormat="1" applyFont="1" applyBorder="1" applyAlignment="1">
      <alignment vertical="center"/>
    </xf>
    <xf numFmtId="183" fontId="9" fillId="0" borderId="21" xfId="0" applyNumberFormat="1" applyFont="1" applyBorder="1" applyAlignment="1">
      <alignment vertical="center"/>
    </xf>
    <xf numFmtId="183" fontId="9" fillId="0" borderId="27" xfId="0" applyNumberFormat="1" applyFont="1" applyBorder="1" applyAlignment="1">
      <alignment vertical="center"/>
    </xf>
    <xf numFmtId="183" fontId="9" fillId="0" borderId="47" xfId="0" applyNumberFormat="1" applyFont="1" applyBorder="1" applyAlignment="1">
      <alignment horizontal="center" vertical="center"/>
    </xf>
    <xf numFmtId="183" fontId="9" fillId="0" borderId="13" xfId="0" applyNumberFormat="1" applyFont="1" applyBorder="1" applyAlignment="1">
      <alignment horizontal="center" vertical="center"/>
    </xf>
    <xf numFmtId="183" fontId="9" fillId="0" borderId="40" xfId="0" applyNumberFormat="1" applyFont="1" applyBorder="1" applyAlignment="1">
      <alignment horizontal="center" vertical="center"/>
    </xf>
    <xf numFmtId="183" fontId="9" fillId="0" borderId="29" xfId="0" applyNumberFormat="1" applyFont="1" applyBorder="1" applyAlignment="1">
      <alignment vertical="center"/>
    </xf>
    <xf numFmtId="183" fontId="9" fillId="0" borderId="30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183" fontId="9" fillId="0" borderId="57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9" fillId="0" borderId="25" xfId="0" applyFont="1" applyBorder="1" applyAlignment="1" quotePrefix="1">
      <alignment horizontal="center" vertical="center"/>
    </xf>
    <xf numFmtId="0" fontId="9" fillId="0" borderId="47" xfId="0" applyFont="1" applyBorder="1" applyAlignment="1" quotePrefix="1">
      <alignment horizontal="center" vertical="center"/>
    </xf>
    <xf numFmtId="0" fontId="9" fillId="0" borderId="29" xfId="0" applyFont="1" applyBorder="1" applyAlignment="1" quotePrefix="1">
      <alignment horizontal="center" vertical="center"/>
    </xf>
    <xf numFmtId="0" fontId="9" fillId="0" borderId="30" xfId="0" applyFont="1" applyBorder="1" applyAlignment="1" quotePrefix="1">
      <alignment horizontal="center" vertical="center"/>
    </xf>
    <xf numFmtId="183" fontId="9" fillId="0" borderId="159" xfId="0" applyNumberFormat="1" applyFont="1" applyBorder="1" applyAlignment="1">
      <alignment horizontal="center" vertical="center"/>
    </xf>
    <xf numFmtId="183" fontId="9" fillId="0" borderId="160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183" fontId="9" fillId="0" borderId="45" xfId="0" applyNumberFormat="1" applyFont="1" applyBorder="1" applyAlignment="1">
      <alignment vertical="center"/>
    </xf>
    <xf numFmtId="183" fontId="9" fillId="0" borderId="47" xfId="0" applyNumberFormat="1" applyFont="1" applyBorder="1" applyAlignment="1">
      <alignment vertical="center"/>
    </xf>
    <xf numFmtId="183" fontId="9" fillId="0" borderId="49" xfId="0" applyNumberFormat="1" applyFont="1" applyBorder="1" applyAlignment="1">
      <alignment vertical="center"/>
    </xf>
    <xf numFmtId="38" fontId="9" fillId="0" borderId="18" xfId="49" applyFont="1" applyBorder="1" applyAlignment="1">
      <alignment horizontal="center" vertical="center"/>
    </xf>
    <xf numFmtId="38" fontId="9" fillId="0" borderId="25" xfId="49" applyFont="1" applyBorder="1" applyAlignment="1">
      <alignment horizontal="center" vertical="center"/>
    </xf>
    <xf numFmtId="0" fontId="9" fillId="0" borderId="18" xfId="0" applyFont="1" applyBorder="1" applyAlignment="1" quotePrefix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57" xfId="49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 shrinkToFit="1"/>
    </xf>
    <xf numFmtId="38" fontId="9" fillId="0" borderId="115" xfId="49" applyFont="1" applyBorder="1" applyAlignment="1">
      <alignment horizontal="center" vertical="center" shrinkToFit="1"/>
    </xf>
    <xf numFmtId="38" fontId="2" fillId="0" borderId="54" xfId="49" applyFont="1" applyBorder="1" applyAlignment="1">
      <alignment horizontal="center" vertical="center" shrinkToFit="1"/>
    </xf>
    <xf numFmtId="38" fontId="2" fillId="0" borderId="38" xfId="49" applyFont="1" applyBorder="1" applyAlignment="1">
      <alignment horizontal="center" vertical="center" shrinkToFit="1"/>
    </xf>
    <xf numFmtId="38" fontId="2" fillId="0" borderId="55" xfId="49" applyFont="1" applyBorder="1" applyAlignment="1">
      <alignment horizontal="center" vertical="center" shrinkToFit="1"/>
    </xf>
    <xf numFmtId="183" fontId="9" fillId="0" borderId="161" xfId="0" applyNumberFormat="1" applyFont="1" applyBorder="1" applyAlignment="1">
      <alignment horizontal="center" vertical="center"/>
    </xf>
    <xf numFmtId="38" fontId="9" fillId="0" borderId="19" xfId="49" applyFont="1" applyBorder="1" applyAlignment="1">
      <alignment horizontal="center" vertical="center"/>
    </xf>
    <xf numFmtId="38" fontId="9" fillId="0" borderId="28" xfId="49" applyFont="1" applyBorder="1" applyAlignment="1">
      <alignment horizontal="center" vertical="center"/>
    </xf>
    <xf numFmtId="38" fontId="9" fillId="0" borderId="58" xfId="49" applyFont="1" applyBorder="1" applyAlignment="1">
      <alignment horizontal="center" vertical="center"/>
    </xf>
    <xf numFmtId="38" fontId="9" fillId="0" borderId="117" xfId="49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183" fontId="9" fillId="0" borderId="33" xfId="0" applyNumberFormat="1" applyFont="1" applyBorder="1" applyAlignment="1">
      <alignment vertical="center"/>
    </xf>
    <xf numFmtId="183" fontId="9" fillId="0" borderId="98" xfId="0" applyNumberFormat="1" applyFont="1" applyBorder="1" applyAlignment="1">
      <alignment vertical="center"/>
    </xf>
    <xf numFmtId="183" fontId="9" fillId="0" borderId="58" xfId="0" applyNumberFormat="1" applyFont="1" applyBorder="1" applyAlignment="1">
      <alignment vertical="center"/>
    </xf>
    <xf numFmtId="183" fontId="9" fillId="0" borderId="117" xfId="0" applyNumberFormat="1" applyFont="1" applyBorder="1" applyAlignment="1">
      <alignment vertical="center"/>
    </xf>
    <xf numFmtId="183" fontId="9" fillId="0" borderId="53" xfId="0" applyNumberFormat="1" applyFont="1" applyBorder="1" applyAlignment="1">
      <alignment vertical="center"/>
    </xf>
    <xf numFmtId="183" fontId="9" fillId="0" borderId="99" xfId="0" applyNumberFormat="1" applyFont="1" applyBorder="1" applyAlignment="1">
      <alignment vertical="center"/>
    </xf>
    <xf numFmtId="183" fontId="9" fillId="0" borderId="2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183" fontId="9" fillId="0" borderId="129" xfId="0" applyNumberFormat="1" applyFont="1" applyBorder="1" applyAlignment="1">
      <alignment vertical="center"/>
    </xf>
    <xf numFmtId="183" fontId="9" fillId="0" borderId="105" xfId="0" applyNumberFormat="1" applyFont="1" applyBorder="1" applyAlignment="1">
      <alignment vertical="center"/>
    </xf>
    <xf numFmtId="38" fontId="9" fillId="0" borderId="55" xfId="49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7" xfId="0" applyFont="1" applyBorder="1" applyAlignment="1" quotePrefix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49" xfId="0" applyFont="1" applyBorder="1" applyAlignment="1">
      <alignment vertical="center" shrinkToFit="1"/>
    </xf>
    <xf numFmtId="0" fontId="0" fillId="0" borderId="162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163" xfId="0" applyFont="1" applyBorder="1" applyAlignment="1">
      <alignment vertical="center" shrinkToFit="1"/>
    </xf>
    <xf numFmtId="0" fontId="9" fillId="0" borderId="161" xfId="0" applyFont="1" applyBorder="1" applyAlignment="1">
      <alignment vertical="center" shrinkToFit="1"/>
    </xf>
    <xf numFmtId="0" fontId="9" fillId="0" borderId="164" xfId="0" applyFont="1" applyBorder="1" applyAlignment="1">
      <alignment vertical="center" shrinkToFit="1"/>
    </xf>
    <xf numFmtId="0" fontId="0" fillId="0" borderId="47" xfId="0" applyFont="1" applyBorder="1" applyAlignment="1">
      <alignment horizontal="right" vertical="center"/>
    </xf>
    <xf numFmtId="0" fontId="0" fillId="0" borderId="165" xfId="0" applyFont="1" applyBorder="1" applyAlignment="1">
      <alignment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47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57" xfId="49" applyFont="1" applyFill="1" applyBorder="1" applyAlignment="1">
      <alignment horizontal="center" vertical="center"/>
    </xf>
    <xf numFmtId="38" fontId="0" fillId="0" borderId="33" xfId="49" applyFont="1" applyFill="1" applyBorder="1" applyAlignment="1">
      <alignment horizontal="center" vertical="center" textRotation="255"/>
    </xf>
    <xf numFmtId="38" fontId="0" fillId="0" borderId="129" xfId="49" applyFont="1" applyFill="1" applyBorder="1" applyAlignment="1">
      <alignment horizontal="center" vertical="center" textRotation="255"/>
    </xf>
    <xf numFmtId="38" fontId="0" fillId="0" borderId="58" xfId="49" applyFont="1" applyFill="1" applyBorder="1" applyAlignment="1">
      <alignment horizontal="center" vertical="center" textRotation="255"/>
    </xf>
    <xf numFmtId="38" fontId="0" fillId="0" borderId="38" xfId="49" applyFont="1" applyFill="1" applyBorder="1" applyAlignment="1">
      <alignment horizontal="center" vertical="center"/>
    </xf>
    <xf numFmtId="38" fontId="0" fillId="0" borderId="39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7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676275"/>
          <a:ext cx="4048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81000" y="447675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7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400050" y="466725"/>
          <a:ext cx="35337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409575" y="438150"/>
          <a:ext cx="2505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95275" y="314325"/>
          <a:ext cx="26670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28575</xdr:rowOff>
    </xdr:from>
    <xdr:to>
      <xdr:col>5</xdr:col>
      <xdr:colOff>914400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57175" y="552450"/>
          <a:ext cx="2324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W88"/>
  <sheetViews>
    <sheetView showZeros="0" tabSelected="1" view="pageBreakPreview" zoomScale="75" zoomScaleSheetLayoutView="75" zoomScalePageLayoutView="0" workbookViewId="0" topLeftCell="A1">
      <selection activeCell="E7" sqref="E7"/>
    </sheetView>
  </sheetViews>
  <sheetFormatPr defaultColWidth="9.00390625" defaultRowHeight="13.5"/>
  <cols>
    <col min="1" max="1" width="3.75390625" style="29" customWidth="1"/>
    <col min="2" max="4" width="5.125" style="30" customWidth="1"/>
    <col min="5" max="5" width="8.625" style="30" customWidth="1"/>
    <col min="6" max="6" width="7.75390625" style="30" customWidth="1"/>
    <col min="7" max="7" width="21.625" style="30" customWidth="1"/>
    <col min="8" max="9" width="9.00390625" style="29" customWidth="1"/>
    <col min="10" max="10" width="8.50390625" style="29" customWidth="1"/>
    <col min="11" max="11" width="8.75390625" style="29" customWidth="1"/>
    <col min="12" max="13" width="9.00390625" style="29" customWidth="1"/>
    <col min="14" max="14" width="8.50390625" style="29" customWidth="1"/>
    <col min="15" max="18" width="8.75390625" style="29" customWidth="1"/>
    <col min="19" max="20" width="9.00390625" style="29" customWidth="1"/>
    <col min="21" max="21" width="8.50390625" style="29" customWidth="1"/>
    <col min="22" max="22" width="8.75390625" style="29" customWidth="1"/>
    <col min="23" max="16384" width="9.00390625" style="29" customWidth="1"/>
  </cols>
  <sheetData>
    <row r="1" spans="2:22" ht="17.25">
      <c r="B1" s="602" t="s">
        <v>50</v>
      </c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272"/>
      <c r="Q1" s="272"/>
      <c r="R1" s="272"/>
      <c r="S1" s="272"/>
      <c r="T1" s="272"/>
      <c r="U1" s="272"/>
      <c r="V1" s="272"/>
    </row>
    <row r="2" spans="2:22" ht="24">
      <c r="B2" s="14" t="s">
        <v>51</v>
      </c>
      <c r="F2" s="7"/>
      <c r="G2" s="7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U2" s="1"/>
      <c r="V2" s="103" t="s">
        <v>177</v>
      </c>
    </row>
    <row r="3" spans="2:22" ht="10.5" customHeight="1" thickBot="1">
      <c r="B3" s="14"/>
      <c r="F3" s="7"/>
      <c r="G3" s="7"/>
      <c r="H3" s="1"/>
      <c r="I3" s="1"/>
      <c r="J3" s="1"/>
      <c r="K3" s="1"/>
      <c r="L3" s="1"/>
      <c r="M3" s="1"/>
      <c r="N3" s="1"/>
      <c r="O3" s="1"/>
      <c r="P3" s="1"/>
      <c r="S3" s="1"/>
      <c r="T3" s="1"/>
      <c r="U3" s="1"/>
      <c r="V3" s="1"/>
    </row>
    <row r="4" spans="8:21" ht="14.25" hidden="1" thickBot="1">
      <c r="H4" s="29">
        <v>161</v>
      </c>
      <c r="I4" s="29">
        <v>163</v>
      </c>
      <c r="J4" s="29">
        <v>164</v>
      </c>
      <c r="L4" s="29">
        <v>161</v>
      </c>
      <c r="M4" s="29">
        <v>163</v>
      </c>
      <c r="N4" s="29">
        <v>164</v>
      </c>
      <c r="S4" s="29">
        <v>161</v>
      </c>
      <c r="T4" s="29">
        <v>163</v>
      </c>
      <c r="U4" s="29">
        <v>164</v>
      </c>
    </row>
    <row r="5" spans="2:23" s="31" customFormat="1" ht="13.5">
      <c r="B5" s="427" t="s">
        <v>127</v>
      </c>
      <c r="C5" s="628"/>
      <c r="D5" s="32"/>
      <c r="E5" s="33"/>
      <c r="F5" s="33"/>
      <c r="G5" s="34" t="s">
        <v>128</v>
      </c>
      <c r="H5" s="603" t="s">
        <v>129</v>
      </c>
      <c r="I5" s="604"/>
      <c r="J5" s="604"/>
      <c r="K5" s="604"/>
      <c r="L5" s="603" t="s">
        <v>130</v>
      </c>
      <c r="M5" s="604"/>
      <c r="N5" s="604"/>
      <c r="O5" s="605"/>
      <c r="P5" s="298" t="s">
        <v>131</v>
      </c>
      <c r="Q5" s="68" t="s">
        <v>132</v>
      </c>
      <c r="R5" s="298" t="s">
        <v>133</v>
      </c>
      <c r="S5" s="603" t="s">
        <v>293</v>
      </c>
      <c r="T5" s="604"/>
      <c r="U5" s="604"/>
      <c r="V5" s="605"/>
      <c r="W5" s="36"/>
    </row>
    <row r="6" spans="2:23" s="31" customFormat="1" ht="13.5">
      <c r="B6" s="629"/>
      <c r="C6" s="630"/>
      <c r="D6" s="269"/>
      <c r="E6" s="270"/>
      <c r="F6" s="270"/>
      <c r="G6" s="271"/>
      <c r="H6" s="633" t="s">
        <v>16</v>
      </c>
      <c r="I6" s="634"/>
      <c r="J6" s="634"/>
      <c r="K6" s="634"/>
      <c r="L6" s="606" t="s">
        <v>3</v>
      </c>
      <c r="M6" s="607"/>
      <c r="N6" s="607"/>
      <c r="O6" s="608"/>
      <c r="P6" s="299" t="s">
        <v>290</v>
      </c>
      <c r="Q6" s="273" t="s">
        <v>5</v>
      </c>
      <c r="R6" s="299" t="s">
        <v>291</v>
      </c>
      <c r="S6" s="606"/>
      <c r="T6" s="607"/>
      <c r="U6" s="607"/>
      <c r="V6" s="608"/>
      <c r="W6" s="36"/>
    </row>
    <row r="7" spans="2:23" ht="21.75" thickBot="1">
      <c r="B7" s="631"/>
      <c r="C7" s="632"/>
      <c r="D7" s="37"/>
      <c r="E7" s="38"/>
      <c r="F7" s="38"/>
      <c r="G7" s="39"/>
      <c r="H7" s="275" t="s">
        <v>287</v>
      </c>
      <c r="I7" s="276" t="s">
        <v>288</v>
      </c>
      <c r="J7" s="276" t="s">
        <v>289</v>
      </c>
      <c r="K7" s="277" t="s">
        <v>263</v>
      </c>
      <c r="L7" s="275" t="s">
        <v>287</v>
      </c>
      <c r="M7" s="276" t="s">
        <v>288</v>
      </c>
      <c r="N7" s="276" t="s">
        <v>289</v>
      </c>
      <c r="O7" s="274" t="s">
        <v>263</v>
      </c>
      <c r="P7" s="309" t="s">
        <v>289</v>
      </c>
      <c r="Q7" s="310" t="s">
        <v>289</v>
      </c>
      <c r="R7" s="309" t="s">
        <v>289</v>
      </c>
      <c r="S7" s="275" t="s">
        <v>287</v>
      </c>
      <c r="T7" s="276" t="s">
        <v>288</v>
      </c>
      <c r="U7" s="276" t="s">
        <v>289</v>
      </c>
      <c r="V7" s="274" t="s">
        <v>292</v>
      </c>
      <c r="W7" s="40"/>
    </row>
    <row r="8" spans="1:23" ht="13.5">
      <c r="A8" s="29">
        <v>1</v>
      </c>
      <c r="B8" s="41" t="s">
        <v>135</v>
      </c>
      <c r="C8" s="42"/>
      <c r="D8" s="42"/>
      <c r="E8" s="42"/>
      <c r="F8" s="42"/>
      <c r="G8" s="43"/>
      <c r="H8" s="44">
        <v>36617</v>
      </c>
      <c r="I8" s="44">
        <v>36617</v>
      </c>
      <c r="J8" s="44">
        <v>36617</v>
      </c>
      <c r="K8" s="325"/>
      <c r="L8" s="287">
        <v>36982</v>
      </c>
      <c r="M8" s="44">
        <v>36982</v>
      </c>
      <c r="N8" s="44">
        <v>36982</v>
      </c>
      <c r="O8" s="323"/>
      <c r="P8" s="300">
        <v>36886</v>
      </c>
      <c r="Q8" s="280">
        <v>36617</v>
      </c>
      <c r="R8" s="300">
        <v>36798</v>
      </c>
      <c r="S8" s="328"/>
      <c r="T8" s="329"/>
      <c r="U8" s="329"/>
      <c r="V8" s="323"/>
      <c r="W8" s="40"/>
    </row>
    <row r="9" spans="1:23" ht="14.25" thickBot="1">
      <c r="A9" s="29">
        <v>2</v>
      </c>
      <c r="B9" s="45" t="s">
        <v>106</v>
      </c>
      <c r="C9" s="46"/>
      <c r="D9" s="46"/>
      <c r="E9" s="46"/>
      <c r="F9" s="46"/>
      <c r="G9" s="47"/>
      <c r="H9" s="48" t="s">
        <v>107</v>
      </c>
      <c r="I9" s="48" t="s">
        <v>107</v>
      </c>
      <c r="J9" s="48" t="s">
        <v>107</v>
      </c>
      <c r="K9" s="326"/>
      <c r="L9" s="288" t="s">
        <v>107</v>
      </c>
      <c r="M9" s="48" t="s">
        <v>107</v>
      </c>
      <c r="N9" s="48" t="s">
        <v>107</v>
      </c>
      <c r="O9" s="324"/>
      <c r="P9" s="301" t="s">
        <v>108</v>
      </c>
      <c r="Q9" s="281" t="s">
        <v>4</v>
      </c>
      <c r="R9" s="301" t="s">
        <v>109</v>
      </c>
      <c r="S9" s="330"/>
      <c r="T9" s="331"/>
      <c r="U9" s="331"/>
      <c r="V9" s="324"/>
      <c r="W9" s="40"/>
    </row>
    <row r="10" spans="1:23" ht="13.5">
      <c r="A10" s="29">
        <v>3</v>
      </c>
      <c r="B10" s="49"/>
      <c r="C10" s="50" t="s">
        <v>136</v>
      </c>
      <c r="D10" s="50"/>
      <c r="E10" s="50"/>
      <c r="F10" s="50"/>
      <c r="G10" s="51"/>
      <c r="H10" s="158">
        <v>1</v>
      </c>
      <c r="I10" s="158">
        <v>2</v>
      </c>
      <c r="J10" s="158">
        <v>4</v>
      </c>
      <c r="K10" s="282">
        <f aca="true" t="shared" si="0" ref="K10:K42">SUM(H10:J10)</f>
        <v>7</v>
      </c>
      <c r="L10" s="289">
        <v>1</v>
      </c>
      <c r="M10" s="158">
        <v>1</v>
      </c>
      <c r="N10" s="158">
        <v>1</v>
      </c>
      <c r="O10" s="290">
        <f aca="true" t="shared" si="1" ref="O10:O42">SUM(L10:N10)</f>
        <v>3</v>
      </c>
      <c r="P10" s="302">
        <v>1</v>
      </c>
      <c r="Q10" s="311">
        <v>1</v>
      </c>
      <c r="R10" s="302">
        <v>1</v>
      </c>
      <c r="S10" s="201">
        <f>H10+L10</f>
        <v>2</v>
      </c>
      <c r="T10" s="159">
        <f>I10+M10</f>
        <v>3</v>
      </c>
      <c r="U10" s="159">
        <f>J10+N10+P10+Q10+R10</f>
        <v>8</v>
      </c>
      <c r="V10" s="291">
        <f>SUM(S10:U10)</f>
        <v>13</v>
      </c>
      <c r="W10" s="40"/>
    </row>
    <row r="11" spans="1:23" ht="13.5">
      <c r="A11" s="29">
        <v>4</v>
      </c>
      <c r="B11" s="52" t="s">
        <v>137</v>
      </c>
      <c r="C11" s="220" t="s">
        <v>275</v>
      </c>
      <c r="D11" s="612" t="s">
        <v>138</v>
      </c>
      <c r="E11" s="613"/>
      <c r="F11" s="613"/>
      <c r="G11" s="614"/>
      <c r="H11" s="159">
        <v>100</v>
      </c>
      <c r="I11" s="159">
        <v>0</v>
      </c>
      <c r="J11" s="159">
        <v>0</v>
      </c>
      <c r="K11" s="283">
        <f t="shared" si="0"/>
        <v>100</v>
      </c>
      <c r="L11" s="201">
        <v>50</v>
      </c>
      <c r="M11" s="159">
        <v>0</v>
      </c>
      <c r="N11" s="159">
        <v>0</v>
      </c>
      <c r="O11" s="291">
        <f t="shared" si="1"/>
        <v>50</v>
      </c>
      <c r="P11" s="303">
        <v>0</v>
      </c>
      <c r="Q11" s="312">
        <v>0</v>
      </c>
      <c r="R11" s="303">
        <v>0</v>
      </c>
      <c r="S11" s="201">
        <f aca="true" t="shared" si="2" ref="S11:S57">H11+L11</f>
        <v>150</v>
      </c>
      <c r="T11" s="159">
        <f aca="true" t="shared" si="3" ref="T11:T57">I11+M11</f>
        <v>0</v>
      </c>
      <c r="U11" s="159">
        <f aca="true" t="shared" si="4" ref="U11:U57">J11+N11+P11+Q11+R11</f>
        <v>0</v>
      </c>
      <c r="V11" s="291">
        <f aca="true" t="shared" si="5" ref="V11:V57">SUM(S11:U11)</f>
        <v>150</v>
      </c>
      <c r="W11" s="40"/>
    </row>
    <row r="12" spans="1:23" ht="13.5" customHeight="1">
      <c r="A12" s="29">
        <v>5</v>
      </c>
      <c r="B12" s="55"/>
      <c r="C12" s="618" t="s">
        <v>276</v>
      </c>
      <c r="D12" s="612" t="s">
        <v>139</v>
      </c>
      <c r="E12" s="613"/>
      <c r="F12" s="613"/>
      <c r="G12" s="614"/>
      <c r="H12" s="159">
        <v>0</v>
      </c>
      <c r="I12" s="159">
        <v>0</v>
      </c>
      <c r="J12" s="159">
        <v>0</v>
      </c>
      <c r="K12" s="283">
        <f t="shared" si="0"/>
        <v>0</v>
      </c>
      <c r="L12" s="201">
        <v>0</v>
      </c>
      <c r="M12" s="159">
        <v>0</v>
      </c>
      <c r="N12" s="159">
        <v>0</v>
      </c>
      <c r="O12" s="291">
        <f t="shared" si="1"/>
        <v>0</v>
      </c>
      <c r="P12" s="303">
        <v>0</v>
      </c>
      <c r="Q12" s="312">
        <v>0</v>
      </c>
      <c r="R12" s="303">
        <v>0</v>
      </c>
      <c r="S12" s="201">
        <f t="shared" si="2"/>
        <v>0</v>
      </c>
      <c r="T12" s="159">
        <f t="shared" si="3"/>
        <v>0</v>
      </c>
      <c r="U12" s="159">
        <f t="shared" si="4"/>
        <v>0</v>
      </c>
      <c r="V12" s="291">
        <f t="shared" si="5"/>
        <v>0</v>
      </c>
      <c r="W12" s="40"/>
    </row>
    <row r="13" spans="1:23" ht="13.5">
      <c r="A13" s="29">
        <v>6</v>
      </c>
      <c r="B13" s="55" t="s">
        <v>140</v>
      </c>
      <c r="C13" s="618"/>
      <c r="D13" s="612" t="s">
        <v>141</v>
      </c>
      <c r="E13" s="613"/>
      <c r="F13" s="613"/>
      <c r="G13" s="614"/>
      <c r="H13" s="159">
        <v>0</v>
      </c>
      <c r="I13" s="159">
        <v>0</v>
      </c>
      <c r="J13" s="159">
        <v>103</v>
      </c>
      <c r="K13" s="283">
        <f t="shared" si="0"/>
        <v>103</v>
      </c>
      <c r="L13" s="201">
        <v>0</v>
      </c>
      <c r="M13" s="159">
        <v>0</v>
      </c>
      <c r="N13" s="159">
        <v>20</v>
      </c>
      <c r="O13" s="291">
        <f t="shared" si="1"/>
        <v>20</v>
      </c>
      <c r="P13" s="303">
        <v>15</v>
      </c>
      <c r="Q13" s="312">
        <v>25</v>
      </c>
      <c r="R13" s="303">
        <v>20</v>
      </c>
      <c r="S13" s="201">
        <f t="shared" si="2"/>
        <v>0</v>
      </c>
      <c r="T13" s="159">
        <f t="shared" si="3"/>
        <v>0</v>
      </c>
      <c r="U13" s="159">
        <f t="shared" si="4"/>
        <v>183</v>
      </c>
      <c r="V13" s="291">
        <f t="shared" si="5"/>
        <v>183</v>
      </c>
      <c r="W13" s="40"/>
    </row>
    <row r="14" spans="1:23" ht="13.5">
      <c r="A14" s="29">
        <v>7</v>
      </c>
      <c r="B14" s="55"/>
      <c r="C14" s="618"/>
      <c r="D14" s="612" t="s">
        <v>301</v>
      </c>
      <c r="E14" s="613"/>
      <c r="F14" s="613"/>
      <c r="G14" s="614"/>
      <c r="H14" s="159">
        <v>0</v>
      </c>
      <c r="I14" s="159">
        <v>0</v>
      </c>
      <c r="J14" s="159">
        <v>0</v>
      </c>
      <c r="K14" s="283">
        <f t="shared" si="0"/>
        <v>0</v>
      </c>
      <c r="L14" s="201">
        <v>0</v>
      </c>
      <c r="M14" s="159">
        <v>0</v>
      </c>
      <c r="N14" s="159">
        <v>0</v>
      </c>
      <c r="O14" s="291">
        <f t="shared" si="1"/>
        <v>0</v>
      </c>
      <c r="P14" s="303">
        <v>0</v>
      </c>
      <c r="Q14" s="312">
        <v>0</v>
      </c>
      <c r="R14" s="303">
        <v>0</v>
      </c>
      <c r="S14" s="201">
        <f t="shared" si="2"/>
        <v>0</v>
      </c>
      <c r="T14" s="159">
        <f t="shared" si="3"/>
        <v>0</v>
      </c>
      <c r="U14" s="159">
        <f t="shared" si="4"/>
        <v>0</v>
      </c>
      <c r="V14" s="291">
        <f t="shared" si="5"/>
        <v>0</v>
      </c>
      <c r="W14" s="40"/>
    </row>
    <row r="15" spans="1:23" ht="13.5">
      <c r="A15" s="29">
        <v>8</v>
      </c>
      <c r="B15" s="55" t="s">
        <v>142</v>
      </c>
      <c r="C15" s="221" t="s">
        <v>277</v>
      </c>
      <c r="D15" s="612" t="s">
        <v>143</v>
      </c>
      <c r="E15" s="613"/>
      <c r="F15" s="613"/>
      <c r="G15" s="614"/>
      <c r="H15" s="159">
        <v>0</v>
      </c>
      <c r="I15" s="159">
        <v>20</v>
      </c>
      <c r="J15" s="159">
        <v>0</v>
      </c>
      <c r="K15" s="283">
        <f t="shared" si="0"/>
        <v>20</v>
      </c>
      <c r="L15" s="201">
        <v>0</v>
      </c>
      <c r="M15" s="159">
        <v>12</v>
      </c>
      <c r="N15" s="159">
        <v>0</v>
      </c>
      <c r="O15" s="291">
        <f t="shared" si="1"/>
        <v>12</v>
      </c>
      <c r="P15" s="303">
        <v>0</v>
      </c>
      <c r="Q15" s="312">
        <v>0</v>
      </c>
      <c r="R15" s="303">
        <v>0</v>
      </c>
      <c r="S15" s="201">
        <f t="shared" si="2"/>
        <v>0</v>
      </c>
      <c r="T15" s="159">
        <f t="shared" si="3"/>
        <v>32</v>
      </c>
      <c r="U15" s="159">
        <f t="shared" si="4"/>
        <v>0</v>
      </c>
      <c r="V15" s="291">
        <f t="shared" si="5"/>
        <v>32</v>
      </c>
      <c r="W15" s="40"/>
    </row>
    <row r="16" spans="1:23" ht="13.5">
      <c r="A16" s="29">
        <v>9</v>
      </c>
      <c r="B16" s="55"/>
      <c r="C16" s="60" t="s">
        <v>144</v>
      </c>
      <c r="D16" s="60"/>
      <c r="E16" s="42"/>
      <c r="F16" s="42"/>
      <c r="G16" s="43"/>
      <c r="H16" s="159">
        <v>2895</v>
      </c>
      <c r="I16" s="159">
        <v>877</v>
      </c>
      <c r="J16" s="159">
        <v>1445</v>
      </c>
      <c r="K16" s="283">
        <f t="shared" si="0"/>
        <v>5217</v>
      </c>
      <c r="L16" s="201">
        <v>2098</v>
      </c>
      <c r="M16" s="159">
        <v>215</v>
      </c>
      <c r="N16" s="159">
        <v>70</v>
      </c>
      <c r="O16" s="291">
        <f t="shared" si="1"/>
        <v>2383</v>
      </c>
      <c r="P16" s="303">
        <v>564</v>
      </c>
      <c r="Q16" s="312">
        <v>640</v>
      </c>
      <c r="R16" s="303">
        <v>1298</v>
      </c>
      <c r="S16" s="201">
        <f t="shared" si="2"/>
        <v>4993</v>
      </c>
      <c r="T16" s="159">
        <f t="shared" si="3"/>
        <v>1092</v>
      </c>
      <c r="U16" s="159">
        <f t="shared" si="4"/>
        <v>4017</v>
      </c>
      <c r="V16" s="291">
        <f t="shared" si="5"/>
        <v>10102</v>
      </c>
      <c r="W16" s="40"/>
    </row>
    <row r="17" spans="1:22" ht="14.25" thickBot="1">
      <c r="A17" s="29">
        <v>10</v>
      </c>
      <c r="B17" s="61"/>
      <c r="C17" s="62" t="s">
        <v>145</v>
      </c>
      <c r="D17" s="63"/>
      <c r="E17" s="38"/>
      <c r="F17" s="38"/>
      <c r="G17" s="39"/>
      <c r="H17" s="160">
        <v>680</v>
      </c>
      <c r="I17" s="160">
        <v>349</v>
      </c>
      <c r="J17" s="160">
        <v>0</v>
      </c>
      <c r="K17" s="284">
        <f t="shared" si="0"/>
        <v>1029</v>
      </c>
      <c r="L17" s="292">
        <v>626</v>
      </c>
      <c r="M17" s="160">
        <v>132</v>
      </c>
      <c r="N17" s="160">
        <v>0</v>
      </c>
      <c r="O17" s="293">
        <f t="shared" si="1"/>
        <v>758</v>
      </c>
      <c r="P17" s="304">
        <v>0</v>
      </c>
      <c r="Q17" s="313">
        <v>0</v>
      </c>
      <c r="R17" s="304">
        <v>0</v>
      </c>
      <c r="S17" s="292">
        <f t="shared" si="2"/>
        <v>1306</v>
      </c>
      <c r="T17" s="160">
        <f t="shared" si="3"/>
        <v>481</v>
      </c>
      <c r="U17" s="160">
        <f t="shared" si="4"/>
        <v>0</v>
      </c>
      <c r="V17" s="293">
        <f t="shared" si="5"/>
        <v>1787</v>
      </c>
    </row>
    <row r="18" spans="1:22" ht="13.5">
      <c r="A18" s="29">
        <v>11</v>
      </c>
      <c r="B18" s="52"/>
      <c r="C18" s="64" t="s">
        <v>146</v>
      </c>
      <c r="D18" s="420" t="s">
        <v>55</v>
      </c>
      <c r="E18" s="421"/>
      <c r="F18" s="421"/>
      <c r="G18" s="422"/>
      <c r="H18" s="161">
        <v>365</v>
      </c>
      <c r="I18" s="161">
        <v>0</v>
      </c>
      <c r="J18" s="161">
        <v>0</v>
      </c>
      <c r="K18" s="285">
        <f t="shared" si="0"/>
        <v>365</v>
      </c>
      <c r="L18" s="180">
        <v>365</v>
      </c>
      <c r="M18" s="161">
        <v>0</v>
      </c>
      <c r="N18" s="161">
        <v>0</v>
      </c>
      <c r="O18" s="294">
        <f t="shared" si="1"/>
        <v>365</v>
      </c>
      <c r="P18" s="305">
        <v>0</v>
      </c>
      <c r="Q18" s="314">
        <v>0</v>
      </c>
      <c r="R18" s="305">
        <v>0</v>
      </c>
      <c r="S18" s="180">
        <f t="shared" si="2"/>
        <v>730</v>
      </c>
      <c r="T18" s="181">
        <f t="shared" si="3"/>
        <v>0</v>
      </c>
      <c r="U18" s="181">
        <f t="shared" si="4"/>
        <v>0</v>
      </c>
      <c r="V18" s="294">
        <f t="shared" si="5"/>
        <v>730</v>
      </c>
    </row>
    <row r="19" spans="1:22" ht="13.5">
      <c r="A19" s="29">
        <v>12</v>
      </c>
      <c r="B19" s="52"/>
      <c r="C19" s="8" t="s">
        <v>89</v>
      </c>
      <c r="D19" s="430" t="s">
        <v>56</v>
      </c>
      <c r="E19" s="423"/>
      <c r="F19" s="423"/>
      <c r="G19" s="424"/>
      <c r="H19" s="162">
        <v>34401</v>
      </c>
      <c r="I19" s="162">
        <v>0</v>
      </c>
      <c r="J19" s="162">
        <v>0</v>
      </c>
      <c r="K19" s="285">
        <f t="shared" si="0"/>
        <v>34401</v>
      </c>
      <c r="L19" s="201">
        <v>17012</v>
      </c>
      <c r="M19" s="162">
        <v>0</v>
      </c>
      <c r="N19" s="162">
        <v>0</v>
      </c>
      <c r="O19" s="294">
        <f t="shared" si="1"/>
        <v>17012</v>
      </c>
      <c r="P19" s="303">
        <v>0</v>
      </c>
      <c r="Q19" s="312">
        <v>0</v>
      </c>
      <c r="R19" s="303">
        <v>0</v>
      </c>
      <c r="S19" s="201">
        <f t="shared" si="2"/>
        <v>51413</v>
      </c>
      <c r="T19" s="159">
        <f t="shared" si="3"/>
        <v>0</v>
      </c>
      <c r="U19" s="159">
        <f t="shared" si="4"/>
        <v>0</v>
      </c>
      <c r="V19" s="291">
        <f t="shared" si="5"/>
        <v>51413</v>
      </c>
    </row>
    <row r="20" spans="1:22" ht="13.5">
      <c r="A20" s="29">
        <v>13</v>
      </c>
      <c r="B20" s="52"/>
      <c r="C20" s="9" t="s">
        <v>147</v>
      </c>
      <c r="D20" s="621" t="s">
        <v>58</v>
      </c>
      <c r="E20" s="425"/>
      <c r="F20" s="425"/>
      <c r="G20" s="426"/>
      <c r="H20" s="162">
        <v>36500</v>
      </c>
      <c r="I20" s="162">
        <v>0</v>
      </c>
      <c r="J20" s="162">
        <v>0</v>
      </c>
      <c r="K20" s="285">
        <f t="shared" si="0"/>
        <v>36500</v>
      </c>
      <c r="L20" s="201">
        <v>18250</v>
      </c>
      <c r="M20" s="162">
        <v>0</v>
      </c>
      <c r="N20" s="162">
        <v>0</v>
      </c>
      <c r="O20" s="294">
        <f t="shared" si="1"/>
        <v>18250</v>
      </c>
      <c r="P20" s="303">
        <v>0</v>
      </c>
      <c r="Q20" s="312">
        <v>0</v>
      </c>
      <c r="R20" s="303">
        <v>0</v>
      </c>
      <c r="S20" s="201">
        <f t="shared" si="2"/>
        <v>54750</v>
      </c>
      <c r="T20" s="159">
        <f t="shared" si="3"/>
        <v>0</v>
      </c>
      <c r="U20" s="159">
        <f t="shared" si="4"/>
        <v>0</v>
      </c>
      <c r="V20" s="291">
        <f t="shared" si="5"/>
        <v>54750</v>
      </c>
    </row>
    <row r="21" spans="1:22" ht="13.5">
      <c r="A21" s="29">
        <v>14</v>
      </c>
      <c r="B21" s="52"/>
      <c r="C21" s="65"/>
      <c r="D21" s="619" t="s">
        <v>73</v>
      </c>
      <c r="E21" s="620"/>
      <c r="F21" s="53" t="s">
        <v>57</v>
      </c>
      <c r="G21" s="57"/>
      <c r="H21" s="162">
        <v>0</v>
      </c>
      <c r="I21" s="162">
        <v>0</v>
      </c>
      <c r="J21" s="162">
        <v>0</v>
      </c>
      <c r="K21" s="283">
        <f t="shared" si="0"/>
        <v>0</v>
      </c>
      <c r="L21" s="201">
        <v>0</v>
      </c>
      <c r="M21" s="162">
        <v>0</v>
      </c>
      <c r="N21" s="162">
        <v>0</v>
      </c>
      <c r="O21" s="291">
        <f t="shared" si="1"/>
        <v>0</v>
      </c>
      <c r="P21" s="303">
        <v>0</v>
      </c>
      <c r="Q21" s="312">
        <v>0</v>
      </c>
      <c r="R21" s="303">
        <v>0</v>
      </c>
      <c r="S21" s="201">
        <f t="shared" si="2"/>
        <v>0</v>
      </c>
      <c r="T21" s="159">
        <f t="shared" si="3"/>
        <v>0</v>
      </c>
      <c r="U21" s="159">
        <f t="shared" si="4"/>
        <v>0</v>
      </c>
      <c r="V21" s="291">
        <f t="shared" si="5"/>
        <v>0</v>
      </c>
    </row>
    <row r="22" spans="1:22" ht="13.5">
      <c r="A22" s="29">
        <v>15</v>
      </c>
      <c r="B22" s="52" t="s">
        <v>148</v>
      </c>
      <c r="C22" s="64"/>
      <c r="D22" s="432"/>
      <c r="E22" s="433"/>
      <c r="F22" s="53" t="s">
        <v>59</v>
      </c>
      <c r="G22" s="57"/>
      <c r="H22" s="162">
        <v>0</v>
      </c>
      <c r="I22" s="162">
        <v>0</v>
      </c>
      <c r="J22" s="162">
        <v>0</v>
      </c>
      <c r="K22" s="283">
        <f t="shared" si="0"/>
        <v>0</v>
      </c>
      <c r="L22" s="201">
        <v>0</v>
      </c>
      <c r="M22" s="162">
        <v>0</v>
      </c>
      <c r="N22" s="162">
        <v>0</v>
      </c>
      <c r="O22" s="291">
        <f t="shared" si="1"/>
        <v>0</v>
      </c>
      <c r="P22" s="303">
        <v>0</v>
      </c>
      <c r="Q22" s="312">
        <v>0</v>
      </c>
      <c r="R22" s="303">
        <v>0</v>
      </c>
      <c r="S22" s="201">
        <f t="shared" si="2"/>
        <v>0</v>
      </c>
      <c r="T22" s="159">
        <f t="shared" si="3"/>
        <v>0</v>
      </c>
      <c r="U22" s="159">
        <f t="shared" si="4"/>
        <v>0</v>
      </c>
      <c r="V22" s="291">
        <f t="shared" si="5"/>
        <v>0</v>
      </c>
    </row>
    <row r="23" spans="1:22" ht="13.5">
      <c r="A23" s="29">
        <v>16</v>
      </c>
      <c r="B23" s="52"/>
      <c r="C23" s="64" t="s">
        <v>149</v>
      </c>
      <c r="D23" s="619" t="s">
        <v>74</v>
      </c>
      <c r="E23" s="620"/>
      <c r="F23" s="53" t="s">
        <v>57</v>
      </c>
      <c r="G23" s="57"/>
      <c r="H23" s="162">
        <v>0</v>
      </c>
      <c r="I23" s="162">
        <v>0</v>
      </c>
      <c r="J23" s="162">
        <v>0</v>
      </c>
      <c r="K23" s="283">
        <f t="shared" si="0"/>
        <v>0</v>
      </c>
      <c r="L23" s="201">
        <v>0</v>
      </c>
      <c r="M23" s="162">
        <v>0</v>
      </c>
      <c r="N23" s="162">
        <v>0</v>
      </c>
      <c r="O23" s="291">
        <f t="shared" si="1"/>
        <v>0</v>
      </c>
      <c r="P23" s="303">
        <v>0</v>
      </c>
      <c r="Q23" s="312">
        <v>0</v>
      </c>
      <c r="R23" s="303">
        <v>0</v>
      </c>
      <c r="S23" s="201">
        <f t="shared" si="2"/>
        <v>0</v>
      </c>
      <c r="T23" s="159">
        <f t="shared" si="3"/>
        <v>0</v>
      </c>
      <c r="U23" s="159">
        <f t="shared" si="4"/>
        <v>0</v>
      </c>
      <c r="V23" s="291">
        <f t="shared" si="5"/>
        <v>0</v>
      </c>
    </row>
    <row r="24" spans="1:22" ht="13.5">
      <c r="A24" s="29">
        <v>17</v>
      </c>
      <c r="B24" s="52"/>
      <c r="C24" s="64"/>
      <c r="D24" s="621" t="s">
        <v>75</v>
      </c>
      <c r="E24" s="622"/>
      <c r="F24" s="53" t="s">
        <v>59</v>
      </c>
      <c r="G24" s="57"/>
      <c r="H24" s="162">
        <v>0</v>
      </c>
      <c r="I24" s="162">
        <v>0</v>
      </c>
      <c r="J24" s="162">
        <v>0</v>
      </c>
      <c r="K24" s="283">
        <f t="shared" si="0"/>
        <v>0</v>
      </c>
      <c r="L24" s="201">
        <v>0</v>
      </c>
      <c r="M24" s="162">
        <v>0</v>
      </c>
      <c r="N24" s="162">
        <v>0</v>
      </c>
      <c r="O24" s="291">
        <f t="shared" si="1"/>
        <v>0</v>
      </c>
      <c r="P24" s="303">
        <v>0</v>
      </c>
      <c r="Q24" s="312">
        <v>0</v>
      </c>
      <c r="R24" s="303">
        <v>0</v>
      </c>
      <c r="S24" s="201">
        <f t="shared" si="2"/>
        <v>0</v>
      </c>
      <c r="T24" s="159">
        <f t="shared" si="3"/>
        <v>0</v>
      </c>
      <c r="U24" s="159">
        <f t="shared" si="4"/>
        <v>0</v>
      </c>
      <c r="V24" s="291">
        <f t="shared" si="5"/>
        <v>0</v>
      </c>
    </row>
    <row r="25" spans="1:22" ht="13.5">
      <c r="A25" s="29">
        <v>18</v>
      </c>
      <c r="B25" s="52"/>
      <c r="C25" s="618" t="s">
        <v>278</v>
      </c>
      <c r="D25" s="619" t="s">
        <v>76</v>
      </c>
      <c r="E25" s="620"/>
      <c r="F25" s="53" t="s">
        <v>57</v>
      </c>
      <c r="G25" s="10"/>
      <c r="H25" s="162">
        <v>0</v>
      </c>
      <c r="I25" s="162">
        <v>0</v>
      </c>
      <c r="J25" s="162">
        <v>0</v>
      </c>
      <c r="K25" s="283">
        <f t="shared" si="0"/>
        <v>0</v>
      </c>
      <c r="L25" s="201">
        <v>0</v>
      </c>
      <c r="M25" s="162">
        <v>0</v>
      </c>
      <c r="N25" s="162">
        <v>0</v>
      </c>
      <c r="O25" s="291">
        <f t="shared" si="1"/>
        <v>0</v>
      </c>
      <c r="P25" s="303">
        <v>0</v>
      </c>
      <c r="Q25" s="312">
        <v>0</v>
      </c>
      <c r="R25" s="303">
        <v>0</v>
      </c>
      <c r="S25" s="201">
        <f t="shared" si="2"/>
        <v>0</v>
      </c>
      <c r="T25" s="159">
        <f t="shared" si="3"/>
        <v>0</v>
      </c>
      <c r="U25" s="159">
        <f t="shared" si="4"/>
        <v>0</v>
      </c>
      <c r="V25" s="291">
        <f t="shared" si="5"/>
        <v>0</v>
      </c>
    </row>
    <row r="26" spans="1:22" ht="12.75" customHeight="1">
      <c r="A26" s="29">
        <v>19</v>
      </c>
      <c r="B26" s="52"/>
      <c r="C26" s="618"/>
      <c r="D26" s="428"/>
      <c r="E26" s="429"/>
      <c r="F26" s="53" t="s">
        <v>59</v>
      </c>
      <c r="G26" s="10"/>
      <c r="H26" s="162">
        <v>0</v>
      </c>
      <c r="I26" s="162">
        <v>0</v>
      </c>
      <c r="J26" s="162">
        <v>0</v>
      </c>
      <c r="K26" s="283">
        <f t="shared" si="0"/>
        <v>0</v>
      </c>
      <c r="L26" s="201">
        <v>0</v>
      </c>
      <c r="M26" s="162">
        <v>0</v>
      </c>
      <c r="N26" s="162">
        <v>0</v>
      </c>
      <c r="O26" s="291">
        <f t="shared" si="1"/>
        <v>0</v>
      </c>
      <c r="P26" s="303">
        <v>0</v>
      </c>
      <c r="Q26" s="312">
        <v>0</v>
      </c>
      <c r="R26" s="303">
        <v>0</v>
      </c>
      <c r="S26" s="201">
        <f t="shared" si="2"/>
        <v>0</v>
      </c>
      <c r="T26" s="159">
        <f t="shared" si="3"/>
        <v>0</v>
      </c>
      <c r="U26" s="159">
        <f t="shared" si="4"/>
        <v>0</v>
      </c>
      <c r="V26" s="291">
        <f t="shared" si="5"/>
        <v>0</v>
      </c>
    </row>
    <row r="27" spans="1:22" ht="12.75" customHeight="1">
      <c r="A27" s="29">
        <v>20</v>
      </c>
      <c r="B27" s="52"/>
      <c r="C27" s="618"/>
      <c r="D27" s="619" t="s">
        <v>77</v>
      </c>
      <c r="E27" s="620"/>
      <c r="F27" s="53" t="s">
        <v>57</v>
      </c>
      <c r="G27" s="10"/>
      <c r="H27" s="162">
        <v>0</v>
      </c>
      <c r="I27" s="162">
        <v>0</v>
      </c>
      <c r="J27" s="162">
        <v>0</v>
      </c>
      <c r="K27" s="283">
        <f t="shared" si="0"/>
        <v>0</v>
      </c>
      <c r="L27" s="201">
        <v>0</v>
      </c>
      <c r="M27" s="162">
        <v>0</v>
      </c>
      <c r="N27" s="162">
        <v>0</v>
      </c>
      <c r="O27" s="291">
        <f t="shared" si="1"/>
        <v>0</v>
      </c>
      <c r="P27" s="303">
        <v>0</v>
      </c>
      <c r="Q27" s="312">
        <v>0</v>
      </c>
      <c r="R27" s="303">
        <v>0</v>
      </c>
      <c r="S27" s="201">
        <f t="shared" si="2"/>
        <v>0</v>
      </c>
      <c r="T27" s="159">
        <f t="shared" si="3"/>
        <v>0</v>
      </c>
      <c r="U27" s="159">
        <f t="shared" si="4"/>
        <v>0</v>
      </c>
      <c r="V27" s="291">
        <f t="shared" si="5"/>
        <v>0</v>
      </c>
    </row>
    <row r="28" spans="1:22" ht="12.75" customHeight="1">
      <c r="A28" s="29">
        <v>21</v>
      </c>
      <c r="B28" s="52"/>
      <c r="C28" s="618"/>
      <c r="D28" s="621" t="s">
        <v>304</v>
      </c>
      <c r="E28" s="622"/>
      <c r="F28" s="53" t="s">
        <v>59</v>
      </c>
      <c r="G28" s="10"/>
      <c r="H28" s="162">
        <v>0</v>
      </c>
      <c r="I28" s="162">
        <v>0</v>
      </c>
      <c r="J28" s="162">
        <v>0</v>
      </c>
      <c r="K28" s="283">
        <f t="shared" si="0"/>
        <v>0</v>
      </c>
      <c r="L28" s="201">
        <v>0</v>
      </c>
      <c r="M28" s="162">
        <v>0</v>
      </c>
      <c r="N28" s="162">
        <v>0</v>
      </c>
      <c r="O28" s="291">
        <f t="shared" si="1"/>
        <v>0</v>
      </c>
      <c r="P28" s="303">
        <v>0</v>
      </c>
      <c r="Q28" s="312">
        <v>0</v>
      </c>
      <c r="R28" s="303">
        <v>0</v>
      </c>
      <c r="S28" s="201">
        <f t="shared" si="2"/>
        <v>0</v>
      </c>
      <c r="T28" s="159">
        <f t="shared" si="3"/>
        <v>0</v>
      </c>
      <c r="U28" s="159">
        <f t="shared" si="4"/>
        <v>0</v>
      </c>
      <c r="V28" s="291">
        <f t="shared" si="5"/>
        <v>0</v>
      </c>
    </row>
    <row r="29" spans="1:22" ht="27" customHeight="1">
      <c r="A29" s="29">
        <v>22</v>
      </c>
      <c r="B29" s="52" t="s">
        <v>150</v>
      </c>
      <c r="C29" s="618"/>
      <c r="D29" s="623" t="s">
        <v>84</v>
      </c>
      <c r="E29" s="624"/>
      <c r="F29" s="53" t="s">
        <v>60</v>
      </c>
      <c r="G29" s="10"/>
      <c r="H29" s="162">
        <v>0</v>
      </c>
      <c r="I29" s="162">
        <v>0</v>
      </c>
      <c r="J29" s="162">
        <v>0</v>
      </c>
      <c r="K29" s="283">
        <f t="shared" si="0"/>
        <v>0</v>
      </c>
      <c r="L29" s="201">
        <v>0</v>
      </c>
      <c r="M29" s="162">
        <v>0</v>
      </c>
      <c r="N29" s="162">
        <v>0</v>
      </c>
      <c r="O29" s="291">
        <f t="shared" si="1"/>
        <v>0</v>
      </c>
      <c r="P29" s="303">
        <v>0</v>
      </c>
      <c r="Q29" s="312">
        <v>0</v>
      </c>
      <c r="R29" s="303">
        <v>0</v>
      </c>
      <c r="S29" s="201">
        <f t="shared" si="2"/>
        <v>0</v>
      </c>
      <c r="T29" s="159">
        <f t="shared" si="3"/>
        <v>0</v>
      </c>
      <c r="U29" s="159">
        <f t="shared" si="4"/>
        <v>0</v>
      </c>
      <c r="V29" s="291">
        <f t="shared" si="5"/>
        <v>0</v>
      </c>
    </row>
    <row r="30" spans="1:22" ht="13.5">
      <c r="A30" s="29">
        <v>23</v>
      </c>
      <c r="B30" s="52"/>
      <c r="C30" s="618"/>
      <c r="D30" s="619" t="s">
        <v>78</v>
      </c>
      <c r="E30" s="620"/>
      <c r="F30" s="53" t="s">
        <v>57</v>
      </c>
      <c r="G30" s="10"/>
      <c r="H30" s="162">
        <v>0</v>
      </c>
      <c r="I30" s="162">
        <v>0</v>
      </c>
      <c r="J30" s="162">
        <v>1019</v>
      </c>
      <c r="K30" s="283">
        <f t="shared" si="0"/>
        <v>1019</v>
      </c>
      <c r="L30" s="201">
        <v>0</v>
      </c>
      <c r="M30" s="162">
        <v>0</v>
      </c>
      <c r="N30" s="162">
        <v>299</v>
      </c>
      <c r="O30" s="291">
        <f t="shared" si="1"/>
        <v>299</v>
      </c>
      <c r="P30" s="303">
        <v>243</v>
      </c>
      <c r="Q30" s="312">
        <v>241</v>
      </c>
      <c r="R30" s="303">
        <v>293</v>
      </c>
      <c r="S30" s="201">
        <f t="shared" si="2"/>
        <v>0</v>
      </c>
      <c r="T30" s="159">
        <f t="shared" si="3"/>
        <v>0</v>
      </c>
      <c r="U30" s="159">
        <f t="shared" si="4"/>
        <v>2095</v>
      </c>
      <c r="V30" s="291">
        <f t="shared" si="5"/>
        <v>2095</v>
      </c>
    </row>
    <row r="31" spans="1:22" ht="13.5">
      <c r="A31" s="29">
        <v>24</v>
      </c>
      <c r="B31" s="52"/>
      <c r="C31" s="618"/>
      <c r="D31" s="428"/>
      <c r="E31" s="429"/>
      <c r="F31" s="53" t="s">
        <v>59</v>
      </c>
      <c r="G31" s="10"/>
      <c r="H31" s="162">
        <v>0</v>
      </c>
      <c r="I31" s="162">
        <v>0</v>
      </c>
      <c r="J31" s="162">
        <v>15604</v>
      </c>
      <c r="K31" s="283">
        <f t="shared" si="0"/>
        <v>15604</v>
      </c>
      <c r="L31" s="201">
        <v>0</v>
      </c>
      <c r="M31" s="162">
        <v>0</v>
      </c>
      <c r="N31" s="162">
        <v>3371</v>
      </c>
      <c r="O31" s="291">
        <f t="shared" si="1"/>
        <v>3371</v>
      </c>
      <c r="P31" s="303">
        <v>2863</v>
      </c>
      <c r="Q31" s="312">
        <v>4306</v>
      </c>
      <c r="R31" s="303">
        <v>3033</v>
      </c>
      <c r="S31" s="201">
        <f t="shared" si="2"/>
        <v>0</v>
      </c>
      <c r="T31" s="159">
        <f t="shared" si="3"/>
        <v>0</v>
      </c>
      <c r="U31" s="159">
        <f t="shared" si="4"/>
        <v>29177</v>
      </c>
      <c r="V31" s="291">
        <f t="shared" si="5"/>
        <v>29177</v>
      </c>
    </row>
    <row r="32" spans="1:22" ht="13.5">
      <c r="A32" s="29">
        <v>25</v>
      </c>
      <c r="B32" s="52"/>
      <c r="C32" s="618"/>
      <c r="D32" s="619" t="s">
        <v>79</v>
      </c>
      <c r="E32" s="620"/>
      <c r="F32" s="53" t="s">
        <v>57</v>
      </c>
      <c r="G32" s="10"/>
      <c r="H32" s="162">
        <v>0</v>
      </c>
      <c r="I32" s="162">
        <v>0</v>
      </c>
      <c r="J32" s="162">
        <v>0</v>
      </c>
      <c r="K32" s="283">
        <f t="shared" si="0"/>
        <v>0</v>
      </c>
      <c r="L32" s="201">
        <v>0</v>
      </c>
      <c r="M32" s="162">
        <v>0</v>
      </c>
      <c r="N32" s="162">
        <v>0</v>
      </c>
      <c r="O32" s="291">
        <f t="shared" si="1"/>
        <v>0</v>
      </c>
      <c r="P32" s="303">
        <v>0</v>
      </c>
      <c r="Q32" s="312">
        <v>0</v>
      </c>
      <c r="R32" s="303">
        <v>0</v>
      </c>
      <c r="S32" s="201">
        <f t="shared" si="2"/>
        <v>0</v>
      </c>
      <c r="T32" s="159">
        <f t="shared" si="3"/>
        <v>0</v>
      </c>
      <c r="U32" s="159">
        <f t="shared" si="4"/>
        <v>0</v>
      </c>
      <c r="V32" s="291">
        <f t="shared" si="5"/>
        <v>0</v>
      </c>
    </row>
    <row r="33" spans="1:22" ht="13.5">
      <c r="A33" s="29">
        <v>26</v>
      </c>
      <c r="B33" s="52"/>
      <c r="C33" s="618"/>
      <c r="D33" s="621" t="s">
        <v>304</v>
      </c>
      <c r="E33" s="622"/>
      <c r="F33" s="53" t="s">
        <v>59</v>
      </c>
      <c r="G33" s="10"/>
      <c r="H33" s="162">
        <v>0</v>
      </c>
      <c r="I33" s="162">
        <v>0</v>
      </c>
      <c r="J33" s="162">
        <v>0</v>
      </c>
      <c r="K33" s="283">
        <f t="shared" si="0"/>
        <v>0</v>
      </c>
      <c r="L33" s="201">
        <v>0</v>
      </c>
      <c r="M33" s="162">
        <v>0</v>
      </c>
      <c r="N33" s="162">
        <v>0</v>
      </c>
      <c r="O33" s="291">
        <f t="shared" si="1"/>
        <v>0</v>
      </c>
      <c r="P33" s="303">
        <v>0</v>
      </c>
      <c r="Q33" s="312">
        <v>0</v>
      </c>
      <c r="R33" s="303">
        <v>0</v>
      </c>
      <c r="S33" s="201">
        <f t="shared" si="2"/>
        <v>0</v>
      </c>
      <c r="T33" s="159">
        <f t="shared" si="3"/>
        <v>0</v>
      </c>
      <c r="U33" s="159">
        <f t="shared" si="4"/>
        <v>0</v>
      </c>
      <c r="V33" s="291">
        <f t="shared" si="5"/>
        <v>0</v>
      </c>
    </row>
    <row r="34" spans="1:22" ht="13.5">
      <c r="A34" s="29">
        <v>27</v>
      </c>
      <c r="B34" s="52"/>
      <c r="C34" s="618"/>
      <c r="D34" s="619" t="s">
        <v>80</v>
      </c>
      <c r="E34" s="620"/>
      <c r="F34" s="53" t="s">
        <v>57</v>
      </c>
      <c r="G34" s="10"/>
      <c r="H34" s="162">
        <v>0</v>
      </c>
      <c r="I34" s="162">
        <v>730</v>
      </c>
      <c r="J34" s="162">
        <v>0</v>
      </c>
      <c r="K34" s="283">
        <f t="shared" si="0"/>
        <v>730</v>
      </c>
      <c r="L34" s="201">
        <v>0</v>
      </c>
      <c r="M34" s="162">
        <v>365</v>
      </c>
      <c r="N34" s="162">
        <v>0</v>
      </c>
      <c r="O34" s="291">
        <f t="shared" si="1"/>
        <v>365</v>
      </c>
      <c r="P34" s="303">
        <v>0</v>
      </c>
      <c r="Q34" s="312">
        <v>0</v>
      </c>
      <c r="R34" s="303">
        <v>0</v>
      </c>
      <c r="S34" s="201">
        <f t="shared" si="2"/>
        <v>0</v>
      </c>
      <c r="T34" s="159">
        <f t="shared" si="3"/>
        <v>1095</v>
      </c>
      <c r="U34" s="159">
        <f t="shared" si="4"/>
        <v>0</v>
      </c>
      <c r="V34" s="291">
        <f t="shared" si="5"/>
        <v>1095</v>
      </c>
    </row>
    <row r="35" spans="1:22" ht="13.5">
      <c r="A35" s="29">
        <v>28</v>
      </c>
      <c r="B35" s="52"/>
      <c r="C35" s="618"/>
      <c r="D35" s="430" t="s">
        <v>81</v>
      </c>
      <c r="E35" s="431"/>
      <c r="F35" s="53" t="s">
        <v>59</v>
      </c>
      <c r="G35" s="10"/>
      <c r="H35" s="162">
        <v>0</v>
      </c>
      <c r="I35" s="162">
        <v>4771</v>
      </c>
      <c r="J35" s="162">
        <v>0</v>
      </c>
      <c r="K35" s="283">
        <f t="shared" si="0"/>
        <v>4771</v>
      </c>
      <c r="L35" s="201">
        <v>0</v>
      </c>
      <c r="M35" s="162">
        <v>4802</v>
      </c>
      <c r="N35" s="162">
        <v>0</v>
      </c>
      <c r="O35" s="291">
        <f t="shared" si="1"/>
        <v>4802</v>
      </c>
      <c r="P35" s="303">
        <v>0</v>
      </c>
      <c r="Q35" s="312">
        <v>0</v>
      </c>
      <c r="R35" s="303">
        <v>0</v>
      </c>
      <c r="S35" s="201">
        <f t="shared" si="2"/>
        <v>0</v>
      </c>
      <c r="T35" s="159">
        <f t="shared" si="3"/>
        <v>9573</v>
      </c>
      <c r="U35" s="159">
        <f t="shared" si="4"/>
        <v>0</v>
      </c>
      <c r="V35" s="291">
        <f t="shared" si="5"/>
        <v>9573</v>
      </c>
    </row>
    <row r="36" spans="1:22" ht="13.5">
      <c r="A36" s="29">
        <v>29</v>
      </c>
      <c r="B36" s="52"/>
      <c r="C36" s="64"/>
      <c r="D36" s="428"/>
      <c r="E36" s="429"/>
      <c r="F36" s="53" t="s">
        <v>61</v>
      </c>
      <c r="G36" s="10"/>
      <c r="H36" s="162">
        <v>0</v>
      </c>
      <c r="I36" s="162">
        <v>8395</v>
      </c>
      <c r="J36" s="162">
        <v>0</v>
      </c>
      <c r="K36" s="283">
        <f t="shared" si="0"/>
        <v>8395</v>
      </c>
      <c r="L36" s="201">
        <v>0</v>
      </c>
      <c r="M36" s="162">
        <v>4380</v>
      </c>
      <c r="N36" s="162">
        <v>0</v>
      </c>
      <c r="O36" s="291">
        <f t="shared" si="1"/>
        <v>4380</v>
      </c>
      <c r="P36" s="303">
        <v>0</v>
      </c>
      <c r="Q36" s="312">
        <v>0</v>
      </c>
      <c r="R36" s="303">
        <v>0</v>
      </c>
      <c r="S36" s="201">
        <f t="shared" si="2"/>
        <v>0</v>
      </c>
      <c r="T36" s="159">
        <f t="shared" si="3"/>
        <v>12775</v>
      </c>
      <c r="U36" s="159">
        <f t="shared" si="4"/>
        <v>0</v>
      </c>
      <c r="V36" s="291">
        <f t="shared" si="5"/>
        <v>12775</v>
      </c>
    </row>
    <row r="37" spans="1:22" ht="13.5">
      <c r="A37" s="29">
        <v>30</v>
      </c>
      <c r="B37" s="52" t="s">
        <v>151</v>
      </c>
      <c r="C37" s="64"/>
      <c r="D37" s="619" t="s">
        <v>82</v>
      </c>
      <c r="E37" s="620"/>
      <c r="F37" s="53" t="s">
        <v>57</v>
      </c>
      <c r="G37" s="10"/>
      <c r="H37" s="162">
        <v>0</v>
      </c>
      <c r="I37" s="162">
        <v>0</v>
      </c>
      <c r="J37" s="162">
        <v>0</v>
      </c>
      <c r="K37" s="283">
        <f t="shared" si="0"/>
        <v>0</v>
      </c>
      <c r="L37" s="201">
        <v>0</v>
      </c>
      <c r="M37" s="162">
        <v>0</v>
      </c>
      <c r="N37" s="162">
        <v>0</v>
      </c>
      <c r="O37" s="291">
        <f t="shared" si="1"/>
        <v>0</v>
      </c>
      <c r="P37" s="303">
        <v>0</v>
      </c>
      <c r="Q37" s="312">
        <v>0</v>
      </c>
      <c r="R37" s="303">
        <v>0</v>
      </c>
      <c r="S37" s="201">
        <f t="shared" si="2"/>
        <v>0</v>
      </c>
      <c r="T37" s="159">
        <f t="shared" si="3"/>
        <v>0</v>
      </c>
      <c r="U37" s="159">
        <f t="shared" si="4"/>
        <v>0</v>
      </c>
      <c r="V37" s="291">
        <f t="shared" si="5"/>
        <v>0</v>
      </c>
    </row>
    <row r="38" spans="1:22" ht="13.5">
      <c r="A38" s="29">
        <v>31</v>
      </c>
      <c r="B38" s="52"/>
      <c r="C38" s="64"/>
      <c r="D38" s="621" t="s">
        <v>83</v>
      </c>
      <c r="E38" s="622"/>
      <c r="F38" s="53" t="s">
        <v>59</v>
      </c>
      <c r="G38" s="10"/>
      <c r="H38" s="162">
        <v>0</v>
      </c>
      <c r="I38" s="162">
        <v>0</v>
      </c>
      <c r="J38" s="162">
        <v>0</v>
      </c>
      <c r="K38" s="283">
        <f t="shared" si="0"/>
        <v>0</v>
      </c>
      <c r="L38" s="201">
        <v>0</v>
      </c>
      <c r="M38" s="162">
        <v>0</v>
      </c>
      <c r="N38" s="162">
        <v>0</v>
      </c>
      <c r="O38" s="291">
        <f t="shared" si="1"/>
        <v>0</v>
      </c>
      <c r="P38" s="303">
        <v>0</v>
      </c>
      <c r="Q38" s="312">
        <v>0</v>
      </c>
      <c r="R38" s="303">
        <v>0</v>
      </c>
      <c r="S38" s="201">
        <f t="shared" si="2"/>
        <v>0</v>
      </c>
      <c r="T38" s="159">
        <f t="shared" si="3"/>
        <v>0</v>
      </c>
      <c r="U38" s="159">
        <f t="shared" si="4"/>
        <v>0</v>
      </c>
      <c r="V38" s="291">
        <f t="shared" si="5"/>
        <v>0</v>
      </c>
    </row>
    <row r="39" spans="1:22" ht="27" customHeight="1">
      <c r="A39" s="29">
        <v>32</v>
      </c>
      <c r="B39" s="52"/>
      <c r="C39" s="59"/>
      <c r="D39" s="623" t="s">
        <v>85</v>
      </c>
      <c r="E39" s="624"/>
      <c r="F39" s="53" t="s">
        <v>60</v>
      </c>
      <c r="G39" s="10"/>
      <c r="H39" s="162">
        <v>0</v>
      </c>
      <c r="I39" s="162">
        <v>0</v>
      </c>
      <c r="J39" s="162">
        <v>0</v>
      </c>
      <c r="K39" s="283">
        <f t="shared" si="0"/>
        <v>0</v>
      </c>
      <c r="L39" s="201">
        <v>0</v>
      </c>
      <c r="M39" s="162">
        <v>0</v>
      </c>
      <c r="N39" s="162">
        <v>0</v>
      </c>
      <c r="O39" s="291">
        <f t="shared" si="1"/>
        <v>0</v>
      </c>
      <c r="P39" s="303">
        <v>0</v>
      </c>
      <c r="Q39" s="312">
        <v>0</v>
      </c>
      <c r="R39" s="303">
        <v>0</v>
      </c>
      <c r="S39" s="201">
        <f t="shared" si="2"/>
        <v>0</v>
      </c>
      <c r="T39" s="159">
        <f t="shared" si="3"/>
        <v>0</v>
      </c>
      <c r="U39" s="159">
        <f t="shared" si="4"/>
        <v>0</v>
      </c>
      <c r="V39" s="291">
        <f t="shared" si="5"/>
        <v>0</v>
      </c>
    </row>
    <row r="40" spans="1:22" ht="27" customHeight="1">
      <c r="A40" s="29">
        <v>33</v>
      </c>
      <c r="B40" s="52"/>
      <c r="C40" s="3" t="s">
        <v>88</v>
      </c>
      <c r="D40" s="612" t="s">
        <v>62</v>
      </c>
      <c r="E40" s="613"/>
      <c r="F40" s="613"/>
      <c r="G40" s="614"/>
      <c r="H40" s="162">
        <v>0</v>
      </c>
      <c r="I40" s="162">
        <v>0</v>
      </c>
      <c r="J40" s="162">
        <v>0</v>
      </c>
      <c r="K40" s="283">
        <f t="shared" si="0"/>
        <v>0</v>
      </c>
      <c r="L40" s="201">
        <v>0</v>
      </c>
      <c r="M40" s="162">
        <v>0</v>
      </c>
      <c r="N40" s="162">
        <v>0</v>
      </c>
      <c r="O40" s="291">
        <f t="shared" si="1"/>
        <v>0</v>
      </c>
      <c r="P40" s="303">
        <v>0</v>
      </c>
      <c r="Q40" s="312">
        <v>0</v>
      </c>
      <c r="R40" s="303">
        <v>0</v>
      </c>
      <c r="S40" s="201">
        <f t="shared" si="2"/>
        <v>0</v>
      </c>
      <c r="T40" s="159">
        <f t="shared" si="3"/>
        <v>0</v>
      </c>
      <c r="U40" s="159">
        <f t="shared" si="4"/>
        <v>0</v>
      </c>
      <c r="V40" s="291">
        <f t="shared" si="5"/>
        <v>0</v>
      </c>
    </row>
    <row r="41" spans="1:22" ht="13.5">
      <c r="A41" s="29">
        <v>34</v>
      </c>
      <c r="B41" s="52"/>
      <c r="C41" s="4" t="s">
        <v>152</v>
      </c>
      <c r="D41" s="612" t="s">
        <v>63</v>
      </c>
      <c r="E41" s="613"/>
      <c r="F41" s="613"/>
      <c r="G41" s="614"/>
      <c r="H41" s="162">
        <v>0</v>
      </c>
      <c r="I41" s="162">
        <v>0</v>
      </c>
      <c r="J41" s="162">
        <v>0</v>
      </c>
      <c r="K41" s="283">
        <f t="shared" si="0"/>
        <v>0</v>
      </c>
      <c r="L41" s="201">
        <v>0</v>
      </c>
      <c r="M41" s="162">
        <v>0</v>
      </c>
      <c r="N41" s="162">
        <v>0</v>
      </c>
      <c r="O41" s="291">
        <f t="shared" si="1"/>
        <v>0</v>
      </c>
      <c r="P41" s="303">
        <v>0</v>
      </c>
      <c r="Q41" s="312">
        <v>0</v>
      </c>
      <c r="R41" s="303">
        <v>0</v>
      </c>
      <c r="S41" s="201">
        <f t="shared" si="2"/>
        <v>0</v>
      </c>
      <c r="T41" s="159">
        <f t="shared" si="3"/>
        <v>0</v>
      </c>
      <c r="U41" s="159">
        <f t="shared" si="4"/>
        <v>0</v>
      </c>
      <c r="V41" s="291">
        <f t="shared" si="5"/>
        <v>0</v>
      </c>
    </row>
    <row r="42" spans="1:22" ht="13.5">
      <c r="A42" s="29">
        <v>35</v>
      </c>
      <c r="B42" s="52"/>
      <c r="C42" s="15" t="s">
        <v>86</v>
      </c>
      <c r="D42" s="612" t="s">
        <v>64</v>
      </c>
      <c r="E42" s="613"/>
      <c r="F42" s="613"/>
      <c r="G42" s="614"/>
      <c r="H42" s="162">
        <v>0</v>
      </c>
      <c r="I42" s="162">
        <v>0</v>
      </c>
      <c r="J42" s="162">
        <v>0</v>
      </c>
      <c r="K42" s="283">
        <f t="shared" si="0"/>
        <v>0</v>
      </c>
      <c r="L42" s="201">
        <v>0</v>
      </c>
      <c r="M42" s="162">
        <v>0</v>
      </c>
      <c r="N42" s="162">
        <v>0</v>
      </c>
      <c r="O42" s="291">
        <f t="shared" si="1"/>
        <v>0</v>
      </c>
      <c r="P42" s="303">
        <v>0</v>
      </c>
      <c r="Q42" s="312">
        <v>0</v>
      </c>
      <c r="R42" s="303">
        <v>0</v>
      </c>
      <c r="S42" s="201">
        <f t="shared" si="2"/>
        <v>0</v>
      </c>
      <c r="T42" s="159">
        <f t="shared" si="3"/>
        <v>0</v>
      </c>
      <c r="U42" s="159">
        <f t="shared" si="4"/>
        <v>0</v>
      </c>
      <c r="V42" s="291">
        <f t="shared" si="5"/>
        <v>0</v>
      </c>
    </row>
    <row r="43" spans="2:22" ht="13.5" hidden="1">
      <c r="B43" s="52"/>
      <c r="C43" s="16"/>
      <c r="D43" s="17"/>
      <c r="E43" s="53"/>
      <c r="F43" s="56"/>
      <c r="G43" s="10"/>
      <c r="H43" s="54"/>
      <c r="I43" s="54"/>
      <c r="J43" s="54"/>
      <c r="K43" s="283"/>
      <c r="L43" s="295"/>
      <c r="M43" s="54"/>
      <c r="N43" s="54"/>
      <c r="O43" s="291"/>
      <c r="P43" s="138"/>
      <c r="Q43" s="283"/>
      <c r="R43" s="138"/>
      <c r="S43" s="201">
        <f t="shared" si="2"/>
        <v>0</v>
      </c>
      <c r="T43" s="159">
        <f t="shared" si="3"/>
        <v>0</v>
      </c>
      <c r="U43" s="159">
        <f t="shared" si="4"/>
        <v>0</v>
      </c>
      <c r="V43" s="291">
        <f t="shared" si="5"/>
        <v>0</v>
      </c>
    </row>
    <row r="44" spans="1:22" ht="13.5">
      <c r="A44" s="29">
        <v>37</v>
      </c>
      <c r="B44" s="52"/>
      <c r="C44" s="4" t="s">
        <v>153</v>
      </c>
      <c r="D44" s="627" t="s">
        <v>303</v>
      </c>
      <c r="E44" s="441"/>
      <c r="F44" s="53" t="s">
        <v>65</v>
      </c>
      <c r="G44" s="10"/>
      <c r="H44" s="162">
        <v>0</v>
      </c>
      <c r="I44" s="162">
        <v>0</v>
      </c>
      <c r="J44" s="162">
        <v>0</v>
      </c>
      <c r="K44" s="283">
        <f aca="true" t="shared" si="6" ref="K44:K57">SUM(H44:J44)</f>
        <v>0</v>
      </c>
      <c r="L44" s="295">
        <v>0</v>
      </c>
      <c r="M44" s="162">
        <v>0</v>
      </c>
      <c r="N44" s="162">
        <v>0</v>
      </c>
      <c r="O44" s="291">
        <f aca="true" t="shared" si="7" ref="O44:O57">SUM(L44:N44)</f>
        <v>0</v>
      </c>
      <c r="P44" s="303">
        <v>0</v>
      </c>
      <c r="Q44" s="312">
        <v>0</v>
      </c>
      <c r="R44" s="303">
        <v>0</v>
      </c>
      <c r="S44" s="201">
        <f t="shared" si="2"/>
        <v>0</v>
      </c>
      <c r="T44" s="159">
        <f t="shared" si="3"/>
        <v>0</v>
      </c>
      <c r="U44" s="159">
        <f t="shared" si="4"/>
        <v>0</v>
      </c>
      <c r="V44" s="291">
        <f t="shared" si="5"/>
        <v>0</v>
      </c>
    </row>
    <row r="45" spans="1:22" ht="13.5">
      <c r="A45" s="29">
        <v>38</v>
      </c>
      <c r="B45" s="52"/>
      <c r="C45" s="5" t="s">
        <v>154</v>
      </c>
      <c r="D45" s="442" t="s">
        <v>302</v>
      </c>
      <c r="E45" s="443"/>
      <c r="F45" s="53" t="s">
        <v>65</v>
      </c>
      <c r="G45" s="10"/>
      <c r="H45" s="162">
        <v>0</v>
      </c>
      <c r="I45" s="162">
        <v>0</v>
      </c>
      <c r="J45" s="162">
        <v>0</v>
      </c>
      <c r="K45" s="283">
        <f t="shared" si="6"/>
        <v>0</v>
      </c>
      <c r="L45" s="201">
        <v>0</v>
      </c>
      <c r="M45" s="162">
        <v>0</v>
      </c>
      <c r="N45" s="162">
        <v>0</v>
      </c>
      <c r="O45" s="291">
        <f t="shared" si="7"/>
        <v>0</v>
      </c>
      <c r="P45" s="303">
        <v>0</v>
      </c>
      <c r="Q45" s="312">
        <v>0</v>
      </c>
      <c r="R45" s="303">
        <v>0</v>
      </c>
      <c r="S45" s="201">
        <f t="shared" si="2"/>
        <v>0</v>
      </c>
      <c r="T45" s="159">
        <f t="shared" si="3"/>
        <v>0</v>
      </c>
      <c r="U45" s="159">
        <f t="shared" si="4"/>
        <v>0</v>
      </c>
      <c r="V45" s="291">
        <f t="shared" si="5"/>
        <v>0</v>
      </c>
    </row>
    <row r="46" spans="1:22" ht="14.25" thickBot="1">
      <c r="A46" s="29">
        <v>39</v>
      </c>
      <c r="B46" s="52"/>
      <c r="C46" s="16" t="s">
        <v>87</v>
      </c>
      <c r="D46" s="625" t="s">
        <v>90</v>
      </c>
      <c r="E46" s="626"/>
      <c r="F46" s="66" t="s">
        <v>65</v>
      </c>
      <c r="G46" s="11"/>
      <c r="H46" s="225">
        <v>0</v>
      </c>
      <c r="I46" s="225">
        <v>0</v>
      </c>
      <c r="J46" s="225">
        <v>0</v>
      </c>
      <c r="K46" s="286">
        <f t="shared" si="6"/>
        <v>0</v>
      </c>
      <c r="L46" s="206">
        <v>0</v>
      </c>
      <c r="M46" s="225">
        <v>0</v>
      </c>
      <c r="N46" s="225">
        <v>0</v>
      </c>
      <c r="O46" s="296">
        <f t="shared" si="7"/>
        <v>0</v>
      </c>
      <c r="P46" s="306">
        <v>0</v>
      </c>
      <c r="Q46" s="315">
        <v>0</v>
      </c>
      <c r="R46" s="306">
        <v>0</v>
      </c>
      <c r="S46" s="206">
        <f t="shared" si="2"/>
        <v>0</v>
      </c>
      <c r="T46" s="207">
        <f t="shared" si="3"/>
        <v>0</v>
      </c>
      <c r="U46" s="207">
        <f t="shared" si="4"/>
        <v>0</v>
      </c>
      <c r="V46" s="296">
        <f t="shared" si="5"/>
        <v>0</v>
      </c>
    </row>
    <row r="47" spans="1:22" ht="13.5">
      <c r="A47" s="29">
        <v>40</v>
      </c>
      <c r="B47" s="67"/>
      <c r="C47" s="35" t="s">
        <v>155</v>
      </c>
      <c r="D47" s="615" t="s">
        <v>156</v>
      </c>
      <c r="E47" s="616"/>
      <c r="F47" s="616"/>
      <c r="G47" s="617"/>
      <c r="H47" s="289">
        <v>0</v>
      </c>
      <c r="I47" s="226">
        <v>0</v>
      </c>
      <c r="J47" s="407">
        <v>0</v>
      </c>
      <c r="K47" s="290">
        <f t="shared" si="6"/>
        <v>0</v>
      </c>
      <c r="L47" s="289">
        <v>0</v>
      </c>
      <c r="M47" s="226">
        <v>0</v>
      </c>
      <c r="N47" s="226">
        <v>0</v>
      </c>
      <c r="O47" s="290">
        <f t="shared" si="7"/>
        <v>0</v>
      </c>
      <c r="P47" s="302">
        <v>0</v>
      </c>
      <c r="Q47" s="311">
        <v>0</v>
      </c>
      <c r="R47" s="302">
        <v>0</v>
      </c>
      <c r="S47" s="289">
        <f t="shared" si="2"/>
        <v>0</v>
      </c>
      <c r="T47" s="158">
        <f t="shared" si="3"/>
        <v>0</v>
      </c>
      <c r="U47" s="158">
        <f t="shared" si="4"/>
        <v>0</v>
      </c>
      <c r="V47" s="290">
        <f t="shared" si="5"/>
        <v>0</v>
      </c>
    </row>
    <row r="48" spans="1:22" ht="13.5">
      <c r="A48" s="29">
        <v>41</v>
      </c>
      <c r="B48" s="52" t="s">
        <v>157</v>
      </c>
      <c r="C48" s="64" t="s">
        <v>158</v>
      </c>
      <c r="D48" s="612" t="s">
        <v>159</v>
      </c>
      <c r="E48" s="613"/>
      <c r="F48" s="613"/>
      <c r="G48" s="614"/>
      <c r="H48" s="201">
        <v>0</v>
      </c>
      <c r="I48" s="162">
        <v>0</v>
      </c>
      <c r="J48" s="410">
        <v>1</v>
      </c>
      <c r="K48" s="291">
        <f t="shared" si="6"/>
        <v>1</v>
      </c>
      <c r="L48" s="201">
        <v>0</v>
      </c>
      <c r="M48" s="162">
        <v>0</v>
      </c>
      <c r="N48" s="162">
        <v>0</v>
      </c>
      <c r="O48" s="291">
        <f t="shared" si="7"/>
        <v>0</v>
      </c>
      <c r="P48" s="303">
        <v>0</v>
      </c>
      <c r="Q48" s="312">
        <v>1</v>
      </c>
      <c r="R48" s="303">
        <v>0</v>
      </c>
      <c r="S48" s="201">
        <f t="shared" si="2"/>
        <v>0</v>
      </c>
      <c r="T48" s="159">
        <f t="shared" si="3"/>
        <v>0</v>
      </c>
      <c r="U48" s="159">
        <f t="shared" si="4"/>
        <v>2</v>
      </c>
      <c r="V48" s="291">
        <f t="shared" si="5"/>
        <v>2</v>
      </c>
    </row>
    <row r="49" spans="1:22" ht="13.5">
      <c r="A49" s="29">
        <v>42</v>
      </c>
      <c r="B49" s="52"/>
      <c r="C49" s="64" t="s">
        <v>160</v>
      </c>
      <c r="D49" s="612" t="s">
        <v>161</v>
      </c>
      <c r="E49" s="613"/>
      <c r="F49" s="613"/>
      <c r="G49" s="614"/>
      <c r="H49" s="201">
        <v>0</v>
      </c>
      <c r="I49" s="162">
        <v>0</v>
      </c>
      <c r="J49" s="410">
        <v>5</v>
      </c>
      <c r="K49" s="291">
        <f t="shared" si="6"/>
        <v>5</v>
      </c>
      <c r="L49" s="201">
        <v>0</v>
      </c>
      <c r="M49" s="162">
        <v>0</v>
      </c>
      <c r="N49" s="162">
        <v>0</v>
      </c>
      <c r="O49" s="291">
        <f t="shared" si="7"/>
        <v>0</v>
      </c>
      <c r="P49" s="303">
        <v>0</v>
      </c>
      <c r="Q49" s="312">
        <v>3</v>
      </c>
      <c r="R49" s="303">
        <v>0</v>
      </c>
      <c r="S49" s="201">
        <f t="shared" si="2"/>
        <v>0</v>
      </c>
      <c r="T49" s="159">
        <f t="shared" si="3"/>
        <v>0</v>
      </c>
      <c r="U49" s="159">
        <f t="shared" si="4"/>
        <v>8</v>
      </c>
      <c r="V49" s="291">
        <f t="shared" si="5"/>
        <v>8</v>
      </c>
    </row>
    <row r="50" spans="1:22" ht="13.5">
      <c r="A50" s="29">
        <v>43</v>
      </c>
      <c r="B50" s="52" t="s">
        <v>158</v>
      </c>
      <c r="C50" s="64" t="s">
        <v>162</v>
      </c>
      <c r="D50" s="612" t="s">
        <v>163</v>
      </c>
      <c r="E50" s="613"/>
      <c r="F50" s="613"/>
      <c r="G50" s="614"/>
      <c r="H50" s="201">
        <v>0</v>
      </c>
      <c r="I50" s="162">
        <v>0</v>
      </c>
      <c r="J50" s="410">
        <v>0</v>
      </c>
      <c r="K50" s="291">
        <f t="shared" si="6"/>
        <v>0</v>
      </c>
      <c r="L50" s="201">
        <v>0</v>
      </c>
      <c r="M50" s="162">
        <v>0</v>
      </c>
      <c r="N50" s="162">
        <v>0</v>
      </c>
      <c r="O50" s="291">
        <f t="shared" si="7"/>
        <v>0</v>
      </c>
      <c r="P50" s="303">
        <v>0</v>
      </c>
      <c r="Q50" s="312">
        <v>0</v>
      </c>
      <c r="R50" s="303">
        <v>0</v>
      </c>
      <c r="S50" s="201">
        <f t="shared" si="2"/>
        <v>0</v>
      </c>
      <c r="T50" s="159">
        <f t="shared" si="3"/>
        <v>0</v>
      </c>
      <c r="U50" s="159">
        <f t="shared" si="4"/>
        <v>0</v>
      </c>
      <c r="V50" s="291">
        <f t="shared" si="5"/>
        <v>0</v>
      </c>
    </row>
    <row r="51" spans="1:22" ht="13.5">
      <c r="A51" s="29">
        <v>44</v>
      </c>
      <c r="B51" s="52"/>
      <c r="C51" s="64" t="s">
        <v>164</v>
      </c>
      <c r="D51" s="612" t="s">
        <v>165</v>
      </c>
      <c r="E51" s="613"/>
      <c r="F51" s="613"/>
      <c r="G51" s="614"/>
      <c r="H51" s="201">
        <v>0</v>
      </c>
      <c r="I51" s="162">
        <v>0</v>
      </c>
      <c r="J51" s="410">
        <v>0</v>
      </c>
      <c r="K51" s="291">
        <f t="shared" si="6"/>
        <v>0</v>
      </c>
      <c r="L51" s="201">
        <v>0</v>
      </c>
      <c r="M51" s="162">
        <v>0</v>
      </c>
      <c r="N51" s="162">
        <v>0</v>
      </c>
      <c r="O51" s="291">
        <f t="shared" si="7"/>
        <v>0</v>
      </c>
      <c r="P51" s="303">
        <v>0</v>
      </c>
      <c r="Q51" s="312">
        <v>0</v>
      </c>
      <c r="R51" s="303">
        <v>0</v>
      </c>
      <c r="S51" s="201">
        <f t="shared" si="2"/>
        <v>0</v>
      </c>
      <c r="T51" s="159">
        <f t="shared" si="3"/>
        <v>0</v>
      </c>
      <c r="U51" s="159">
        <f t="shared" si="4"/>
        <v>0</v>
      </c>
      <c r="V51" s="291">
        <f t="shared" si="5"/>
        <v>0</v>
      </c>
    </row>
    <row r="52" spans="1:22" ht="13.5">
      <c r="A52" s="29">
        <v>45</v>
      </c>
      <c r="B52" s="52"/>
      <c r="C52" s="64" t="s">
        <v>53</v>
      </c>
      <c r="D52" s="612" t="s">
        <v>166</v>
      </c>
      <c r="E52" s="613"/>
      <c r="F52" s="613"/>
      <c r="G52" s="614"/>
      <c r="H52" s="201">
        <v>0</v>
      </c>
      <c r="I52" s="162">
        <v>0</v>
      </c>
      <c r="J52" s="410">
        <v>0</v>
      </c>
      <c r="K52" s="291">
        <f t="shared" si="6"/>
        <v>0</v>
      </c>
      <c r="L52" s="201">
        <v>0</v>
      </c>
      <c r="M52" s="162">
        <v>0</v>
      </c>
      <c r="N52" s="162">
        <v>0</v>
      </c>
      <c r="O52" s="291">
        <f t="shared" si="7"/>
        <v>0</v>
      </c>
      <c r="P52" s="303"/>
      <c r="Q52" s="312">
        <v>0</v>
      </c>
      <c r="R52" s="303">
        <v>0</v>
      </c>
      <c r="S52" s="201">
        <f t="shared" si="2"/>
        <v>0</v>
      </c>
      <c r="T52" s="159">
        <f t="shared" si="3"/>
        <v>0</v>
      </c>
      <c r="U52" s="159">
        <f t="shared" si="4"/>
        <v>0</v>
      </c>
      <c r="V52" s="291">
        <f t="shared" si="5"/>
        <v>0</v>
      </c>
    </row>
    <row r="53" spans="1:22" ht="13.5">
      <c r="A53" s="29">
        <v>46</v>
      </c>
      <c r="B53" s="52" t="s">
        <v>53</v>
      </c>
      <c r="C53" s="64" t="s">
        <v>66</v>
      </c>
      <c r="D53" s="612" t="s">
        <v>167</v>
      </c>
      <c r="E53" s="613"/>
      <c r="F53" s="613"/>
      <c r="G53" s="614"/>
      <c r="H53" s="201">
        <v>0</v>
      </c>
      <c r="I53" s="162">
        <v>0</v>
      </c>
      <c r="J53" s="410">
        <v>3</v>
      </c>
      <c r="K53" s="291">
        <f t="shared" si="6"/>
        <v>3</v>
      </c>
      <c r="L53" s="201">
        <v>0</v>
      </c>
      <c r="M53" s="162">
        <v>0</v>
      </c>
      <c r="N53" s="162">
        <v>0</v>
      </c>
      <c r="O53" s="291">
        <f t="shared" si="7"/>
        <v>0</v>
      </c>
      <c r="P53" s="303">
        <v>0</v>
      </c>
      <c r="Q53" s="312">
        <v>2</v>
      </c>
      <c r="R53" s="303">
        <v>0</v>
      </c>
      <c r="S53" s="201">
        <f t="shared" si="2"/>
        <v>0</v>
      </c>
      <c r="T53" s="159">
        <f t="shared" si="3"/>
        <v>0</v>
      </c>
      <c r="U53" s="159">
        <f t="shared" si="4"/>
        <v>5</v>
      </c>
      <c r="V53" s="291">
        <f t="shared" si="5"/>
        <v>5</v>
      </c>
    </row>
    <row r="54" spans="1:22" ht="13.5">
      <c r="A54" s="29">
        <v>47</v>
      </c>
      <c r="B54" s="52"/>
      <c r="C54" s="59" t="s">
        <v>54</v>
      </c>
      <c r="D54" s="612" t="s">
        <v>168</v>
      </c>
      <c r="E54" s="613"/>
      <c r="F54" s="613"/>
      <c r="G54" s="614"/>
      <c r="H54" s="201">
        <v>0</v>
      </c>
      <c r="I54" s="162">
        <v>0</v>
      </c>
      <c r="J54" s="410">
        <v>9</v>
      </c>
      <c r="K54" s="291">
        <f t="shared" si="6"/>
        <v>9</v>
      </c>
      <c r="L54" s="201">
        <v>0</v>
      </c>
      <c r="M54" s="162">
        <v>0</v>
      </c>
      <c r="N54" s="162">
        <v>0</v>
      </c>
      <c r="O54" s="291">
        <f t="shared" si="7"/>
        <v>0</v>
      </c>
      <c r="P54" s="303"/>
      <c r="Q54" s="312">
        <v>6</v>
      </c>
      <c r="R54" s="303">
        <v>0</v>
      </c>
      <c r="S54" s="201">
        <f t="shared" si="2"/>
        <v>0</v>
      </c>
      <c r="T54" s="159">
        <f t="shared" si="3"/>
        <v>0</v>
      </c>
      <c r="U54" s="159">
        <f t="shared" si="4"/>
        <v>15</v>
      </c>
      <c r="V54" s="291">
        <f t="shared" si="5"/>
        <v>15</v>
      </c>
    </row>
    <row r="55" spans="1:22" ht="13.5">
      <c r="A55" s="29">
        <v>48</v>
      </c>
      <c r="B55" s="52"/>
      <c r="C55" s="69" t="s">
        <v>169</v>
      </c>
      <c r="D55" s="612" t="s">
        <v>170</v>
      </c>
      <c r="E55" s="613"/>
      <c r="F55" s="613"/>
      <c r="G55" s="614"/>
      <c r="H55" s="201">
        <v>0</v>
      </c>
      <c r="I55" s="162">
        <v>0</v>
      </c>
      <c r="J55" s="410">
        <v>9</v>
      </c>
      <c r="K55" s="291">
        <f t="shared" si="6"/>
        <v>9</v>
      </c>
      <c r="L55" s="201">
        <v>0</v>
      </c>
      <c r="M55" s="162">
        <v>0</v>
      </c>
      <c r="N55" s="162">
        <v>0</v>
      </c>
      <c r="O55" s="291">
        <f t="shared" si="7"/>
        <v>0</v>
      </c>
      <c r="P55" s="303"/>
      <c r="Q55" s="312">
        <v>6</v>
      </c>
      <c r="R55" s="303">
        <v>0</v>
      </c>
      <c r="S55" s="201">
        <f t="shared" si="2"/>
        <v>0</v>
      </c>
      <c r="T55" s="159">
        <f t="shared" si="3"/>
        <v>0</v>
      </c>
      <c r="U55" s="159">
        <f t="shared" si="4"/>
        <v>15</v>
      </c>
      <c r="V55" s="291">
        <f t="shared" si="5"/>
        <v>15</v>
      </c>
    </row>
    <row r="56" spans="1:22" ht="13.5">
      <c r="A56" s="29">
        <v>49</v>
      </c>
      <c r="B56" s="52"/>
      <c r="C56" s="19" t="s">
        <v>120</v>
      </c>
      <c r="D56" s="612" t="s">
        <v>171</v>
      </c>
      <c r="E56" s="613"/>
      <c r="F56" s="613"/>
      <c r="G56" s="614"/>
      <c r="H56" s="201">
        <v>0</v>
      </c>
      <c r="I56" s="162">
        <v>0</v>
      </c>
      <c r="J56" s="410">
        <v>9</v>
      </c>
      <c r="K56" s="291">
        <f t="shared" si="6"/>
        <v>9</v>
      </c>
      <c r="L56" s="201">
        <v>0</v>
      </c>
      <c r="M56" s="162">
        <v>0</v>
      </c>
      <c r="N56" s="162">
        <v>0</v>
      </c>
      <c r="O56" s="291">
        <f t="shared" si="7"/>
        <v>0</v>
      </c>
      <c r="P56" s="303"/>
      <c r="Q56" s="312">
        <v>6</v>
      </c>
      <c r="R56" s="303">
        <v>0</v>
      </c>
      <c r="S56" s="201">
        <f t="shared" si="2"/>
        <v>0</v>
      </c>
      <c r="T56" s="159">
        <f t="shared" si="3"/>
        <v>0</v>
      </c>
      <c r="U56" s="159">
        <f t="shared" si="4"/>
        <v>15</v>
      </c>
      <c r="V56" s="291">
        <f t="shared" si="5"/>
        <v>15</v>
      </c>
    </row>
    <row r="57" spans="1:22" ht="14.25" thickBot="1">
      <c r="A57" s="29">
        <v>50</v>
      </c>
      <c r="B57" s="52"/>
      <c r="C57" s="64" t="s">
        <v>54</v>
      </c>
      <c r="D57" s="609" t="s">
        <v>172</v>
      </c>
      <c r="E57" s="610"/>
      <c r="F57" s="610"/>
      <c r="G57" s="611"/>
      <c r="H57" s="292">
        <v>0</v>
      </c>
      <c r="I57" s="227">
        <v>0</v>
      </c>
      <c r="J57" s="408">
        <v>0</v>
      </c>
      <c r="K57" s="293">
        <f t="shared" si="6"/>
        <v>0</v>
      </c>
      <c r="L57" s="292">
        <v>0</v>
      </c>
      <c r="M57" s="227">
        <v>0</v>
      </c>
      <c r="N57" s="227">
        <v>0</v>
      </c>
      <c r="O57" s="293">
        <f t="shared" si="7"/>
        <v>0</v>
      </c>
      <c r="P57" s="304">
        <v>0</v>
      </c>
      <c r="Q57" s="313">
        <v>0</v>
      </c>
      <c r="R57" s="304">
        <v>0</v>
      </c>
      <c r="S57" s="206">
        <f t="shared" si="2"/>
        <v>0</v>
      </c>
      <c r="T57" s="207">
        <f t="shared" si="3"/>
        <v>0</v>
      </c>
      <c r="U57" s="207">
        <f t="shared" si="4"/>
        <v>0</v>
      </c>
      <c r="V57" s="296">
        <f t="shared" si="5"/>
        <v>0</v>
      </c>
    </row>
    <row r="58" spans="1:22" ht="14.25" thickBot="1">
      <c r="A58" s="29">
        <v>51</v>
      </c>
      <c r="B58" s="163" t="s">
        <v>249</v>
      </c>
      <c r="C58" s="164"/>
      <c r="D58" s="164"/>
      <c r="E58" s="165"/>
      <c r="F58" s="165"/>
      <c r="G58" s="219"/>
      <c r="H58" s="409" t="s">
        <v>250</v>
      </c>
      <c r="I58" s="166" t="s">
        <v>250</v>
      </c>
      <c r="J58" s="279" t="s">
        <v>250</v>
      </c>
      <c r="K58" s="327"/>
      <c r="L58" s="297" t="s">
        <v>250</v>
      </c>
      <c r="M58" s="166" t="s">
        <v>250</v>
      </c>
      <c r="N58" s="166" t="s">
        <v>250</v>
      </c>
      <c r="O58" s="327"/>
      <c r="P58" s="307" t="s">
        <v>286</v>
      </c>
      <c r="Q58" s="316" t="s">
        <v>250</v>
      </c>
      <c r="R58" s="317" t="s">
        <v>108</v>
      </c>
      <c r="S58" s="332"/>
      <c r="T58" s="333"/>
      <c r="U58" s="333"/>
      <c r="V58" s="327"/>
    </row>
    <row r="59" spans="2:4" ht="13.5">
      <c r="B59" s="72"/>
      <c r="C59" s="72"/>
      <c r="D59" s="72"/>
    </row>
    <row r="60" spans="2:4" ht="13.5">
      <c r="B60" s="72"/>
      <c r="C60" s="72"/>
      <c r="D60" s="72"/>
    </row>
    <row r="61" spans="2:4" ht="13.5">
      <c r="B61" s="72"/>
      <c r="C61" s="72"/>
      <c r="D61" s="72"/>
    </row>
    <row r="62" spans="2:4" ht="13.5">
      <c r="B62" s="72"/>
      <c r="C62" s="72"/>
      <c r="D62" s="72"/>
    </row>
    <row r="63" spans="2:4" ht="13.5">
      <c r="B63" s="72"/>
      <c r="C63" s="72"/>
      <c r="D63" s="72"/>
    </row>
    <row r="64" spans="2:4" ht="13.5">
      <c r="B64" s="72"/>
      <c r="C64" s="72"/>
      <c r="D64" s="72"/>
    </row>
    <row r="65" spans="2:4" ht="13.5">
      <c r="B65" s="72"/>
      <c r="C65" s="72"/>
      <c r="D65" s="72"/>
    </row>
    <row r="66" ht="13.5">
      <c r="B66" s="72"/>
    </row>
    <row r="67" ht="13.5">
      <c r="B67" s="72"/>
    </row>
    <row r="68" ht="13.5">
      <c r="B68" s="72"/>
    </row>
    <row r="69" ht="13.5">
      <c r="B69" s="72"/>
    </row>
    <row r="70" ht="13.5">
      <c r="B70" s="72"/>
    </row>
    <row r="71" ht="13.5">
      <c r="B71" s="72"/>
    </row>
    <row r="72" ht="13.5">
      <c r="B72" s="72"/>
    </row>
    <row r="73" ht="13.5">
      <c r="B73" s="72"/>
    </row>
    <row r="74" ht="13.5">
      <c r="B74" s="72"/>
    </row>
    <row r="75" ht="13.5">
      <c r="B75" s="72"/>
    </row>
    <row r="76" ht="13.5">
      <c r="B76" s="72"/>
    </row>
    <row r="77" ht="13.5">
      <c r="B77" s="72"/>
    </row>
    <row r="78" ht="13.5">
      <c r="B78" s="72"/>
    </row>
    <row r="79" ht="13.5">
      <c r="B79" s="72"/>
    </row>
    <row r="80" ht="13.5">
      <c r="B80" s="72"/>
    </row>
    <row r="81" ht="13.5">
      <c r="B81" s="72"/>
    </row>
    <row r="82" ht="13.5">
      <c r="B82" s="72"/>
    </row>
    <row r="83" ht="13.5">
      <c r="B83" s="72"/>
    </row>
    <row r="84" ht="13.5">
      <c r="B84" s="72"/>
    </row>
    <row r="85" ht="13.5">
      <c r="B85" s="72"/>
    </row>
    <row r="86" ht="13.5">
      <c r="B86" s="72"/>
    </row>
    <row r="87" ht="13.5">
      <c r="B87" s="72"/>
    </row>
    <row r="88" ht="13.5">
      <c r="B88" s="72"/>
    </row>
  </sheetData>
  <sheetProtection/>
  <mergeCells count="53">
    <mergeCell ref="L5:O5"/>
    <mergeCell ref="L6:O6"/>
    <mergeCell ref="B5:C7"/>
    <mergeCell ref="D11:G11"/>
    <mergeCell ref="H5:K5"/>
    <mergeCell ref="H6:K6"/>
    <mergeCell ref="D18:G18"/>
    <mergeCell ref="D19:G19"/>
    <mergeCell ref="D20:G20"/>
    <mergeCell ref="C12:C14"/>
    <mergeCell ref="D12:G12"/>
    <mergeCell ref="D13:G13"/>
    <mergeCell ref="D14:G14"/>
    <mergeCell ref="D15:G15"/>
    <mergeCell ref="D21:E21"/>
    <mergeCell ref="D25:E25"/>
    <mergeCell ref="D26:E26"/>
    <mergeCell ref="D27:E27"/>
    <mergeCell ref="D22:E22"/>
    <mergeCell ref="D23:E23"/>
    <mergeCell ref="D24:E24"/>
    <mergeCell ref="D40:G40"/>
    <mergeCell ref="D31:E31"/>
    <mergeCell ref="D32:E32"/>
    <mergeCell ref="D33:E33"/>
    <mergeCell ref="D34:E34"/>
    <mergeCell ref="D35:E35"/>
    <mergeCell ref="D36:E36"/>
    <mergeCell ref="D55:G55"/>
    <mergeCell ref="D56:G56"/>
    <mergeCell ref="D46:E46"/>
    <mergeCell ref="D44:E44"/>
    <mergeCell ref="D45:E45"/>
    <mergeCell ref="D41:G41"/>
    <mergeCell ref="D42:G42"/>
    <mergeCell ref="C25:C35"/>
    <mergeCell ref="D54:G54"/>
    <mergeCell ref="D37:E37"/>
    <mergeCell ref="D38:E38"/>
    <mergeCell ref="D39:E39"/>
    <mergeCell ref="D28:E28"/>
    <mergeCell ref="D29:E29"/>
    <mergeCell ref="D30:E30"/>
    <mergeCell ref="B1:O1"/>
    <mergeCell ref="S5:V6"/>
    <mergeCell ref="D57:G57"/>
    <mergeCell ref="D50:G50"/>
    <mergeCell ref="D51:G51"/>
    <mergeCell ref="D52:G52"/>
    <mergeCell ref="D53:G53"/>
    <mergeCell ref="D47:G47"/>
    <mergeCell ref="D48:G48"/>
    <mergeCell ref="D49:G49"/>
  </mergeCells>
  <conditionalFormatting sqref="V2">
    <cfRule type="cellIs" priority="1" dxfId="0" operator="equal" stopIfTrue="1">
      <formula>0</formula>
    </cfRule>
  </conditionalFormatting>
  <printOptions/>
  <pageMargins left="0.5905511811023623" right="0.5905511811023623" top="0.5511811023622047" bottom="0.5118110236220472" header="0.5118110236220472" footer="0.1968503937007874"/>
  <pageSetup errors="blank" horizontalDpi="600" verticalDpi="600" orientation="landscape" paperSize="9" scale="70" r:id="rId2"/>
  <headerFooter alignWithMargins="0">
    <oddFooter>&amp;C&amp;"ＭＳ Ｐゴシック,太字"&amp;16 11　介護サービス事業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W98"/>
  <sheetViews>
    <sheetView view="pageBreakPreview" zoomScale="75" zoomScaleSheetLayoutView="75" zoomScalePageLayoutView="0" workbookViewId="0" topLeftCell="A1">
      <pane xSplit="7" ySplit="3" topLeftCell="H4" activePane="bottomRight" state="frozen"/>
      <selection pane="topLeft" activeCell="T7" sqref="T7"/>
      <selection pane="topRight" activeCell="T7" sqref="T7"/>
      <selection pane="bottomLeft" activeCell="T7" sqref="T7"/>
      <selection pane="bottomRight" activeCell="D6" sqref="D6"/>
    </sheetView>
  </sheetViews>
  <sheetFormatPr defaultColWidth="9.00390625" defaultRowHeight="13.5"/>
  <cols>
    <col min="1" max="1" width="5.00390625" style="29" customWidth="1"/>
    <col min="2" max="5" width="4.625" style="30" customWidth="1"/>
    <col min="6" max="6" width="9.00390625" style="30" customWidth="1"/>
    <col min="7" max="7" width="19.125" style="30" customWidth="1"/>
    <col min="8" max="22" width="8.625" style="29" customWidth="1"/>
    <col min="23" max="23" width="8.875" style="29" customWidth="1"/>
    <col min="24" max="16384" width="9.00390625" style="29" customWidth="1"/>
  </cols>
  <sheetData>
    <row r="1" s="30" customFormat="1" ht="17.25">
      <c r="B1" s="6" t="s">
        <v>49</v>
      </c>
    </row>
    <row r="2" spans="2:22" s="30" customFormat="1" ht="18" thickBot="1">
      <c r="B2" s="6"/>
      <c r="V2" s="103" t="s">
        <v>177</v>
      </c>
    </row>
    <row r="3" spans="8:23" s="30" customFormat="1" ht="14.25" hidden="1" thickBot="1">
      <c r="H3" s="30">
        <v>161</v>
      </c>
      <c r="I3" s="30">
        <v>163</v>
      </c>
      <c r="J3" s="30">
        <v>164</v>
      </c>
      <c r="L3" s="30">
        <v>161</v>
      </c>
      <c r="M3" s="30">
        <v>163</v>
      </c>
      <c r="N3" s="30">
        <v>164</v>
      </c>
      <c r="W3" s="103"/>
    </row>
    <row r="4" spans="2:23" s="31" customFormat="1" ht="13.5">
      <c r="B4" s="427" t="s">
        <v>127</v>
      </c>
      <c r="C4" s="628"/>
      <c r="D4" s="32"/>
      <c r="E4" s="33"/>
      <c r="F4" s="33"/>
      <c r="G4" s="34" t="s">
        <v>128</v>
      </c>
      <c r="H4" s="603" t="s">
        <v>129</v>
      </c>
      <c r="I4" s="604"/>
      <c r="J4" s="604"/>
      <c r="K4" s="605"/>
      <c r="L4" s="604" t="s">
        <v>130</v>
      </c>
      <c r="M4" s="604"/>
      <c r="N4" s="604"/>
      <c r="O4" s="604"/>
      <c r="P4" s="298" t="s">
        <v>131</v>
      </c>
      <c r="Q4" s="298" t="s">
        <v>132</v>
      </c>
      <c r="R4" s="298" t="s">
        <v>133</v>
      </c>
      <c r="S4" s="603" t="s">
        <v>293</v>
      </c>
      <c r="T4" s="604"/>
      <c r="U4" s="604"/>
      <c r="V4" s="605"/>
      <c r="W4" s="36"/>
    </row>
    <row r="5" spans="2:23" s="31" customFormat="1" ht="13.5">
      <c r="B5" s="629"/>
      <c r="C5" s="630"/>
      <c r="D5" s="269"/>
      <c r="E5" s="270"/>
      <c r="F5" s="270"/>
      <c r="G5" s="271"/>
      <c r="H5" s="633" t="s">
        <v>16</v>
      </c>
      <c r="I5" s="634"/>
      <c r="J5" s="634"/>
      <c r="K5" s="635"/>
      <c r="L5" s="607" t="s">
        <v>3</v>
      </c>
      <c r="M5" s="607"/>
      <c r="N5" s="607"/>
      <c r="O5" s="607"/>
      <c r="P5" s="299" t="s">
        <v>290</v>
      </c>
      <c r="Q5" s="299" t="s">
        <v>5</v>
      </c>
      <c r="R5" s="299" t="s">
        <v>291</v>
      </c>
      <c r="S5" s="606"/>
      <c r="T5" s="607"/>
      <c r="U5" s="607"/>
      <c r="V5" s="608"/>
      <c r="W5" s="36"/>
    </row>
    <row r="6" spans="2:23" ht="27" customHeight="1" thickBot="1">
      <c r="B6" s="631"/>
      <c r="C6" s="632"/>
      <c r="D6" s="37"/>
      <c r="E6" s="38"/>
      <c r="F6" s="38"/>
      <c r="G6" s="39"/>
      <c r="H6" s="275" t="s">
        <v>287</v>
      </c>
      <c r="I6" s="276" t="s">
        <v>288</v>
      </c>
      <c r="J6" s="276" t="s">
        <v>289</v>
      </c>
      <c r="K6" s="308" t="s">
        <v>263</v>
      </c>
      <c r="L6" s="276" t="s">
        <v>287</v>
      </c>
      <c r="M6" s="276" t="s">
        <v>288</v>
      </c>
      <c r="N6" s="276" t="s">
        <v>289</v>
      </c>
      <c r="O6" s="334" t="s">
        <v>263</v>
      </c>
      <c r="P6" s="309" t="s">
        <v>289</v>
      </c>
      <c r="Q6" s="309" t="s">
        <v>289</v>
      </c>
      <c r="R6" s="309" t="s">
        <v>289</v>
      </c>
      <c r="S6" s="336" t="s">
        <v>287</v>
      </c>
      <c r="T6" s="278" t="s">
        <v>288</v>
      </c>
      <c r="U6" s="278" t="s">
        <v>289</v>
      </c>
      <c r="V6" s="274" t="s">
        <v>292</v>
      </c>
      <c r="W6" s="40"/>
    </row>
    <row r="7" spans="2:23" ht="13.5" customHeight="1">
      <c r="B7" s="109" t="s">
        <v>183</v>
      </c>
      <c r="C7" s="110"/>
      <c r="D7" s="110"/>
      <c r="E7" s="110"/>
      <c r="F7" s="110"/>
      <c r="G7" s="111"/>
      <c r="H7" s="412"/>
      <c r="I7" s="413"/>
      <c r="J7" s="414"/>
      <c r="K7" s="415"/>
      <c r="L7" s="416"/>
      <c r="M7" s="413"/>
      <c r="N7" s="414"/>
      <c r="O7" s="414"/>
      <c r="P7" s="417"/>
      <c r="Q7" s="417"/>
      <c r="R7" s="417"/>
      <c r="S7" s="418"/>
      <c r="T7" s="413"/>
      <c r="U7" s="413"/>
      <c r="V7" s="419"/>
      <c r="W7" s="335"/>
    </row>
    <row r="8" spans="2:23" ht="13.5">
      <c r="B8" s="109"/>
      <c r="C8" s="66" t="s">
        <v>184</v>
      </c>
      <c r="D8" s="46"/>
      <c r="E8" s="46"/>
      <c r="F8" s="46"/>
      <c r="G8" s="47"/>
      <c r="H8" s="436">
        <v>379062</v>
      </c>
      <c r="I8" s="437">
        <v>94340</v>
      </c>
      <c r="J8" s="438">
        <v>163079</v>
      </c>
      <c r="K8" s="439">
        <f aca="true" t="shared" si="0" ref="K8:K29">SUM(H8:J8)</f>
        <v>636481</v>
      </c>
      <c r="L8" s="440">
        <v>166379</v>
      </c>
      <c r="M8" s="437">
        <v>42203</v>
      </c>
      <c r="N8" s="438">
        <v>30873</v>
      </c>
      <c r="O8" s="444">
        <f aca="true" t="shared" si="1" ref="O8:O29">SUM(L8:N8)</f>
        <v>239455</v>
      </c>
      <c r="P8" s="445">
        <v>22840</v>
      </c>
      <c r="Q8" s="445">
        <v>30101</v>
      </c>
      <c r="R8" s="445">
        <v>58574</v>
      </c>
      <c r="S8" s="446">
        <f>H8+L8</f>
        <v>545441</v>
      </c>
      <c r="T8" s="437">
        <f>I8+M8</f>
        <v>136543</v>
      </c>
      <c r="U8" s="437">
        <f>J8+N8+P8+Q8+R8</f>
        <v>305467</v>
      </c>
      <c r="V8" s="447">
        <f>SUM(S8:U8)</f>
        <v>987451</v>
      </c>
      <c r="W8" s="115"/>
    </row>
    <row r="9" spans="2:23" ht="13.5">
      <c r="B9" s="109"/>
      <c r="C9" s="116"/>
      <c r="D9" s="66" t="s">
        <v>185</v>
      </c>
      <c r="E9" s="46"/>
      <c r="F9" s="46"/>
      <c r="G9" s="47"/>
      <c r="H9" s="448">
        <v>369173</v>
      </c>
      <c r="I9" s="449">
        <v>53280</v>
      </c>
      <c r="J9" s="450">
        <v>117064</v>
      </c>
      <c r="K9" s="451">
        <f t="shared" si="0"/>
        <v>539517</v>
      </c>
      <c r="L9" s="452">
        <v>166267</v>
      </c>
      <c r="M9" s="449">
        <v>42203</v>
      </c>
      <c r="N9" s="450">
        <v>30873</v>
      </c>
      <c r="O9" s="453">
        <f t="shared" si="1"/>
        <v>239343</v>
      </c>
      <c r="P9" s="454">
        <v>22295</v>
      </c>
      <c r="Q9" s="454">
        <v>29170</v>
      </c>
      <c r="R9" s="454">
        <v>30092</v>
      </c>
      <c r="S9" s="455">
        <f aca="true" t="shared" si="2" ref="S9:S29">H9+L9</f>
        <v>535440</v>
      </c>
      <c r="T9" s="449">
        <f aca="true" t="shared" si="3" ref="T9:T29">I9+M9</f>
        <v>95483</v>
      </c>
      <c r="U9" s="449">
        <f aca="true" t="shared" si="4" ref="U9:U29">J9+N9+P9+Q9+R9</f>
        <v>229494</v>
      </c>
      <c r="V9" s="456">
        <f aca="true" t="shared" si="5" ref="V9:V29">SUM(S9:U9)</f>
        <v>860417</v>
      </c>
      <c r="W9" s="115"/>
    </row>
    <row r="10" spans="2:23" ht="14.25" customHeight="1">
      <c r="B10" s="109"/>
      <c r="C10" s="116"/>
      <c r="D10" s="116"/>
      <c r="E10" s="117" t="s">
        <v>186</v>
      </c>
      <c r="F10" s="118"/>
      <c r="G10" s="119"/>
      <c r="H10" s="457">
        <v>369173</v>
      </c>
      <c r="I10" s="458">
        <v>53280</v>
      </c>
      <c r="J10" s="459">
        <v>117064</v>
      </c>
      <c r="K10" s="460">
        <f t="shared" si="0"/>
        <v>539517</v>
      </c>
      <c r="L10" s="461">
        <v>166267</v>
      </c>
      <c r="M10" s="458">
        <v>42203</v>
      </c>
      <c r="N10" s="459">
        <v>30873</v>
      </c>
      <c r="O10" s="462">
        <f t="shared" si="1"/>
        <v>239343</v>
      </c>
      <c r="P10" s="463">
        <v>22295</v>
      </c>
      <c r="Q10" s="463">
        <v>29170</v>
      </c>
      <c r="R10" s="463">
        <v>30092</v>
      </c>
      <c r="S10" s="464">
        <f t="shared" si="2"/>
        <v>535440</v>
      </c>
      <c r="T10" s="458">
        <f t="shared" si="3"/>
        <v>95483</v>
      </c>
      <c r="U10" s="458">
        <f t="shared" si="4"/>
        <v>229494</v>
      </c>
      <c r="V10" s="465">
        <f t="shared" si="5"/>
        <v>860417</v>
      </c>
      <c r="W10" s="115"/>
    </row>
    <row r="11" spans="2:23" ht="14.25" customHeight="1" hidden="1">
      <c r="B11" s="109"/>
      <c r="C11" s="116"/>
      <c r="D11" s="116"/>
      <c r="E11" s="117"/>
      <c r="F11" s="118"/>
      <c r="G11" s="119"/>
      <c r="H11" s="466"/>
      <c r="I11" s="467"/>
      <c r="J11" s="462"/>
      <c r="K11" s="460">
        <f t="shared" si="0"/>
        <v>0</v>
      </c>
      <c r="L11" s="468"/>
      <c r="M11" s="467"/>
      <c r="N11" s="462"/>
      <c r="O11" s="462">
        <f t="shared" si="1"/>
        <v>0</v>
      </c>
      <c r="P11" s="469"/>
      <c r="Q11" s="469"/>
      <c r="R11" s="469"/>
      <c r="S11" s="470">
        <f t="shared" si="2"/>
        <v>0</v>
      </c>
      <c r="T11" s="467">
        <f t="shared" si="3"/>
        <v>0</v>
      </c>
      <c r="U11" s="467">
        <f t="shared" si="4"/>
        <v>0</v>
      </c>
      <c r="V11" s="471">
        <f t="shared" si="5"/>
        <v>0</v>
      </c>
      <c r="W11" s="115"/>
    </row>
    <row r="12" spans="2:23" ht="14.25" customHeight="1" hidden="1">
      <c r="B12" s="109"/>
      <c r="C12" s="116"/>
      <c r="D12" s="116"/>
      <c r="E12" s="117"/>
      <c r="F12" s="118"/>
      <c r="G12" s="119"/>
      <c r="H12" s="466"/>
      <c r="I12" s="467"/>
      <c r="J12" s="462"/>
      <c r="K12" s="460">
        <f t="shared" si="0"/>
        <v>0</v>
      </c>
      <c r="L12" s="468"/>
      <c r="M12" s="467"/>
      <c r="N12" s="462"/>
      <c r="O12" s="462">
        <f t="shared" si="1"/>
        <v>0</v>
      </c>
      <c r="P12" s="469"/>
      <c r="Q12" s="469"/>
      <c r="R12" s="469"/>
      <c r="S12" s="470">
        <f t="shared" si="2"/>
        <v>0</v>
      </c>
      <c r="T12" s="467">
        <f t="shared" si="3"/>
        <v>0</v>
      </c>
      <c r="U12" s="467">
        <f t="shared" si="4"/>
        <v>0</v>
      </c>
      <c r="V12" s="471">
        <f t="shared" si="5"/>
        <v>0</v>
      </c>
      <c r="W12" s="115"/>
    </row>
    <row r="13" spans="2:23" ht="14.25" customHeight="1">
      <c r="B13" s="109"/>
      <c r="C13" s="116"/>
      <c r="D13" s="58"/>
      <c r="E13" s="120" t="s">
        <v>187</v>
      </c>
      <c r="F13" s="121"/>
      <c r="G13" s="122"/>
      <c r="H13" s="472">
        <v>0</v>
      </c>
      <c r="I13" s="473">
        <v>0</v>
      </c>
      <c r="J13" s="474">
        <v>0</v>
      </c>
      <c r="K13" s="475">
        <f t="shared" si="0"/>
        <v>0</v>
      </c>
      <c r="L13" s="476">
        <v>0</v>
      </c>
      <c r="M13" s="473">
        <v>0</v>
      </c>
      <c r="N13" s="474">
        <v>0</v>
      </c>
      <c r="O13" s="477">
        <f t="shared" si="1"/>
        <v>0</v>
      </c>
      <c r="P13" s="478">
        <v>0</v>
      </c>
      <c r="Q13" s="478">
        <v>0</v>
      </c>
      <c r="R13" s="478">
        <v>0</v>
      </c>
      <c r="S13" s="479">
        <f t="shared" si="2"/>
        <v>0</v>
      </c>
      <c r="T13" s="473">
        <f t="shared" si="3"/>
        <v>0</v>
      </c>
      <c r="U13" s="473">
        <f t="shared" si="4"/>
        <v>0</v>
      </c>
      <c r="V13" s="480">
        <f t="shared" si="5"/>
        <v>0</v>
      </c>
      <c r="W13" s="115"/>
    </row>
    <row r="14" spans="2:23" ht="13.5">
      <c r="B14" s="109"/>
      <c r="C14" s="116"/>
      <c r="D14" s="116" t="s">
        <v>188</v>
      </c>
      <c r="E14" s="110"/>
      <c r="F14" s="110"/>
      <c r="G14" s="111"/>
      <c r="H14" s="448">
        <v>9889</v>
      </c>
      <c r="I14" s="449">
        <v>41060</v>
      </c>
      <c r="J14" s="450">
        <v>46015</v>
      </c>
      <c r="K14" s="451">
        <f t="shared" si="0"/>
        <v>96964</v>
      </c>
      <c r="L14" s="452">
        <v>112</v>
      </c>
      <c r="M14" s="449">
        <v>0</v>
      </c>
      <c r="N14" s="450">
        <v>0</v>
      </c>
      <c r="O14" s="453">
        <f t="shared" si="1"/>
        <v>112</v>
      </c>
      <c r="P14" s="454">
        <v>545</v>
      </c>
      <c r="Q14" s="454">
        <v>931</v>
      </c>
      <c r="R14" s="454">
        <v>28482</v>
      </c>
      <c r="S14" s="455">
        <f t="shared" si="2"/>
        <v>10001</v>
      </c>
      <c r="T14" s="449">
        <f t="shared" si="3"/>
        <v>41060</v>
      </c>
      <c r="U14" s="449">
        <f t="shared" si="4"/>
        <v>75973</v>
      </c>
      <c r="V14" s="456">
        <f t="shared" si="5"/>
        <v>127034</v>
      </c>
      <c r="W14" s="115"/>
    </row>
    <row r="15" spans="2:23" ht="13.5">
      <c r="B15" s="109"/>
      <c r="C15" s="116"/>
      <c r="D15" s="116"/>
      <c r="E15" s="117" t="s">
        <v>189</v>
      </c>
      <c r="F15" s="118"/>
      <c r="G15" s="119"/>
      <c r="H15" s="457">
        <v>0</v>
      </c>
      <c r="I15" s="458">
        <v>0</v>
      </c>
      <c r="J15" s="459">
        <v>0</v>
      </c>
      <c r="K15" s="460">
        <f t="shared" si="0"/>
        <v>0</v>
      </c>
      <c r="L15" s="461">
        <v>0</v>
      </c>
      <c r="M15" s="458">
        <v>0</v>
      </c>
      <c r="N15" s="459">
        <v>0</v>
      </c>
      <c r="O15" s="462">
        <f t="shared" si="1"/>
        <v>0</v>
      </c>
      <c r="P15" s="463">
        <v>0</v>
      </c>
      <c r="Q15" s="463">
        <v>0</v>
      </c>
      <c r="R15" s="463">
        <v>0</v>
      </c>
      <c r="S15" s="464">
        <f t="shared" si="2"/>
        <v>0</v>
      </c>
      <c r="T15" s="458">
        <f t="shared" si="3"/>
        <v>0</v>
      </c>
      <c r="U15" s="458">
        <f t="shared" si="4"/>
        <v>0</v>
      </c>
      <c r="V15" s="465">
        <f t="shared" si="5"/>
        <v>0</v>
      </c>
      <c r="W15" s="115"/>
    </row>
    <row r="16" spans="2:23" ht="13.5">
      <c r="B16" s="109"/>
      <c r="C16" s="116"/>
      <c r="D16" s="116"/>
      <c r="E16" s="117" t="s">
        <v>190</v>
      </c>
      <c r="F16" s="118"/>
      <c r="G16" s="119"/>
      <c r="H16" s="457">
        <v>0</v>
      </c>
      <c r="I16" s="458">
        <v>0</v>
      </c>
      <c r="J16" s="459">
        <v>0</v>
      </c>
      <c r="K16" s="460">
        <f t="shared" si="0"/>
        <v>0</v>
      </c>
      <c r="L16" s="461">
        <v>0</v>
      </c>
      <c r="M16" s="458">
        <v>0</v>
      </c>
      <c r="N16" s="459">
        <v>0</v>
      </c>
      <c r="O16" s="462">
        <f t="shared" si="1"/>
        <v>0</v>
      </c>
      <c r="P16" s="463">
        <v>0</v>
      </c>
      <c r="Q16" s="463">
        <v>0</v>
      </c>
      <c r="R16" s="463">
        <v>0</v>
      </c>
      <c r="S16" s="464">
        <f t="shared" si="2"/>
        <v>0</v>
      </c>
      <c r="T16" s="458">
        <f t="shared" si="3"/>
        <v>0</v>
      </c>
      <c r="U16" s="458">
        <f t="shared" si="4"/>
        <v>0</v>
      </c>
      <c r="V16" s="465">
        <f t="shared" si="5"/>
        <v>0</v>
      </c>
      <c r="W16" s="115"/>
    </row>
    <row r="17" spans="2:23" ht="13.5">
      <c r="B17" s="109"/>
      <c r="C17" s="116"/>
      <c r="D17" s="116"/>
      <c r="E17" s="117" t="s">
        <v>191</v>
      </c>
      <c r="F17" s="118"/>
      <c r="G17" s="119"/>
      <c r="H17" s="457">
        <v>9889</v>
      </c>
      <c r="I17" s="458">
        <v>41060</v>
      </c>
      <c r="J17" s="459">
        <v>45899</v>
      </c>
      <c r="K17" s="460">
        <f t="shared" si="0"/>
        <v>96848</v>
      </c>
      <c r="L17" s="461">
        <v>112</v>
      </c>
      <c r="M17" s="458">
        <v>0</v>
      </c>
      <c r="N17" s="459">
        <v>0</v>
      </c>
      <c r="O17" s="462">
        <f t="shared" si="1"/>
        <v>112</v>
      </c>
      <c r="P17" s="463">
        <v>545</v>
      </c>
      <c r="Q17" s="463">
        <v>931</v>
      </c>
      <c r="R17" s="463">
        <v>28482</v>
      </c>
      <c r="S17" s="464">
        <f t="shared" si="2"/>
        <v>10001</v>
      </c>
      <c r="T17" s="458">
        <f t="shared" si="3"/>
        <v>41060</v>
      </c>
      <c r="U17" s="458">
        <f t="shared" si="4"/>
        <v>75857</v>
      </c>
      <c r="V17" s="465">
        <f t="shared" si="5"/>
        <v>126918</v>
      </c>
      <c r="W17" s="115"/>
    </row>
    <row r="18" spans="2:23" ht="13.5">
      <c r="B18" s="109"/>
      <c r="C18" s="58"/>
      <c r="D18" s="58"/>
      <c r="E18" s="120" t="s">
        <v>192</v>
      </c>
      <c r="F18" s="121"/>
      <c r="G18" s="122"/>
      <c r="H18" s="472">
        <v>0</v>
      </c>
      <c r="I18" s="473">
        <v>0</v>
      </c>
      <c r="J18" s="474">
        <v>116</v>
      </c>
      <c r="K18" s="475">
        <f t="shared" si="0"/>
        <v>116</v>
      </c>
      <c r="L18" s="476">
        <v>0</v>
      </c>
      <c r="M18" s="473">
        <v>0</v>
      </c>
      <c r="N18" s="474">
        <v>0</v>
      </c>
      <c r="O18" s="477">
        <f t="shared" si="1"/>
        <v>0</v>
      </c>
      <c r="P18" s="478">
        <v>0</v>
      </c>
      <c r="Q18" s="478">
        <v>0</v>
      </c>
      <c r="R18" s="478">
        <v>0</v>
      </c>
      <c r="S18" s="479">
        <f t="shared" si="2"/>
        <v>0</v>
      </c>
      <c r="T18" s="473">
        <f t="shared" si="3"/>
        <v>0</v>
      </c>
      <c r="U18" s="473">
        <f t="shared" si="4"/>
        <v>116</v>
      </c>
      <c r="V18" s="480">
        <f t="shared" si="5"/>
        <v>116</v>
      </c>
      <c r="W18" s="115"/>
    </row>
    <row r="19" spans="2:23" ht="13.5">
      <c r="B19" s="109"/>
      <c r="C19" s="66" t="s">
        <v>193</v>
      </c>
      <c r="D19" s="46"/>
      <c r="E19" s="46"/>
      <c r="F19" s="46"/>
      <c r="G19" s="47"/>
      <c r="H19" s="436">
        <v>379062</v>
      </c>
      <c r="I19" s="437">
        <v>94340</v>
      </c>
      <c r="J19" s="438">
        <v>163091</v>
      </c>
      <c r="K19" s="439">
        <f t="shared" si="0"/>
        <v>636493</v>
      </c>
      <c r="L19" s="440">
        <v>166379</v>
      </c>
      <c r="M19" s="437">
        <v>42203</v>
      </c>
      <c r="N19" s="438">
        <v>30873</v>
      </c>
      <c r="O19" s="444">
        <f t="shared" si="1"/>
        <v>239455</v>
      </c>
      <c r="P19" s="445">
        <v>26590</v>
      </c>
      <c r="Q19" s="445">
        <v>39732</v>
      </c>
      <c r="R19" s="445">
        <v>58574</v>
      </c>
      <c r="S19" s="446">
        <f t="shared" si="2"/>
        <v>545441</v>
      </c>
      <c r="T19" s="437">
        <f t="shared" si="3"/>
        <v>136543</v>
      </c>
      <c r="U19" s="437">
        <f t="shared" si="4"/>
        <v>318860</v>
      </c>
      <c r="V19" s="447">
        <f t="shared" si="5"/>
        <v>1000844</v>
      </c>
      <c r="W19" s="115"/>
    </row>
    <row r="20" spans="2:23" ht="13.5">
      <c r="B20" s="109"/>
      <c r="C20" s="116"/>
      <c r="D20" s="66" t="s">
        <v>194</v>
      </c>
      <c r="E20" s="46"/>
      <c r="F20" s="46"/>
      <c r="G20" s="47"/>
      <c r="H20" s="448">
        <v>379062</v>
      </c>
      <c r="I20" s="449">
        <v>94340</v>
      </c>
      <c r="J20" s="450">
        <v>163091</v>
      </c>
      <c r="K20" s="451">
        <f t="shared" si="0"/>
        <v>636493</v>
      </c>
      <c r="L20" s="452">
        <v>166379</v>
      </c>
      <c r="M20" s="449">
        <v>42203</v>
      </c>
      <c r="N20" s="450">
        <v>30873</v>
      </c>
      <c r="O20" s="453">
        <f t="shared" si="1"/>
        <v>239455</v>
      </c>
      <c r="P20" s="454">
        <v>22840</v>
      </c>
      <c r="Q20" s="454">
        <v>37666</v>
      </c>
      <c r="R20" s="454">
        <v>54930</v>
      </c>
      <c r="S20" s="455">
        <f t="shared" si="2"/>
        <v>545441</v>
      </c>
      <c r="T20" s="449">
        <f t="shared" si="3"/>
        <v>136543</v>
      </c>
      <c r="U20" s="449">
        <f t="shared" si="4"/>
        <v>309400</v>
      </c>
      <c r="V20" s="456">
        <f t="shared" si="5"/>
        <v>991384</v>
      </c>
      <c r="W20" s="115"/>
    </row>
    <row r="21" spans="2:23" ht="13.5">
      <c r="B21" s="109"/>
      <c r="C21" s="116"/>
      <c r="D21" s="116"/>
      <c r="E21" s="117" t="s">
        <v>195</v>
      </c>
      <c r="F21" s="118"/>
      <c r="G21" s="119"/>
      <c r="H21" s="457">
        <v>0</v>
      </c>
      <c r="I21" s="458">
        <v>0</v>
      </c>
      <c r="J21" s="459">
        <v>22211</v>
      </c>
      <c r="K21" s="460">
        <f t="shared" si="0"/>
        <v>22211</v>
      </c>
      <c r="L21" s="461">
        <v>0</v>
      </c>
      <c r="M21" s="458">
        <v>0</v>
      </c>
      <c r="N21" s="459">
        <v>0</v>
      </c>
      <c r="O21" s="462">
        <f t="shared" si="1"/>
        <v>0</v>
      </c>
      <c r="P21" s="463">
        <v>0</v>
      </c>
      <c r="Q21" s="463">
        <v>34428</v>
      </c>
      <c r="R21" s="463">
        <v>0</v>
      </c>
      <c r="S21" s="464">
        <f t="shared" si="2"/>
        <v>0</v>
      </c>
      <c r="T21" s="458">
        <f t="shared" si="3"/>
        <v>0</v>
      </c>
      <c r="U21" s="458">
        <f t="shared" si="4"/>
        <v>56639</v>
      </c>
      <c r="V21" s="465">
        <f t="shared" si="5"/>
        <v>56639</v>
      </c>
      <c r="W21" s="115"/>
    </row>
    <row r="22" spans="2:23" ht="13.5">
      <c r="B22" s="109"/>
      <c r="C22" s="116"/>
      <c r="D22" s="116"/>
      <c r="E22" s="117" t="s">
        <v>196</v>
      </c>
      <c r="F22" s="118"/>
      <c r="G22" s="119"/>
      <c r="H22" s="457">
        <v>0</v>
      </c>
      <c r="I22" s="458">
        <v>0</v>
      </c>
      <c r="J22" s="459">
        <v>1554</v>
      </c>
      <c r="K22" s="460">
        <f t="shared" si="0"/>
        <v>1554</v>
      </c>
      <c r="L22" s="461">
        <v>0</v>
      </c>
      <c r="M22" s="458">
        <v>0</v>
      </c>
      <c r="N22" s="459">
        <v>0</v>
      </c>
      <c r="O22" s="462">
        <f t="shared" si="1"/>
        <v>0</v>
      </c>
      <c r="P22" s="463">
        <v>0</v>
      </c>
      <c r="Q22" s="463">
        <v>2718</v>
      </c>
      <c r="R22" s="463">
        <v>0</v>
      </c>
      <c r="S22" s="464">
        <f t="shared" si="2"/>
        <v>0</v>
      </c>
      <c r="T22" s="458">
        <f t="shared" si="3"/>
        <v>0</v>
      </c>
      <c r="U22" s="458">
        <f t="shared" si="4"/>
        <v>4272</v>
      </c>
      <c r="V22" s="465">
        <f t="shared" si="5"/>
        <v>4272</v>
      </c>
      <c r="W22" s="115"/>
    </row>
    <row r="23" spans="2:23" ht="13.5">
      <c r="B23" s="109"/>
      <c r="C23" s="116"/>
      <c r="D23" s="58"/>
      <c r="E23" s="120" t="s">
        <v>197</v>
      </c>
      <c r="F23" s="121"/>
      <c r="G23" s="122"/>
      <c r="H23" s="472">
        <v>379062</v>
      </c>
      <c r="I23" s="473">
        <v>94340</v>
      </c>
      <c r="J23" s="474">
        <v>139326</v>
      </c>
      <c r="K23" s="475">
        <f t="shared" si="0"/>
        <v>612728</v>
      </c>
      <c r="L23" s="476">
        <v>166379</v>
      </c>
      <c r="M23" s="473">
        <v>42203</v>
      </c>
      <c r="N23" s="474">
        <v>30873</v>
      </c>
      <c r="O23" s="477">
        <f t="shared" si="1"/>
        <v>239455</v>
      </c>
      <c r="P23" s="478">
        <v>22840</v>
      </c>
      <c r="Q23" s="478">
        <v>520</v>
      </c>
      <c r="R23" s="478">
        <v>54930</v>
      </c>
      <c r="S23" s="479">
        <f t="shared" si="2"/>
        <v>545441</v>
      </c>
      <c r="T23" s="473">
        <f t="shared" si="3"/>
        <v>136543</v>
      </c>
      <c r="U23" s="473">
        <f t="shared" si="4"/>
        <v>248489</v>
      </c>
      <c r="V23" s="480">
        <f t="shared" si="5"/>
        <v>930473</v>
      </c>
      <c r="W23" s="115"/>
    </row>
    <row r="24" spans="2:23" ht="13.5">
      <c r="B24" s="109"/>
      <c r="C24" s="116"/>
      <c r="D24" s="116" t="s">
        <v>198</v>
      </c>
      <c r="E24" s="110"/>
      <c r="F24" s="110"/>
      <c r="G24" s="111"/>
      <c r="H24" s="448">
        <v>0</v>
      </c>
      <c r="I24" s="449">
        <v>0</v>
      </c>
      <c r="J24" s="450">
        <v>0</v>
      </c>
      <c r="K24" s="451">
        <f t="shared" si="0"/>
        <v>0</v>
      </c>
      <c r="L24" s="452">
        <v>0</v>
      </c>
      <c r="M24" s="449">
        <v>0</v>
      </c>
      <c r="N24" s="450">
        <v>0</v>
      </c>
      <c r="O24" s="453">
        <f t="shared" si="1"/>
        <v>0</v>
      </c>
      <c r="P24" s="454">
        <v>3750</v>
      </c>
      <c r="Q24" s="454">
        <v>2066</v>
      </c>
      <c r="R24" s="454">
        <v>3644</v>
      </c>
      <c r="S24" s="455">
        <f t="shared" si="2"/>
        <v>0</v>
      </c>
      <c r="T24" s="449">
        <f t="shared" si="3"/>
        <v>0</v>
      </c>
      <c r="U24" s="449">
        <f t="shared" si="4"/>
        <v>9460</v>
      </c>
      <c r="V24" s="456">
        <f t="shared" si="5"/>
        <v>9460</v>
      </c>
      <c r="W24" s="115"/>
    </row>
    <row r="25" spans="2:23" ht="13.5">
      <c r="B25" s="109"/>
      <c r="C25" s="116"/>
      <c r="D25" s="116"/>
      <c r="E25" s="123" t="s">
        <v>199</v>
      </c>
      <c r="F25" s="124"/>
      <c r="G25" s="125"/>
      <c r="H25" s="481">
        <v>0</v>
      </c>
      <c r="I25" s="482">
        <v>0</v>
      </c>
      <c r="J25" s="483">
        <v>0</v>
      </c>
      <c r="K25" s="484">
        <f t="shared" si="0"/>
        <v>0</v>
      </c>
      <c r="L25" s="485">
        <v>0</v>
      </c>
      <c r="M25" s="482">
        <v>0</v>
      </c>
      <c r="N25" s="483">
        <v>0</v>
      </c>
      <c r="O25" s="486">
        <f t="shared" si="1"/>
        <v>0</v>
      </c>
      <c r="P25" s="487">
        <v>0</v>
      </c>
      <c r="Q25" s="487">
        <v>931</v>
      </c>
      <c r="R25" s="487">
        <v>3644</v>
      </c>
      <c r="S25" s="488">
        <f t="shared" si="2"/>
        <v>0</v>
      </c>
      <c r="T25" s="482">
        <f t="shared" si="3"/>
        <v>0</v>
      </c>
      <c r="U25" s="482">
        <f t="shared" si="4"/>
        <v>4575</v>
      </c>
      <c r="V25" s="489">
        <f t="shared" si="5"/>
        <v>4575</v>
      </c>
      <c r="W25" s="115"/>
    </row>
    <row r="26" spans="2:23" ht="13.5">
      <c r="B26" s="109"/>
      <c r="C26" s="116"/>
      <c r="D26" s="116"/>
      <c r="E26" s="126"/>
      <c r="F26" s="117" t="s">
        <v>200</v>
      </c>
      <c r="G26" s="119"/>
      <c r="H26" s="457">
        <v>0</v>
      </c>
      <c r="I26" s="458">
        <v>0</v>
      </c>
      <c r="J26" s="459">
        <v>0</v>
      </c>
      <c r="K26" s="460">
        <f t="shared" si="0"/>
        <v>0</v>
      </c>
      <c r="L26" s="461">
        <v>0</v>
      </c>
      <c r="M26" s="458">
        <v>0</v>
      </c>
      <c r="N26" s="459">
        <v>0</v>
      </c>
      <c r="O26" s="462">
        <f t="shared" si="1"/>
        <v>0</v>
      </c>
      <c r="P26" s="463">
        <v>0</v>
      </c>
      <c r="Q26" s="463">
        <v>931</v>
      </c>
      <c r="R26" s="463">
        <v>3644</v>
      </c>
      <c r="S26" s="464">
        <f t="shared" si="2"/>
        <v>0</v>
      </c>
      <c r="T26" s="458">
        <f t="shared" si="3"/>
        <v>0</v>
      </c>
      <c r="U26" s="458">
        <f t="shared" si="4"/>
        <v>4575</v>
      </c>
      <c r="V26" s="465">
        <f t="shared" si="5"/>
        <v>4575</v>
      </c>
      <c r="W26" s="115"/>
    </row>
    <row r="27" spans="2:23" ht="13.5">
      <c r="B27" s="109"/>
      <c r="C27" s="116"/>
      <c r="D27" s="116"/>
      <c r="E27" s="127"/>
      <c r="F27" s="117" t="s">
        <v>251</v>
      </c>
      <c r="G27" s="119"/>
      <c r="H27" s="457">
        <v>0</v>
      </c>
      <c r="I27" s="458">
        <v>0</v>
      </c>
      <c r="J27" s="459">
        <v>0</v>
      </c>
      <c r="K27" s="460">
        <f t="shared" si="0"/>
        <v>0</v>
      </c>
      <c r="L27" s="461">
        <v>0</v>
      </c>
      <c r="M27" s="458">
        <v>0</v>
      </c>
      <c r="N27" s="459">
        <v>0</v>
      </c>
      <c r="O27" s="462">
        <f t="shared" si="1"/>
        <v>0</v>
      </c>
      <c r="P27" s="463">
        <v>0</v>
      </c>
      <c r="Q27" s="463">
        <v>0</v>
      </c>
      <c r="R27" s="463">
        <v>0</v>
      </c>
      <c r="S27" s="464">
        <f t="shared" si="2"/>
        <v>0</v>
      </c>
      <c r="T27" s="458">
        <f t="shared" si="3"/>
        <v>0</v>
      </c>
      <c r="U27" s="458">
        <f t="shared" si="4"/>
        <v>0</v>
      </c>
      <c r="V27" s="465">
        <f t="shared" si="5"/>
        <v>0</v>
      </c>
      <c r="W27" s="115"/>
    </row>
    <row r="28" spans="2:23" ht="13.5">
      <c r="B28" s="109"/>
      <c r="C28" s="58"/>
      <c r="D28" s="58"/>
      <c r="E28" s="128" t="s">
        <v>187</v>
      </c>
      <c r="F28" s="42"/>
      <c r="G28" s="43"/>
      <c r="H28" s="490">
        <v>0</v>
      </c>
      <c r="I28" s="434">
        <v>0</v>
      </c>
      <c r="J28" s="491">
        <v>0</v>
      </c>
      <c r="K28" s="492">
        <f t="shared" si="0"/>
        <v>0</v>
      </c>
      <c r="L28" s="493">
        <v>0</v>
      </c>
      <c r="M28" s="434">
        <v>0</v>
      </c>
      <c r="N28" s="491">
        <v>0</v>
      </c>
      <c r="O28" s="494">
        <f t="shared" si="1"/>
        <v>0</v>
      </c>
      <c r="P28" s="495">
        <v>3750</v>
      </c>
      <c r="Q28" s="495">
        <v>1135</v>
      </c>
      <c r="R28" s="495">
        <v>0</v>
      </c>
      <c r="S28" s="496">
        <f t="shared" si="2"/>
        <v>0</v>
      </c>
      <c r="T28" s="434">
        <f t="shared" si="3"/>
        <v>0</v>
      </c>
      <c r="U28" s="434">
        <f t="shared" si="4"/>
        <v>4885</v>
      </c>
      <c r="V28" s="435">
        <f t="shared" si="5"/>
        <v>4885</v>
      </c>
      <c r="W28" s="115"/>
    </row>
    <row r="29" spans="2:23" ht="14.25" thickBot="1">
      <c r="B29" s="107"/>
      <c r="C29" s="108" t="s">
        <v>201</v>
      </c>
      <c r="D29" s="38"/>
      <c r="E29" s="38"/>
      <c r="F29" s="38"/>
      <c r="G29" s="39"/>
      <c r="H29" s="497">
        <v>0</v>
      </c>
      <c r="I29" s="498">
        <v>0</v>
      </c>
      <c r="J29" s="499">
        <v>-12</v>
      </c>
      <c r="K29" s="500">
        <f t="shared" si="0"/>
        <v>-12</v>
      </c>
      <c r="L29" s="501">
        <v>0</v>
      </c>
      <c r="M29" s="498">
        <v>0</v>
      </c>
      <c r="N29" s="499">
        <v>0</v>
      </c>
      <c r="O29" s="502">
        <f t="shared" si="1"/>
        <v>0</v>
      </c>
      <c r="P29" s="503">
        <v>-3750</v>
      </c>
      <c r="Q29" s="503">
        <v>-9631</v>
      </c>
      <c r="R29" s="503">
        <v>0</v>
      </c>
      <c r="S29" s="504">
        <f t="shared" si="2"/>
        <v>0</v>
      </c>
      <c r="T29" s="498">
        <f t="shared" si="3"/>
        <v>0</v>
      </c>
      <c r="U29" s="498">
        <f t="shared" si="4"/>
        <v>-13393</v>
      </c>
      <c r="V29" s="505">
        <f t="shared" si="5"/>
        <v>-13393</v>
      </c>
      <c r="W29" s="129"/>
    </row>
    <row r="30" spans="2:23" ht="13.5">
      <c r="B30" s="109" t="s">
        <v>202</v>
      </c>
      <c r="C30" s="110"/>
      <c r="D30" s="110"/>
      <c r="E30" s="110"/>
      <c r="F30" s="110"/>
      <c r="G30" s="111"/>
      <c r="H30" s="506"/>
      <c r="I30" s="507"/>
      <c r="J30" s="508"/>
      <c r="K30" s="509"/>
      <c r="L30" s="510"/>
      <c r="M30" s="507"/>
      <c r="N30" s="508"/>
      <c r="O30" s="508"/>
      <c r="P30" s="511"/>
      <c r="Q30" s="511"/>
      <c r="R30" s="511"/>
      <c r="S30" s="512"/>
      <c r="T30" s="507"/>
      <c r="U30" s="507"/>
      <c r="V30" s="513"/>
      <c r="W30" s="115"/>
    </row>
    <row r="31" spans="2:23" ht="13.5">
      <c r="B31" s="109"/>
      <c r="C31" s="66" t="s">
        <v>203</v>
      </c>
      <c r="D31" s="46"/>
      <c r="E31" s="46"/>
      <c r="F31" s="46"/>
      <c r="G31" s="47"/>
      <c r="H31" s="448">
        <v>0</v>
      </c>
      <c r="I31" s="449">
        <v>0</v>
      </c>
      <c r="J31" s="450">
        <v>0</v>
      </c>
      <c r="K31" s="451">
        <f aca="true" t="shared" si="6" ref="K31:K44">SUM(H31:J31)</f>
        <v>0</v>
      </c>
      <c r="L31" s="452">
        <v>31007</v>
      </c>
      <c r="M31" s="449">
        <v>0</v>
      </c>
      <c r="N31" s="450">
        <v>0</v>
      </c>
      <c r="O31" s="453">
        <f aca="true" t="shared" si="7" ref="O31:O44">SUM(L31:N31)</f>
        <v>31007</v>
      </c>
      <c r="P31" s="454">
        <v>0</v>
      </c>
      <c r="Q31" s="454">
        <v>6543</v>
      </c>
      <c r="R31" s="454">
        <v>18296</v>
      </c>
      <c r="S31" s="455">
        <f aca="true" t="shared" si="8" ref="S31:S44">H31+L31</f>
        <v>31007</v>
      </c>
      <c r="T31" s="449">
        <f aca="true" t="shared" si="9" ref="T31:T44">I31+M31</f>
        <v>0</v>
      </c>
      <c r="U31" s="449">
        <f aca="true" t="shared" si="10" ref="U31:U44">J31+N31+P31+Q31+R31</f>
        <v>24839</v>
      </c>
      <c r="V31" s="456">
        <f aca="true" t="shared" si="11" ref="V31:V44">SUM(S31:U31)</f>
        <v>55846</v>
      </c>
      <c r="W31" s="115"/>
    </row>
    <row r="32" spans="2:23" ht="13.5">
      <c r="B32" s="109"/>
      <c r="C32" s="116"/>
      <c r="D32" s="117" t="s">
        <v>204</v>
      </c>
      <c r="E32" s="118"/>
      <c r="F32" s="118"/>
      <c r="G32" s="119"/>
      <c r="H32" s="457">
        <v>0</v>
      </c>
      <c r="I32" s="458">
        <v>0</v>
      </c>
      <c r="J32" s="459">
        <v>0</v>
      </c>
      <c r="K32" s="460">
        <f t="shared" si="6"/>
        <v>0</v>
      </c>
      <c r="L32" s="461">
        <v>0</v>
      </c>
      <c r="M32" s="458">
        <v>0</v>
      </c>
      <c r="N32" s="459">
        <v>0</v>
      </c>
      <c r="O32" s="462">
        <f t="shared" si="7"/>
        <v>0</v>
      </c>
      <c r="P32" s="463">
        <v>0</v>
      </c>
      <c r="Q32" s="463">
        <v>0</v>
      </c>
      <c r="R32" s="463">
        <v>0</v>
      </c>
      <c r="S32" s="464">
        <f t="shared" si="8"/>
        <v>0</v>
      </c>
      <c r="T32" s="458">
        <f t="shared" si="9"/>
        <v>0</v>
      </c>
      <c r="U32" s="458">
        <f t="shared" si="10"/>
        <v>0</v>
      </c>
      <c r="V32" s="465">
        <f t="shared" si="11"/>
        <v>0</v>
      </c>
      <c r="W32" s="115"/>
    </row>
    <row r="33" spans="2:23" ht="13.5">
      <c r="B33" s="109"/>
      <c r="C33" s="116"/>
      <c r="D33" s="117" t="s">
        <v>205</v>
      </c>
      <c r="E33" s="118"/>
      <c r="F33" s="118"/>
      <c r="G33" s="119"/>
      <c r="H33" s="457">
        <v>0</v>
      </c>
      <c r="I33" s="458">
        <v>0</v>
      </c>
      <c r="J33" s="459">
        <v>0</v>
      </c>
      <c r="K33" s="460">
        <f t="shared" si="6"/>
        <v>0</v>
      </c>
      <c r="L33" s="461">
        <v>0</v>
      </c>
      <c r="M33" s="458">
        <v>0</v>
      </c>
      <c r="N33" s="459">
        <v>0</v>
      </c>
      <c r="O33" s="462">
        <f t="shared" si="7"/>
        <v>0</v>
      </c>
      <c r="P33" s="463">
        <v>0</v>
      </c>
      <c r="Q33" s="463">
        <v>0</v>
      </c>
      <c r="R33" s="463">
        <v>0</v>
      </c>
      <c r="S33" s="464">
        <f t="shared" si="8"/>
        <v>0</v>
      </c>
      <c r="T33" s="458">
        <f t="shared" si="9"/>
        <v>0</v>
      </c>
      <c r="U33" s="458">
        <f t="shared" si="10"/>
        <v>0</v>
      </c>
      <c r="V33" s="465">
        <f t="shared" si="11"/>
        <v>0</v>
      </c>
      <c r="W33" s="115"/>
    </row>
    <row r="34" spans="2:23" ht="13.5">
      <c r="B34" s="109"/>
      <c r="C34" s="116"/>
      <c r="D34" s="117" t="s">
        <v>206</v>
      </c>
      <c r="E34" s="118"/>
      <c r="F34" s="118"/>
      <c r="G34" s="119"/>
      <c r="H34" s="457">
        <v>0</v>
      </c>
      <c r="I34" s="458">
        <v>0</v>
      </c>
      <c r="J34" s="459">
        <v>0</v>
      </c>
      <c r="K34" s="460">
        <f t="shared" si="6"/>
        <v>0</v>
      </c>
      <c r="L34" s="461">
        <v>31007</v>
      </c>
      <c r="M34" s="458">
        <v>0</v>
      </c>
      <c r="N34" s="459">
        <v>0</v>
      </c>
      <c r="O34" s="462">
        <f t="shared" si="7"/>
        <v>31007</v>
      </c>
      <c r="P34" s="463">
        <v>0</v>
      </c>
      <c r="Q34" s="463">
        <v>6543</v>
      </c>
      <c r="R34" s="463">
        <v>18296</v>
      </c>
      <c r="S34" s="464">
        <f t="shared" si="8"/>
        <v>31007</v>
      </c>
      <c r="T34" s="458">
        <f t="shared" si="9"/>
        <v>0</v>
      </c>
      <c r="U34" s="458">
        <f t="shared" si="10"/>
        <v>24839</v>
      </c>
      <c r="V34" s="465">
        <f t="shared" si="11"/>
        <v>55846</v>
      </c>
      <c r="W34" s="115"/>
    </row>
    <row r="35" spans="2:23" ht="13.5">
      <c r="B35" s="109"/>
      <c r="C35" s="116"/>
      <c r="D35" s="117" t="s">
        <v>207</v>
      </c>
      <c r="E35" s="118"/>
      <c r="F35" s="118"/>
      <c r="G35" s="119"/>
      <c r="H35" s="457">
        <v>0</v>
      </c>
      <c r="I35" s="458">
        <v>0</v>
      </c>
      <c r="J35" s="459">
        <v>0</v>
      </c>
      <c r="K35" s="460">
        <f t="shared" si="6"/>
        <v>0</v>
      </c>
      <c r="L35" s="461">
        <v>0</v>
      </c>
      <c r="M35" s="458">
        <v>0</v>
      </c>
      <c r="N35" s="459">
        <v>0</v>
      </c>
      <c r="O35" s="462">
        <f t="shared" si="7"/>
        <v>0</v>
      </c>
      <c r="P35" s="463">
        <v>0</v>
      </c>
      <c r="Q35" s="463">
        <v>0</v>
      </c>
      <c r="R35" s="463">
        <v>0</v>
      </c>
      <c r="S35" s="464">
        <f t="shared" si="8"/>
        <v>0</v>
      </c>
      <c r="T35" s="458">
        <f t="shared" si="9"/>
        <v>0</v>
      </c>
      <c r="U35" s="458">
        <f t="shared" si="10"/>
        <v>0</v>
      </c>
      <c r="V35" s="465">
        <f t="shared" si="11"/>
        <v>0</v>
      </c>
      <c r="W35" s="115"/>
    </row>
    <row r="36" spans="2:23" ht="13.5">
      <c r="B36" s="109"/>
      <c r="C36" s="116"/>
      <c r="D36" s="117" t="s">
        <v>208</v>
      </c>
      <c r="E36" s="118"/>
      <c r="F36" s="118"/>
      <c r="G36" s="119"/>
      <c r="H36" s="457">
        <v>0</v>
      </c>
      <c r="I36" s="458">
        <v>0</v>
      </c>
      <c r="J36" s="459">
        <v>0</v>
      </c>
      <c r="K36" s="460">
        <f t="shared" si="6"/>
        <v>0</v>
      </c>
      <c r="L36" s="461">
        <v>0</v>
      </c>
      <c r="M36" s="458">
        <v>0</v>
      </c>
      <c r="N36" s="459">
        <v>0</v>
      </c>
      <c r="O36" s="462">
        <f t="shared" si="7"/>
        <v>0</v>
      </c>
      <c r="P36" s="463">
        <v>0</v>
      </c>
      <c r="Q36" s="463">
        <v>0</v>
      </c>
      <c r="R36" s="463">
        <v>0</v>
      </c>
      <c r="S36" s="464">
        <f t="shared" si="8"/>
        <v>0</v>
      </c>
      <c r="T36" s="458">
        <f t="shared" si="9"/>
        <v>0</v>
      </c>
      <c r="U36" s="458">
        <f t="shared" si="10"/>
        <v>0</v>
      </c>
      <c r="V36" s="465">
        <f t="shared" si="11"/>
        <v>0</v>
      </c>
      <c r="W36" s="115"/>
    </row>
    <row r="37" spans="2:23" ht="13.5">
      <c r="B37" s="109"/>
      <c r="C37" s="116"/>
      <c r="D37" s="117" t="s">
        <v>209</v>
      </c>
      <c r="E37" s="118"/>
      <c r="F37" s="118"/>
      <c r="G37" s="119"/>
      <c r="H37" s="457">
        <v>0</v>
      </c>
      <c r="I37" s="458">
        <v>0</v>
      </c>
      <c r="J37" s="459">
        <v>0</v>
      </c>
      <c r="K37" s="460">
        <f t="shared" si="6"/>
        <v>0</v>
      </c>
      <c r="L37" s="461">
        <v>0</v>
      </c>
      <c r="M37" s="458">
        <v>0</v>
      </c>
      <c r="N37" s="459">
        <v>0</v>
      </c>
      <c r="O37" s="462">
        <f t="shared" si="7"/>
        <v>0</v>
      </c>
      <c r="P37" s="463">
        <v>0</v>
      </c>
      <c r="Q37" s="463">
        <v>0</v>
      </c>
      <c r="R37" s="463">
        <v>0</v>
      </c>
      <c r="S37" s="464">
        <f t="shared" si="8"/>
        <v>0</v>
      </c>
      <c r="T37" s="458">
        <f t="shared" si="9"/>
        <v>0</v>
      </c>
      <c r="U37" s="458">
        <f t="shared" si="10"/>
        <v>0</v>
      </c>
      <c r="V37" s="465">
        <f t="shared" si="11"/>
        <v>0</v>
      </c>
      <c r="W37" s="115"/>
    </row>
    <row r="38" spans="2:23" ht="13.5">
      <c r="B38" s="109"/>
      <c r="C38" s="116"/>
      <c r="D38" s="117" t="s">
        <v>210</v>
      </c>
      <c r="E38" s="118"/>
      <c r="F38" s="118"/>
      <c r="G38" s="119"/>
      <c r="H38" s="457">
        <v>0</v>
      </c>
      <c r="I38" s="458">
        <v>0</v>
      </c>
      <c r="J38" s="459">
        <v>0</v>
      </c>
      <c r="K38" s="460">
        <f t="shared" si="6"/>
        <v>0</v>
      </c>
      <c r="L38" s="461">
        <v>0</v>
      </c>
      <c r="M38" s="458">
        <v>0</v>
      </c>
      <c r="N38" s="459">
        <v>0</v>
      </c>
      <c r="O38" s="462">
        <f t="shared" si="7"/>
        <v>0</v>
      </c>
      <c r="P38" s="463">
        <v>0</v>
      </c>
      <c r="Q38" s="463">
        <v>0</v>
      </c>
      <c r="R38" s="463">
        <v>0</v>
      </c>
      <c r="S38" s="464">
        <f t="shared" si="8"/>
        <v>0</v>
      </c>
      <c r="T38" s="458">
        <f t="shared" si="9"/>
        <v>0</v>
      </c>
      <c r="U38" s="458">
        <f t="shared" si="10"/>
        <v>0</v>
      </c>
      <c r="V38" s="465">
        <f t="shared" si="11"/>
        <v>0</v>
      </c>
      <c r="W38" s="115"/>
    </row>
    <row r="39" spans="2:23" ht="13.5">
      <c r="B39" s="109"/>
      <c r="C39" s="116"/>
      <c r="D39" s="117" t="s">
        <v>211</v>
      </c>
      <c r="E39" s="118"/>
      <c r="F39" s="118"/>
      <c r="G39" s="119"/>
      <c r="H39" s="457">
        <v>0</v>
      </c>
      <c r="I39" s="458">
        <v>0</v>
      </c>
      <c r="J39" s="459">
        <v>0</v>
      </c>
      <c r="K39" s="460">
        <f t="shared" si="6"/>
        <v>0</v>
      </c>
      <c r="L39" s="461">
        <v>0</v>
      </c>
      <c r="M39" s="458">
        <v>0</v>
      </c>
      <c r="N39" s="459">
        <v>0</v>
      </c>
      <c r="O39" s="462">
        <f t="shared" si="7"/>
        <v>0</v>
      </c>
      <c r="P39" s="463">
        <v>0</v>
      </c>
      <c r="Q39" s="463">
        <v>0</v>
      </c>
      <c r="R39" s="463">
        <v>0</v>
      </c>
      <c r="S39" s="464">
        <f t="shared" si="8"/>
        <v>0</v>
      </c>
      <c r="T39" s="458">
        <f t="shared" si="9"/>
        <v>0</v>
      </c>
      <c r="U39" s="458">
        <f t="shared" si="10"/>
        <v>0</v>
      </c>
      <c r="V39" s="465">
        <f t="shared" si="11"/>
        <v>0</v>
      </c>
      <c r="W39" s="115"/>
    </row>
    <row r="40" spans="2:23" ht="13.5">
      <c r="B40" s="109"/>
      <c r="C40" s="58"/>
      <c r="D40" s="120" t="s">
        <v>212</v>
      </c>
      <c r="E40" s="121"/>
      <c r="F40" s="121"/>
      <c r="G40" s="122"/>
      <c r="H40" s="472">
        <v>0</v>
      </c>
      <c r="I40" s="473">
        <v>0</v>
      </c>
      <c r="J40" s="474">
        <v>0</v>
      </c>
      <c r="K40" s="475">
        <f t="shared" si="6"/>
        <v>0</v>
      </c>
      <c r="L40" s="476">
        <v>0</v>
      </c>
      <c r="M40" s="473">
        <v>0</v>
      </c>
      <c r="N40" s="474">
        <v>0</v>
      </c>
      <c r="O40" s="477">
        <f t="shared" si="7"/>
        <v>0</v>
      </c>
      <c r="P40" s="478">
        <v>0</v>
      </c>
      <c r="Q40" s="478">
        <v>0</v>
      </c>
      <c r="R40" s="478">
        <v>0</v>
      </c>
      <c r="S40" s="479">
        <f t="shared" si="8"/>
        <v>0</v>
      </c>
      <c r="T40" s="473">
        <f t="shared" si="9"/>
        <v>0</v>
      </c>
      <c r="U40" s="473">
        <f t="shared" si="10"/>
        <v>0</v>
      </c>
      <c r="V40" s="480">
        <f t="shared" si="11"/>
        <v>0</v>
      </c>
      <c r="W40" s="115"/>
    </row>
    <row r="41" spans="2:23" ht="13.5">
      <c r="B41" s="109"/>
      <c r="C41" s="66" t="s">
        <v>213</v>
      </c>
      <c r="D41" s="46"/>
      <c r="E41" s="46"/>
      <c r="F41" s="46"/>
      <c r="G41" s="47"/>
      <c r="H41" s="436">
        <v>0</v>
      </c>
      <c r="I41" s="437">
        <v>0</v>
      </c>
      <c r="J41" s="438">
        <v>0</v>
      </c>
      <c r="K41" s="439">
        <f t="shared" si="6"/>
        <v>0</v>
      </c>
      <c r="L41" s="440">
        <v>31007</v>
      </c>
      <c r="M41" s="437">
        <v>0</v>
      </c>
      <c r="N41" s="438">
        <v>0</v>
      </c>
      <c r="O41" s="444">
        <f t="shared" si="7"/>
        <v>31007</v>
      </c>
      <c r="P41" s="445">
        <v>0</v>
      </c>
      <c r="Q41" s="445">
        <v>6543</v>
      </c>
      <c r="R41" s="445">
        <v>18296</v>
      </c>
      <c r="S41" s="446">
        <f t="shared" si="8"/>
        <v>31007</v>
      </c>
      <c r="T41" s="437">
        <f t="shared" si="9"/>
        <v>0</v>
      </c>
      <c r="U41" s="437">
        <f t="shared" si="10"/>
        <v>24839</v>
      </c>
      <c r="V41" s="447">
        <f t="shared" si="11"/>
        <v>55846</v>
      </c>
      <c r="W41" s="115"/>
    </row>
    <row r="42" spans="2:23" ht="13.5">
      <c r="B42" s="109"/>
      <c r="C42" s="116"/>
      <c r="D42" s="66" t="s">
        <v>214</v>
      </c>
      <c r="E42" s="46"/>
      <c r="F42" s="46"/>
      <c r="G42" s="47"/>
      <c r="H42" s="436">
        <v>0</v>
      </c>
      <c r="I42" s="437">
        <v>0</v>
      </c>
      <c r="J42" s="438">
        <v>0</v>
      </c>
      <c r="K42" s="439">
        <f t="shared" si="6"/>
        <v>0</v>
      </c>
      <c r="L42" s="440">
        <v>31007</v>
      </c>
      <c r="M42" s="437">
        <v>0</v>
      </c>
      <c r="N42" s="438">
        <v>0</v>
      </c>
      <c r="O42" s="444">
        <f t="shared" si="7"/>
        <v>31007</v>
      </c>
      <c r="P42" s="445">
        <v>0</v>
      </c>
      <c r="Q42" s="445">
        <v>0</v>
      </c>
      <c r="R42" s="445">
        <v>0</v>
      </c>
      <c r="S42" s="446">
        <f t="shared" si="8"/>
        <v>31007</v>
      </c>
      <c r="T42" s="437">
        <f t="shared" si="9"/>
        <v>0</v>
      </c>
      <c r="U42" s="437">
        <f t="shared" si="10"/>
        <v>0</v>
      </c>
      <c r="V42" s="447">
        <f t="shared" si="11"/>
        <v>31007</v>
      </c>
      <c r="W42" s="115"/>
    </row>
    <row r="43" spans="2:23" ht="13.5">
      <c r="B43" s="109"/>
      <c r="C43" s="116"/>
      <c r="D43" s="116"/>
      <c r="E43" s="123" t="s">
        <v>215</v>
      </c>
      <c r="F43" s="117" t="s">
        <v>216</v>
      </c>
      <c r="G43" s="119"/>
      <c r="H43" s="436">
        <v>0</v>
      </c>
      <c r="I43" s="437">
        <v>0</v>
      </c>
      <c r="J43" s="438">
        <v>0</v>
      </c>
      <c r="K43" s="439">
        <f t="shared" si="6"/>
        <v>0</v>
      </c>
      <c r="L43" s="440">
        <v>0</v>
      </c>
      <c r="M43" s="437">
        <v>0</v>
      </c>
      <c r="N43" s="438">
        <v>0</v>
      </c>
      <c r="O43" s="444">
        <f t="shared" si="7"/>
        <v>0</v>
      </c>
      <c r="P43" s="445">
        <v>0</v>
      </c>
      <c r="Q43" s="445">
        <v>0</v>
      </c>
      <c r="R43" s="445">
        <v>0</v>
      </c>
      <c r="S43" s="446">
        <f t="shared" si="8"/>
        <v>0</v>
      </c>
      <c r="T43" s="437">
        <f t="shared" si="9"/>
        <v>0</v>
      </c>
      <c r="U43" s="437">
        <f t="shared" si="10"/>
        <v>0</v>
      </c>
      <c r="V43" s="447">
        <f t="shared" si="11"/>
        <v>0</v>
      </c>
      <c r="W43" s="115"/>
    </row>
    <row r="44" spans="2:23" ht="13.5">
      <c r="B44" s="109"/>
      <c r="C44" s="116"/>
      <c r="D44" s="116"/>
      <c r="E44" s="127"/>
      <c r="F44" s="117" t="s">
        <v>217</v>
      </c>
      <c r="G44" s="119"/>
      <c r="H44" s="436">
        <v>0</v>
      </c>
      <c r="I44" s="437">
        <v>0</v>
      </c>
      <c r="J44" s="438">
        <v>0</v>
      </c>
      <c r="K44" s="439">
        <f t="shared" si="6"/>
        <v>0</v>
      </c>
      <c r="L44" s="440">
        <v>0</v>
      </c>
      <c r="M44" s="437">
        <v>0</v>
      </c>
      <c r="N44" s="438">
        <v>0</v>
      </c>
      <c r="O44" s="444">
        <f t="shared" si="7"/>
        <v>0</v>
      </c>
      <c r="P44" s="445">
        <v>0</v>
      </c>
      <c r="Q44" s="445">
        <v>0</v>
      </c>
      <c r="R44" s="445">
        <v>0</v>
      </c>
      <c r="S44" s="446">
        <f t="shared" si="8"/>
        <v>0</v>
      </c>
      <c r="T44" s="437">
        <f t="shared" si="9"/>
        <v>0</v>
      </c>
      <c r="U44" s="437">
        <f t="shared" si="10"/>
        <v>0</v>
      </c>
      <c r="V44" s="447">
        <f t="shared" si="11"/>
        <v>0</v>
      </c>
      <c r="W44" s="115"/>
    </row>
    <row r="45" spans="2:23" ht="13.5">
      <c r="B45" s="109"/>
      <c r="C45" s="116"/>
      <c r="D45" s="116"/>
      <c r="E45" s="130" t="s">
        <v>218</v>
      </c>
      <c r="F45" s="110"/>
      <c r="G45" s="111"/>
      <c r="H45" s="514"/>
      <c r="I45" s="515"/>
      <c r="J45" s="516"/>
      <c r="K45" s="517"/>
      <c r="L45" s="518"/>
      <c r="M45" s="515"/>
      <c r="N45" s="516"/>
      <c r="O45" s="516"/>
      <c r="P45" s="519"/>
      <c r="Q45" s="519"/>
      <c r="R45" s="519"/>
      <c r="S45" s="520"/>
      <c r="T45" s="515"/>
      <c r="U45" s="515"/>
      <c r="V45" s="521"/>
      <c r="W45" s="115"/>
    </row>
    <row r="46" spans="2:23" ht="13.5">
      <c r="B46" s="109"/>
      <c r="C46" s="116"/>
      <c r="D46" s="116"/>
      <c r="E46" s="130"/>
      <c r="F46" s="117" t="s">
        <v>219</v>
      </c>
      <c r="G46" s="119"/>
      <c r="H46" s="436">
        <v>0</v>
      </c>
      <c r="I46" s="437">
        <v>0</v>
      </c>
      <c r="J46" s="438">
        <v>0</v>
      </c>
      <c r="K46" s="439">
        <f>SUM(H46:J46)</f>
        <v>0</v>
      </c>
      <c r="L46" s="440">
        <v>0</v>
      </c>
      <c r="M46" s="437">
        <v>0</v>
      </c>
      <c r="N46" s="438">
        <v>0</v>
      </c>
      <c r="O46" s="444">
        <f>SUM(L46:N46)</f>
        <v>0</v>
      </c>
      <c r="P46" s="445">
        <v>0</v>
      </c>
      <c r="Q46" s="445">
        <v>0</v>
      </c>
      <c r="R46" s="445">
        <v>0</v>
      </c>
      <c r="S46" s="446">
        <f aca="true" t="shared" si="12" ref="S46:T49">H46+L46</f>
        <v>0</v>
      </c>
      <c r="T46" s="437">
        <f t="shared" si="12"/>
        <v>0</v>
      </c>
      <c r="U46" s="437">
        <f>J46+N46+P46+Q46+R46</f>
        <v>0</v>
      </c>
      <c r="V46" s="447">
        <f>SUM(S46:U46)</f>
        <v>0</v>
      </c>
      <c r="W46" s="115"/>
    </row>
    <row r="47" spans="2:23" ht="13.5">
      <c r="B47" s="109"/>
      <c r="C47" s="116"/>
      <c r="D47" s="116"/>
      <c r="E47" s="130"/>
      <c r="F47" s="636" t="s">
        <v>95</v>
      </c>
      <c r="G47" s="637"/>
      <c r="H47" s="436">
        <v>0</v>
      </c>
      <c r="I47" s="437">
        <v>0</v>
      </c>
      <c r="J47" s="438">
        <v>0</v>
      </c>
      <c r="K47" s="439">
        <f>SUM(H47:J47)</f>
        <v>0</v>
      </c>
      <c r="L47" s="440">
        <v>0</v>
      </c>
      <c r="M47" s="437">
        <v>0</v>
      </c>
      <c r="N47" s="438">
        <v>0</v>
      </c>
      <c r="O47" s="444">
        <f>SUM(L47:N47)</f>
        <v>0</v>
      </c>
      <c r="P47" s="445">
        <v>0</v>
      </c>
      <c r="Q47" s="445">
        <v>0</v>
      </c>
      <c r="R47" s="445">
        <v>0</v>
      </c>
      <c r="S47" s="446">
        <f t="shared" si="12"/>
        <v>0</v>
      </c>
      <c r="T47" s="437">
        <f t="shared" si="12"/>
        <v>0</v>
      </c>
      <c r="U47" s="437">
        <f>J47+N47+P47+Q47+R47</f>
        <v>0</v>
      </c>
      <c r="V47" s="447">
        <f>SUM(S47:U47)</f>
        <v>0</v>
      </c>
      <c r="W47" s="115"/>
    </row>
    <row r="48" spans="2:23" ht="13.5">
      <c r="B48" s="109"/>
      <c r="C48" s="116"/>
      <c r="D48" s="116"/>
      <c r="E48" s="130"/>
      <c r="F48" s="117" t="s">
        <v>220</v>
      </c>
      <c r="G48" s="119"/>
      <c r="H48" s="436">
        <v>0</v>
      </c>
      <c r="I48" s="437">
        <v>0</v>
      </c>
      <c r="J48" s="438">
        <v>0</v>
      </c>
      <c r="K48" s="439">
        <f>SUM(H48:J48)</f>
        <v>0</v>
      </c>
      <c r="L48" s="440">
        <v>31007</v>
      </c>
      <c r="M48" s="437">
        <v>0</v>
      </c>
      <c r="N48" s="438">
        <v>0</v>
      </c>
      <c r="O48" s="444">
        <f>SUM(L48:N48)</f>
        <v>31007</v>
      </c>
      <c r="P48" s="445">
        <v>0</v>
      </c>
      <c r="Q48" s="445">
        <v>0</v>
      </c>
      <c r="R48" s="445">
        <v>0</v>
      </c>
      <c r="S48" s="446">
        <f t="shared" si="12"/>
        <v>31007</v>
      </c>
      <c r="T48" s="437">
        <f t="shared" si="12"/>
        <v>0</v>
      </c>
      <c r="U48" s="437">
        <f>J48+N48+P48+Q48+R48</f>
        <v>0</v>
      </c>
      <c r="V48" s="447">
        <f>SUM(S48:U48)</f>
        <v>31007</v>
      </c>
      <c r="W48" s="115"/>
    </row>
    <row r="49" spans="2:23" ht="13.5">
      <c r="B49" s="109"/>
      <c r="C49" s="116"/>
      <c r="D49" s="116"/>
      <c r="E49" s="127"/>
      <c r="F49" s="636" t="s">
        <v>95</v>
      </c>
      <c r="G49" s="637"/>
      <c r="H49" s="436">
        <v>0</v>
      </c>
      <c r="I49" s="437">
        <v>0</v>
      </c>
      <c r="J49" s="438">
        <v>0</v>
      </c>
      <c r="K49" s="439">
        <f>SUM(H49:J49)</f>
        <v>0</v>
      </c>
      <c r="L49" s="440">
        <v>0</v>
      </c>
      <c r="M49" s="437">
        <v>0</v>
      </c>
      <c r="N49" s="438">
        <v>0</v>
      </c>
      <c r="O49" s="444">
        <f>SUM(L49:N49)</f>
        <v>0</v>
      </c>
      <c r="P49" s="445">
        <v>0</v>
      </c>
      <c r="Q49" s="445">
        <v>0</v>
      </c>
      <c r="R49" s="445">
        <v>0</v>
      </c>
      <c r="S49" s="446">
        <f t="shared" si="12"/>
        <v>0</v>
      </c>
      <c r="T49" s="437">
        <f t="shared" si="12"/>
        <v>0</v>
      </c>
      <c r="U49" s="437">
        <f>J49+N49+P49+Q49+R49</f>
        <v>0</v>
      </c>
      <c r="V49" s="447">
        <f>SUM(S49:U49)</f>
        <v>0</v>
      </c>
      <c r="W49" s="115"/>
    </row>
    <row r="50" spans="2:23" ht="13.5">
      <c r="B50" s="109"/>
      <c r="C50" s="116"/>
      <c r="D50" s="116"/>
      <c r="E50" s="130" t="s">
        <v>221</v>
      </c>
      <c r="F50" s="110"/>
      <c r="G50" s="111"/>
      <c r="H50" s="514"/>
      <c r="I50" s="515"/>
      <c r="J50" s="516"/>
      <c r="K50" s="517"/>
      <c r="L50" s="518"/>
      <c r="M50" s="515"/>
      <c r="N50" s="516"/>
      <c r="O50" s="516"/>
      <c r="P50" s="519"/>
      <c r="Q50" s="519"/>
      <c r="R50" s="519"/>
      <c r="S50" s="520"/>
      <c r="T50" s="515"/>
      <c r="U50" s="515"/>
      <c r="V50" s="521"/>
      <c r="W50" s="115"/>
    </row>
    <row r="51" spans="2:23" ht="13.5">
      <c r="B51" s="109"/>
      <c r="C51" s="116"/>
      <c r="D51" s="116"/>
      <c r="E51" s="130"/>
      <c r="F51" s="123" t="s">
        <v>222</v>
      </c>
      <c r="G51" s="125"/>
      <c r="H51" s="514"/>
      <c r="I51" s="515"/>
      <c r="J51" s="516"/>
      <c r="K51" s="517"/>
      <c r="L51" s="518"/>
      <c r="M51" s="515"/>
      <c r="N51" s="516"/>
      <c r="O51" s="516"/>
      <c r="P51" s="519"/>
      <c r="Q51" s="519"/>
      <c r="R51" s="519"/>
      <c r="S51" s="520"/>
      <c r="T51" s="515"/>
      <c r="U51" s="515"/>
      <c r="V51" s="521"/>
      <c r="W51" s="115"/>
    </row>
    <row r="52" spans="2:23" ht="13.5">
      <c r="B52" s="109"/>
      <c r="C52" s="116"/>
      <c r="D52" s="116"/>
      <c r="E52" s="130"/>
      <c r="F52" s="130"/>
      <c r="G52" s="131" t="s">
        <v>0</v>
      </c>
      <c r="H52" s="436">
        <v>0</v>
      </c>
      <c r="I52" s="437">
        <v>0</v>
      </c>
      <c r="J52" s="438">
        <v>0</v>
      </c>
      <c r="K52" s="439">
        <f aca="true" t="shared" si="13" ref="K52:K78">SUM(H52:J52)</f>
        <v>0</v>
      </c>
      <c r="L52" s="440">
        <v>0</v>
      </c>
      <c r="M52" s="437">
        <v>0</v>
      </c>
      <c r="N52" s="438">
        <v>0</v>
      </c>
      <c r="O52" s="444">
        <f aca="true" t="shared" si="14" ref="O52:O78">SUM(L52:N52)</f>
        <v>0</v>
      </c>
      <c r="P52" s="445">
        <v>0</v>
      </c>
      <c r="Q52" s="445">
        <v>0</v>
      </c>
      <c r="R52" s="445">
        <v>0</v>
      </c>
      <c r="S52" s="446">
        <f aca="true" t="shared" si="15" ref="S52:S78">H52+L52</f>
        <v>0</v>
      </c>
      <c r="T52" s="437">
        <f aca="true" t="shared" si="16" ref="T52:T78">I52+M52</f>
        <v>0</v>
      </c>
      <c r="U52" s="437">
        <f aca="true" t="shared" si="17" ref="U52:U78">J52+N52+P52+Q52+R52</f>
        <v>0</v>
      </c>
      <c r="V52" s="447">
        <f aca="true" t="shared" si="18" ref="V52:V78">SUM(S52:U52)</f>
        <v>0</v>
      </c>
      <c r="W52" s="115"/>
    </row>
    <row r="53" spans="2:23" ht="13.5">
      <c r="B53" s="109"/>
      <c r="C53" s="116"/>
      <c r="D53" s="116"/>
      <c r="E53" s="130"/>
      <c r="F53" s="130"/>
      <c r="G53" s="132" t="s">
        <v>306</v>
      </c>
      <c r="H53" s="436">
        <v>0</v>
      </c>
      <c r="I53" s="437">
        <v>0</v>
      </c>
      <c r="J53" s="438">
        <v>0</v>
      </c>
      <c r="K53" s="439">
        <f t="shared" si="13"/>
        <v>0</v>
      </c>
      <c r="L53" s="440">
        <v>0</v>
      </c>
      <c r="M53" s="437">
        <v>0</v>
      </c>
      <c r="N53" s="438">
        <v>0</v>
      </c>
      <c r="O53" s="444">
        <f t="shared" si="14"/>
        <v>0</v>
      </c>
      <c r="P53" s="445">
        <v>0</v>
      </c>
      <c r="Q53" s="445">
        <v>0</v>
      </c>
      <c r="R53" s="445">
        <v>0</v>
      </c>
      <c r="S53" s="446">
        <f t="shared" si="15"/>
        <v>0</v>
      </c>
      <c r="T53" s="437">
        <f t="shared" si="16"/>
        <v>0</v>
      </c>
      <c r="U53" s="437">
        <f t="shared" si="17"/>
        <v>0</v>
      </c>
      <c r="V53" s="447">
        <f t="shared" si="18"/>
        <v>0</v>
      </c>
      <c r="W53" s="115"/>
    </row>
    <row r="54" spans="2:23" ht="13.5">
      <c r="B54" s="109"/>
      <c r="C54" s="116"/>
      <c r="D54" s="116"/>
      <c r="E54" s="130"/>
      <c r="F54" s="133"/>
      <c r="G54" s="131" t="s">
        <v>86</v>
      </c>
      <c r="H54" s="436">
        <v>0</v>
      </c>
      <c r="I54" s="437">
        <v>0</v>
      </c>
      <c r="J54" s="438">
        <v>0</v>
      </c>
      <c r="K54" s="439">
        <f t="shared" si="13"/>
        <v>0</v>
      </c>
      <c r="L54" s="440">
        <v>0</v>
      </c>
      <c r="M54" s="437">
        <v>0</v>
      </c>
      <c r="N54" s="438">
        <v>0</v>
      </c>
      <c r="O54" s="444">
        <f t="shared" si="14"/>
        <v>0</v>
      </c>
      <c r="P54" s="445">
        <v>0</v>
      </c>
      <c r="Q54" s="445">
        <v>0</v>
      </c>
      <c r="R54" s="445">
        <v>0</v>
      </c>
      <c r="S54" s="446">
        <f t="shared" si="15"/>
        <v>0</v>
      </c>
      <c r="T54" s="437">
        <f t="shared" si="16"/>
        <v>0</v>
      </c>
      <c r="U54" s="437">
        <f t="shared" si="17"/>
        <v>0</v>
      </c>
      <c r="V54" s="447">
        <f t="shared" si="18"/>
        <v>0</v>
      </c>
      <c r="W54" s="115"/>
    </row>
    <row r="55" spans="2:23" ht="13.5">
      <c r="B55" s="109"/>
      <c r="C55" s="116"/>
      <c r="D55" s="116"/>
      <c r="E55" s="126"/>
      <c r="F55" s="117" t="s">
        <v>223</v>
      </c>
      <c r="G55" s="119"/>
      <c r="H55" s="436">
        <v>0</v>
      </c>
      <c r="I55" s="437">
        <v>0</v>
      </c>
      <c r="J55" s="438">
        <v>0</v>
      </c>
      <c r="K55" s="439">
        <f t="shared" si="13"/>
        <v>0</v>
      </c>
      <c r="L55" s="440">
        <v>0</v>
      </c>
      <c r="M55" s="437">
        <v>0</v>
      </c>
      <c r="N55" s="438">
        <v>0</v>
      </c>
      <c r="O55" s="444">
        <f t="shared" si="14"/>
        <v>0</v>
      </c>
      <c r="P55" s="445">
        <v>0</v>
      </c>
      <c r="Q55" s="445">
        <v>0</v>
      </c>
      <c r="R55" s="445">
        <v>0</v>
      </c>
      <c r="S55" s="446">
        <f t="shared" si="15"/>
        <v>0</v>
      </c>
      <c r="T55" s="437">
        <f t="shared" si="16"/>
        <v>0</v>
      </c>
      <c r="U55" s="437">
        <f t="shared" si="17"/>
        <v>0</v>
      </c>
      <c r="V55" s="447">
        <f t="shared" si="18"/>
        <v>0</v>
      </c>
      <c r="W55" s="115"/>
    </row>
    <row r="56" spans="2:23" ht="13.5">
      <c r="B56" s="109"/>
      <c r="C56" s="116"/>
      <c r="D56" s="116"/>
      <c r="E56" s="126"/>
      <c r="F56" s="117" t="s">
        <v>224</v>
      </c>
      <c r="G56" s="119"/>
      <c r="H56" s="436">
        <v>0</v>
      </c>
      <c r="I56" s="437">
        <v>0</v>
      </c>
      <c r="J56" s="438">
        <v>0</v>
      </c>
      <c r="K56" s="439">
        <f t="shared" si="13"/>
        <v>0</v>
      </c>
      <c r="L56" s="440">
        <v>0</v>
      </c>
      <c r="M56" s="437">
        <v>0</v>
      </c>
      <c r="N56" s="438">
        <v>0</v>
      </c>
      <c r="O56" s="444">
        <f t="shared" si="14"/>
        <v>0</v>
      </c>
      <c r="P56" s="445">
        <v>0</v>
      </c>
      <c r="Q56" s="445">
        <v>0</v>
      </c>
      <c r="R56" s="445">
        <v>0</v>
      </c>
      <c r="S56" s="446">
        <f t="shared" si="15"/>
        <v>0</v>
      </c>
      <c r="T56" s="437">
        <f t="shared" si="16"/>
        <v>0</v>
      </c>
      <c r="U56" s="437">
        <f t="shared" si="17"/>
        <v>0</v>
      </c>
      <c r="V56" s="447">
        <f t="shared" si="18"/>
        <v>0</v>
      </c>
      <c r="W56" s="115"/>
    </row>
    <row r="57" spans="2:23" ht="13.5">
      <c r="B57" s="109"/>
      <c r="C57" s="116"/>
      <c r="D57" s="116"/>
      <c r="E57" s="126"/>
      <c r="F57" s="117" t="s">
        <v>225</v>
      </c>
      <c r="G57" s="119"/>
      <c r="H57" s="436">
        <v>0</v>
      </c>
      <c r="I57" s="437">
        <v>0</v>
      </c>
      <c r="J57" s="438">
        <v>0</v>
      </c>
      <c r="K57" s="439">
        <f t="shared" si="13"/>
        <v>0</v>
      </c>
      <c r="L57" s="440">
        <v>0</v>
      </c>
      <c r="M57" s="437">
        <v>0</v>
      </c>
      <c r="N57" s="438">
        <v>0</v>
      </c>
      <c r="O57" s="444">
        <f t="shared" si="14"/>
        <v>0</v>
      </c>
      <c r="P57" s="445">
        <v>0</v>
      </c>
      <c r="Q57" s="445">
        <v>0</v>
      </c>
      <c r="R57" s="445">
        <v>0</v>
      </c>
      <c r="S57" s="446">
        <f t="shared" si="15"/>
        <v>0</v>
      </c>
      <c r="T57" s="437">
        <f t="shared" si="16"/>
        <v>0</v>
      </c>
      <c r="U57" s="437">
        <f t="shared" si="17"/>
        <v>0</v>
      </c>
      <c r="V57" s="447">
        <f t="shared" si="18"/>
        <v>0</v>
      </c>
      <c r="W57" s="115"/>
    </row>
    <row r="58" spans="2:23" ht="13.5">
      <c r="B58" s="109"/>
      <c r="C58" s="116"/>
      <c r="D58" s="116"/>
      <c r="E58" s="126"/>
      <c r="F58" s="117" t="s">
        <v>226</v>
      </c>
      <c r="G58" s="119"/>
      <c r="H58" s="436">
        <v>0</v>
      </c>
      <c r="I58" s="437">
        <v>0</v>
      </c>
      <c r="J58" s="438">
        <v>0</v>
      </c>
      <c r="K58" s="439">
        <f t="shared" si="13"/>
        <v>0</v>
      </c>
      <c r="L58" s="440">
        <v>31007</v>
      </c>
      <c r="M58" s="437">
        <v>0</v>
      </c>
      <c r="N58" s="438">
        <v>0</v>
      </c>
      <c r="O58" s="444">
        <f t="shared" si="14"/>
        <v>31007</v>
      </c>
      <c r="P58" s="445">
        <v>0</v>
      </c>
      <c r="Q58" s="445">
        <v>0</v>
      </c>
      <c r="R58" s="445">
        <v>0</v>
      </c>
      <c r="S58" s="446">
        <f t="shared" si="15"/>
        <v>31007</v>
      </c>
      <c r="T58" s="437">
        <f t="shared" si="16"/>
        <v>0</v>
      </c>
      <c r="U58" s="437">
        <f t="shared" si="17"/>
        <v>0</v>
      </c>
      <c r="V58" s="447">
        <f t="shared" si="18"/>
        <v>31007</v>
      </c>
      <c r="W58" s="115"/>
    </row>
    <row r="59" spans="2:23" ht="13.5">
      <c r="B59" s="109"/>
      <c r="C59" s="116"/>
      <c r="D59" s="58"/>
      <c r="E59" s="134"/>
      <c r="F59" s="120" t="s">
        <v>86</v>
      </c>
      <c r="G59" s="122"/>
      <c r="H59" s="436">
        <v>0</v>
      </c>
      <c r="I59" s="437">
        <v>0</v>
      </c>
      <c r="J59" s="438">
        <v>0</v>
      </c>
      <c r="K59" s="439">
        <f t="shared" si="13"/>
        <v>0</v>
      </c>
      <c r="L59" s="440">
        <v>0</v>
      </c>
      <c r="M59" s="437">
        <v>0</v>
      </c>
      <c r="N59" s="438">
        <v>0</v>
      </c>
      <c r="O59" s="444">
        <f t="shared" si="14"/>
        <v>0</v>
      </c>
      <c r="P59" s="445">
        <v>0</v>
      </c>
      <c r="Q59" s="445">
        <v>0</v>
      </c>
      <c r="R59" s="445">
        <v>0</v>
      </c>
      <c r="S59" s="446">
        <f t="shared" si="15"/>
        <v>0</v>
      </c>
      <c r="T59" s="437">
        <f t="shared" si="16"/>
        <v>0</v>
      </c>
      <c r="U59" s="437">
        <f t="shared" si="17"/>
        <v>0</v>
      </c>
      <c r="V59" s="447">
        <f t="shared" si="18"/>
        <v>0</v>
      </c>
      <c r="W59" s="115"/>
    </row>
    <row r="60" spans="2:23" ht="13.5">
      <c r="B60" s="109"/>
      <c r="C60" s="116"/>
      <c r="D60" s="66" t="s">
        <v>227</v>
      </c>
      <c r="E60" s="46"/>
      <c r="F60" s="110"/>
      <c r="G60" s="111"/>
      <c r="H60" s="436">
        <v>0</v>
      </c>
      <c r="I60" s="437">
        <v>0</v>
      </c>
      <c r="J60" s="438">
        <v>0</v>
      </c>
      <c r="K60" s="439">
        <f t="shared" si="13"/>
        <v>0</v>
      </c>
      <c r="L60" s="440">
        <v>0</v>
      </c>
      <c r="M60" s="437">
        <v>0</v>
      </c>
      <c r="N60" s="438">
        <v>0</v>
      </c>
      <c r="O60" s="444">
        <f t="shared" si="14"/>
        <v>0</v>
      </c>
      <c r="P60" s="445">
        <v>0</v>
      </c>
      <c r="Q60" s="445">
        <v>6543</v>
      </c>
      <c r="R60" s="445">
        <v>18296</v>
      </c>
      <c r="S60" s="446">
        <f t="shared" si="15"/>
        <v>0</v>
      </c>
      <c r="T60" s="437">
        <f t="shared" si="16"/>
        <v>0</v>
      </c>
      <c r="U60" s="437">
        <f t="shared" si="17"/>
        <v>24839</v>
      </c>
      <c r="V60" s="447">
        <f t="shared" si="18"/>
        <v>24839</v>
      </c>
      <c r="W60" s="115"/>
    </row>
    <row r="61" spans="2:23" ht="13.5">
      <c r="B61" s="109"/>
      <c r="C61" s="116"/>
      <c r="D61" s="116"/>
      <c r="E61" s="135" t="s">
        <v>228</v>
      </c>
      <c r="F61" s="12" t="s">
        <v>229</v>
      </c>
      <c r="G61" s="119"/>
      <c r="H61" s="436">
        <v>0</v>
      </c>
      <c r="I61" s="437">
        <v>0</v>
      </c>
      <c r="J61" s="438">
        <v>0</v>
      </c>
      <c r="K61" s="439">
        <f t="shared" si="13"/>
        <v>0</v>
      </c>
      <c r="L61" s="440">
        <v>0</v>
      </c>
      <c r="M61" s="437">
        <v>0</v>
      </c>
      <c r="N61" s="438">
        <v>0</v>
      </c>
      <c r="O61" s="444">
        <f t="shared" si="14"/>
        <v>0</v>
      </c>
      <c r="P61" s="445">
        <v>0</v>
      </c>
      <c r="Q61" s="445">
        <v>0</v>
      </c>
      <c r="R61" s="445">
        <v>0</v>
      </c>
      <c r="S61" s="446">
        <f t="shared" si="15"/>
        <v>0</v>
      </c>
      <c r="T61" s="437">
        <f t="shared" si="16"/>
        <v>0</v>
      </c>
      <c r="U61" s="437">
        <f t="shared" si="17"/>
        <v>0</v>
      </c>
      <c r="V61" s="447">
        <f t="shared" si="18"/>
        <v>0</v>
      </c>
      <c r="W61" s="115"/>
    </row>
    <row r="62" spans="2:23" ht="13.5">
      <c r="B62" s="109"/>
      <c r="C62" s="116"/>
      <c r="D62" s="116"/>
      <c r="E62" s="126"/>
      <c r="F62" s="12" t="s">
        <v>307</v>
      </c>
      <c r="G62" s="119"/>
      <c r="H62" s="436">
        <v>0</v>
      </c>
      <c r="I62" s="437">
        <v>0</v>
      </c>
      <c r="J62" s="438">
        <v>0</v>
      </c>
      <c r="K62" s="439">
        <f t="shared" si="13"/>
        <v>0</v>
      </c>
      <c r="L62" s="440">
        <v>0</v>
      </c>
      <c r="M62" s="437">
        <v>0</v>
      </c>
      <c r="N62" s="438">
        <v>0</v>
      </c>
      <c r="O62" s="444">
        <f t="shared" si="14"/>
        <v>0</v>
      </c>
      <c r="P62" s="445">
        <v>0</v>
      </c>
      <c r="Q62" s="445">
        <v>0</v>
      </c>
      <c r="R62" s="445">
        <v>0</v>
      </c>
      <c r="S62" s="446">
        <f t="shared" si="15"/>
        <v>0</v>
      </c>
      <c r="T62" s="437">
        <f t="shared" si="16"/>
        <v>0</v>
      </c>
      <c r="U62" s="437">
        <f t="shared" si="17"/>
        <v>0</v>
      </c>
      <c r="V62" s="447">
        <f t="shared" si="18"/>
        <v>0</v>
      </c>
      <c r="W62" s="115"/>
    </row>
    <row r="63" spans="2:23" ht="13.5">
      <c r="B63" s="109"/>
      <c r="C63" s="116"/>
      <c r="D63" s="58"/>
      <c r="E63" s="134"/>
      <c r="F63" s="13" t="s">
        <v>230</v>
      </c>
      <c r="G63" s="122"/>
      <c r="H63" s="436">
        <v>0</v>
      </c>
      <c r="I63" s="437">
        <v>0</v>
      </c>
      <c r="J63" s="438">
        <v>0</v>
      </c>
      <c r="K63" s="439">
        <f t="shared" si="13"/>
        <v>0</v>
      </c>
      <c r="L63" s="440">
        <v>0</v>
      </c>
      <c r="M63" s="437">
        <v>0</v>
      </c>
      <c r="N63" s="438">
        <v>0</v>
      </c>
      <c r="O63" s="444">
        <f t="shared" si="14"/>
        <v>0</v>
      </c>
      <c r="P63" s="445">
        <v>0</v>
      </c>
      <c r="Q63" s="445">
        <v>0</v>
      </c>
      <c r="R63" s="445">
        <v>0</v>
      </c>
      <c r="S63" s="446">
        <f t="shared" si="15"/>
        <v>0</v>
      </c>
      <c r="T63" s="437">
        <f t="shared" si="16"/>
        <v>0</v>
      </c>
      <c r="U63" s="437">
        <f t="shared" si="17"/>
        <v>0</v>
      </c>
      <c r="V63" s="447">
        <f t="shared" si="18"/>
        <v>0</v>
      </c>
      <c r="W63" s="115"/>
    </row>
    <row r="64" spans="2:23" ht="13.5">
      <c r="B64" s="109"/>
      <c r="C64" s="116"/>
      <c r="D64" s="53" t="s">
        <v>231</v>
      </c>
      <c r="E64" s="56"/>
      <c r="F64" s="56"/>
      <c r="G64" s="57"/>
      <c r="H64" s="436">
        <v>0</v>
      </c>
      <c r="I64" s="437">
        <v>0</v>
      </c>
      <c r="J64" s="438">
        <v>0</v>
      </c>
      <c r="K64" s="439">
        <f t="shared" si="13"/>
        <v>0</v>
      </c>
      <c r="L64" s="440">
        <v>0</v>
      </c>
      <c r="M64" s="437">
        <v>0</v>
      </c>
      <c r="N64" s="438">
        <v>0</v>
      </c>
      <c r="O64" s="444">
        <f t="shared" si="14"/>
        <v>0</v>
      </c>
      <c r="P64" s="445">
        <v>0</v>
      </c>
      <c r="Q64" s="445">
        <v>0</v>
      </c>
      <c r="R64" s="445">
        <v>0</v>
      </c>
      <c r="S64" s="446">
        <f t="shared" si="15"/>
        <v>0</v>
      </c>
      <c r="T64" s="437">
        <f t="shared" si="16"/>
        <v>0</v>
      </c>
      <c r="U64" s="437">
        <f t="shared" si="17"/>
        <v>0</v>
      </c>
      <c r="V64" s="447">
        <f t="shared" si="18"/>
        <v>0</v>
      </c>
      <c r="W64" s="115"/>
    </row>
    <row r="65" spans="2:23" ht="13.5">
      <c r="B65" s="109"/>
      <c r="C65" s="116"/>
      <c r="D65" s="53" t="s">
        <v>232</v>
      </c>
      <c r="E65" s="56"/>
      <c r="F65" s="56"/>
      <c r="G65" s="57"/>
      <c r="H65" s="436">
        <v>0</v>
      </c>
      <c r="I65" s="437">
        <v>0</v>
      </c>
      <c r="J65" s="438">
        <v>0</v>
      </c>
      <c r="K65" s="439">
        <f t="shared" si="13"/>
        <v>0</v>
      </c>
      <c r="L65" s="440">
        <v>0</v>
      </c>
      <c r="M65" s="437">
        <v>0</v>
      </c>
      <c r="N65" s="438">
        <v>0</v>
      </c>
      <c r="O65" s="444">
        <f t="shared" si="14"/>
        <v>0</v>
      </c>
      <c r="P65" s="445">
        <v>0</v>
      </c>
      <c r="Q65" s="445">
        <v>0</v>
      </c>
      <c r="R65" s="445">
        <v>0</v>
      </c>
      <c r="S65" s="446">
        <f t="shared" si="15"/>
        <v>0</v>
      </c>
      <c r="T65" s="437">
        <f t="shared" si="16"/>
        <v>0</v>
      </c>
      <c r="U65" s="437">
        <f t="shared" si="17"/>
        <v>0</v>
      </c>
      <c r="V65" s="447">
        <f t="shared" si="18"/>
        <v>0</v>
      </c>
      <c r="W65" s="115"/>
    </row>
    <row r="66" spans="2:23" ht="13.5">
      <c r="B66" s="109"/>
      <c r="C66" s="58"/>
      <c r="D66" s="58" t="s">
        <v>233</v>
      </c>
      <c r="E66" s="42"/>
      <c r="F66" s="42"/>
      <c r="G66" s="43"/>
      <c r="H66" s="436">
        <v>0</v>
      </c>
      <c r="I66" s="437">
        <v>0</v>
      </c>
      <c r="J66" s="438">
        <v>0</v>
      </c>
      <c r="K66" s="439">
        <f t="shared" si="13"/>
        <v>0</v>
      </c>
      <c r="L66" s="440">
        <v>0</v>
      </c>
      <c r="M66" s="437">
        <v>0</v>
      </c>
      <c r="N66" s="438">
        <v>0</v>
      </c>
      <c r="O66" s="444">
        <f t="shared" si="14"/>
        <v>0</v>
      </c>
      <c r="P66" s="445">
        <v>0</v>
      </c>
      <c r="Q66" s="445">
        <v>0</v>
      </c>
      <c r="R66" s="445">
        <v>0</v>
      </c>
      <c r="S66" s="446">
        <f t="shared" si="15"/>
        <v>0</v>
      </c>
      <c r="T66" s="437">
        <f t="shared" si="16"/>
        <v>0</v>
      </c>
      <c r="U66" s="437">
        <f t="shared" si="17"/>
        <v>0</v>
      </c>
      <c r="V66" s="447">
        <f t="shared" si="18"/>
        <v>0</v>
      </c>
      <c r="W66" s="115"/>
    </row>
    <row r="67" spans="2:23" ht="14.25" thickBot="1">
      <c r="B67" s="107"/>
      <c r="C67" s="70" t="s">
        <v>234</v>
      </c>
      <c r="D67" s="38"/>
      <c r="E67" s="38"/>
      <c r="F67" s="38"/>
      <c r="G67" s="39"/>
      <c r="H67" s="497">
        <v>0</v>
      </c>
      <c r="I67" s="498">
        <v>0</v>
      </c>
      <c r="J67" s="499">
        <v>0</v>
      </c>
      <c r="K67" s="500">
        <f t="shared" si="13"/>
        <v>0</v>
      </c>
      <c r="L67" s="501">
        <v>0</v>
      </c>
      <c r="M67" s="498">
        <v>0</v>
      </c>
      <c r="N67" s="499">
        <v>0</v>
      </c>
      <c r="O67" s="502">
        <f t="shared" si="14"/>
        <v>0</v>
      </c>
      <c r="P67" s="503">
        <v>0</v>
      </c>
      <c r="Q67" s="503">
        <v>0</v>
      </c>
      <c r="R67" s="503">
        <v>0</v>
      </c>
      <c r="S67" s="504">
        <f t="shared" si="15"/>
        <v>0</v>
      </c>
      <c r="T67" s="498">
        <f t="shared" si="16"/>
        <v>0</v>
      </c>
      <c r="U67" s="498">
        <f t="shared" si="17"/>
        <v>0</v>
      </c>
      <c r="V67" s="505">
        <f t="shared" si="18"/>
        <v>0</v>
      </c>
      <c r="W67" s="129"/>
    </row>
    <row r="68" spans="2:23" ht="13.5">
      <c r="B68" s="136" t="s">
        <v>235</v>
      </c>
      <c r="C68" s="42"/>
      <c r="D68" s="42"/>
      <c r="E68" s="42"/>
      <c r="F68" s="42"/>
      <c r="G68" s="43"/>
      <c r="H68" s="490">
        <v>0</v>
      </c>
      <c r="I68" s="434">
        <v>0</v>
      </c>
      <c r="J68" s="491">
        <v>-12</v>
      </c>
      <c r="K68" s="492">
        <f t="shared" si="13"/>
        <v>-12</v>
      </c>
      <c r="L68" s="493">
        <v>0</v>
      </c>
      <c r="M68" s="434">
        <v>0</v>
      </c>
      <c r="N68" s="491">
        <v>0</v>
      </c>
      <c r="O68" s="494">
        <f t="shared" si="14"/>
        <v>0</v>
      </c>
      <c r="P68" s="495">
        <v>-3750</v>
      </c>
      <c r="Q68" s="495">
        <v>-9631</v>
      </c>
      <c r="R68" s="495">
        <v>0</v>
      </c>
      <c r="S68" s="496">
        <f t="shared" si="15"/>
        <v>0</v>
      </c>
      <c r="T68" s="434">
        <f t="shared" si="16"/>
        <v>0</v>
      </c>
      <c r="U68" s="434">
        <f t="shared" si="17"/>
        <v>-13393</v>
      </c>
      <c r="V68" s="435">
        <f t="shared" si="18"/>
        <v>-13393</v>
      </c>
      <c r="W68" s="129"/>
    </row>
    <row r="69" spans="2:23" ht="13.5">
      <c r="B69" s="137" t="s">
        <v>236</v>
      </c>
      <c r="C69" s="56"/>
      <c r="D69" s="56"/>
      <c r="E69" s="56"/>
      <c r="F69" s="56"/>
      <c r="G69" s="57"/>
      <c r="H69" s="436">
        <v>0</v>
      </c>
      <c r="I69" s="437">
        <v>0</v>
      </c>
      <c r="J69" s="438">
        <v>0</v>
      </c>
      <c r="K69" s="439">
        <f t="shared" si="13"/>
        <v>0</v>
      </c>
      <c r="L69" s="440">
        <v>0</v>
      </c>
      <c r="M69" s="437">
        <v>0</v>
      </c>
      <c r="N69" s="438">
        <v>0</v>
      </c>
      <c r="O69" s="444">
        <f t="shared" si="14"/>
        <v>0</v>
      </c>
      <c r="P69" s="445">
        <v>0</v>
      </c>
      <c r="Q69" s="445">
        <v>0</v>
      </c>
      <c r="R69" s="445">
        <v>0</v>
      </c>
      <c r="S69" s="446">
        <f t="shared" si="15"/>
        <v>0</v>
      </c>
      <c r="T69" s="437">
        <f t="shared" si="16"/>
        <v>0</v>
      </c>
      <c r="U69" s="437">
        <f t="shared" si="17"/>
        <v>0</v>
      </c>
      <c r="V69" s="447">
        <f t="shared" si="18"/>
        <v>0</v>
      </c>
      <c r="W69" s="115"/>
    </row>
    <row r="70" spans="2:23" ht="13.5">
      <c r="B70" s="109" t="s">
        <v>237</v>
      </c>
      <c r="C70" s="110"/>
      <c r="D70" s="110"/>
      <c r="E70" s="110"/>
      <c r="F70" s="110"/>
      <c r="G70" s="111"/>
      <c r="H70" s="448">
        <v>0</v>
      </c>
      <c r="I70" s="449">
        <v>0</v>
      </c>
      <c r="J70" s="450">
        <v>12</v>
      </c>
      <c r="K70" s="451">
        <f t="shared" si="13"/>
        <v>12</v>
      </c>
      <c r="L70" s="452">
        <v>0</v>
      </c>
      <c r="M70" s="449">
        <v>0</v>
      </c>
      <c r="N70" s="450">
        <v>0</v>
      </c>
      <c r="O70" s="453">
        <f t="shared" si="14"/>
        <v>0</v>
      </c>
      <c r="P70" s="454">
        <v>3750</v>
      </c>
      <c r="Q70" s="454">
        <v>3130</v>
      </c>
      <c r="R70" s="454">
        <v>0</v>
      </c>
      <c r="S70" s="455">
        <f t="shared" si="15"/>
        <v>0</v>
      </c>
      <c r="T70" s="449">
        <f t="shared" si="16"/>
        <v>0</v>
      </c>
      <c r="U70" s="449">
        <f t="shared" si="17"/>
        <v>6892</v>
      </c>
      <c r="V70" s="456">
        <f t="shared" si="18"/>
        <v>6892</v>
      </c>
      <c r="W70" s="115"/>
    </row>
    <row r="71" spans="2:23" ht="13.5">
      <c r="B71" s="109"/>
      <c r="C71" s="120" t="s">
        <v>238</v>
      </c>
      <c r="D71" s="121"/>
      <c r="E71" s="121"/>
      <c r="F71" s="121"/>
      <c r="G71" s="122"/>
      <c r="H71" s="472">
        <v>0</v>
      </c>
      <c r="I71" s="473">
        <v>0</v>
      </c>
      <c r="J71" s="474">
        <v>0</v>
      </c>
      <c r="K71" s="475">
        <f t="shared" si="13"/>
        <v>0</v>
      </c>
      <c r="L71" s="476">
        <v>0</v>
      </c>
      <c r="M71" s="473">
        <v>0</v>
      </c>
      <c r="N71" s="474">
        <v>0</v>
      </c>
      <c r="O71" s="477">
        <f t="shared" si="14"/>
        <v>0</v>
      </c>
      <c r="P71" s="478">
        <v>0</v>
      </c>
      <c r="Q71" s="478">
        <v>0</v>
      </c>
      <c r="R71" s="478">
        <v>0</v>
      </c>
      <c r="S71" s="479">
        <f t="shared" si="15"/>
        <v>0</v>
      </c>
      <c r="T71" s="473">
        <f t="shared" si="16"/>
        <v>0</v>
      </c>
      <c r="U71" s="473">
        <f t="shared" si="17"/>
        <v>0</v>
      </c>
      <c r="V71" s="480">
        <f t="shared" si="18"/>
        <v>0</v>
      </c>
      <c r="W71" s="115"/>
    </row>
    <row r="72" spans="2:23" ht="13.5">
      <c r="B72" s="137" t="s">
        <v>239</v>
      </c>
      <c r="C72" s="56"/>
      <c r="D72" s="56"/>
      <c r="E72" s="56"/>
      <c r="F72" s="56"/>
      <c r="G72" s="57"/>
      <c r="H72" s="436">
        <v>0</v>
      </c>
      <c r="I72" s="437">
        <v>0</v>
      </c>
      <c r="J72" s="438">
        <v>0</v>
      </c>
      <c r="K72" s="439">
        <f t="shared" si="13"/>
        <v>0</v>
      </c>
      <c r="L72" s="440">
        <v>0</v>
      </c>
      <c r="M72" s="437">
        <v>0</v>
      </c>
      <c r="N72" s="438">
        <v>0</v>
      </c>
      <c r="O72" s="444">
        <f t="shared" si="14"/>
        <v>0</v>
      </c>
      <c r="P72" s="445">
        <v>0</v>
      </c>
      <c r="Q72" s="445">
        <v>0</v>
      </c>
      <c r="R72" s="445">
        <v>0</v>
      </c>
      <c r="S72" s="446">
        <f t="shared" si="15"/>
        <v>0</v>
      </c>
      <c r="T72" s="437">
        <f t="shared" si="16"/>
        <v>0</v>
      </c>
      <c r="U72" s="437">
        <f t="shared" si="17"/>
        <v>0</v>
      </c>
      <c r="V72" s="447">
        <f t="shared" si="18"/>
        <v>0</v>
      </c>
      <c r="W72" s="115"/>
    </row>
    <row r="73" spans="2:23" ht="13.5">
      <c r="B73" s="137" t="s">
        <v>240</v>
      </c>
      <c r="C73" s="56"/>
      <c r="D73" s="56"/>
      <c r="E73" s="56"/>
      <c r="F73" s="56"/>
      <c r="G73" s="57"/>
      <c r="H73" s="436">
        <v>0</v>
      </c>
      <c r="I73" s="437">
        <v>0</v>
      </c>
      <c r="J73" s="438">
        <v>0</v>
      </c>
      <c r="K73" s="439">
        <f t="shared" si="13"/>
        <v>0</v>
      </c>
      <c r="L73" s="440">
        <v>0</v>
      </c>
      <c r="M73" s="437">
        <v>0</v>
      </c>
      <c r="N73" s="438">
        <v>0</v>
      </c>
      <c r="O73" s="444">
        <f t="shared" si="14"/>
        <v>0</v>
      </c>
      <c r="P73" s="445">
        <v>0</v>
      </c>
      <c r="Q73" s="445">
        <v>-6501</v>
      </c>
      <c r="R73" s="445">
        <v>0</v>
      </c>
      <c r="S73" s="446">
        <f t="shared" si="15"/>
        <v>0</v>
      </c>
      <c r="T73" s="437">
        <f t="shared" si="16"/>
        <v>0</v>
      </c>
      <c r="U73" s="437">
        <f t="shared" si="17"/>
        <v>-6501</v>
      </c>
      <c r="V73" s="447">
        <f t="shared" si="18"/>
        <v>-6501</v>
      </c>
      <c r="W73" s="115"/>
    </row>
    <row r="74" spans="2:23" ht="13.5">
      <c r="B74" s="109" t="s">
        <v>241</v>
      </c>
      <c r="C74" s="110"/>
      <c r="D74" s="110"/>
      <c r="E74" s="110"/>
      <c r="F74" s="110"/>
      <c r="G74" s="111"/>
      <c r="H74" s="448">
        <v>0</v>
      </c>
      <c r="I74" s="449">
        <v>0</v>
      </c>
      <c r="J74" s="450">
        <v>0</v>
      </c>
      <c r="K74" s="451">
        <f t="shared" si="13"/>
        <v>0</v>
      </c>
      <c r="L74" s="452">
        <v>0</v>
      </c>
      <c r="M74" s="449">
        <v>0</v>
      </c>
      <c r="N74" s="450">
        <v>0</v>
      </c>
      <c r="O74" s="453">
        <f t="shared" si="14"/>
        <v>0</v>
      </c>
      <c r="P74" s="454">
        <v>0</v>
      </c>
      <c r="Q74" s="454">
        <v>0</v>
      </c>
      <c r="R74" s="454">
        <v>0</v>
      </c>
      <c r="S74" s="455">
        <f t="shared" si="15"/>
        <v>0</v>
      </c>
      <c r="T74" s="449">
        <f t="shared" si="16"/>
        <v>0</v>
      </c>
      <c r="U74" s="449">
        <f t="shared" si="17"/>
        <v>0</v>
      </c>
      <c r="V74" s="456">
        <f t="shared" si="18"/>
        <v>0</v>
      </c>
      <c r="W74" s="115"/>
    </row>
    <row r="75" spans="2:23" ht="13.5">
      <c r="B75" s="109"/>
      <c r="C75" s="117" t="s">
        <v>242</v>
      </c>
      <c r="D75" s="118"/>
      <c r="E75" s="117" t="s">
        <v>243</v>
      </c>
      <c r="F75" s="118"/>
      <c r="G75" s="119"/>
      <c r="H75" s="457">
        <v>0</v>
      </c>
      <c r="I75" s="458">
        <v>0</v>
      </c>
      <c r="J75" s="459">
        <v>0</v>
      </c>
      <c r="K75" s="460">
        <f t="shared" si="13"/>
        <v>0</v>
      </c>
      <c r="L75" s="461">
        <v>0</v>
      </c>
      <c r="M75" s="458">
        <v>0</v>
      </c>
      <c r="N75" s="459">
        <v>0</v>
      </c>
      <c r="O75" s="462">
        <f t="shared" si="14"/>
        <v>0</v>
      </c>
      <c r="P75" s="463">
        <v>0</v>
      </c>
      <c r="Q75" s="463">
        <v>0</v>
      </c>
      <c r="R75" s="463">
        <v>0</v>
      </c>
      <c r="S75" s="464">
        <f t="shared" si="15"/>
        <v>0</v>
      </c>
      <c r="T75" s="458">
        <f t="shared" si="16"/>
        <v>0</v>
      </c>
      <c r="U75" s="458">
        <f t="shared" si="17"/>
        <v>0</v>
      </c>
      <c r="V75" s="465">
        <f t="shared" si="18"/>
        <v>0</v>
      </c>
      <c r="W75" s="115"/>
    </row>
    <row r="76" spans="2:23" ht="13.5">
      <c r="B76" s="109"/>
      <c r="C76" s="117"/>
      <c r="D76" s="118"/>
      <c r="E76" s="117" t="s">
        <v>222</v>
      </c>
      <c r="F76" s="118"/>
      <c r="G76" s="119"/>
      <c r="H76" s="457">
        <v>0</v>
      </c>
      <c r="I76" s="458">
        <v>0</v>
      </c>
      <c r="J76" s="459">
        <v>0</v>
      </c>
      <c r="K76" s="460">
        <f t="shared" si="13"/>
        <v>0</v>
      </c>
      <c r="L76" s="461">
        <v>0</v>
      </c>
      <c r="M76" s="458">
        <v>0</v>
      </c>
      <c r="N76" s="459">
        <v>0</v>
      </c>
      <c r="O76" s="462">
        <f t="shared" si="14"/>
        <v>0</v>
      </c>
      <c r="P76" s="463">
        <v>0</v>
      </c>
      <c r="Q76" s="463">
        <v>0</v>
      </c>
      <c r="R76" s="463">
        <v>0</v>
      </c>
      <c r="S76" s="464">
        <f t="shared" si="15"/>
        <v>0</v>
      </c>
      <c r="T76" s="458">
        <f t="shared" si="16"/>
        <v>0</v>
      </c>
      <c r="U76" s="458">
        <f t="shared" si="17"/>
        <v>0</v>
      </c>
      <c r="V76" s="465">
        <f t="shared" si="18"/>
        <v>0</v>
      </c>
      <c r="W76" s="115"/>
    </row>
    <row r="77" spans="2:23" ht="13.5">
      <c r="B77" s="136"/>
      <c r="C77" s="120"/>
      <c r="D77" s="121"/>
      <c r="E77" s="120" t="s">
        <v>86</v>
      </c>
      <c r="F77" s="121"/>
      <c r="G77" s="122"/>
      <c r="H77" s="472">
        <v>0</v>
      </c>
      <c r="I77" s="473">
        <v>0</v>
      </c>
      <c r="J77" s="474">
        <v>0</v>
      </c>
      <c r="K77" s="475">
        <f t="shared" si="13"/>
        <v>0</v>
      </c>
      <c r="L77" s="476">
        <v>0</v>
      </c>
      <c r="M77" s="473">
        <v>0</v>
      </c>
      <c r="N77" s="474">
        <v>0</v>
      </c>
      <c r="O77" s="477">
        <f t="shared" si="14"/>
        <v>0</v>
      </c>
      <c r="P77" s="478">
        <v>0</v>
      </c>
      <c r="Q77" s="478">
        <v>0</v>
      </c>
      <c r="R77" s="478">
        <v>0</v>
      </c>
      <c r="S77" s="479">
        <f t="shared" si="15"/>
        <v>0</v>
      </c>
      <c r="T77" s="473">
        <f t="shared" si="16"/>
        <v>0</v>
      </c>
      <c r="U77" s="473">
        <f t="shared" si="17"/>
        <v>0</v>
      </c>
      <c r="V77" s="480">
        <f t="shared" si="18"/>
        <v>0</v>
      </c>
      <c r="W77" s="115"/>
    </row>
    <row r="78" spans="2:23" ht="14.25" thickBot="1">
      <c r="B78" s="139" t="s">
        <v>244</v>
      </c>
      <c r="C78" s="71"/>
      <c r="D78" s="71"/>
      <c r="E78" s="71"/>
      <c r="F78" s="71"/>
      <c r="G78" s="140"/>
      <c r="H78" s="497">
        <v>0</v>
      </c>
      <c r="I78" s="498">
        <v>0</v>
      </c>
      <c r="J78" s="499">
        <v>0</v>
      </c>
      <c r="K78" s="500">
        <f t="shared" si="13"/>
        <v>0</v>
      </c>
      <c r="L78" s="501">
        <v>0</v>
      </c>
      <c r="M78" s="498">
        <v>0</v>
      </c>
      <c r="N78" s="499">
        <v>0</v>
      </c>
      <c r="O78" s="502">
        <f t="shared" si="14"/>
        <v>0</v>
      </c>
      <c r="P78" s="503">
        <v>0</v>
      </c>
      <c r="Q78" s="503">
        <v>0</v>
      </c>
      <c r="R78" s="503">
        <v>0</v>
      </c>
      <c r="S78" s="504">
        <f t="shared" si="15"/>
        <v>0</v>
      </c>
      <c r="T78" s="498">
        <f t="shared" si="16"/>
        <v>0</v>
      </c>
      <c r="U78" s="498">
        <f t="shared" si="17"/>
        <v>0</v>
      </c>
      <c r="V78" s="505">
        <f t="shared" si="18"/>
        <v>0</v>
      </c>
      <c r="W78" s="115"/>
    </row>
    <row r="79" spans="2:23" ht="13.5">
      <c r="B79" s="109" t="s">
        <v>245</v>
      </c>
      <c r="C79" s="110"/>
      <c r="D79" s="110"/>
      <c r="E79" s="110"/>
      <c r="F79" s="110"/>
      <c r="G79" s="111"/>
      <c r="H79" s="506"/>
      <c r="I79" s="507"/>
      <c r="J79" s="508"/>
      <c r="K79" s="509"/>
      <c r="L79" s="510"/>
      <c r="M79" s="507"/>
      <c r="N79" s="508"/>
      <c r="O79" s="508"/>
      <c r="P79" s="511"/>
      <c r="Q79" s="511"/>
      <c r="R79" s="511"/>
      <c r="S79" s="512"/>
      <c r="T79" s="507"/>
      <c r="U79" s="507"/>
      <c r="V79" s="513"/>
      <c r="W79" s="115"/>
    </row>
    <row r="80" spans="2:23" ht="13.5">
      <c r="B80" s="109"/>
      <c r="C80" s="141" t="s">
        <v>246</v>
      </c>
      <c r="D80" s="142"/>
      <c r="E80" s="142"/>
      <c r="F80" s="142"/>
      <c r="G80" s="143"/>
      <c r="H80" s="522">
        <v>0</v>
      </c>
      <c r="I80" s="523">
        <v>0</v>
      </c>
      <c r="J80" s="524">
        <v>0</v>
      </c>
      <c r="K80" s="525">
        <f>IF(K73-K78&gt;0,K73-K78,0)</f>
        <v>0</v>
      </c>
      <c r="L80" s="526">
        <v>0</v>
      </c>
      <c r="M80" s="523">
        <v>0</v>
      </c>
      <c r="N80" s="524">
        <v>0</v>
      </c>
      <c r="O80" s="527">
        <f>IF(O73-O78&gt;0,O73-O78,0)</f>
        <v>0</v>
      </c>
      <c r="P80" s="528">
        <v>0</v>
      </c>
      <c r="Q80" s="528">
        <v>0</v>
      </c>
      <c r="R80" s="528">
        <v>0</v>
      </c>
      <c r="S80" s="529">
        <f aca="true" t="shared" si="19" ref="S80:S96">H80+L80</f>
        <v>0</v>
      </c>
      <c r="T80" s="523">
        <f aca="true" t="shared" si="20" ref="T80:T96">I80+M80</f>
        <v>0</v>
      </c>
      <c r="U80" s="523">
        <f aca="true" t="shared" si="21" ref="U80:U96">J80+N80+P80+Q80+R80</f>
        <v>0</v>
      </c>
      <c r="V80" s="530">
        <f aca="true" t="shared" si="22" ref="V80:V96">SUM(S80:U80)</f>
        <v>0</v>
      </c>
      <c r="W80" s="115"/>
    </row>
    <row r="81" spans="2:23" ht="14.25" thickBot="1">
      <c r="B81" s="109"/>
      <c r="C81" s="144" t="s">
        <v>247</v>
      </c>
      <c r="D81" s="145"/>
      <c r="E81" s="145"/>
      <c r="F81" s="145"/>
      <c r="G81" s="146"/>
      <c r="H81" s="531">
        <v>0</v>
      </c>
      <c r="I81" s="532">
        <v>0</v>
      </c>
      <c r="J81" s="533">
        <v>0</v>
      </c>
      <c r="K81" s="534">
        <f>IF(K74-K79&gt;0,K74-K79,0)</f>
        <v>0</v>
      </c>
      <c r="L81" s="535">
        <v>0</v>
      </c>
      <c r="M81" s="532">
        <v>0</v>
      </c>
      <c r="N81" s="533">
        <v>0</v>
      </c>
      <c r="O81" s="536">
        <f>IF(O74-O79&gt;0,O74-O79,0)</f>
        <v>0</v>
      </c>
      <c r="P81" s="537">
        <v>0</v>
      </c>
      <c r="Q81" s="537">
        <v>6501</v>
      </c>
      <c r="R81" s="537">
        <v>0</v>
      </c>
      <c r="S81" s="538">
        <f t="shared" si="19"/>
        <v>0</v>
      </c>
      <c r="T81" s="532">
        <f t="shared" si="20"/>
        <v>0</v>
      </c>
      <c r="U81" s="532">
        <f t="shared" si="21"/>
        <v>6501</v>
      </c>
      <c r="V81" s="539">
        <f t="shared" si="22"/>
        <v>6501</v>
      </c>
      <c r="W81" s="115"/>
    </row>
    <row r="82" spans="2:23" ht="13.5">
      <c r="B82" s="147" t="s">
        <v>70</v>
      </c>
      <c r="C82" s="50"/>
      <c r="D82" s="50"/>
      <c r="E82" s="50"/>
      <c r="F82" s="50"/>
      <c r="G82" s="51"/>
      <c r="H82" s="540"/>
      <c r="I82" s="541"/>
      <c r="J82" s="542"/>
      <c r="K82" s="543"/>
      <c r="L82" s="544"/>
      <c r="M82" s="541"/>
      <c r="N82" s="542"/>
      <c r="O82" s="545"/>
      <c r="P82" s="546"/>
      <c r="Q82" s="546"/>
      <c r="R82" s="546"/>
      <c r="S82" s="547">
        <f t="shared" si="19"/>
        <v>0</v>
      </c>
      <c r="T82" s="541">
        <f t="shared" si="20"/>
        <v>0</v>
      </c>
      <c r="U82" s="541">
        <f t="shared" si="21"/>
        <v>0</v>
      </c>
      <c r="V82" s="548">
        <f t="shared" si="22"/>
        <v>0</v>
      </c>
      <c r="W82" s="115"/>
    </row>
    <row r="83" spans="2:23" ht="14.25" thickBot="1">
      <c r="B83" s="139" t="s">
        <v>71</v>
      </c>
      <c r="C83" s="71"/>
      <c r="D83" s="71"/>
      <c r="E83" s="71"/>
      <c r="F83" s="71"/>
      <c r="G83" s="140"/>
      <c r="H83" s="549"/>
      <c r="I83" s="550"/>
      <c r="J83" s="551"/>
      <c r="K83" s="500"/>
      <c r="L83" s="552"/>
      <c r="M83" s="550"/>
      <c r="N83" s="551"/>
      <c r="O83" s="502"/>
      <c r="P83" s="553"/>
      <c r="Q83" s="553"/>
      <c r="R83" s="553"/>
      <c r="S83" s="554">
        <f t="shared" si="19"/>
        <v>0</v>
      </c>
      <c r="T83" s="550">
        <f t="shared" si="20"/>
        <v>0</v>
      </c>
      <c r="U83" s="550">
        <f t="shared" si="21"/>
        <v>0</v>
      </c>
      <c r="V83" s="555">
        <f t="shared" si="22"/>
        <v>0</v>
      </c>
      <c r="W83" s="115"/>
    </row>
    <row r="84" spans="2:23" ht="13.5">
      <c r="B84" s="148" t="s">
        <v>72</v>
      </c>
      <c r="C84" s="149"/>
      <c r="D84" s="149"/>
      <c r="E84" s="149"/>
      <c r="F84" s="149"/>
      <c r="G84" s="150"/>
      <c r="H84" s="556">
        <f aca="true" t="shared" si="23" ref="H84:R84">SUM(H85:H86)</f>
        <v>9889</v>
      </c>
      <c r="I84" s="557">
        <f t="shared" si="23"/>
        <v>41060</v>
      </c>
      <c r="J84" s="558">
        <f t="shared" si="23"/>
        <v>45899</v>
      </c>
      <c r="K84" s="559">
        <f aca="true" t="shared" si="24" ref="K84:K95">SUM(H84:J84)</f>
        <v>96848</v>
      </c>
      <c r="L84" s="560">
        <f t="shared" si="23"/>
        <v>112</v>
      </c>
      <c r="M84" s="557">
        <f t="shared" si="23"/>
        <v>0</v>
      </c>
      <c r="N84" s="561">
        <f t="shared" si="23"/>
        <v>0</v>
      </c>
      <c r="O84" s="558">
        <f aca="true" t="shared" si="25" ref="O84:O95">SUM(L84:N84)</f>
        <v>112</v>
      </c>
      <c r="P84" s="562">
        <f t="shared" si="23"/>
        <v>545</v>
      </c>
      <c r="Q84" s="562">
        <f t="shared" si="23"/>
        <v>931</v>
      </c>
      <c r="R84" s="562">
        <f t="shared" si="23"/>
        <v>28482</v>
      </c>
      <c r="S84" s="563">
        <f t="shared" si="19"/>
        <v>10001</v>
      </c>
      <c r="T84" s="564">
        <f t="shared" si="20"/>
        <v>41060</v>
      </c>
      <c r="U84" s="564">
        <f t="shared" si="21"/>
        <v>75857</v>
      </c>
      <c r="V84" s="565">
        <f t="shared" si="22"/>
        <v>126918</v>
      </c>
      <c r="W84" s="115"/>
    </row>
    <row r="85" spans="2:23" ht="13.5">
      <c r="B85" s="109"/>
      <c r="C85" s="110"/>
      <c r="D85" s="110"/>
      <c r="E85" s="110"/>
      <c r="F85" s="117" t="s">
        <v>42</v>
      </c>
      <c r="G85" s="119"/>
      <c r="H85" s="566">
        <v>0</v>
      </c>
      <c r="I85" s="567">
        <v>0</v>
      </c>
      <c r="J85" s="568">
        <v>0</v>
      </c>
      <c r="K85" s="460">
        <f t="shared" si="24"/>
        <v>0</v>
      </c>
      <c r="L85" s="569">
        <v>0</v>
      </c>
      <c r="M85" s="567">
        <v>0</v>
      </c>
      <c r="N85" s="568">
        <v>0</v>
      </c>
      <c r="O85" s="462">
        <f t="shared" si="25"/>
        <v>0</v>
      </c>
      <c r="P85" s="570">
        <v>0</v>
      </c>
      <c r="Q85" s="570">
        <v>0</v>
      </c>
      <c r="R85" s="570">
        <v>0</v>
      </c>
      <c r="S85" s="571">
        <f t="shared" si="19"/>
        <v>0</v>
      </c>
      <c r="T85" s="567">
        <f t="shared" si="20"/>
        <v>0</v>
      </c>
      <c r="U85" s="567">
        <f t="shared" si="21"/>
        <v>0</v>
      </c>
      <c r="V85" s="572">
        <f t="shared" si="22"/>
        <v>0</v>
      </c>
      <c r="W85" s="115"/>
    </row>
    <row r="86" spans="2:23" ht="13.5">
      <c r="B86" s="136"/>
      <c r="C86" s="42"/>
      <c r="D86" s="42"/>
      <c r="E86" s="42"/>
      <c r="F86" s="120" t="s">
        <v>43</v>
      </c>
      <c r="G86" s="122"/>
      <c r="H86" s="573">
        <v>9889</v>
      </c>
      <c r="I86" s="574">
        <v>41060</v>
      </c>
      <c r="J86" s="575">
        <v>45899</v>
      </c>
      <c r="K86" s="475">
        <f t="shared" si="24"/>
        <v>96848</v>
      </c>
      <c r="L86" s="576">
        <v>112</v>
      </c>
      <c r="M86" s="574">
        <v>0</v>
      </c>
      <c r="N86" s="575">
        <v>0</v>
      </c>
      <c r="O86" s="477">
        <f t="shared" si="25"/>
        <v>112</v>
      </c>
      <c r="P86" s="577">
        <v>545</v>
      </c>
      <c r="Q86" s="577">
        <v>931</v>
      </c>
      <c r="R86" s="577">
        <v>28482</v>
      </c>
      <c r="S86" s="578">
        <f t="shared" si="19"/>
        <v>10001</v>
      </c>
      <c r="T86" s="574">
        <f t="shared" si="20"/>
        <v>41060</v>
      </c>
      <c r="U86" s="574">
        <f t="shared" si="21"/>
        <v>75857</v>
      </c>
      <c r="V86" s="579">
        <f t="shared" si="22"/>
        <v>126918</v>
      </c>
      <c r="W86" s="115"/>
    </row>
    <row r="87" spans="2:23" ht="13.5">
      <c r="B87" s="151" t="s">
        <v>91</v>
      </c>
      <c r="C87" s="46"/>
      <c r="D87" s="46"/>
      <c r="E87" s="46"/>
      <c r="F87" s="46"/>
      <c r="G87" s="47"/>
      <c r="H87" s="580">
        <f aca="true" t="shared" si="26" ref="H87:R87">SUM(H88:H89)</f>
        <v>0</v>
      </c>
      <c r="I87" s="581">
        <f t="shared" si="26"/>
        <v>0</v>
      </c>
      <c r="J87" s="453">
        <f t="shared" si="26"/>
        <v>0</v>
      </c>
      <c r="K87" s="451">
        <f t="shared" si="24"/>
        <v>0</v>
      </c>
      <c r="L87" s="582">
        <f t="shared" si="26"/>
        <v>31007</v>
      </c>
      <c r="M87" s="581">
        <f t="shared" si="26"/>
        <v>0</v>
      </c>
      <c r="N87" s="583">
        <f t="shared" si="26"/>
        <v>0</v>
      </c>
      <c r="O87" s="453">
        <f t="shared" si="25"/>
        <v>31007</v>
      </c>
      <c r="P87" s="584">
        <f t="shared" si="26"/>
        <v>0</v>
      </c>
      <c r="Q87" s="584">
        <f t="shared" si="26"/>
        <v>6543</v>
      </c>
      <c r="R87" s="584">
        <f t="shared" si="26"/>
        <v>18296</v>
      </c>
      <c r="S87" s="585">
        <f t="shared" si="19"/>
        <v>31007</v>
      </c>
      <c r="T87" s="586">
        <f t="shared" si="20"/>
        <v>0</v>
      </c>
      <c r="U87" s="586">
        <f t="shared" si="21"/>
        <v>24839</v>
      </c>
      <c r="V87" s="587">
        <f t="shared" si="22"/>
        <v>55846</v>
      </c>
      <c r="W87" s="115"/>
    </row>
    <row r="88" spans="2:23" ht="13.5">
      <c r="B88" s="109"/>
      <c r="C88" s="110"/>
      <c r="D88" s="110"/>
      <c r="E88" s="110"/>
      <c r="F88" s="117" t="s">
        <v>42</v>
      </c>
      <c r="G88" s="119"/>
      <c r="H88" s="457">
        <v>0</v>
      </c>
      <c r="I88" s="458">
        <v>0</v>
      </c>
      <c r="J88" s="459">
        <v>0</v>
      </c>
      <c r="K88" s="460">
        <f t="shared" si="24"/>
        <v>0</v>
      </c>
      <c r="L88" s="461">
        <v>0</v>
      </c>
      <c r="M88" s="458">
        <v>0</v>
      </c>
      <c r="N88" s="459">
        <v>0</v>
      </c>
      <c r="O88" s="462">
        <f t="shared" si="25"/>
        <v>0</v>
      </c>
      <c r="P88" s="463">
        <v>0</v>
      </c>
      <c r="Q88" s="463">
        <v>0</v>
      </c>
      <c r="R88" s="463">
        <v>0</v>
      </c>
      <c r="S88" s="464">
        <f t="shared" si="19"/>
        <v>0</v>
      </c>
      <c r="T88" s="458">
        <f t="shared" si="20"/>
        <v>0</v>
      </c>
      <c r="U88" s="458">
        <f t="shared" si="21"/>
        <v>0</v>
      </c>
      <c r="V88" s="465">
        <f t="shared" si="22"/>
        <v>0</v>
      </c>
      <c r="W88" s="115"/>
    </row>
    <row r="89" spans="2:23" ht="13.5">
      <c r="B89" s="136"/>
      <c r="C89" s="42"/>
      <c r="D89" s="42"/>
      <c r="E89" s="42"/>
      <c r="F89" s="128" t="s">
        <v>43</v>
      </c>
      <c r="G89" s="43"/>
      <c r="H89" s="490">
        <v>0</v>
      </c>
      <c r="I89" s="434">
        <v>0</v>
      </c>
      <c r="J89" s="491">
        <v>0</v>
      </c>
      <c r="K89" s="492">
        <f t="shared" si="24"/>
        <v>0</v>
      </c>
      <c r="L89" s="493">
        <v>31007</v>
      </c>
      <c r="M89" s="434">
        <v>0</v>
      </c>
      <c r="N89" s="491">
        <v>0</v>
      </c>
      <c r="O89" s="494">
        <f t="shared" si="25"/>
        <v>31007</v>
      </c>
      <c r="P89" s="495">
        <v>0</v>
      </c>
      <c r="Q89" s="495">
        <v>6543</v>
      </c>
      <c r="R89" s="495">
        <v>18296</v>
      </c>
      <c r="S89" s="496">
        <f t="shared" si="19"/>
        <v>31007</v>
      </c>
      <c r="T89" s="434">
        <f t="shared" si="20"/>
        <v>0</v>
      </c>
      <c r="U89" s="434">
        <f t="shared" si="21"/>
        <v>24839</v>
      </c>
      <c r="V89" s="435">
        <f t="shared" si="22"/>
        <v>55846</v>
      </c>
      <c r="W89" s="115"/>
    </row>
    <row r="90" spans="2:23" ht="13.5">
      <c r="B90" s="644" t="s">
        <v>92</v>
      </c>
      <c r="C90" s="645"/>
      <c r="D90" s="645"/>
      <c r="E90" s="645"/>
      <c r="F90" s="152" t="s">
        <v>44</v>
      </c>
      <c r="G90" s="143"/>
      <c r="H90" s="522">
        <v>0</v>
      </c>
      <c r="I90" s="523">
        <v>0</v>
      </c>
      <c r="J90" s="524">
        <v>0</v>
      </c>
      <c r="K90" s="525">
        <f t="shared" si="24"/>
        <v>0</v>
      </c>
      <c r="L90" s="526">
        <v>0</v>
      </c>
      <c r="M90" s="523">
        <v>0</v>
      </c>
      <c r="N90" s="524">
        <v>0</v>
      </c>
      <c r="O90" s="527">
        <f t="shared" si="25"/>
        <v>0</v>
      </c>
      <c r="P90" s="528">
        <v>0</v>
      </c>
      <c r="Q90" s="528">
        <v>0</v>
      </c>
      <c r="R90" s="528">
        <v>0</v>
      </c>
      <c r="S90" s="529">
        <f t="shared" si="19"/>
        <v>0</v>
      </c>
      <c r="T90" s="523">
        <f t="shared" si="20"/>
        <v>0</v>
      </c>
      <c r="U90" s="523">
        <f t="shared" si="21"/>
        <v>0</v>
      </c>
      <c r="V90" s="530">
        <f t="shared" si="22"/>
        <v>0</v>
      </c>
      <c r="W90" s="115"/>
    </row>
    <row r="91" spans="2:23" ht="13.5">
      <c r="B91" s="646"/>
      <c r="C91" s="647"/>
      <c r="D91" s="647"/>
      <c r="E91" s="647"/>
      <c r="F91" s="120" t="s">
        <v>45</v>
      </c>
      <c r="G91" s="122"/>
      <c r="H91" s="472">
        <v>0</v>
      </c>
      <c r="I91" s="473">
        <v>0</v>
      </c>
      <c r="J91" s="474">
        <v>0</v>
      </c>
      <c r="K91" s="475">
        <f t="shared" si="24"/>
        <v>0</v>
      </c>
      <c r="L91" s="476">
        <v>0</v>
      </c>
      <c r="M91" s="473">
        <v>0</v>
      </c>
      <c r="N91" s="474">
        <v>0</v>
      </c>
      <c r="O91" s="477">
        <f t="shared" si="25"/>
        <v>0</v>
      </c>
      <c r="P91" s="478">
        <v>0</v>
      </c>
      <c r="Q91" s="478">
        <v>6543</v>
      </c>
      <c r="R91" s="478">
        <v>18296</v>
      </c>
      <c r="S91" s="479">
        <f t="shared" si="19"/>
        <v>0</v>
      </c>
      <c r="T91" s="473">
        <f t="shared" si="20"/>
        <v>0</v>
      </c>
      <c r="U91" s="473">
        <f t="shared" si="21"/>
        <v>24839</v>
      </c>
      <c r="V91" s="480">
        <f t="shared" si="22"/>
        <v>24839</v>
      </c>
      <c r="W91" s="115"/>
    </row>
    <row r="92" spans="2:23" ht="13.5">
      <c r="B92" s="644" t="s">
        <v>93</v>
      </c>
      <c r="C92" s="645"/>
      <c r="D92" s="645"/>
      <c r="E92" s="645"/>
      <c r="F92" s="152" t="s">
        <v>46</v>
      </c>
      <c r="G92" s="143"/>
      <c r="H92" s="522">
        <v>0</v>
      </c>
      <c r="I92" s="523">
        <v>0</v>
      </c>
      <c r="J92" s="524">
        <v>0</v>
      </c>
      <c r="K92" s="525">
        <f t="shared" si="24"/>
        <v>0</v>
      </c>
      <c r="L92" s="526">
        <v>0</v>
      </c>
      <c r="M92" s="523">
        <v>0</v>
      </c>
      <c r="N92" s="524">
        <v>0</v>
      </c>
      <c r="O92" s="527">
        <f t="shared" si="25"/>
        <v>0</v>
      </c>
      <c r="P92" s="528">
        <v>0</v>
      </c>
      <c r="Q92" s="528">
        <v>0</v>
      </c>
      <c r="R92" s="528">
        <v>0</v>
      </c>
      <c r="S92" s="529">
        <f t="shared" si="19"/>
        <v>0</v>
      </c>
      <c r="T92" s="523">
        <f t="shared" si="20"/>
        <v>0</v>
      </c>
      <c r="U92" s="523">
        <f t="shared" si="21"/>
        <v>0</v>
      </c>
      <c r="V92" s="530">
        <f t="shared" si="22"/>
        <v>0</v>
      </c>
      <c r="W92" s="115"/>
    </row>
    <row r="93" spans="2:23" ht="13.5">
      <c r="B93" s="646"/>
      <c r="C93" s="647"/>
      <c r="D93" s="647"/>
      <c r="E93" s="647"/>
      <c r="F93" s="120" t="s">
        <v>45</v>
      </c>
      <c r="G93" s="122"/>
      <c r="H93" s="472">
        <v>0</v>
      </c>
      <c r="I93" s="473">
        <v>0</v>
      </c>
      <c r="J93" s="474">
        <v>0</v>
      </c>
      <c r="K93" s="475">
        <f t="shared" si="24"/>
        <v>0</v>
      </c>
      <c r="L93" s="476">
        <v>0</v>
      </c>
      <c r="M93" s="473">
        <v>0</v>
      </c>
      <c r="N93" s="474">
        <v>0</v>
      </c>
      <c r="O93" s="477">
        <f t="shared" si="25"/>
        <v>0</v>
      </c>
      <c r="P93" s="478">
        <v>0</v>
      </c>
      <c r="Q93" s="478">
        <v>931</v>
      </c>
      <c r="R93" s="478">
        <v>0</v>
      </c>
      <c r="S93" s="479">
        <f t="shared" si="19"/>
        <v>0</v>
      </c>
      <c r="T93" s="473">
        <f t="shared" si="20"/>
        <v>0</v>
      </c>
      <c r="U93" s="473">
        <f t="shared" si="21"/>
        <v>931</v>
      </c>
      <c r="V93" s="480">
        <f t="shared" si="22"/>
        <v>931</v>
      </c>
      <c r="W93" s="115"/>
    </row>
    <row r="94" spans="2:23" ht="13.5">
      <c r="B94" s="644" t="s">
        <v>94</v>
      </c>
      <c r="C94" s="645"/>
      <c r="D94" s="645"/>
      <c r="E94" s="645"/>
      <c r="F94" s="152" t="s">
        <v>46</v>
      </c>
      <c r="G94" s="143"/>
      <c r="H94" s="522">
        <v>0</v>
      </c>
      <c r="I94" s="523">
        <v>0</v>
      </c>
      <c r="J94" s="524">
        <v>0</v>
      </c>
      <c r="K94" s="525">
        <f t="shared" si="24"/>
        <v>0</v>
      </c>
      <c r="L94" s="526">
        <v>0</v>
      </c>
      <c r="M94" s="523">
        <v>0</v>
      </c>
      <c r="N94" s="524">
        <v>0</v>
      </c>
      <c r="O94" s="527">
        <f t="shared" si="25"/>
        <v>0</v>
      </c>
      <c r="P94" s="528">
        <v>0</v>
      </c>
      <c r="Q94" s="528">
        <v>0</v>
      </c>
      <c r="R94" s="528">
        <v>0</v>
      </c>
      <c r="S94" s="529">
        <f t="shared" si="19"/>
        <v>0</v>
      </c>
      <c r="T94" s="523">
        <f t="shared" si="20"/>
        <v>0</v>
      </c>
      <c r="U94" s="523">
        <f t="shared" si="21"/>
        <v>0</v>
      </c>
      <c r="V94" s="530">
        <f t="shared" si="22"/>
        <v>0</v>
      </c>
      <c r="W94" s="115"/>
    </row>
    <row r="95" spans="2:23" ht="14.25" thickBot="1">
      <c r="B95" s="648"/>
      <c r="C95" s="649"/>
      <c r="D95" s="649"/>
      <c r="E95" s="649"/>
      <c r="F95" s="153" t="s">
        <v>47</v>
      </c>
      <c r="G95" s="146"/>
      <c r="H95" s="531">
        <v>0</v>
      </c>
      <c r="I95" s="532">
        <v>0</v>
      </c>
      <c r="J95" s="533">
        <v>0</v>
      </c>
      <c r="K95" s="534">
        <f t="shared" si="24"/>
        <v>0</v>
      </c>
      <c r="L95" s="535">
        <v>0</v>
      </c>
      <c r="M95" s="532">
        <v>0</v>
      </c>
      <c r="N95" s="533">
        <v>0</v>
      </c>
      <c r="O95" s="536">
        <f t="shared" si="25"/>
        <v>0</v>
      </c>
      <c r="P95" s="537">
        <v>0</v>
      </c>
      <c r="Q95" s="537">
        <v>7474</v>
      </c>
      <c r="R95" s="537">
        <v>18296</v>
      </c>
      <c r="S95" s="538">
        <f t="shared" si="19"/>
        <v>0</v>
      </c>
      <c r="T95" s="532">
        <f t="shared" si="20"/>
        <v>0</v>
      </c>
      <c r="U95" s="532">
        <f t="shared" si="21"/>
        <v>25770</v>
      </c>
      <c r="V95" s="539">
        <f t="shared" si="22"/>
        <v>25770</v>
      </c>
      <c r="W95" s="115"/>
    </row>
    <row r="96" spans="1:23" s="155" customFormat="1" ht="13.5">
      <c r="A96" s="29"/>
      <c r="B96" s="20" t="s">
        <v>104</v>
      </c>
      <c r="C96" s="21"/>
      <c r="D96" s="22"/>
      <c r="E96" s="638" t="s">
        <v>100</v>
      </c>
      <c r="F96" s="639"/>
      <c r="G96" s="640"/>
      <c r="H96" s="588"/>
      <c r="I96" s="589"/>
      <c r="J96" s="590"/>
      <c r="K96" s="591"/>
      <c r="L96" s="590"/>
      <c r="M96" s="590"/>
      <c r="N96" s="590"/>
      <c r="O96" s="592"/>
      <c r="P96" s="593"/>
      <c r="Q96" s="593"/>
      <c r="R96" s="593"/>
      <c r="S96" s="588">
        <f t="shared" si="19"/>
        <v>0</v>
      </c>
      <c r="T96" s="589">
        <f t="shared" si="20"/>
        <v>0</v>
      </c>
      <c r="U96" s="589">
        <f t="shared" si="21"/>
        <v>0</v>
      </c>
      <c r="V96" s="594">
        <f t="shared" si="22"/>
        <v>0</v>
      </c>
      <c r="W96" s="154"/>
    </row>
    <row r="97" spans="1:23" ht="14.25" thickBot="1">
      <c r="A97" s="155"/>
      <c r="B97" s="23"/>
      <c r="C97" s="24"/>
      <c r="D97" s="25" t="s">
        <v>248</v>
      </c>
      <c r="E97" s="641" t="s">
        <v>105</v>
      </c>
      <c r="F97" s="642"/>
      <c r="G97" s="643"/>
      <c r="H97" s="595">
        <f aca="true" t="shared" si="27" ref="H97:V97">H81/(H9)*100</f>
        <v>0</v>
      </c>
      <c r="I97" s="596">
        <f t="shared" si="27"/>
        <v>0</v>
      </c>
      <c r="J97" s="597">
        <f t="shared" si="27"/>
        <v>0</v>
      </c>
      <c r="K97" s="598">
        <f>K81/(K9)*100</f>
        <v>0</v>
      </c>
      <c r="L97" s="597">
        <f t="shared" si="27"/>
        <v>0</v>
      </c>
      <c r="M97" s="597">
        <f t="shared" si="27"/>
        <v>0</v>
      </c>
      <c r="N97" s="597">
        <f t="shared" si="27"/>
        <v>0</v>
      </c>
      <c r="O97" s="599">
        <f>O81/(O9)*100</f>
        <v>0</v>
      </c>
      <c r="P97" s="600">
        <f t="shared" si="27"/>
        <v>0</v>
      </c>
      <c r="Q97" s="600">
        <f>Q81/(Q9)*100</f>
        <v>22.286595817620842</v>
      </c>
      <c r="R97" s="600">
        <f t="shared" si="27"/>
        <v>0</v>
      </c>
      <c r="S97" s="595">
        <f t="shared" si="27"/>
        <v>0</v>
      </c>
      <c r="T97" s="596">
        <f t="shared" si="27"/>
        <v>0</v>
      </c>
      <c r="U97" s="596">
        <f t="shared" si="27"/>
        <v>2.8327537974849015</v>
      </c>
      <c r="V97" s="601">
        <f t="shared" si="27"/>
        <v>0.7555638719365144</v>
      </c>
      <c r="W97" s="115"/>
    </row>
    <row r="98" spans="2:23" ht="13.5">
      <c r="B98" s="156"/>
      <c r="C98" s="156"/>
      <c r="D98" s="156"/>
      <c r="E98" s="156"/>
      <c r="F98" s="110"/>
      <c r="G98" s="110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15"/>
    </row>
  </sheetData>
  <sheetProtection/>
  <mergeCells count="13">
    <mergeCell ref="F47:G47"/>
    <mergeCell ref="F49:G49"/>
    <mergeCell ref="E96:G96"/>
    <mergeCell ref="E97:G97"/>
    <mergeCell ref="B90:E91"/>
    <mergeCell ref="B92:E93"/>
    <mergeCell ref="B94:E95"/>
    <mergeCell ref="S4:V5"/>
    <mergeCell ref="B4:C6"/>
    <mergeCell ref="H5:K5"/>
    <mergeCell ref="L5:O5"/>
    <mergeCell ref="H4:K4"/>
    <mergeCell ref="L4:O4"/>
  </mergeCells>
  <conditionalFormatting sqref="B98:W65536 X1:IV65536 I8:K97 W7:W97 G48 E96:E97 G50:G95 B1:B6 M8:O97 B9:C95 G4:G46 A1:A65536 P4:V97 L4:L97 D4:F95 C1:G3 H2:H97 I1:W3">
    <cfRule type="cellIs" priority="1" dxfId="0" operator="equal" stopIfTrue="1">
      <formula>0</formula>
    </cfRule>
  </conditionalFormatting>
  <printOptions/>
  <pageMargins left="0.5905511811023623" right="0.5905511811023623" top="0.35433070866141736" bottom="0.31496062992125984" header="0.5118110236220472" footer="0.1968503937007874"/>
  <pageSetup errors="blank" horizontalDpi="600" verticalDpi="600" orientation="landscape" paperSize="9" scale="64" r:id="rId2"/>
  <headerFooter alignWithMargins="0">
    <oddFooter>&amp;C&amp;"ＭＳ Ｐゴシック,太字"&amp;16 11　介護サービス事業</oddFooter>
  </headerFooter>
  <rowBreaks count="1" manualBreakCount="1">
    <brk id="67" min="1" max="2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K29"/>
  <sheetViews>
    <sheetView view="pageBreakPreview" zoomScaleNormal="85" zoomScaleSheetLayoutView="100" zoomScalePageLayoutView="0" workbookViewId="0" topLeftCell="A1">
      <pane xSplit="5" ySplit="4" topLeftCell="F5" activePane="bottomRight" state="frozen"/>
      <selection pane="topLeft" activeCell="T7" sqref="T7"/>
      <selection pane="topRight" activeCell="T7" sqref="T7"/>
      <selection pane="bottomLeft" activeCell="T7" sqref="T7"/>
      <selection pane="bottomRight" activeCell="D4" sqref="D4"/>
    </sheetView>
  </sheetViews>
  <sheetFormatPr defaultColWidth="9.00390625" defaultRowHeight="13.5"/>
  <cols>
    <col min="1" max="1" width="5.375" style="30" customWidth="1"/>
    <col min="2" max="3" width="4.625" style="30" customWidth="1"/>
    <col min="4" max="4" width="9.00390625" style="30" customWidth="1"/>
    <col min="5" max="11" width="14.625" style="30" customWidth="1"/>
    <col min="12" max="75" width="10.625" style="30" customWidth="1"/>
    <col min="76" max="16384" width="9.00390625" style="30" customWidth="1"/>
  </cols>
  <sheetData>
    <row r="1" spans="1:2" ht="17.25">
      <c r="A1" s="167"/>
      <c r="B1" s="6" t="s">
        <v>48</v>
      </c>
    </row>
    <row r="2" ht="17.25" customHeight="1" thickBot="1">
      <c r="K2" s="103" t="s">
        <v>177</v>
      </c>
    </row>
    <row r="3" spans="1:11" ht="13.5">
      <c r="A3" s="103"/>
      <c r="B3" s="168"/>
      <c r="C3" s="169"/>
      <c r="D3" s="170"/>
      <c r="E3" s="34" t="s">
        <v>178</v>
      </c>
      <c r="F3" s="49" t="s">
        <v>6</v>
      </c>
      <c r="G3" s="171" t="s">
        <v>7</v>
      </c>
      <c r="H3" s="171" t="s">
        <v>8</v>
      </c>
      <c r="I3" s="171" t="s">
        <v>9</v>
      </c>
      <c r="J3" s="171" t="s">
        <v>10</v>
      </c>
      <c r="K3" s="34"/>
    </row>
    <row r="4" spans="2:11" ht="14.25" thickBot="1">
      <c r="B4" s="172"/>
      <c r="C4" s="173" t="s">
        <v>179</v>
      </c>
      <c r="D4" s="173"/>
      <c r="E4" s="174"/>
      <c r="F4" s="61" t="s">
        <v>11</v>
      </c>
      <c r="G4" s="104" t="s">
        <v>12</v>
      </c>
      <c r="H4" s="104" t="s">
        <v>13</v>
      </c>
      <c r="I4" s="104" t="s">
        <v>14</v>
      </c>
      <c r="J4" s="104" t="s">
        <v>15</v>
      </c>
      <c r="K4" s="175" t="s">
        <v>134</v>
      </c>
    </row>
    <row r="5" spans="1:11" ht="13.5">
      <c r="A5" s="341"/>
      <c r="B5" s="176" t="s">
        <v>308</v>
      </c>
      <c r="C5" s="177"/>
      <c r="D5" s="178"/>
      <c r="E5" s="179"/>
      <c r="F5" s="180">
        <f>SUM(F7:F17)</f>
        <v>0</v>
      </c>
      <c r="G5" s="181">
        <f>SUM(G7:G17)</f>
        <v>0</v>
      </c>
      <c r="H5" s="181">
        <f>SUM(H7:H17)</f>
        <v>0</v>
      </c>
      <c r="I5" s="181">
        <f>SUM(I7:I17)</f>
        <v>14077</v>
      </c>
      <c r="J5" s="181">
        <f>SUM(J7:J17)</f>
        <v>191887</v>
      </c>
      <c r="K5" s="182">
        <f>SUM(F5:J5)</f>
        <v>205964</v>
      </c>
    </row>
    <row r="6" spans="1:11" ht="13.5">
      <c r="A6" s="341"/>
      <c r="B6" s="176"/>
      <c r="C6" s="183" t="s">
        <v>180</v>
      </c>
      <c r="D6" s="184"/>
      <c r="E6" s="185"/>
      <c r="F6" s="105"/>
      <c r="G6" s="106"/>
      <c r="H6" s="106"/>
      <c r="I6" s="106"/>
      <c r="J6" s="106"/>
      <c r="K6" s="186"/>
    </row>
    <row r="7" spans="1:11" ht="13.5">
      <c r="A7" s="341"/>
      <c r="B7" s="176"/>
      <c r="C7" s="187"/>
      <c r="D7" s="183" t="s">
        <v>279</v>
      </c>
      <c r="E7" s="188" t="s">
        <v>0</v>
      </c>
      <c r="F7" s="189"/>
      <c r="G7" s="190"/>
      <c r="H7" s="190"/>
      <c r="I7" s="233">
        <v>14077</v>
      </c>
      <c r="J7" s="233">
        <v>191887</v>
      </c>
      <c r="K7" s="191">
        <f aca="true" t="shared" si="0" ref="K7:K17">SUM(F7:J7)</f>
        <v>205964</v>
      </c>
    </row>
    <row r="8" spans="1:11" ht="13.5">
      <c r="A8" s="342"/>
      <c r="B8" s="176"/>
      <c r="C8" s="187"/>
      <c r="D8" s="187" t="s">
        <v>280</v>
      </c>
      <c r="E8" s="192" t="s">
        <v>1</v>
      </c>
      <c r="F8" s="193"/>
      <c r="G8" s="194"/>
      <c r="H8" s="194"/>
      <c r="I8" s="230">
        <v>0</v>
      </c>
      <c r="J8" s="230">
        <v>0</v>
      </c>
      <c r="K8" s="195">
        <f t="shared" si="0"/>
        <v>0</v>
      </c>
    </row>
    <row r="9" spans="1:11" ht="13.5">
      <c r="A9" s="342"/>
      <c r="B9" s="176"/>
      <c r="C9" s="187"/>
      <c r="D9" s="196"/>
      <c r="E9" s="197" t="s">
        <v>2</v>
      </c>
      <c r="F9" s="198"/>
      <c r="G9" s="199"/>
      <c r="H9" s="199"/>
      <c r="I9" s="228">
        <v>0</v>
      </c>
      <c r="J9" s="228">
        <v>0</v>
      </c>
      <c r="K9" s="200">
        <f t="shared" si="0"/>
        <v>0</v>
      </c>
    </row>
    <row r="10" spans="1:11" ht="13.5">
      <c r="A10" s="342"/>
      <c r="B10" s="176"/>
      <c r="C10" s="187"/>
      <c r="D10" s="650" t="s">
        <v>252</v>
      </c>
      <c r="E10" s="651"/>
      <c r="F10" s="201"/>
      <c r="G10" s="159"/>
      <c r="H10" s="159"/>
      <c r="I10" s="231">
        <v>0</v>
      </c>
      <c r="J10" s="231">
        <v>0</v>
      </c>
      <c r="K10" s="182">
        <f t="shared" si="0"/>
        <v>0</v>
      </c>
    </row>
    <row r="11" spans="1:11" ht="13.5">
      <c r="A11" s="342"/>
      <c r="B11" s="176"/>
      <c r="C11" s="187"/>
      <c r="D11" s="202" t="s">
        <v>123</v>
      </c>
      <c r="E11" s="203"/>
      <c r="F11" s="201"/>
      <c r="G11" s="159"/>
      <c r="H11" s="159"/>
      <c r="I11" s="231">
        <v>0</v>
      </c>
      <c r="J11" s="231">
        <v>0</v>
      </c>
      <c r="K11" s="182">
        <f t="shared" si="0"/>
        <v>0</v>
      </c>
    </row>
    <row r="12" spans="1:11" ht="13.5">
      <c r="A12" s="342"/>
      <c r="B12" s="176"/>
      <c r="C12" s="187"/>
      <c r="D12" s="650" t="s">
        <v>124</v>
      </c>
      <c r="E12" s="651"/>
      <c r="F12" s="201"/>
      <c r="G12" s="159"/>
      <c r="H12" s="159"/>
      <c r="I12" s="231">
        <v>0</v>
      </c>
      <c r="J12" s="231">
        <v>0</v>
      </c>
      <c r="K12" s="182">
        <f t="shared" si="0"/>
        <v>0</v>
      </c>
    </row>
    <row r="13" spans="1:11" ht="13.5">
      <c r="A13" s="342"/>
      <c r="B13" s="176"/>
      <c r="C13" s="187"/>
      <c r="D13" s="202" t="s">
        <v>125</v>
      </c>
      <c r="E13" s="203"/>
      <c r="F13" s="201"/>
      <c r="G13" s="159"/>
      <c r="H13" s="159"/>
      <c r="I13" s="231">
        <v>0</v>
      </c>
      <c r="J13" s="231">
        <v>0</v>
      </c>
      <c r="K13" s="182">
        <f t="shared" si="0"/>
        <v>0</v>
      </c>
    </row>
    <row r="14" spans="1:11" ht="13.5">
      <c r="A14" s="342"/>
      <c r="B14" s="176"/>
      <c r="C14" s="187"/>
      <c r="D14" s="202" t="s">
        <v>126</v>
      </c>
      <c r="E14" s="203"/>
      <c r="F14" s="201"/>
      <c r="G14" s="159"/>
      <c r="H14" s="159"/>
      <c r="I14" s="231">
        <v>0</v>
      </c>
      <c r="J14" s="231">
        <v>0</v>
      </c>
      <c r="K14" s="182">
        <f t="shared" si="0"/>
        <v>0</v>
      </c>
    </row>
    <row r="15" spans="1:11" ht="13.5">
      <c r="A15" s="411"/>
      <c r="B15" s="176"/>
      <c r="C15" s="187"/>
      <c r="D15" s="202" t="s">
        <v>67</v>
      </c>
      <c r="E15" s="203"/>
      <c r="F15" s="201"/>
      <c r="G15" s="159"/>
      <c r="H15" s="159"/>
      <c r="I15" s="231">
        <v>0</v>
      </c>
      <c r="J15" s="231">
        <v>0</v>
      </c>
      <c r="K15" s="182">
        <f t="shared" si="0"/>
        <v>0</v>
      </c>
    </row>
    <row r="16" spans="1:11" ht="13.5">
      <c r="A16" s="411"/>
      <c r="B16" s="176"/>
      <c r="C16" s="187"/>
      <c r="D16" s="202" t="s">
        <v>68</v>
      </c>
      <c r="E16" s="203"/>
      <c r="F16" s="201"/>
      <c r="G16" s="159"/>
      <c r="H16" s="159"/>
      <c r="I16" s="231">
        <v>0</v>
      </c>
      <c r="J16" s="231">
        <v>0</v>
      </c>
      <c r="K16" s="182">
        <f t="shared" si="0"/>
        <v>0</v>
      </c>
    </row>
    <row r="17" spans="1:11" ht="14.25" thickBot="1">
      <c r="A17" s="411"/>
      <c r="B17" s="176"/>
      <c r="C17" s="204"/>
      <c r="D17" s="183" t="s">
        <v>69</v>
      </c>
      <c r="E17" s="205"/>
      <c r="F17" s="206"/>
      <c r="G17" s="207"/>
      <c r="H17" s="207"/>
      <c r="I17" s="229">
        <v>0</v>
      </c>
      <c r="J17" s="229">
        <v>0</v>
      </c>
      <c r="K17" s="182">
        <f t="shared" si="0"/>
        <v>0</v>
      </c>
    </row>
    <row r="18" spans="2:11" ht="13.5">
      <c r="B18" s="176"/>
      <c r="C18" s="187" t="s">
        <v>181</v>
      </c>
      <c r="D18" s="170"/>
      <c r="E18" s="208"/>
      <c r="F18" s="337"/>
      <c r="G18" s="338"/>
      <c r="H18" s="338"/>
      <c r="I18" s="338"/>
      <c r="J18" s="338"/>
      <c r="K18" s="339"/>
    </row>
    <row r="19" spans="1:11" ht="13.5">
      <c r="A19" s="342"/>
      <c r="B19" s="176"/>
      <c r="C19" s="187"/>
      <c r="D19" s="202" t="s">
        <v>294</v>
      </c>
      <c r="E19" s="203"/>
      <c r="F19" s="340"/>
      <c r="G19" s="340"/>
      <c r="H19" s="340"/>
      <c r="I19" s="340"/>
      <c r="J19" s="340"/>
      <c r="K19" s="343"/>
    </row>
    <row r="20" spans="1:11" ht="13.5">
      <c r="A20" s="342"/>
      <c r="B20" s="176"/>
      <c r="C20" s="187"/>
      <c r="D20" s="202" t="s">
        <v>110</v>
      </c>
      <c r="E20" s="203"/>
      <c r="F20" s="212">
        <v>0</v>
      </c>
      <c r="G20" s="231">
        <v>0</v>
      </c>
      <c r="H20" s="231">
        <v>0</v>
      </c>
      <c r="I20" s="231">
        <v>0</v>
      </c>
      <c r="J20" s="231">
        <v>0</v>
      </c>
      <c r="K20" s="57">
        <f aca="true" t="shared" si="1" ref="K20:K29">SUM(F20:J20)</f>
        <v>0</v>
      </c>
    </row>
    <row r="21" spans="1:11" ht="13.5">
      <c r="A21" s="342"/>
      <c r="B21" s="176"/>
      <c r="C21" s="187"/>
      <c r="D21" s="202" t="s">
        <v>111</v>
      </c>
      <c r="E21" s="203"/>
      <c r="F21" s="212">
        <v>0</v>
      </c>
      <c r="G21" s="231">
        <v>0</v>
      </c>
      <c r="H21" s="231">
        <v>0</v>
      </c>
      <c r="I21" s="231">
        <v>0</v>
      </c>
      <c r="J21" s="231">
        <v>109560</v>
      </c>
      <c r="K21" s="57">
        <f t="shared" si="1"/>
        <v>109560</v>
      </c>
    </row>
    <row r="22" spans="1:11" ht="13.5">
      <c r="A22" s="342"/>
      <c r="B22" s="176"/>
      <c r="C22" s="187"/>
      <c r="D22" s="202" t="s">
        <v>112</v>
      </c>
      <c r="E22" s="203"/>
      <c r="F22" s="212">
        <v>0</v>
      </c>
      <c r="G22" s="231">
        <v>0</v>
      </c>
      <c r="H22" s="231">
        <v>0</v>
      </c>
      <c r="I22" s="231">
        <v>0</v>
      </c>
      <c r="J22" s="231">
        <v>82327</v>
      </c>
      <c r="K22" s="57">
        <f t="shared" si="1"/>
        <v>82327</v>
      </c>
    </row>
    <row r="23" spans="1:11" ht="13.5">
      <c r="A23" s="342"/>
      <c r="B23" s="176"/>
      <c r="C23" s="187"/>
      <c r="D23" s="202" t="s">
        <v>113</v>
      </c>
      <c r="E23" s="203"/>
      <c r="F23" s="212">
        <v>0</v>
      </c>
      <c r="G23" s="231">
        <v>0</v>
      </c>
      <c r="H23" s="231">
        <v>0</v>
      </c>
      <c r="I23" s="231">
        <v>0</v>
      </c>
      <c r="J23" s="231">
        <v>0</v>
      </c>
      <c r="K23" s="57">
        <f t="shared" si="1"/>
        <v>0</v>
      </c>
    </row>
    <row r="24" spans="1:11" ht="13.5">
      <c r="A24" s="342"/>
      <c r="B24" s="176"/>
      <c r="C24" s="187"/>
      <c r="D24" s="202" t="s">
        <v>114</v>
      </c>
      <c r="E24" s="203"/>
      <c r="F24" s="212">
        <v>0</v>
      </c>
      <c r="G24" s="231">
        <v>0</v>
      </c>
      <c r="H24" s="231">
        <v>0</v>
      </c>
      <c r="I24" s="231">
        <v>14077</v>
      </c>
      <c r="J24" s="231">
        <v>0</v>
      </c>
      <c r="K24" s="57">
        <f t="shared" si="1"/>
        <v>14077</v>
      </c>
    </row>
    <row r="25" spans="1:11" ht="13.5">
      <c r="A25" s="342"/>
      <c r="B25" s="176"/>
      <c r="C25" s="187"/>
      <c r="D25" s="202" t="s">
        <v>115</v>
      </c>
      <c r="E25" s="203"/>
      <c r="F25" s="212">
        <v>0</v>
      </c>
      <c r="G25" s="231">
        <v>0</v>
      </c>
      <c r="H25" s="231">
        <v>0</v>
      </c>
      <c r="I25" s="231">
        <v>0</v>
      </c>
      <c r="J25" s="231">
        <v>0</v>
      </c>
      <c r="K25" s="57">
        <f t="shared" si="1"/>
        <v>0</v>
      </c>
    </row>
    <row r="26" spans="1:11" ht="13.5">
      <c r="A26" s="342"/>
      <c r="B26" s="176"/>
      <c r="C26" s="187"/>
      <c r="D26" s="202" t="s">
        <v>116</v>
      </c>
      <c r="E26" s="203"/>
      <c r="F26" s="212">
        <v>0</v>
      </c>
      <c r="G26" s="231">
        <v>0</v>
      </c>
      <c r="H26" s="231">
        <v>0</v>
      </c>
      <c r="I26" s="231">
        <v>0</v>
      </c>
      <c r="J26" s="231">
        <v>0</v>
      </c>
      <c r="K26" s="57">
        <f t="shared" si="1"/>
        <v>0</v>
      </c>
    </row>
    <row r="27" spans="1:11" ht="13.5">
      <c r="A27" s="342"/>
      <c r="B27" s="176"/>
      <c r="C27" s="187"/>
      <c r="D27" s="202" t="s">
        <v>117</v>
      </c>
      <c r="E27" s="203"/>
      <c r="F27" s="212">
        <v>0</v>
      </c>
      <c r="G27" s="231">
        <v>0</v>
      </c>
      <c r="H27" s="231">
        <v>0</v>
      </c>
      <c r="I27" s="231">
        <v>0</v>
      </c>
      <c r="J27" s="231">
        <v>0</v>
      </c>
      <c r="K27" s="57">
        <f t="shared" si="1"/>
        <v>0</v>
      </c>
    </row>
    <row r="28" spans="1:11" ht="13.5">
      <c r="A28" s="342"/>
      <c r="B28" s="176"/>
      <c r="C28" s="187"/>
      <c r="D28" s="202" t="s">
        <v>118</v>
      </c>
      <c r="E28" s="203"/>
      <c r="F28" s="212">
        <v>0</v>
      </c>
      <c r="G28" s="231">
        <v>0</v>
      </c>
      <c r="H28" s="231">
        <v>0</v>
      </c>
      <c r="I28" s="231">
        <v>0</v>
      </c>
      <c r="J28" s="231">
        <v>0</v>
      </c>
      <c r="K28" s="57">
        <f t="shared" si="1"/>
        <v>0</v>
      </c>
    </row>
    <row r="29" spans="1:11" ht="14.25" thickBot="1">
      <c r="A29" s="342"/>
      <c r="B29" s="172"/>
      <c r="C29" s="209"/>
      <c r="D29" s="210" t="s">
        <v>119</v>
      </c>
      <c r="E29" s="211"/>
      <c r="F29" s="234">
        <v>0</v>
      </c>
      <c r="G29" s="232">
        <v>0</v>
      </c>
      <c r="H29" s="232">
        <v>0</v>
      </c>
      <c r="I29" s="232">
        <v>0</v>
      </c>
      <c r="J29" s="232">
        <v>0</v>
      </c>
      <c r="K29" s="140">
        <f t="shared" si="1"/>
        <v>0</v>
      </c>
    </row>
  </sheetData>
  <sheetProtection/>
  <mergeCells count="2">
    <mergeCell ref="D10:E10"/>
    <mergeCell ref="D12:E12"/>
  </mergeCells>
  <conditionalFormatting sqref="E1:E9 E11 F1:IV29 A30:IV65536 D19:E29 D1:D18 E13:E18 A1:C29">
    <cfRule type="cellIs" priority="1" dxfId="0" operator="equal" stopIfTrue="1">
      <formula>0</formula>
    </cfRule>
  </conditionalFormatting>
  <printOptions/>
  <pageMargins left="0.7874015748031497" right="0.7874015748031497" top="0.9055118110236221" bottom="0.5118110236220472" header="0.5118110236220472" footer="0.1968503937007874"/>
  <pageSetup errors="blank" horizontalDpi="600" verticalDpi="600" orientation="landscape" paperSize="9" r:id="rId2"/>
  <headerFooter alignWithMargins="0">
    <oddFooter>&amp;C&amp;"ＭＳ Ｐゴシック,太字"&amp;12 11　介護サービス事業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B1:AI42"/>
  <sheetViews>
    <sheetView showZeros="0" view="pageBreakPreview" zoomScaleSheetLayoutView="100" zoomScalePageLayoutView="0" workbookViewId="0" topLeftCell="A1">
      <pane xSplit="5" ySplit="6" topLeftCell="F7" activePane="bottomRight" state="frozen"/>
      <selection pane="topLeft" activeCell="T7" sqref="T7"/>
      <selection pane="topRight" activeCell="T7" sqref="T7"/>
      <selection pane="bottomLeft" activeCell="T7" sqref="T7"/>
      <selection pane="bottomRight" activeCell="D8" sqref="D8"/>
    </sheetView>
  </sheetViews>
  <sheetFormatPr defaultColWidth="9.00390625" defaultRowHeight="18.75" customHeight="1"/>
  <cols>
    <col min="1" max="1" width="3.875" style="101" customWidth="1"/>
    <col min="2" max="2" width="5.375" style="101" customWidth="1"/>
    <col min="3" max="3" width="9.875" style="101" customWidth="1"/>
    <col min="4" max="4" width="15.875" style="101" customWidth="1"/>
    <col min="5" max="5" width="3.875" style="101" customWidth="1"/>
    <col min="6" max="6" width="8.00390625" style="101" customWidth="1"/>
    <col min="7" max="7" width="6.50390625" style="101" bestFit="1" customWidth="1"/>
    <col min="8" max="8" width="7.00390625" style="101" customWidth="1"/>
    <col min="9" max="9" width="6.50390625" style="101" bestFit="1" customWidth="1"/>
    <col min="10" max="10" width="8.00390625" style="101" customWidth="1"/>
    <col min="11" max="11" width="6.50390625" style="101" bestFit="1" customWidth="1"/>
    <col min="12" max="12" width="8.125" style="102" bestFit="1" customWidth="1"/>
    <col min="13" max="13" width="6.50390625" style="101" bestFit="1" customWidth="1"/>
    <col min="14" max="14" width="8.00390625" style="101" customWidth="1"/>
    <col min="15" max="15" width="6.50390625" style="101" bestFit="1" customWidth="1"/>
    <col min="16" max="16" width="7.00390625" style="101" customWidth="1"/>
    <col min="17" max="17" width="6.50390625" style="101" bestFit="1" customWidth="1"/>
    <col min="18" max="18" width="7.00390625" style="101" customWidth="1"/>
    <col min="19" max="19" width="6.50390625" style="101" bestFit="1" customWidth="1"/>
    <col min="20" max="20" width="8.125" style="101" bestFit="1" customWidth="1"/>
    <col min="21" max="21" width="6.50390625" style="101" bestFit="1" customWidth="1"/>
    <col min="22" max="22" width="8.125" style="101" bestFit="1" customWidth="1"/>
    <col min="23" max="23" width="6.50390625" style="101" bestFit="1" customWidth="1"/>
    <col min="24" max="24" width="8.125" style="101" bestFit="1" customWidth="1"/>
    <col min="25" max="25" width="6.50390625" style="101" bestFit="1" customWidth="1"/>
    <col min="26" max="26" width="8.125" style="101" bestFit="1" customWidth="1"/>
    <col min="27" max="27" width="6.50390625" style="101" bestFit="1" customWidth="1"/>
    <col min="28" max="28" width="8.00390625" style="101" customWidth="1"/>
    <col min="29" max="29" width="6.50390625" style="101" bestFit="1" customWidth="1"/>
    <col min="30" max="30" width="7.00390625" style="101" customWidth="1"/>
    <col min="31" max="31" width="6.50390625" style="101" bestFit="1" customWidth="1"/>
    <col min="32" max="32" width="7.00390625" style="101" customWidth="1"/>
    <col min="33" max="33" width="6.50390625" style="101" bestFit="1" customWidth="1"/>
    <col min="34" max="34" width="8.375" style="101" bestFit="1" customWidth="1"/>
    <col min="35" max="35" width="6.50390625" style="101" bestFit="1" customWidth="1"/>
    <col min="36" max="16384" width="9.00390625" style="101" customWidth="1"/>
  </cols>
  <sheetData>
    <row r="1" spans="2:34" s="73" customFormat="1" ht="24.75" customHeight="1" thickBot="1">
      <c r="B1" s="2" t="s">
        <v>173</v>
      </c>
      <c r="L1" s="74"/>
      <c r="AH1" s="103" t="s">
        <v>177</v>
      </c>
    </row>
    <row r="2" spans="2:35" s="73" customFormat="1" ht="18.75" customHeight="1">
      <c r="B2" s="75"/>
      <c r="C2" s="76" t="s">
        <v>17</v>
      </c>
      <c r="D2" s="76"/>
      <c r="E2" s="76"/>
      <c r="F2" s="682" t="s">
        <v>6</v>
      </c>
      <c r="G2" s="693"/>
      <c r="H2" s="693"/>
      <c r="I2" s="693"/>
      <c r="J2" s="693"/>
      <c r="K2" s="693"/>
      <c r="L2" s="693"/>
      <c r="M2" s="683"/>
      <c r="N2" s="684" t="s">
        <v>7</v>
      </c>
      <c r="O2" s="670"/>
      <c r="P2" s="670"/>
      <c r="Q2" s="670"/>
      <c r="R2" s="670"/>
      <c r="S2" s="670"/>
      <c r="T2" s="670"/>
      <c r="U2" s="671"/>
      <c r="V2" s="684" t="s">
        <v>8</v>
      </c>
      <c r="W2" s="671"/>
      <c r="X2" s="669" t="s">
        <v>9</v>
      </c>
      <c r="Y2" s="711"/>
      <c r="Z2" s="682" t="s">
        <v>10</v>
      </c>
      <c r="AA2" s="683"/>
      <c r="AB2" s="669" t="s">
        <v>299</v>
      </c>
      <c r="AC2" s="670"/>
      <c r="AD2" s="670"/>
      <c r="AE2" s="670"/>
      <c r="AF2" s="670"/>
      <c r="AG2" s="670"/>
      <c r="AH2" s="670"/>
      <c r="AI2" s="671"/>
    </row>
    <row r="3" spans="2:35" s="73" customFormat="1" ht="18.75" customHeight="1">
      <c r="B3" s="77"/>
      <c r="C3" s="78"/>
      <c r="D3" s="78"/>
      <c r="E3" s="78"/>
      <c r="F3" s="694" t="s">
        <v>16</v>
      </c>
      <c r="G3" s="695"/>
      <c r="H3" s="695"/>
      <c r="I3" s="695"/>
      <c r="J3" s="695"/>
      <c r="K3" s="695"/>
      <c r="L3" s="695"/>
      <c r="M3" s="696"/>
      <c r="N3" s="697" t="s">
        <v>3</v>
      </c>
      <c r="O3" s="673"/>
      <c r="P3" s="673"/>
      <c r="Q3" s="673"/>
      <c r="R3" s="673"/>
      <c r="S3" s="673"/>
      <c r="T3" s="673"/>
      <c r="U3" s="674"/>
      <c r="V3" s="712" t="s">
        <v>290</v>
      </c>
      <c r="W3" s="713"/>
      <c r="X3" s="712" t="s">
        <v>5</v>
      </c>
      <c r="Y3" s="714"/>
      <c r="Z3" s="685" t="s">
        <v>291</v>
      </c>
      <c r="AA3" s="686"/>
      <c r="AB3" s="672"/>
      <c r="AC3" s="673"/>
      <c r="AD3" s="673"/>
      <c r="AE3" s="673"/>
      <c r="AF3" s="673"/>
      <c r="AG3" s="673"/>
      <c r="AH3" s="673"/>
      <c r="AI3" s="674"/>
    </row>
    <row r="4" spans="2:35" s="73" customFormat="1" ht="18.75" customHeight="1">
      <c r="B4" s="77"/>
      <c r="C4" s="78"/>
      <c r="D4" s="78"/>
      <c r="E4" s="78"/>
      <c r="F4" s="689" t="s">
        <v>182</v>
      </c>
      <c r="G4" s="691"/>
      <c r="H4" s="691" t="s">
        <v>297</v>
      </c>
      <c r="I4" s="691"/>
      <c r="J4" s="691" t="s">
        <v>298</v>
      </c>
      <c r="K4" s="691"/>
      <c r="L4" s="710" t="s">
        <v>263</v>
      </c>
      <c r="M4" s="688"/>
      <c r="N4" s="689" t="s">
        <v>182</v>
      </c>
      <c r="O4" s="690"/>
      <c r="P4" s="691" t="s">
        <v>297</v>
      </c>
      <c r="Q4" s="691"/>
      <c r="R4" s="691" t="s">
        <v>298</v>
      </c>
      <c r="S4" s="691"/>
      <c r="T4" s="687" t="s">
        <v>263</v>
      </c>
      <c r="U4" s="688"/>
      <c r="V4" s="677" t="s">
        <v>298</v>
      </c>
      <c r="W4" s="678"/>
      <c r="X4" s="677" t="s">
        <v>298</v>
      </c>
      <c r="Y4" s="678"/>
      <c r="Z4" s="677" t="s">
        <v>298</v>
      </c>
      <c r="AA4" s="678"/>
      <c r="AB4" s="689" t="s">
        <v>182</v>
      </c>
      <c r="AC4" s="690"/>
      <c r="AD4" s="691" t="s">
        <v>297</v>
      </c>
      <c r="AE4" s="691"/>
      <c r="AF4" s="691" t="s">
        <v>298</v>
      </c>
      <c r="AG4" s="691"/>
      <c r="AH4" s="687" t="s">
        <v>292</v>
      </c>
      <c r="AI4" s="688"/>
    </row>
    <row r="5" spans="2:35" s="80" customFormat="1" ht="18.75" customHeight="1">
      <c r="B5" s="81"/>
      <c r="C5" s="79"/>
      <c r="D5" s="79"/>
      <c r="E5" s="79"/>
      <c r="F5" s="364" t="s">
        <v>19</v>
      </c>
      <c r="G5" s="345" t="s">
        <v>20</v>
      </c>
      <c r="H5" s="348" t="s">
        <v>19</v>
      </c>
      <c r="I5" s="348" t="s">
        <v>20</v>
      </c>
      <c r="J5" s="348" t="s">
        <v>19</v>
      </c>
      <c r="K5" s="348" t="s">
        <v>20</v>
      </c>
      <c r="L5" s="349" t="s">
        <v>19</v>
      </c>
      <c r="M5" s="214" t="s">
        <v>20</v>
      </c>
      <c r="N5" s="364" t="s">
        <v>19</v>
      </c>
      <c r="O5" s="345" t="s">
        <v>20</v>
      </c>
      <c r="P5" s="348" t="s">
        <v>19</v>
      </c>
      <c r="Q5" s="348" t="s">
        <v>20</v>
      </c>
      <c r="R5" s="348" t="s">
        <v>19</v>
      </c>
      <c r="S5" s="348" t="s">
        <v>20</v>
      </c>
      <c r="T5" s="215" t="s">
        <v>19</v>
      </c>
      <c r="U5" s="214" t="s">
        <v>20</v>
      </c>
      <c r="V5" s="213" t="s">
        <v>19</v>
      </c>
      <c r="W5" s="214" t="s">
        <v>20</v>
      </c>
      <c r="X5" s="213" t="s">
        <v>19</v>
      </c>
      <c r="Y5" s="214" t="s">
        <v>20</v>
      </c>
      <c r="Z5" s="213" t="s">
        <v>19</v>
      </c>
      <c r="AA5" s="214" t="s">
        <v>20</v>
      </c>
      <c r="AB5" s="364" t="s">
        <v>19</v>
      </c>
      <c r="AC5" s="345" t="s">
        <v>20</v>
      </c>
      <c r="AD5" s="348" t="s">
        <v>19</v>
      </c>
      <c r="AE5" s="348" t="s">
        <v>20</v>
      </c>
      <c r="AF5" s="348" t="s">
        <v>19</v>
      </c>
      <c r="AG5" s="348" t="s">
        <v>20</v>
      </c>
      <c r="AH5" s="215" t="s">
        <v>19</v>
      </c>
      <c r="AI5" s="214" t="s">
        <v>20</v>
      </c>
    </row>
    <row r="6" spans="2:35" s="80" customFormat="1" ht="18.75" customHeight="1" thickBot="1">
      <c r="B6" s="82" t="s">
        <v>18</v>
      </c>
      <c r="C6" s="83"/>
      <c r="D6" s="83"/>
      <c r="E6" s="83"/>
      <c r="F6" s="365" t="s">
        <v>52</v>
      </c>
      <c r="G6" s="346" t="s">
        <v>21</v>
      </c>
      <c r="H6" s="350" t="s">
        <v>52</v>
      </c>
      <c r="I6" s="350" t="s">
        <v>21</v>
      </c>
      <c r="J6" s="350" t="s">
        <v>52</v>
      </c>
      <c r="K6" s="350" t="s">
        <v>21</v>
      </c>
      <c r="L6" s="351" t="s">
        <v>52</v>
      </c>
      <c r="M6" s="217" t="s">
        <v>21</v>
      </c>
      <c r="N6" s="365" t="s">
        <v>52</v>
      </c>
      <c r="O6" s="346" t="s">
        <v>21</v>
      </c>
      <c r="P6" s="350" t="s">
        <v>52</v>
      </c>
      <c r="Q6" s="350" t="s">
        <v>21</v>
      </c>
      <c r="R6" s="350" t="s">
        <v>52</v>
      </c>
      <c r="S6" s="350" t="s">
        <v>21</v>
      </c>
      <c r="T6" s="218" t="s">
        <v>52</v>
      </c>
      <c r="U6" s="217" t="s">
        <v>21</v>
      </c>
      <c r="V6" s="216" t="s">
        <v>52</v>
      </c>
      <c r="W6" s="217" t="s">
        <v>21</v>
      </c>
      <c r="X6" s="216" t="s">
        <v>52</v>
      </c>
      <c r="Y6" s="217" t="s">
        <v>21</v>
      </c>
      <c r="Z6" s="216" t="s">
        <v>52</v>
      </c>
      <c r="AA6" s="217" t="s">
        <v>21</v>
      </c>
      <c r="AB6" s="365" t="s">
        <v>52</v>
      </c>
      <c r="AC6" s="346" t="s">
        <v>21</v>
      </c>
      <c r="AD6" s="350" t="s">
        <v>52</v>
      </c>
      <c r="AE6" s="350" t="s">
        <v>21</v>
      </c>
      <c r="AF6" s="350" t="s">
        <v>52</v>
      </c>
      <c r="AG6" s="350" t="s">
        <v>21</v>
      </c>
      <c r="AH6" s="218" t="s">
        <v>52</v>
      </c>
      <c r="AI6" s="217" t="s">
        <v>21</v>
      </c>
    </row>
    <row r="7" spans="2:35" s="73" customFormat="1" ht="18.75" customHeight="1">
      <c r="B7" s="77" t="s">
        <v>22</v>
      </c>
      <c r="C7" s="78"/>
      <c r="D7" s="78"/>
      <c r="E7" s="78"/>
      <c r="F7" s="366"/>
      <c r="G7" s="375"/>
      <c r="H7" s="352"/>
      <c r="I7" s="382"/>
      <c r="J7" s="352"/>
      <c r="K7" s="382"/>
      <c r="L7" s="352"/>
      <c r="M7" s="237"/>
      <c r="N7" s="236"/>
      <c r="O7" s="347"/>
      <c r="P7" s="352"/>
      <c r="Q7" s="382"/>
      <c r="R7" s="352"/>
      <c r="S7" s="382"/>
      <c r="T7" s="238"/>
      <c r="U7" s="395"/>
      <c r="V7" s="235"/>
      <c r="W7" s="237"/>
      <c r="X7" s="235"/>
      <c r="Y7" s="395"/>
      <c r="Z7" s="235"/>
      <c r="AA7" s="395"/>
      <c r="AB7" s="236"/>
      <c r="AC7" s="347"/>
      <c r="AD7" s="352"/>
      <c r="AE7" s="382"/>
      <c r="AF7" s="352"/>
      <c r="AG7" s="382"/>
      <c r="AH7" s="238"/>
      <c r="AI7" s="395"/>
    </row>
    <row r="8" spans="2:35" s="18" customFormat="1" ht="18.75" customHeight="1">
      <c r="B8" s="84"/>
      <c r="C8" s="85" t="s">
        <v>23</v>
      </c>
      <c r="D8" s="86"/>
      <c r="E8" s="86"/>
      <c r="F8" s="367">
        <v>0</v>
      </c>
      <c r="G8" s="376">
        <f aca="true" t="shared" si="0" ref="G8:G17">ROUND(+F8/F$33*100,1)</f>
        <v>0</v>
      </c>
      <c r="H8" s="353">
        <v>0</v>
      </c>
      <c r="I8" s="383">
        <f aca="true" t="shared" si="1" ref="I8:I17">ROUND(+H8/H$33*100,1)</f>
        <v>0</v>
      </c>
      <c r="J8" s="353">
        <v>0</v>
      </c>
      <c r="K8" s="383">
        <f aca="true" t="shared" si="2" ref="K8:K17">ROUND(+J8/J$33*100,1)</f>
        <v>0</v>
      </c>
      <c r="L8" s="354">
        <f aca="true" t="shared" si="3" ref="L8:L33">+F8+H8+J8</f>
        <v>0</v>
      </c>
      <c r="M8" s="389">
        <f aca="true" t="shared" si="4" ref="M8:M17">ROUND(+L8/L$33*100,1)</f>
        <v>0</v>
      </c>
      <c r="N8" s="239"/>
      <c r="O8" s="376">
        <f aca="true" t="shared" si="5" ref="O8:O17">ROUND(+N8/N$33*100,1)</f>
        <v>0</v>
      </c>
      <c r="P8" s="353"/>
      <c r="Q8" s="383">
        <f aca="true" t="shared" si="6" ref="Q8:Q17">ROUND(+P8/P$33*100,1)</f>
        <v>0</v>
      </c>
      <c r="R8" s="353"/>
      <c r="S8" s="383">
        <f aca="true" t="shared" si="7" ref="S8:S17">ROUND(+R8/R$33*100,1)</f>
        <v>0</v>
      </c>
      <c r="T8" s="241">
        <f aca="true" t="shared" si="8" ref="T8:T33">+N8+P8+R8</f>
        <v>0</v>
      </c>
      <c r="U8" s="389">
        <f aca="true" t="shared" si="9" ref="U8:U17">ROUND(+T8/T$33*100,1)</f>
        <v>0</v>
      </c>
      <c r="V8" s="240"/>
      <c r="W8" s="389">
        <f aca="true" t="shared" si="10" ref="W8:W17">ROUND(+V8/V$33*100,1)</f>
        <v>0</v>
      </c>
      <c r="X8" s="240">
        <v>19757</v>
      </c>
      <c r="Y8" s="389">
        <f aca="true" t="shared" si="11" ref="Y8:Y17">ROUND(+X8/X$33*100,1)</f>
        <v>49.7</v>
      </c>
      <c r="Z8" s="240"/>
      <c r="AA8" s="389">
        <f aca="true" t="shared" si="12" ref="AA8:AA17">ROUND(+Z8/Z$33*100,1)</f>
        <v>0</v>
      </c>
      <c r="AB8" s="239">
        <f>F8+N8</f>
        <v>0</v>
      </c>
      <c r="AC8" s="376">
        <f aca="true" t="shared" si="13" ref="AC8:AC17">ROUND(+AB8/AB$33*100,1)</f>
        <v>0</v>
      </c>
      <c r="AD8" s="353">
        <f>H8+P8</f>
        <v>0</v>
      </c>
      <c r="AE8" s="383">
        <f aca="true" t="shared" si="14" ref="AE8:AE17">ROUND(+AD8/AD$33*100,1)</f>
        <v>0</v>
      </c>
      <c r="AF8" s="353">
        <f>J8+R8+V8+X8+Z8</f>
        <v>19757</v>
      </c>
      <c r="AG8" s="383">
        <f aca="true" t="shared" si="15" ref="AG8:AG17">ROUND(+AF8/AF$33*100,1)</f>
        <v>6.2</v>
      </c>
      <c r="AH8" s="241">
        <f aca="true" t="shared" si="16" ref="AH8:AH33">+AB8+AD8+AF8</f>
        <v>19757</v>
      </c>
      <c r="AI8" s="389">
        <f aca="true" t="shared" si="17" ref="AI8:AI17">ROUND(+AH8/AH$33*100,1)</f>
        <v>2</v>
      </c>
    </row>
    <row r="9" spans="2:35" s="18" customFormat="1" ht="18.75" customHeight="1">
      <c r="B9" s="84"/>
      <c r="C9" s="85" t="s">
        <v>24</v>
      </c>
      <c r="D9" s="86"/>
      <c r="E9" s="86"/>
      <c r="F9" s="367">
        <v>0</v>
      </c>
      <c r="G9" s="376">
        <f t="shared" si="0"/>
        <v>0</v>
      </c>
      <c r="H9" s="353">
        <v>0</v>
      </c>
      <c r="I9" s="383">
        <f t="shared" si="1"/>
        <v>0</v>
      </c>
      <c r="J9" s="353">
        <v>0</v>
      </c>
      <c r="K9" s="383">
        <f t="shared" si="2"/>
        <v>0</v>
      </c>
      <c r="L9" s="354">
        <f t="shared" si="3"/>
        <v>0</v>
      </c>
      <c r="M9" s="389">
        <f t="shared" si="4"/>
        <v>0</v>
      </c>
      <c r="N9" s="239"/>
      <c r="O9" s="376">
        <f t="shared" si="5"/>
        <v>0</v>
      </c>
      <c r="P9" s="353"/>
      <c r="Q9" s="383">
        <f t="shared" si="6"/>
        <v>0</v>
      </c>
      <c r="R9" s="353"/>
      <c r="S9" s="383">
        <f t="shared" si="7"/>
        <v>0</v>
      </c>
      <c r="T9" s="241">
        <f t="shared" si="8"/>
        <v>0</v>
      </c>
      <c r="U9" s="389">
        <f t="shared" si="9"/>
        <v>0</v>
      </c>
      <c r="V9" s="240"/>
      <c r="W9" s="389">
        <f t="shared" si="10"/>
        <v>0</v>
      </c>
      <c r="X9" s="240">
        <v>7568</v>
      </c>
      <c r="Y9" s="389">
        <f t="shared" si="11"/>
        <v>19</v>
      </c>
      <c r="Z9" s="240"/>
      <c r="AA9" s="389">
        <f t="shared" si="12"/>
        <v>0</v>
      </c>
      <c r="AB9" s="239">
        <f aca="true" t="shared" si="18" ref="AB9:AB32">F9+N9</f>
        <v>0</v>
      </c>
      <c r="AC9" s="376">
        <f t="shared" si="13"/>
        <v>0</v>
      </c>
      <c r="AD9" s="353">
        <f aca="true" t="shared" si="19" ref="AD9:AD33">H9+P9</f>
        <v>0</v>
      </c>
      <c r="AE9" s="383">
        <f t="shared" si="14"/>
        <v>0</v>
      </c>
      <c r="AF9" s="353">
        <f aca="true" t="shared" si="20" ref="AF9:AF33">J9+R9+V9+X9+Z9</f>
        <v>7568</v>
      </c>
      <c r="AG9" s="383">
        <f t="shared" si="15"/>
        <v>2.4</v>
      </c>
      <c r="AH9" s="241">
        <f t="shared" si="16"/>
        <v>7568</v>
      </c>
      <c r="AI9" s="389">
        <f t="shared" si="17"/>
        <v>0.8</v>
      </c>
    </row>
    <row r="10" spans="2:35" s="18" customFormat="1" ht="18.75" customHeight="1">
      <c r="B10" s="84"/>
      <c r="C10" s="85" t="s">
        <v>25</v>
      </c>
      <c r="D10" s="86"/>
      <c r="E10" s="86"/>
      <c r="F10" s="367">
        <v>0</v>
      </c>
      <c r="G10" s="376">
        <f t="shared" si="0"/>
        <v>0</v>
      </c>
      <c r="H10" s="353">
        <v>0</v>
      </c>
      <c r="I10" s="383">
        <f t="shared" si="1"/>
        <v>0</v>
      </c>
      <c r="J10" s="353">
        <v>19287</v>
      </c>
      <c r="K10" s="383">
        <f t="shared" si="2"/>
        <v>11.8</v>
      </c>
      <c r="L10" s="354">
        <f t="shared" si="3"/>
        <v>19287</v>
      </c>
      <c r="M10" s="389">
        <f t="shared" si="4"/>
        <v>3</v>
      </c>
      <c r="N10" s="239"/>
      <c r="O10" s="376">
        <f t="shared" si="5"/>
        <v>0</v>
      </c>
      <c r="P10" s="353"/>
      <c r="Q10" s="383">
        <f t="shared" si="6"/>
        <v>0</v>
      </c>
      <c r="R10" s="353"/>
      <c r="S10" s="383">
        <f t="shared" si="7"/>
        <v>0</v>
      </c>
      <c r="T10" s="241">
        <f t="shared" si="8"/>
        <v>0</v>
      </c>
      <c r="U10" s="389">
        <f t="shared" si="9"/>
        <v>0</v>
      </c>
      <c r="V10" s="240"/>
      <c r="W10" s="389">
        <f t="shared" si="10"/>
        <v>0</v>
      </c>
      <c r="X10" s="240">
        <v>1530</v>
      </c>
      <c r="Y10" s="389">
        <f t="shared" si="11"/>
        <v>3.9</v>
      </c>
      <c r="Z10" s="240"/>
      <c r="AA10" s="389">
        <f t="shared" si="12"/>
        <v>0</v>
      </c>
      <c r="AB10" s="239">
        <f t="shared" si="18"/>
        <v>0</v>
      </c>
      <c r="AC10" s="376">
        <f t="shared" si="13"/>
        <v>0</v>
      </c>
      <c r="AD10" s="353">
        <f t="shared" si="19"/>
        <v>0</v>
      </c>
      <c r="AE10" s="383">
        <f t="shared" si="14"/>
        <v>0</v>
      </c>
      <c r="AF10" s="353">
        <f t="shared" si="20"/>
        <v>20817</v>
      </c>
      <c r="AG10" s="383">
        <f t="shared" si="15"/>
        <v>6.5</v>
      </c>
      <c r="AH10" s="241">
        <f t="shared" si="16"/>
        <v>20817</v>
      </c>
      <c r="AI10" s="389">
        <f t="shared" si="17"/>
        <v>2.1</v>
      </c>
    </row>
    <row r="11" spans="2:35" s="18" customFormat="1" ht="18.75" customHeight="1">
      <c r="B11" s="84"/>
      <c r="C11" s="85" t="s">
        <v>26</v>
      </c>
      <c r="D11" s="86"/>
      <c r="E11" s="86"/>
      <c r="F11" s="367">
        <v>0</v>
      </c>
      <c r="G11" s="376">
        <f t="shared" si="0"/>
        <v>0</v>
      </c>
      <c r="H11" s="353">
        <v>0</v>
      </c>
      <c r="I11" s="383">
        <f t="shared" si="1"/>
        <v>0</v>
      </c>
      <c r="J11" s="353">
        <v>0</v>
      </c>
      <c r="K11" s="383">
        <f t="shared" si="2"/>
        <v>0</v>
      </c>
      <c r="L11" s="354">
        <f t="shared" si="3"/>
        <v>0</v>
      </c>
      <c r="M11" s="389">
        <f t="shared" si="4"/>
        <v>0</v>
      </c>
      <c r="N11" s="239"/>
      <c r="O11" s="376">
        <f t="shared" si="5"/>
        <v>0</v>
      </c>
      <c r="P11" s="353"/>
      <c r="Q11" s="383">
        <f t="shared" si="6"/>
        <v>0</v>
      </c>
      <c r="R11" s="353"/>
      <c r="S11" s="383">
        <f t="shared" si="7"/>
        <v>0</v>
      </c>
      <c r="T11" s="241">
        <f t="shared" si="8"/>
        <v>0</v>
      </c>
      <c r="U11" s="389">
        <f t="shared" si="9"/>
        <v>0</v>
      </c>
      <c r="V11" s="240"/>
      <c r="W11" s="389">
        <f t="shared" si="10"/>
        <v>0</v>
      </c>
      <c r="X11" s="240"/>
      <c r="Y11" s="389">
        <f t="shared" si="11"/>
        <v>0</v>
      </c>
      <c r="Z11" s="240"/>
      <c r="AA11" s="389">
        <f t="shared" si="12"/>
        <v>0</v>
      </c>
      <c r="AB11" s="239">
        <f t="shared" si="18"/>
        <v>0</v>
      </c>
      <c r="AC11" s="376">
        <f t="shared" si="13"/>
        <v>0</v>
      </c>
      <c r="AD11" s="353">
        <f t="shared" si="19"/>
        <v>0</v>
      </c>
      <c r="AE11" s="383">
        <f t="shared" si="14"/>
        <v>0</v>
      </c>
      <c r="AF11" s="353">
        <f t="shared" si="20"/>
        <v>0</v>
      </c>
      <c r="AG11" s="383">
        <f t="shared" si="15"/>
        <v>0</v>
      </c>
      <c r="AH11" s="241">
        <f t="shared" si="16"/>
        <v>0</v>
      </c>
      <c r="AI11" s="389">
        <f t="shared" si="17"/>
        <v>0</v>
      </c>
    </row>
    <row r="12" spans="2:35" s="18" customFormat="1" ht="18.75" customHeight="1">
      <c r="B12" s="84"/>
      <c r="C12" s="85" t="s">
        <v>27</v>
      </c>
      <c r="D12" s="86"/>
      <c r="E12" s="86"/>
      <c r="F12" s="367">
        <v>0</v>
      </c>
      <c r="G12" s="376">
        <f t="shared" si="0"/>
        <v>0</v>
      </c>
      <c r="H12" s="353">
        <v>0</v>
      </c>
      <c r="I12" s="383">
        <f t="shared" si="1"/>
        <v>0</v>
      </c>
      <c r="J12" s="353">
        <v>2924</v>
      </c>
      <c r="K12" s="383">
        <f t="shared" si="2"/>
        <v>1.8</v>
      </c>
      <c r="L12" s="354">
        <f t="shared" si="3"/>
        <v>2924</v>
      </c>
      <c r="M12" s="389">
        <f t="shared" si="4"/>
        <v>0.5</v>
      </c>
      <c r="N12" s="239"/>
      <c r="O12" s="376">
        <f t="shared" si="5"/>
        <v>0</v>
      </c>
      <c r="P12" s="353"/>
      <c r="Q12" s="383">
        <f t="shared" si="6"/>
        <v>0</v>
      </c>
      <c r="R12" s="353"/>
      <c r="S12" s="383">
        <f t="shared" si="7"/>
        <v>0</v>
      </c>
      <c r="T12" s="241">
        <f t="shared" si="8"/>
        <v>0</v>
      </c>
      <c r="U12" s="389">
        <f t="shared" si="9"/>
        <v>0</v>
      </c>
      <c r="V12" s="240"/>
      <c r="W12" s="389">
        <f t="shared" si="10"/>
        <v>0</v>
      </c>
      <c r="X12" s="240">
        <v>5573</v>
      </c>
      <c r="Y12" s="389">
        <f t="shared" si="11"/>
        <v>14</v>
      </c>
      <c r="Z12" s="240"/>
      <c r="AA12" s="389">
        <f t="shared" si="12"/>
        <v>0</v>
      </c>
      <c r="AB12" s="239">
        <f t="shared" si="18"/>
        <v>0</v>
      </c>
      <c r="AC12" s="376">
        <f t="shared" si="13"/>
        <v>0</v>
      </c>
      <c r="AD12" s="353">
        <f t="shared" si="19"/>
        <v>0</v>
      </c>
      <c r="AE12" s="383">
        <f t="shared" si="14"/>
        <v>0</v>
      </c>
      <c r="AF12" s="353">
        <f t="shared" si="20"/>
        <v>8497</v>
      </c>
      <c r="AG12" s="383">
        <f t="shared" si="15"/>
        <v>2.7</v>
      </c>
      <c r="AH12" s="241">
        <f t="shared" si="16"/>
        <v>8497</v>
      </c>
      <c r="AI12" s="389">
        <f t="shared" si="17"/>
        <v>0.8</v>
      </c>
    </row>
    <row r="13" spans="2:35" s="18" customFormat="1" ht="18.75" customHeight="1">
      <c r="B13" s="87"/>
      <c r="C13" s="88" t="s">
        <v>28</v>
      </c>
      <c r="D13" s="89"/>
      <c r="E13" s="89"/>
      <c r="F13" s="368">
        <v>0</v>
      </c>
      <c r="G13" s="377">
        <f t="shared" si="0"/>
        <v>0</v>
      </c>
      <c r="H13" s="355">
        <v>0</v>
      </c>
      <c r="I13" s="384">
        <f t="shared" si="1"/>
        <v>0</v>
      </c>
      <c r="J13" s="355">
        <v>22211</v>
      </c>
      <c r="K13" s="384">
        <f t="shared" si="2"/>
        <v>13.6</v>
      </c>
      <c r="L13" s="356">
        <f t="shared" si="3"/>
        <v>22211</v>
      </c>
      <c r="M13" s="390">
        <f t="shared" si="4"/>
        <v>3.5</v>
      </c>
      <c r="N13" s="242"/>
      <c r="O13" s="377">
        <f t="shared" si="5"/>
        <v>0</v>
      </c>
      <c r="P13" s="355"/>
      <c r="Q13" s="384">
        <f t="shared" si="6"/>
        <v>0</v>
      </c>
      <c r="R13" s="355"/>
      <c r="S13" s="384">
        <f t="shared" si="7"/>
        <v>0</v>
      </c>
      <c r="T13" s="244">
        <f t="shared" si="8"/>
        <v>0</v>
      </c>
      <c r="U13" s="390">
        <f t="shared" si="9"/>
        <v>0</v>
      </c>
      <c r="V13" s="243"/>
      <c r="W13" s="390">
        <f t="shared" si="10"/>
        <v>0</v>
      </c>
      <c r="X13" s="243">
        <v>34428</v>
      </c>
      <c r="Y13" s="390">
        <f t="shared" si="11"/>
        <v>86.7</v>
      </c>
      <c r="Z13" s="243"/>
      <c r="AA13" s="390">
        <f t="shared" si="12"/>
        <v>0</v>
      </c>
      <c r="AB13" s="242">
        <f t="shared" si="18"/>
        <v>0</v>
      </c>
      <c r="AC13" s="377">
        <f t="shared" si="13"/>
        <v>0</v>
      </c>
      <c r="AD13" s="355">
        <f t="shared" si="19"/>
        <v>0</v>
      </c>
      <c r="AE13" s="384">
        <f t="shared" si="14"/>
        <v>0</v>
      </c>
      <c r="AF13" s="355">
        <f t="shared" si="20"/>
        <v>56639</v>
      </c>
      <c r="AG13" s="384">
        <f t="shared" si="15"/>
        <v>17.8</v>
      </c>
      <c r="AH13" s="244">
        <f t="shared" si="16"/>
        <v>56639</v>
      </c>
      <c r="AI13" s="390">
        <f t="shared" si="17"/>
        <v>5.7</v>
      </c>
    </row>
    <row r="14" spans="2:35" s="18" customFormat="1" ht="18.75" customHeight="1">
      <c r="B14" s="90" t="s">
        <v>29</v>
      </c>
      <c r="C14" s="91"/>
      <c r="D14" s="91"/>
      <c r="E14" s="91"/>
      <c r="F14" s="369">
        <v>0</v>
      </c>
      <c r="G14" s="378">
        <f t="shared" si="0"/>
        <v>0</v>
      </c>
      <c r="H14" s="357">
        <v>0</v>
      </c>
      <c r="I14" s="385">
        <f t="shared" si="1"/>
        <v>0</v>
      </c>
      <c r="J14" s="357">
        <v>0</v>
      </c>
      <c r="K14" s="385">
        <f t="shared" si="2"/>
        <v>0</v>
      </c>
      <c r="L14" s="358">
        <f t="shared" si="3"/>
        <v>0</v>
      </c>
      <c r="M14" s="391">
        <f t="shared" si="4"/>
        <v>0</v>
      </c>
      <c r="N14" s="246"/>
      <c r="O14" s="378">
        <f t="shared" si="5"/>
        <v>0</v>
      </c>
      <c r="P14" s="357"/>
      <c r="Q14" s="385">
        <f t="shared" si="6"/>
        <v>0</v>
      </c>
      <c r="R14" s="357"/>
      <c r="S14" s="385">
        <f t="shared" si="7"/>
        <v>0</v>
      </c>
      <c r="T14" s="248">
        <f t="shared" si="8"/>
        <v>0</v>
      </c>
      <c r="U14" s="391">
        <f t="shared" si="9"/>
        <v>0</v>
      </c>
      <c r="V14" s="247"/>
      <c r="W14" s="391">
        <f t="shared" si="10"/>
        <v>0</v>
      </c>
      <c r="X14" s="247">
        <v>931</v>
      </c>
      <c r="Y14" s="391">
        <f t="shared" si="11"/>
        <v>2.3</v>
      </c>
      <c r="Z14" s="247">
        <v>3644</v>
      </c>
      <c r="AA14" s="391">
        <f t="shared" si="12"/>
        <v>6.2</v>
      </c>
      <c r="AB14" s="246">
        <f t="shared" si="18"/>
        <v>0</v>
      </c>
      <c r="AC14" s="378">
        <f t="shared" si="13"/>
        <v>0</v>
      </c>
      <c r="AD14" s="357">
        <f t="shared" si="19"/>
        <v>0</v>
      </c>
      <c r="AE14" s="385">
        <f t="shared" si="14"/>
        <v>0</v>
      </c>
      <c r="AF14" s="357">
        <f t="shared" si="20"/>
        <v>4575</v>
      </c>
      <c r="AG14" s="385">
        <f t="shared" si="15"/>
        <v>1.4</v>
      </c>
      <c r="AH14" s="248">
        <f t="shared" si="16"/>
        <v>4575</v>
      </c>
      <c r="AI14" s="391">
        <f t="shared" si="17"/>
        <v>0.5</v>
      </c>
    </row>
    <row r="15" spans="2:35" s="18" customFormat="1" ht="18.75" customHeight="1">
      <c r="B15" s="84"/>
      <c r="C15" s="344" t="s">
        <v>295</v>
      </c>
      <c r="D15" s="86"/>
      <c r="E15" s="86"/>
      <c r="F15" s="367">
        <v>0</v>
      </c>
      <c r="G15" s="376">
        <f t="shared" si="0"/>
        <v>0</v>
      </c>
      <c r="H15" s="353">
        <v>0</v>
      </c>
      <c r="I15" s="383">
        <f t="shared" si="1"/>
        <v>0</v>
      </c>
      <c r="J15" s="353">
        <v>0</v>
      </c>
      <c r="K15" s="383">
        <f t="shared" si="2"/>
        <v>0</v>
      </c>
      <c r="L15" s="354">
        <f t="shared" si="3"/>
        <v>0</v>
      </c>
      <c r="M15" s="389">
        <f t="shared" si="4"/>
        <v>0</v>
      </c>
      <c r="N15" s="239"/>
      <c r="O15" s="376">
        <f t="shared" si="5"/>
        <v>0</v>
      </c>
      <c r="P15" s="353"/>
      <c r="Q15" s="383">
        <f t="shared" si="6"/>
        <v>0</v>
      </c>
      <c r="R15" s="353"/>
      <c r="S15" s="383">
        <f t="shared" si="7"/>
        <v>0</v>
      </c>
      <c r="T15" s="241">
        <f t="shared" si="8"/>
        <v>0</v>
      </c>
      <c r="U15" s="389">
        <f t="shared" si="9"/>
        <v>0</v>
      </c>
      <c r="V15" s="240"/>
      <c r="W15" s="389">
        <f t="shared" si="10"/>
        <v>0</v>
      </c>
      <c r="X15" s="240">
        <v>931</v>
      </c>
      <c r="Y15" s="389">
        <f t="shared" si="11"/>
        <v>2.3</v>
      </c>
      <c r="Z15" s="240">
        <v>3644</v>
      </c>
      <c r="AA15" s="389">
        <f t="shared" si="12"/>
        <v>6.2</v>
      </c>
      <c r="AB15" s="239">
        <f t="shared" si="18"/>
        <v>0</v>
      </c>
      <c r="AC15" s="376">
        <f t="shared" si="13"/>
        <v>0</v>
      </c>
      <c r="AD15" s="353">
        <f t="shared" si="19"/>
        <v>0</v>
      </c>
      <c r="AE15" s="383">
        <f t="shared" si="14"/>
        <v>0</v>
      </c>
      <c r="AF15" s="353">
        <f t="shared" si="20"/>
        <v>4575</v>
      </c>
      <c r="AG15" s="383">
        <f t="shared" si="15"/>
        <v>1.4</v>
      </c>
      <c r="AH15" s="241">
        <f t="shared" si="16"/>
        <v>4575</v>
      </c>
      <c r="AI15" s="389">
        <f t="shared" si="17"/>
        <v>0.5</v>
      </c>
    </row>
    <row r="16" spans="2:35" s="18" customFormat="1" ht="18.75" customHeight="1">
      <c r="B16" s="84"/>
      <c r="C16" s="85" t="s">
        <v>296</v>
      </c>
      <c r="D16" s="86"/>
      <c r="E16" s="86"/>
      <c r="F16" s="367">
        <v>0</v>
      </c>
      <c r="G16" s="376">
        <f t="shared" si="0"/>
        <v>0</v>
      </c>
      <c r="H16" s="353">
        <v>0</v>
      </c>
      <c r="I16" s="383">
        <f t="shared" si="1"/>
        <v>0</v>
      </c>
      <c r="J16" s="353">
        <v>0</v>
      </c>
      <c r="K16" s="383">
        <f t="shared" si="2"/>
        <v>0</v>
      </c>
      <c r="L16" s="354">
        <f t="shared" si="3"/>
        <v>0</v>
      </c>
      <c r="M16" s="389">
        <f t="shared" si="4"/>
        <v>0</v>
      </c>
      <c r="N16" s="239"/>
      <c r="O16" s="376">
        <f t="shared" si="5"/>
        <v>0</v>
      </c>
      <c r="P16" s="353"/>
      <c r="Q16" s="383">
        <f t="shared" si="6"/>
        <v>0</v>
      </c>
      <c r="R16" s="353"/>
      <c r="S16" s="383">
        <f t="shared" si="7"/>
        <v>0</v>
      </c>
      <c r="T16" s="241">
        <f t="shared" si="8"/>
        <v>0</v>
      </c>
      <c r="U16" s="389">
        <f t="shared" si="9"/>
        <v>0</v>
      </c>
      <c r="V16" s="240"/>
      <c r="W16" s="389">
        <f t="shared" si="10"/>
        <v>0</v>
      </c>
      <c r="X16" s="240"/>
      <c r="Y16" s="389">
        <f t="shared" si="11"/>
        <v>0</v>
      </c>
      <c r="Z16" s="240"/>
      <c r="AA16" s="389">
        <f t="shared" si="12"/>
        <v>0</v>
      </c>
      <c r="AB16" s="239">
        <f t="shared" si="18"/>
        <v>0</v>
      </c>
      <c r="AC16" s="376">
        <f t="shared" si="13"/>
        <v>0</v>
      </c>
      <c r="AD16" s="353">
        <f t="shared" si="19"/>
        <v>0</v>
      </c>
      <c r="AE16" s="383">
        <f t="shared" si="14"/>
        <v>0</v>
      </c>
      <c r="AF16" s="353">
        <f t="shared" si="20"/>
        <v>0</v>
      </c>
      <c r="AG16" s="383">
        <f t="shared" si="15"/>
        <v>0</v>
      </c>
      <c r="AH16" s="241">
        <f t="shared" si="16"/>
        <v>0</v>
      </c>
      <c r="AI16" s="389">
        <f t="shared" si="17"/>
        <v>0</v>
      </c>
    </row>
    <row r="17" spans="2:35" s="18" customFormat="1" ht="18.75" customHeight="1">
      <c r="B17" s="87"/>
      <c r="C17" s="88" t="s">
        <v>305</v>
      </c>
      <c r="D17" s="89"/>
      <c r="E17" s="89"/>
      <c r="F17" s="368">
        <v>0</v>
      </c>
      <c r="G17" s="377">
        <f t="shared" si="0"/>
        <v>0</v>
      </c>
      <c r="H17" s="355">
        <v>0</v>
      </c>
      <c r="I17" s="384">
        <f t="shared" si="1"/>
        <v>0</v>
      </c>
      <c r="J17" s="355">
        <v>0</v>
      </c>
      <c r="K17" s="384">
        <f t="shared" si="2"/>
        <v>0</v>
      </c>
      <c r="L17" s="356">
        <f t="shared" si="3"/>
        <v>0</v>
      </c>
      <c r="M17" s="390">
        <f t="shared" si="4"/>
        <v>0</v>
      </c>
      <c r="N17" s="242"/>
      <c r="O17" s="377">
        <f t="shared" si="5"/>
        <v>0</v>
      </c>
      <c r="P17" s="355"/>
      <c r="Q17" s="384">
        <f t="shared" si="6"/>
        <v>0</v>
      </c>
      <c r="R17" s="355"/>
      <c r="S17" s="384">
        <f t="shared" si="7"/>
        <v>0</v>
      </c>
      <c r="T17" s="244">
        <f t="shared" si="8"/>
        <v>0</v>
      </c>
      <c r="U17" s="390">
        <f t="shared" si="9"/>
        <v>0</v>
      </c>
      <c r="V17" s="243"/>
      <c r="W17" s="390">
        <f t="shared" si="10"/>
        <v>0</v>
      </c>
      <c r="X17" s="243"/>
      <c r="Y17" s="390">
        <f t="shared" si="11"/>
        <v>0</v>
      </c>
      <c r="Z17" s="243"/>
      <c r="AA17" s="390">
        <f t="shared" si="12"/>
        <v>0</v>
      </c>
      <c r="AB17" s="242">
        <f t="shared" si="18"/>
        <v>0</v>
      </c>
      <c r="AC17" s="377">
        <f t="shared" si="13"/>
        <v>0</v>
      </c>
      <c r="AD17" s="355">
        <f t="shared" si="19"/>
        <v>0</v>
      </c>
      <c r="AE17" s="384">
        <f t="shared" si="14"/>
        <v>0</v>
      </c>
      <c r="AF17" s="355">
        <f t="shared" si="20"/>
        <v>0</v>
      </c>
      <c r="AG17" s="384">
        <f t="shared" si="15"/>
        <v>0</v>
      </c>
      <c r="AH17" s="244">
        <f t="shared" si="16"/>
        <v>0</v>
      </c>
      <c r="AI17" s="390">
        <f t="shared" si="17"/>
        <v>0</v>
      </c>
    </row>
    <row r="18" spans="2:35" s="18" customFormat="1" ht="18.75" customHeight="1" hidden="1">
      <c r="B18" s="87"/>
      <c r="C18" s="92"/>
      <c r="D18" s="92"/>
      <c r="E18" s="92"/>
      <c r="F18" s="370"/>
      <c r="G18" s="379"/>
      <c r="H18" s="359"/>
      <c r="I18" s="386"/>
      <c r="J18" s="359"/>
      <c r="K18" s="386"/>
      <c r="L18" s="359">
        <f t="shared" si="3"/>
        <v>0</v>
      </c>
      <c r="M18" s="392"/>
      <c r="N18" s="250"/>
      <c r="O18" s="379"/>
      <c r="P18" s="359"/>
      <c r="Q18" s="386"/>
      <c r="R18" s="359"/>
      <c r="S18" s="386"/>
      <c r="T18" s="251">
        <f t="shared" si="8"/>
        <v>0</v>
      </c>
      <c r="U18" s="392"/>
      <c r="V18" s="249"/>
      <c r="W18" s="392"/>
      <c r="X18" s="249"/>
      <c r="Y18" s="392"/>
      <c r="Z18" s="249"/>
      <c r="AA18" s="392"/>
      <c r="AB18" s="250">
        <f t="shared" si="18"/>
        <v>0</v>
      </c>
      <c r="AC18" s="379"/>
      <c r="AD18" s="359">
        <f t="shared" si="19"/>
        <v>0</v>
      </c>
      <c r="AE18" s="386"/>
      <c r="AF18" s="359">
        <f t="shared" si="20"/>
        <v>0</v>
      </c>
      <c r="AG18" s="386"/>
      <c r="AH18" s="251">
        <f t="shared" si="16"/>
        <v>0</v>
      </c>
      <c r="AI18" s="392"/>
    </row>
    <row r="19" spans="2:35" s="18" customFormat="1" ht="18.75" customHeight="1" hidden="1">
      <c r="B19" s="87"/>
      <c r="C19" s="92"/>
      <c r="D19" s="92"/>
      <c r="E19" s="92"/>
      <c r="F19" s="370"/>
      <c r="G19" s="379"/>
      <c r="H19" s="359"/>
      <c r="I19" s="386"/>
      <c r="J19" s="359"/>
      <c r="K19" s="386"/>
      <c r="L19" s="359">
        <f t="shared" si="3"/>
        <v>0</v>
      </c>
      <c r="M19" s="392"/>
      <c r="N19" s="250"/>
      <c r="O19" s="379"/>
      <c r="P19" s="359"/>
      <c r="Q19" s="386"/>
      <c r="R19" s="359"/>
      <c r="S19" s="386"/>
      <c r="T19" s="251">
        <f t="shared" si="8"/>
        <v>0</v>
      </c>
      <c r="U19" s="392"/>
      <c r="V19" s="249"/>
      <c r="W19" s="392"/>
      <c r="X19" s="249"/>
      <c r="Y19" s="392"/>
      <c r="Z19" s="249"/>
      <c r="AA19" s="392"/>
      <c r="AB19" s="250">
        <f t="shared" si="18"/>
        <v>0</v>
      </c>
      <c r="AC19" s="379"/>
      <c r="AD19" s="359">
        <f t="shared" si="19"/>
        <v>0</v>
      </c>
      <c r="AE19" s="386"/>
      <c r="AF19" s="359">
        <f t="shared" si="20"/>
        <v>0</v>
      </c>
      <c r="AG19" s="386"/>
      <c r="AH19" s="251">
        <f t="shared" si="16"/>
        <v>0</v>
      </c>
      <c r="AI19" s="392"/>
    </row>
    <row r="20" spans="2:35" s="18" customFormat="1" ht="18.75" customHeight="1">
      <c r="B20" s="94" t="s">
        <v>30</v>
      </c>
      <c r="C20" s="95"/>
      <c r="D20" s="95"/>
      <c r="E20" s="95"/>
      <c r="F20" s="371">
        <v>0</v>
      </c>
      <c r="G20" s="380">
        <f>ROUND(+F20/F$33*100,1)</f>
        <v>0</v>
      </c>
      <c r="H20" s="360">
        <v>0</v>
      </c>
      <c r="I20" s="387">
        <f>ROUND(+H20/H$33*100,1)</f>
        <v>0</v>
      </c>
      <c r="J20" s="360">
        <v>4191</v>
      </c>
      <c r="K20" s="387">
        <f>ROUND(+J20/J$33*100,1)</f>
        <v>2.6</v>
      </c>
      <c r="L20" s="361">
        <f t="shared" si="3"/>
        <v>4191</v>
      </c>
      <c r="M20" s="393">
        <f>ROUND(+L20/L$33*100,1)</f>
        <v>0.7</v>
      </c>
      <c r="N20" s="253"/>
      <c r="O20" s="380">
        <f>ROUND(+N20/N$33*100,1)</f>
        <v>0</v>
      </c>
      <c r="P20" s="360"/>
      <c r="Q20" s="387">
        <f>ROUND(+P20/P$33*100,1)</f>
        <v>0</v>
      </c>
      <c r="R20" s="360"/>
      <c r="S20" s="387">
        <f>ROUND(+R20/R$33*100,1)</f>
        <v>0</v>
      </c>
      <c r="T20" s="255">
        <f t="shared" si="8"/>
        <v>0</v>
      </c>
      <c r="U20" s="393">
        <f>ROUND(+T20/T$33*100,1)</f>
        <v>0</v>
      </c>
      <c r="V20" s="254"/>
      <c r="W20" s="393">
        <f>ROUND(+V20/V$33*100,1)</f>
        <v>0</v>
      </c>
      <c r="X20" s="254"/>
      <c r="Y20" s="393">
        <f>ROUND(+X20/X$33*100,1)</f>
        <v>0</v>
      </c>
      <c r="Z20" s="254">
        <v>5156</v>
      </c>
      <c r="AA20" s="393">
        <f>ROUND(+Z20/Z$33*100,1)</f>
        <v>8.8</v>
      </c>
      <c r="AB20" s="253">
        <f t="shared" si="18"/>
        <v>0</v>
      </c>
      <c r="AC20" s="380">
        <f>ROUND(+AB20/AB$33*100,1)</f>
        <v>0</v>
      </c>
      <c r="AD20" s="360">
        <f t="shared" si="19"/>
        <v>0</v>
      </c>
      <c r="AE20" s="387">
        <f>ROUND(+AD20/AD$33*100,1)</f>
        <v>0</v>
      </c>
      <c r="AF20" s="360">
        <f t="shared" si="20"/>
        <v>9347</v>
      </c>
      <c r="AG20" s="387">
        <f>ROUND(+AF20/AF$33*100,1)</f>
        <v>2.9</v>
      </c>
      <c r="AH20" s="255">
        <f t="shared" si="16"/>
        <v>9347</v>
      </c>
      <c r="AI20" s="393">
        <f>ROUND(+AH20/AH$33*100,1)</f>
        <v>0.9</v>
      </c>
    </row>
    <row r="21" spans="2:35" s="18" customFormat="1" ht="18.75" customHeight="1">
      <c r="B21" s="94" t="s">
        <v>31</v>
      </c>
      <c r="C21" s="95"/>
      <c r="D21" s="95"/>
      <c r="E21" s="95"/>
      <c r="F21" s="371">
        <v>37</v>
      </c>
      <c r="G21" s="380">
        <f>ROUND(+F21/F$33*100,1)</f>
        <v>0</v>
      </c>
      <c r="H21" s="360">
        <v>73</v>
      </c>
      <c r="I21" s="387">
        <f>ROUND(+H21/H$33*100,1)</f>
        <v>0.1</v>
      </c>
      <c r="J21" s="360">
        <v>243</v>
      </c>
      <c r="K21" s="387">
        <f>ROUND(+J21/J$33*100,1)</f>
        <v>0.1</v>
      </c>
      <c r="L21" s="361">
        <f t="shared" si="3"/>
        <v>353</v>
      </c>
      <c r="M21" s="393">
        <f>ROUND(+L21/L$33*100,1)</f>
        <v>0.1</v>
      </c>
      <c r="N21" s="253"/>
      <c r="O21" s="380">
        <f>ROUND(+N21/N$33*100,1)</f>
        <v>0</v>
      </c>
      <c r="P21" s="360"/>
      <c r="Q21" s="387">
        <f>ROUND(+P21/P$33*100,1)</f>
        <v>0</v>
      </c>
      <c r="R21" s="360"/>
      <c r="S21" s="387">
        <f>ROUND(+R21/R$33*100,1)</f>
        <v>0</v>
      </c>
      <c r="T21" s="255">
        <f t="shared" si="8"/>
        <v>0</v>
      </c>
      <c r="U21" s="393">
        <f>ROUND(+T21/T$33*100,1)</f>
        <v>0</v>
      </c>
      <c r="V21" s="254"/>
      <c r="W21" s="393">
        <f>ROUND(+V21/V$33*100,1)</f>
        <v>0</v>
      </c>
      <c r="X21" s="254"/>
      <c r="Y21" s="393">
        <f>ROUND(+X21/X$33*100,1)</f>
        <v>0</v>
      </c>
      <c r="Z21" s="254"/>
      <c r="AA21" s="393">
        <f>ROUND(+Z21/Z$33*100,1)</f>
        <v>0</v>
      </c>
      <c r="AB21" s="253">
        <f t="shared" si="18"/>
        <v>37</v>
      </c>
      <c r="AC21" s="380">
        <f>ROUND(+AB21/AB$33*100,1)</f>
        <v>0</v>
      </c>
      <c r="AD21" s="360">
        <f t="shared" si="19"/>
        <v>73</v>
      </c>
      <c r="AE21" s="387">
        <f>ROUND(+AD21/AD$33*100,1)</f>
        <v>0.1</v>
      </c>
      <c r="AF21" s="360">
        <f t="shared" si="20"/>
        <v>243</v>
      </c>
      <c r="AG21" s="387">
        <f>ROUND(+AF21/AF$33*100,1)</f>
        <v>0.1</v>
      </c>
      <c r="AH21" s="255">
        <f t="shared" si="16"/>
        <v>353</v>
      </c>
      <c r="AI21" s="393">
        <f>ROUND(+AH21/AH$33*100,1)</f>
        <v>0</v>
      </c>
    </row>
    <row r="22" spans="2:35" s="18" customFormat="1" ht="18.75" customHeight="1">
      <c r="B22" s="94" t="s">
        <v>32</v>
      </c>
      <c r="C22" s="95"/>
      <c r="D22" s="95"/>
      <c r="E22" s="95"/>
      <c r="F22" s="371">
        <v>0</v>
      </c>
      <c r="G22" s="380">
        <f>ROUND(+F22/F$33*100,1)</f>
        <v>0</v>
      </c>
      <c r="H22" s="360">
        <v>0</v>
      </c>
      <c r="I22" s="387">
        <f>ROUND(+H22/H$33*100,1)</f>
        <v>0</v>
      </c>
      <c r="J22" s="360">
        <v>173</v>
      </c>
      <c r="K22" s="387">
        <f>ROUND(+J22/J$33*100,1)</f>
        <v>0.1</v>
      </c>
      <c r="L22" s="361">
        <f t="shared" si="3"/>
        <v>173</v>
      </c>
      <c r="M22" s="393">
        <f>ROUND(+L22/L$33*100,1)</f>
        <v>0</v>
      </c>
      <c r="N22" s="253"/>
      <c r="O22" s="380">
        <f>ROUND(+N22/N$33*100,1)</f>
        <v>0</v>
      </c>
      <c r="P22" s="360"/>
      <c r="Q22" s="387">
        <f>ROUND(+P22/P$33*100,1)</f>
        <v>0</v>
      </c>
      <c r="R22" s="360"/>
      <c r="S22" s="387">
        <f>ROUND(+R22/R$33*100,1)</f>
        <v>0</v>
      </c>
      <c r="T22" s="255">
        <f t="shared" si="8"/>
        <v>0</v>
      </c>
      <c r="U22" s="393">
        <f>ROUND(+T22/T$33*100,1)</f>
        <v>0</v>
      </c>
      <c r="V22" s="254"/>
      <c r="W22" s="393">
        <f>ROUND(+V22/V$33*100,1)</f>
        <v>0</v>
      </c>
      <c r="X22" s="254">
        <v>437</v>
      </c>
      <c r="Y22" s="393">
        <f>ROUND(+X22/X$33*100,1)</f>
        <v>1.1</v>
      </c>
      <c r="Z22" s="254">
        <v>1156</v>
      </c>
      <c r="AA22" s="393">
        <f>ROUND(+Z22/Z$33*100,1)</f>
        <v>2</v>
      </c>
      <c r="AB22" s="253">
        <f t="shared" si="18"/>
        <v>0</v>
      </c>
      <c r="AC22" s="380">
        <f>ROUND(+AB22/AB$33*100,1)</f>
        <v>0</v>
      </c>
      <c r="AD22" s="360">
        <f t="shared" si="19"/>
        <v>0</v>
      </c>
      <c r="AE22" s="387">
        <f>ROUND(+AD22/AD$33*100,1)</f>
        <v>0</v>
      </c>
      <c r="AF22" s="360">
        <f t="shared" si="20"/>
        <v>1766</v>
      </c>
      <c r="AG22" s="387">
        <f>ROUND(+AF22/AF$33*100,1)</f>
        <v>0.6</v>
      </c>
      <c r="AH22" s="255">
        <f t="shared" si="16"/>
        <v>1766</v>
      </c>
      <c r="AI22" s="393">
        <f>ROUND(+AH22/AH$33*100,1)</f>
        <v>0.2</v>
      </c>
    </row>
    <row r="23" spans="2:35" s="18" customFormat="1" ht="18.75" customHeight="1" hidden="1">
      <c r="B23" s="94"/>
      <c r="C23" s="95"/>
      <c r="D23" s="95"/>
      <c r="E23" s="95"/>
      <c r="F23" s="372"/>
      <c r="G23" s="380"/>
      <c r="H23" s="361"/>
      <c r="I23" s="387"/>
      <c r="J23" s="361"/>
      <c r="K23" s="387"/>
      <c r="L23" s="361">
        <f t="shared" si="3"/>
        <v>0</v>
      </c>
      <c r="M23" s="393"/>
      <c r="N23" s="256"/>
      <c r="O23" s="380"/>
      <c r="P23" s="361"/>
      <c r="Q23" s="387"/>
      <c r="R23" s="361"/>
      <c r="S23" s="387"/>
      <c r="T23" s="255">
        <f t="shared" si="8"/>
        <v>0</v>
      </c>
      <c r="U23" s="393"/>
      <c r="V23" s="252"/>
      <c r="W23" s="393"/>
      <c r="X23" s="252"/>
      <c r="Y23" s="393"/>
      <c r="Z23" s="252"/>
      <c r="AA23" s="393"/>
      <c r="AB23" s="256">
        <f t="shared" si="18"/>
        <v>0</v>
      </c>
      <c r="AC23" s="380"/>
      <c r="AD23" s="361">
        <f t="shared" si="19"/>
        <v>0</v>
      </c>
      <c r="AE23" s="387"/>
      <c r="AF23" s="361">
        <f t="shared" si="20"/>
        <v>0</v>
      </c>
      <c r="AG23" s="387"/>
      <c r="AH23" s="255">
        <f t="shared" si="16"/>
        <v>0</v>
      </c>
      <c r="AI23" s="393"/>
    </row>
    <row r="24" spans="2:35" s="18" customFormat="1" ht="18.75" customHeight="1" hidden="1">
      <c r="B24" s="94"/>
      <c r="C24" s="95"/>
      <c r="D24" s="95"/>
      <c r="E24" s="95"/>
      <c r="F24" s="372"/>
      <c r="G24" s="380"/>
      <c r="H24" s="361"/>
      <c r="I24" s="387"/>
      <c r="J24" s="361"/>
      <c r="K24" s="387"/>
      <c r="L24" s="361">
        <f t="shared" si="3"/>
        <v>0</v>
      </c>
      <c r="M24" s="393"/>
      <c r="N24" s="256"/>
      <c r="O24" s="380"/>
      <c r="P24" s="361"/>
      <c r="Q24" s="387"/>
      <c r="R24" s="361"/>
      <c r="S24" s="387"/>
      <c r="T24" s="255">
        <f t="shared" si="8"/>
        <v>0</v>
      </c>
      <c r="U24" s="393"/>
      <c r="V24" s="252"/>
      <c r="W24" s="393"/>
      <c r="X24" s="252"/>
      <c r="Y24" s="393"/>
      <c r="Z24" s="252"/>
      <c r="AA24" s="393"/>
      <c r="AB24" s="256">
        <f t="shared" si="18"/>
        <v>0</v>
      </c>
      <c r="AC24" s="380"/>
      <c r="AD24" s="361">
        <f t="shared" si="19"/>
        <v>0</v>
      </c>
      <c r="AE24" s="387"/>
      <c r="AF24" s="361">
        <f t="shared" si="20"/>
        <v>0</v>
      </c>
      <c r="AG24" s="387"/>
      <c r="AH24" s="255">
        <f t="shared" si="16"/>
        <v>0</v>
      </c>
      <c r="AI24" s="393"/>
    </row>
    <row r="25" spans="2:35" s="18" customFormat="1" ht="18.75" customHeight="1">
      <c r="B25" s="94" t="s">
        <v>34</v>
      </c>
      <c r="C25" s="95"/>
      <c r="D25" s="95"/>
      <c r="E25" s="95"/>
      <c r="F25" s="371"/>
      <c r="G25" s="380">
        <f aca="true" t="shared" si="21" ref="G25:G33">ROUND(+F25/F$33*100,1)</f>
        <v>0</v>
      </c>
      <c r="H25" s="360"/>
      <c r="I25" s="387">
        <f aca="true" t="shared" si="22" ref="I25:I33">ROUND(+H25/H$33*100,1)</f>
        <v>0</v>
      </c>
      <c r="J25" s="360"/>
      <c r="K25" s="387">
        <f aca="true" t="shared" si="23" ref="K25:K33">ROUND(+J25/J$33*100,1)</f>
        <v>0</v>
      </c>
      <c r="L25" s="361">
        <f t="shared" si="3"/>
        <v>0</v>
      </c>
      <c r="M25" s="393">
        <f aca="true" t="shared" si="24" ref="M25:M33">ROUND(+L25/L$33*100,1)</f>
        <v>0</v>
      </c>
      <c r="N25" s="253"/>
      <c r="O25" s="380">
        <f aca="true" t="shared" si="25" ref="O25:O33">ROUND(+N25/N$33*100,1)</f>
        <v>0</v>
      </c>
      <c r="P25" s="360"/>
      <c r="Q25" s="387">
        <f aca="true" t="shared" si="26" ref="Q25:Q33">ROUND(+P25/P$33*100,1)</f>
        <v>0</v>
      </c>
      <c r="R25" s="360"/>
      <c r="S25" s="387">
        <f aca="true" t="shared" si="27" ref="S25:S33">ROUND(+R25/R$33*100,1)</f>
        <v>0</v>
      </c>
      <c r="T25" s="255">
        <f t="shared" si="8"/>
        <v>0</v>
      </c>
      <c r="U25" s="393">
        <f aca="true" t="shared" si="28" ref="U25:U33">ROUND(+T25/T$33*100,1)</f>
        <v>0</v>
      </c>
      <c r="V25" s="254"/>
      <c r="W25" s="393">
        <f aca="true" t="shared" si="29" ref="W25:W33">ROUND(+V25/V$33*100,1)</f>
        <v>0</v>
      </c>
      <c r="X25" s="254">
        <v>83</v>
      </c>
      <c r="Y25" s="393">
        <f aca="true" t="shared" si="30" ref="Y25:Y33">ROUND(+X25/X$33*100,1)</f>
        <v>0.2</v>
      </c>
      <c r="Z25" s="254"/>
      <c r="AA25" s="393">
        <f aca="true" t="shared" si="31" ref="AA25:AA33">ROUND(+Z25/Z$33*100,1)</f>
        <v>0</v>
      </c>
      <c r="AB25" s="253">
        <f t="shared" si="18"/>
        <v>0</v>
      </c>
      <c r="AC25" s="380">
        <f aca="true" t="shared" si="32" ref="AC25:AC33">ROUND(+AB25/AB$33*100,1)</f>
        <v>0</v>
      </c>
      <c r="AD25" s="360">
        <f t="shared" si="19"/>
        <v>0</v>
      </c>
      <c r="AE25" s="387">
        <f aca="true" t="shared" si="33" ref="AE25:AE33">ROUND(+AD25/AD$33*100,1)</f>
        <v>0</v>
      </c>
      <c r="AF25" s="360">
        <f t="shared" si="20"/>
        <v>83</v>
      </c>
      <c r="AG25" s="387">
        <f aca="true" t="shared" si="34" ref="AG25:AG33">ROUND(+AF25/AF$33*100,1)</f>
        <v>0</v>
      </c>
      <c r="AH25" s="255">
        <f t="shared" si="16"/>
        <v>83</v>
      </c>
      <c r="AI25" s="393">
        <f aca="true" t="shared" si="35" ref="AI25:AI33">ROUND(+AH25/AH$33*100,1)</f>
        <v>0</v>
      </c>
    </row>
    <row r="26" spans="2:35" s="18" customFormat="1" ht="18.75" customHeight="1">
      <c r="B26" s="94" t="s">
        <v>35</v>
      </c>
      <c r="C26" s="95"/>
      <c r="D26" s="95"/>
      <c r="E26" s="95"/>
      <c r="F26" s="371">
        <v>378939</v>
      </c>
      <c r="G26" s="380">
        <f t="shared" si="21"/>
        <v>100</v>
      </c>
      <c r="H26" s="360">
        <v>94056</v>
      </c>
      <c r="I26" s="387">
        <f t="shared" si="22"/>
        <v>99.7</v>
      </c>
      <c r="J26" s="360">
        <v>131360</v>
      </c>
      <c r="K26" s="387">
        <f t="shared" si="23"/>
        <v>80.5</v>
      </c>
      <c r="L26" s="361">
        <f t="shared" si="3"/>
        <v>604355</v>
      </c>
      <c r="M26" s="393">
        <f t="shared" si="24"/>
        <v>95</v>
      </c>
      <c r="N26" s="253">
        <v>158933</v>
      </c>
      <c r="O26" s="380">
        <f t="shared" si="25"/>
        <v>95.5</v>
      </c>
      <c r="P26" s="360">
        <v>42203</v>
      </c>
      <c r="Q26" s="387">
        <f t="shared" si="26"/>
        <v>100</v>
      </c>
      <c r="R26" s="360">
        <v>30873</v>
      </c>
      <c r="S26" s="387">
        <f t="shared" si="27"/>
        <v>100</v>
      </c>
      <c r="T26" s="255">
        <f t="shared" si="8"/>
        <v>232009</v>
      </c>
      <c r="U26" s="393">
        <f t="shared" si="28"/>
        <v>96.9</v>
      </c>
      <c r="V26" s="254">
        <v>22000</v>
      </c>
      <c r="W26" s="393">
        <f t="shared" si="29"/>
        <v>82.7</v>
      </c>
      <c r="X26" s="254">
        <v>194</v>
      </c>
      <c r="Y26" s="393">
        <f t="shared" si="30"/>
        <v>0.5</v>
      </c>
      <c r="Z26" s="254">
        <v>47784</v>
      </c>
      <c r="AA26" s="393">
        <f t="shared" si="31"/>
        <v>81.6</v>
      </c>
      <c r="AB26" s="253">
        <f t="shared" si="18"/>
        <v>537872</v>
      </c>
      <c r="AC26" s="380">
        <f t="shared" si="32"/>
        <v>98.6</v>
      </c>
      <c r="AD26" s="360">
        <f t="shared" si="19"/>
        <v>136259</v>
      </c>
      <c r="AE26" s="387">
        <f t="shared" si="33"/>
        <v>99.8</v>
      </c>
      <c r="AF26" s="360">
        <f t="shared" si="20"/>
        <v>232211</v>
      </c>
      <c r="AG26" s="387">
        <f t="shared" si="34"/>
        <v>72.8</v>
      </c>
      <c r="AH26" s="255">
        <f t="shared" si="16"/>
        <v>906342</v>
      </c>
      <c r="AI26" s="393">
        <f t="shared" si="35"/>
        <v>90.6</v>
      </c>
    </row>
    <row r="27" spans="2:35" s="18" customFormat="1" ht="18.75" customHeight="1">
      <c r="B27" s="90" t="s">
        <v>36</v>
      </c>
      <c r="C27" s="91"/>
      <c r="D27" s="91"/>
      <c r="E27" s="91"/>
      <c r="F27" s="373">
        <f>SUM(F28,F29,F30)</f>
        <v>0</v>
      </c>
      <c r="G27" s="378">
        <f t="shared" si="21"/>
        <v>0</v>
      </c>
      <c r="H27" s="358">
        <f>SUM(H28,H29,H30)</f>
        <v>0</v>
      </c>
      <c r="I27" s="385">
        <f t="shared" si="22"/>
        <v>0</v>
      </c>
      <c r="J27" s="358">
        <f>SUM(J28,J29,J30)</f>
        <v>1554</v>
      </c>
      <c r="K27" s="385">
        <f t="shared" si="23"/>
        <v>1</v>
      </c>
      <c r="L27" s="358">
        <f t="shared" si="3"/>
        <v>1554</v>
      </c>
      <c r="M27" s="391">
        <f t="shared" si="24"/>
        <v>0.2</v>
      </c>
      <c r="N27" s="268">
        <f>SUM(N28,N29,N30)</f>
        <v>0</v>
      </c>
      <c r="O27" s="378">
        <f t="shared" si="25"/>
        <v>0</v>
      </c>
      <c r="P27" s="358">
        <f>SUM(P28,P29,P30)</f>
        <v>0</v>
      </c>
      <c r="Q27" s="385">
        <f t="shared" si="26"/>
        <v>0</v>
      </c>
      <c r="R27" s="358">
        <f>SUM(R28,R29,R30)</f>
        <v>0</v>
      </c>
      <c r="S27" s="385">
        <f t="shared" si="27"/>
        <v>0</v>
      </c>
      <c r="T27" s="248">
        <f t="shared" si="8"/>
        <v>0</v>
      </c>
      <c r="U27" s="391">
        <f t="shared" si="28"/>
        <v>0</v>
      </c>
      <c r="V27" s="245"/>
      <c r="W27" s="391">
        <f t="shared" si="29"/>
        <v>0</v>
      </c>
      <c r="X27" s="245">
        <v>2718</v>
      </c>
      <c r="Y27" s="391">
        <f t="shared" si="30"/>
        <v>6.8</v>
      </c>
      <c r="Z27" s="245"/>
      <c r="AA27" s="391">
        <f t="shared" si="31"/>
        <v>0</v>
      </c>
      <c r="AB27" s="268">
        <f t="shared" si="18"/>
        <v>0</v>
      </c>
      <c r="AC27" s="378">
        <f t="shared" si="32"/>
        <v>0</v>
      </c>
      <c r="AD27" s="358">
        <f t="shared" si="19"/>
        <v>0</v>
      </c>
      <c r="AE27" s="385">
        <f t="shared" si="33"/>
        <v>0</v>
      </c>
      <c r="AF27" s="358">
        <f t="shared" si="20"/>
        <v>4272</v>
      </c>
      <c r="AG27" s="385">
        <f t="shared" si="34"/>
        <v>1.3</v>
      </c>
      <c r="AH27" s="248">
        <f t="shared" si="16"/>
        <v>4272</v>
      </c>
      <c r="AI27" s="391">
        <f t="shared" si="35"/>
        <v>0.4</v>
      </c>
    </row>
    <row r="28" spans="2:35" s="18" customFormat="1" ht="18.75" customHeight="1">
      <c r="B28" s="84"/>
      <c r="C28" s="85" t="s">
        <v>37</v>
      </c>
      <c r="D28" s="86"/>
      <c r="E28" s="86"/>
      <c r="F28" s="367">
        <v>0</v>
      </c>
      <c r="G28" s="376">
        <f t="shared" si="21"/>
        <v>0</v>
      </c>
      <c r="H28" s="353">
        <v>0</v>
      </c>
      <c r="I28" s="383">
        <f t="shared" si="22"/>
        <v>0</v>
      </c>
      <c r="J28" s="353">
        <v>0</v>
      </c>
      <c r="K28" s="383">
        <f t="shared" si="23"/>
        <v>0</v>
      </c>
      <c r="L28" s="354">
        <f t="shared" si="3"/>
        <v>0</v>
      </c>
      <c r="M28" s="389">
        <f t="shared" si="24"/>
        <v>0</v>
      </c>
      <c r="N28" s="239">
        <v>0</v>
      </c>
      <c r="O28" s="376">
        <f t="shared" si="25"/>
        <v>0</v>
      </c>
      <c r="P28" s="353">
        <v>0</v>
      </c>
      <c r="Q28" s="383">
        <f t="shared" si="26"/>
        <v>0</v>
      </c>
      <c r="R28" s="353">
        <v>0</v>
      </c>
      <c r="S28" s="383">
        <f t="shared" si="27"/>
        <v>0</v>
      </c>
      <c r="T28" s="241">
        <f t="shared" si="8"/>
        <v>0</v>
      </c>
      <c r="U28" s="389">
        <f t="shared" si="28"/>
        <v>0</v>
      </c>
      <c r="V28" s="240"/>
      <c r="W28" s="389">
        <f t="shared" si="29"/>
        <v>0</v>
      </c>
      <c r="X28" s="240">
        <v>52</v>
      </c>
      <c r="Y28" s="389">
        <f t="shared" si="30"/>
        <v>0.1</v>
      </c>
      <c r="Z28" s="240"/>
      <c r="AA28" s="389">
        <f t="shared" si="31"/>
        <v>0</v>
      </c>
      <c r="AB28" s="239">
        <f t="shared" si="18"/>
        <v>0</v>
      </c>
      <c r="AC28" s="376">
        <f t="shared" si="32"/>
        <v>0</v>
      </c>
      <c r="AD28" s="353">
        <f t="shared" si="19"/>
        <v>0</v>
      </c>
      <c r="AE28" s="383">
        <f t="shared" si="33"/>
        <v>0</v>
      </c>
      <c r="AF28" s="353">
        <f t="shared" si="20"/>
        <v>52</v>
      </c>
      <c r="AG28" s="383">
        <f t="shared" si="34"/>
        <v>0</v>
      </c>
      <c r="AH28" s="241">
        <f t="shared" si="16"/>
        <v>52</v>
      </c>
      <c r="AI28" s="389">
        <f t="shared" si="35"/>
        <v>0</v>
      </c>
    </row>
    <row r="29" spans="2:35" s="18" customFormat="1" ht="18.75" customHeight="1">
      <c r="B29" s="84"/>
      <c r="C29" s="85" t="s">
        <v>38</v>
      </c>
      <c r="D29" s="86"/>
      <c r="E29" s="86"/>
      <c r="F29" s="367">
        <v>0</v>
      </c>
      <c r="G29" s="376">
        <f t="shared" si="21"/>
        <v>0</v>
      </c>
      <c r="H29" s="353">
        <v>0</v>
      </c>
      <c r="I29" s="383">
        <f t="shared" si="22"/>
        <v>0</v>
      </c>
      <c r="J29" s="353">
        <v>0</v>
      </c>
      <c r="K29" s="383">
        <f t="shared" si="23"/>
        <v>0</v>
      </c>
      <c r="L29" s="354">
        <f t="shared" si="3"/>
        <v>0</v>
      </c>
      <c r="M29" s="389">
        <f t="shared" si="24"/>
        <v>0</v>
      </c>
      <c r="N29" s="239">
        <v>0</v>
      </c>
      <c r="O29" s="376">
        <f t="shared" si="25"/>
        <v>0</v>
      </c>
      <c r="P29" s="353">
        <v>0</v>
      </c>
      <c r="Q29" s="383">
        <f t="shared" si="26"/>
        <v>0</v>
      </c>
      <c r="R29" s="353">
        <v>0</v>
      </c>
      <c r="S29" s="383">
        <f t="shared" si="27"/>
        <v>0</v>
      </c>
      <c r="T29" s="241">
        <f t="shared" si="8"/>
        <v>0</v>
      </c>
      <c r="U29" s="389">
        <f t="shared" si="28"/>
        <v>0</v>
      </c>
      <c r="V29" s="240"/>
      <c r="W29" s="389">
        <f t="shared" si="29"/>
        <v>0</v>
      </c>
      <c r="X29" s="240">
        <v>33</v>
      </c>
      <c r="Y29" s="389">
        <f t="shared" si="30"/>
        <v>0.1</v>
      </c>
      <c r="Z29" s="240"/>
      <c r="AA29" s="389">
        <f t="shared" si="31"/>
        <v>0</v>
      </c>
      <c r="AB29" s="239">
        <f t="shared" si="18"/>
        <v>0</v>
      </c>
      <c r="AC29" s="376">
        <f t="shared" si="32"/>
        <v>0</v>
      </c>
      <c r="AD29" s="353">
        <f t="shared" si="19"/>
        <v>0</v>
      </c>
      <c r="AE29" s="383">
        <f t="shared" si="33"/>
        <v>0</v>
      </c>
      <c r="AF29" s="353">
        <f t="shared" si="20"/>
        <v>33</v>
      </c>
      <c r="AG29" s="383">
        <f t="shared" si="34"/>
        <v>0</v>
      </c>
      <c r="AH29" s="241">
        <f t="shared" si="16"/>
        <v>33</v>
      </c>
      <c r="AI29" s="389">
        <f t="shared" si="35"/>
        <v>0</v>
      </c>
    </row>
    <row r="30" spans="2:35" s="18" customFormat="1" ht="18.75" customHeight="1">
      <c r="B30" s="87"/>
      <c r="C30" s="88" t="s">
        <v>39</v>
      </c>
      <c r="D30" s="89"/>
      <c r="E30" s="89"/>
      <c r="F30" s="368">
        <v>0</v>
      </c>
      <c r="G30" s="377">
        <f t="shared" si="21"/>
        <v>0</v>
      </c>
      <c r="H30" s="355">
        <v>0</v>
      </c>
      <c r="I30" s="384">
        <f t="shared" si="22"/>
        <v>0</v>
      </c>
      <c r="J30" s="355">
        <v>1554</v>
      </c>
      <c r="K30" s="384">
        <f t="shared" si="23"/>
        <v>1</v>
      </c>
      <c r="L30" s="356">
        <f t="shared" si="3"/>
        <v>1554</v>
      </c>
      <c r="M30" s="390">
        <f t="shared" si="24"/>
        <v>0.2</v>
      </c>
      <c r="N30" s="242">
        <v>0</v>
      </c>
      <c r="O30" s="377">
        <f t="shared" si="25"/>
        <v>0</v>
      </c>
      <c r="P30" s="355">
        <v>0</v>
      </c>
      <c r="Q30" s="384">
        <f t="shared" si="26"/>
        <v>0</v>
      </c>
      <c r="R30" s="355">
        <v>0</v>
      </c>
      <c r="S30" s="384">
        <f t="shared" si="27"/>
        <v>0</v>
      </c>
      <c r="T30" s="244">
        <f t="shared" si="8"/>
        <v>0</v>
      </c>
      <c r="U30" s="390">
        <f t="shared" si="28"/>
        <v>0</v>
      </c>
      <c r="V30" s="243"/>
      <c r="W30" s="390">
        <f t="shared" si="29"/>
        <v>0</v>
      </c>
      <c r="X30" s="243">
        <v>2633</v>
      </c>
      <c r="Y30" s="390">
        <f t="shared" si="30"/>
        <v>6.6</v>
      </c>
      <c r="Z30" s="243"/>
      <c r="AA30" s="390">
        <f t="shared" si="31"/>
        <v>0</v>
      </c>
      <c r="AB30" s="242">
        <f t="shared" si="18"/>
        <v>0</v>
      </c>
      <c r="AC30" s="377">
        <f t="shared" si="32"/>
        <v>0</v>
      </c>
      <c r="AD30" s="355">
        <f t="shared" si="19"/>
        <v>0</v>
      </c>
      <c r="AE30" s="384">
        <f t="shared" si="33"/>
        <v>0</v>
      </c>
      <c r="AF30" s="355">
        <f t="shared" si="20"/>
        <v>4187</v>
      </c>
      <c r="AG30" s="384">
        <f t="shared" si="34"/>
        <v>1.3</v>
      </c>
      <c r="AH30" s="244">
        <f t="shared" si="16"/>
        <v>4187</v>
      </c>
      <c r="AI30" s="390">
        <f t="shared" si="35"/>
        <v>0.4</v>
      </c>
    </row>
    <row r="31" spans="2:35" s="18" customFormat="1" ht="18.75" customHeight="1">
      <c r="B31" s="87" t="s">
        <v>33</v>
      </c>
      <c r="C31" s="95"/>
      <c r="D31" s="95"/>
      <c r="E31" s="95"/>
      <c r="F31" s="371">
        <v>0</v>
      </c>
      <c r="G31" s="380">
        <f t="shared" si="21"/>
        <v>0</v>
      </c>
      <c r="H31" s="360">
        <v>0</v>
      </c>
      <c r="I31" s="387">
        <f t="shared" si="22"/>
        <v>0</v>
      </c>
      <c r="J31" s="360">
        <v>0</v>
      </c>
      <c r="K31" s="387">
        <f t="shared" si="23"/>
        <v>0</v>
      </c>
      <c r="L31" s="361">
        <f t="shared" si="3"/>
        <v>0</v>
      </c>
      <c r="M31" s="393">
        <f t="shared" si="24"/>
        <v>0</v>
      </c>
      <c r="N31" s="253">
        <v>0</v>
      </c>
      <c r="O31" s="380">
        <f t="shared" si="25"/>
        <v>0</v>
      </c>
      <c r="P31" s="360">
        <v>0</v>
      </c>
      <c r="Q31" s="387">
        <f t="shared" si="26"/>
        <v>0</v>
      </c>
      <c r="R31" s="360">
        <v>0</v>
      </c>
      <c r="S31" s="387">
        <f t="shared" si="27"/>
        <v>0</v>
      </c>
      <c r="T31" s="255">
        <f t="shared" si="8"/>
        <v>0</v>
      </c>
      <c r="U31" s="393">
        <f t="shared" si="28"/>
        <v>0</v>
      </c>
      <c r="V31" s="254">
        <v>590</v>
      </c>
      <c r="W31" s="393">
        <f t="shared" si="29"/>
        <v>2.2</v>
      </c>
      <c r="X31" s="254">
        <v>941</v>
      </c>
      <c r="Y31" s="393">
        <f t="shared" si="30"/>
        <v>2.4</v>
      </c>
      <c r="Z31" s="254"/>
      <c r="AA31" s="393">
        <f t="shared" si="31"/>
        <v>0</v>
      </c>
      <c r="AB31" s="253">
        <f t="shared" si="18"/>
        <v>0</v>
      </c>
      <c r="AC31" s="380">
        <f t="shared" si="32"/>
        <v>0</v>
      </c>
      <c r="AD31" s="360">
        <f t="shared" si="19"/>
        <v>0</v>
      </c>
      <c r="AE31" s="387">
        <f t="shared" si="33"/>
        <v>0</v>
      </c>
      <c r="AF31" s="360">
        <f t="shared" si="20"/>
        <v>1531</v>
      </c>
      <c r="AG31" s="387">
        <f t="shared" si="34"/>
        <v>0.5</v>
      </c>
      <c r="AH31" s="255">
        <f t="shared" si="16"/>
        <v>1531</v>
      </c>
      <c r="AI31" s="393">
        <f t="shared" si="35"/>
        <v>0.2</v>
      </c>
    </row>
    <row r="32" spans="2:35" s="18" customFormat="1" ht="18.75" customHeight="1">
      <c r="B32" s="94" t="s">
        <v>40</v>
      </c>
      <c r="C32" s="95"/>
      <c r="D32" s="95"/>
      <c r="E32" s="95"/>
      <c r="F32" s="371">
        <v>86</v>
      </c>
      <c r="G32" s="380">
        <f t="shared" si="21"/>
        <v>0</v>
      </c>
      <c r="H32" s="360">
        <v>211</v>
      </c>
      <c r="I32" s="387">
        <f t="shared" si="22"/>
        <v>0.2</v>
      </c>
      <c r="J32" s="360">
        <v>3359</v>
      </c>
      <c r="K32" s="387">
        <f t="shared" si="23"/>
        <v>2.1</v>
      </c>
      <c r="L32" s="361">
        <f t="shared" si="3"/>
        <v>3656</v>
      </c>
      <c r="M32" s="393">
        <f t="shared" si="24"/>
        <v>0.6</v>
      </c>
      <c r="N32" s="253">
        <v>7446</v>
      </c>
      <c r="O32" s="380">
        <f t="shared" si="25"/>
        <v>4.5</v>
      </c>
      <c r="P32" s="360">
        <v>0</v>
      </c>
      <c r="Q32" s="387">
        <f t="shared" si="26"/>
        <v>0</v>
      </c>
      <c r="R32" s="360">
        <v>0</v>
      </c>
      <c r="S32" s="387">
        <f t="shared" si="27"/>
        <v>0</v>
      </c>
      <c r="T32" s="255">
        <f t="shared" si="8"/>
        <v>7446</v>
      </c>
      <c r="U32" s="393">
        <f t="shared" si="28"/>
        <v>3.1</v>
      </c>
      <c r="V32" s="254">
        <v>4000</v>
      </c>
      <c r="W32" s="393">
        <f t="shared" si="29"/>
        <v>15</v>
      </c>
      <c r="X32" s="254"/>
      <c r="Y32" s="393">
        <f t="shared" si="30"/>
        <v>0</v>
      </c>
      <c r="Z32" s="254">
        <v>834</v>
      </c>
      <c r="AA32" s="393">
        <f t="shared" si="31"/>
        <v>1.4</v>
      </c>
      <c r="AB32" s="253">
        <f t="shared" si="18"/>
        <v>7532</v>
      </c>
      <c r="AC32" s="380">
        <f t="shared" si="32"/>
        <v>1.4</v>
      </c>
      <c r="AD32" s="360">
        <f t="shared" si="19"/>
        <v>211</v>
      </c>
      <c r="AE32" s="387">
        <f t="shared" si="33"/>
        <v>0.2</v>
      </c>
      <c r="AF32" s="360">
        <f t="shared" si="20"/>
        <v>8193</v>
      </c>
      <c r="AG32" s="387">
        <f t="shared" si="34"/>
        <v>2.6</v>
      </c>
      <c r="AH32" s="255">
        <f t="shared" si="16"/>
        <v>15936</v>
      </c>
      <c r="AI32" s="393">
        <f t="shared" si="35"/>
        <v>1.6</v>
      </c>
    </row>
    <row r="33" spans="2:35" s="18" customFormat="1" ht="18.75" customHeight="1" thickBot="1">
      <c r="B33" s="96" t="s">
        <v>41</v>
      </c>
      <c r="C33" s="97"/>
      <c r="D33" s="97"/>
      <c r="E33" s="97"/>
      <c r="F33" s="374">
        <v>379062</v>
      </c>
      <c r="G33" s="381">
        <f t="shared" si="21"/>
        <v>100</v>
      </c>
      <c r="H33" s="362">
        <v>94340</v>
      </c>
      <c r="I33" s="388">
        <f t="shared" si="22"/>
        <v>100</v>
      </c>
      <c r="J33" s="362">
        <v>163091</v>
      </c>
      <c r="K33" s="388">
        <f t="shared" si="23"/>
        <v>100</v>
      </c>
      <c r="L33" s="363">
        <f t="shared" si="3"/>
        <v>636493</v>
      </c>
      <c r="M33" s="394">
        <f t="shared" si="24"/>
        <v>100</v>
      </c>
      <c r="N33" s="259">
        <v>166379</v>
      </c>
      <c r="O33" s="381">
        <f t="shared" si="25"/>
        <v>100</v>
      </c>
      <c r="P33" s="362">
        <v>42203</v>
      </c>
      <c r="Q33" s="388">
        <f t="shared" si="26"/>
        <v>100</v>
      </c>
      <c r="R33" s="362">
        <v>30873</v>
      </c>
      <c r="S33" s="388">
        <f t="shared" si="27"/>
        <v>100</v>
      </c>
      <c r="T33" s="258">
        <f t="shared" si="8"/>
        <v>239455</v>
      </c>
      <c r="U33" s="394">
        <f t="shared" si="28"/>
        <v>100</v>
      </c>
      <c r="V33" s="257">
        <v>26590</v>
      </c>
      <c r="W33" s="394">
        <f t="shared" si="29"/>
        <v>100</v>
      </c>
      <c r="X33" s="257">
        <v>39732</v>
      </c>
      <c r="Y33" s="394">
        <f t="shared" si="30"/>
        <v>100</v>
      </c>
      <c r="Z33" s="257">
        <v>58574</v>
      </c>
      <c r="AA33" s="394">
        <f t="shared" si="31"/>
        <v>100</v>
      </c>
      <c r="AB33" s="253">
        <f>F33+N33</f>
        <v>545441</v>
      </c>
      <c r="AC33" s="381">
        <f t="shared" si="32"/>
        <v>100</v>
      </c>
      <c r="AD33" s="362">
        <f t="shared" si="19"/>
        <v>136543</v>
      </c>
      <c r="AE33" s="388">
        <f t="shared" si="33"/>
        <v>100</v>
      </c>
      <c r="AF33" s="362">
        <f t="shared" si="20"/>
        <v>318860</v>
      </c>
      <c r="AG33" s="388">
        <f t="shared" si="34"/>
        <v>100</v>
      </c>
      <c r="AH33" s="258">
        <f t="shared" si="16"/>
        <v>1000844</v>
      </c>
      <c r="AI33" s="394">
        <f t="shared" si="35"/>
        <v>100</v>
      </c>
    </row>
    <row r="34" spans="2:35" s="98" customFormat="1" ht="12" customHeight="1" thickTop="1">
      <c r="B34" s="720" t="s">
        <v>281</v>
      </c>
      <c r="C34" s="721"/>
      <c r="D34" s="222" t="s">
        <v>96</v>
      </c>
      <c r="E34" s="707" t="s">
        <v>121</v>
      </c>
      <c r="F34" s="692">
        <f>'２６表（第２表）'!H8/'２６表（第２表）'!H19*100</f>
        <v>100</v>
      </c>
      <c r="G34" s="676"/>
      <c r="H34" s="675">
        <f>'２６表（第２表）'!I8/'２６表（第２表）'!I19*100</f>
        <v>100</v>
      </c>
      <c r="I34" s="676"/>
      <c r="J34" s="675">
        <f>'２６表（第２表）'!J8/'２６表（第２表）'!J19*100</f>
        <v>99.9926421445696</v>
      </c>
      <c r="K34" s="676"/>
      <c r="L34" s="708">
        <f>'２６表（第２表）'!K8/'２６表（第２表）'!K19*100</f>
        <v>99.99811466897515</v>
      </c>
      <c r="M34" s="709"/>
      <c r="N34" s="692">
        <f>'２６表（第２表）'!L8/'２６表（第２表）'!L19*100</f>
        <v>100</v>
      </c>
      <c r="O34" s="676"/>
      <c r="P34" s="675">
        <f>'２６表（第２表）'!M8/'２６表（第２表）'!M19*100</f>
        <v>100</v>
      </c>
      <c r="Q34" s="676"/>
      <c r="R34" s="675">
        <f>'２６表（第２表）'!N8/'２６表（第２表）'!N19*100</f>
        <v>100</v>
      </c>
      <c r="S34" s="676"/>
      <c r="T34" s="667">
        <f>'２６表（第２表）'!O8/'２６表（第２表）'!O19*100</f>
        <v>100</v>
      </c>
      <c r="U34" s="668"/>
      <c r="V34" s="679">
        <f>'２６表（第２表）'!P8/'２６表（第２表）'!P19*100</f>
        <v>85.89695374200828</v>
      </c>
      <c r="W34" s="668"/>
      <c r="X34" s="679">
        <f>'２６表（第２表）'!Q8/'２６表（第２表）'!Q19*100</f>
        <v>75.76009262055774</v>
      </c>
      <c r="Y34" s="668"/>
      <c r="Z34" s="679">
        <f>'２６表（第２表）'!R8/'２６表（第２表）'!R19*100</f>
        <v>100</v>
      </c>
      <c r="AA34" s="668"/>
      <c r="AB34" s="692">
        <f>'２６表（第２表）'!S8/'２６表（第２表）'!S19*100</f>
        <v>100</v>
      </c>
      <c r="AC34" s="676"/>
      <c r="AD34" s="675">
        <f>'２６表（第２表）'!T8/'２６表（第２表）'!T19*100</f>
        <v>100</v>
      </c>
      <c r="AE34" s="676"/>
      <c r="AF34" s="675">
        <f>'２６表（第２表）'!U8/'２６表（第２表）'!U19*100</f>
        <v>95.79972401680989</v>
      </c>
      <c r="AG34" s="676"/>
      <c r="AH34" s="667">
        <f>'２６表（第２表）'!V8/'２６表（第２表）'!V19*100</f>
        <v>98.66182941597292</v>
      </c>
      <c r="AI34" s="668"/>
    </row>
    <row r="35" spans="2:35" s="98" customFormat="1" ht="12" customHeight="1">
      <c r="B35" s="722" t="s">
        <v>174</v>
      </c>
      <c r="C35" s="723"/>
      <c r="D35" s="223" t="s">
        <v>97</v>
      </c>
      <c r="E35" s="699"/>
      <c r="F35" s="662"/>
      <c r="G35" s="663"/>
      <c r="H35" s="664"/>
      <c r="I35" s="663"/>
      <c r="J35" s="664"/>
      <c r="K35" s="663"/>
      <c r="L35" s="702"/>
      <c r="M35" s="703"/>
      <c r="N35" s="662"/>
      <c r="O35" s="663"/>
      <c r="P35" s="664"/>
      <c r="Q35" s="663"/>
      <c r="R35" s="664"/>
      <c r="S35" s="663"/>
      <c r="T35" s="665"/>
      <c r="U35" s="666"/>
      <c r="V35" s="680"/>
      <c r="W35" s="666"/>
      <c r="X35" s="680"/>
      <c r="Y35" s="666"/>
      <c r="Z35" s="680"/>
      <c r="AA35" s="666"/>
      <c r="AB35" s="662"/>
      <c r="AC35" s="663"/>
      <c r="AD35" s="664"/>
      <c r="AE35" s="663"/>
      <c r="AF35" s="664"/>
      <c r="AG35" s="663"/>
      <c r="AH35" s="665"/>
      <c r="AI35" s="666"/>
    </row>
    <row r="36" spans="2:35" s="98" customFormat="1" ht="12" customHeight="1">
      <c r="B36" s="716" t="s">
        <v>282</v>
      </c>
      <c r="C36" s="717"/>
      <c r="D36" s="27" t="s">
        <v>98</v>
      </c>
      <c r="E36" s="698" t="s">
        <v>121</v>
      </c>
      <c r="F36" s="652">
        <f>'２６表（第２表）'!H8/('２６表（第２表）'!H19+'２６表（第２表）'!H60)*100</f>
        <v>100</v>
      </c>
      <c r="G36" s="653"/>
      <c r="H36" s="656">
        <f>'２６表（第２表）'!I8/('２６表（第２表）'!I19+'２６表（第２表）'!I60)*100</f>
        <v>100</v>
      </c>
      <c r="I36" s="653"/>
      <c r="J36" s="656">
        <f>'２６表（第２表）'!J8/('２６表（第２表）'!J19+'２６表（第２表）'!J60)*100</f>
        <v>99.9926421445696</v>
      </c>
      <c r="K36" s="653"/>
      <c r="L36" s="700">
        <f>'２６表（第２表）'!K8/('２６表（第２表）'!K19+'２６表（第２表）'!K60)*100</f>
        <v>99.99811466897515</v>
      </c>
      <c r="M36" s="701"/>
      <c r="N36" s="652">
        <f>'２６表（第２表）'!L8/('２６表（第２表）'!L19+'２６表（第２表）'!L60)*100</f>
        <v>100</v>
      </c>
      <c r="O36" s="653"/>
      <c r="P36" s="656">
        <f>'２６表（第２表）'!M8/('２６表（第２表）'!M19+'２６表（第２表）'!M60)*100</f>
        <v>100</v>
      </c>
      <c r="Q36" s="653"/>
      <c r="R36" s="656">
        <f>'２６表（第２表）'!N8/('２６表（第２表）'!N19+'２６表（第２表）'!N60)*100</f>
        <v>100</v>
      </c>
      <c r="S36" s="653"/>
      <c r="T36" s="658">
        <f>'２６表（第２表）'!O8/('２６表（第２表）'!O19+'２６表（第２表）'!O60)*100</f>
        <v>100</v>
      </c>
      <c r="U36" s="659"/>
      <c r="V36" s="681">
        <f>'２６表（第２表）'!P8/('２６表（第２表）'!P19+'２６表（第２表）'!P60)*100</f>
        <v>85.89695374200828</v>
      </c>
      <c r="W36" s="659"/>
      <c r="X36" s="681">
        <f>'２６表（第２表）'!Q8/('２６表（第２表）'!Q19+'２６表（第２表）'!Q60)*100</f>
        <v>65.04808211777417</v>
      </c>
      <c r="Y36" s="659"/>
      <c r="Z36" s="681">
        <f>'２６表（第２表）'!R8/('２６表（第２表）'!R19+'２６表（第２表）'!R60)*100</f>
        <v>76.19877715623781</v>
      </c>
      <c r="AA36" s="659"/>
      <c r="AB36" s="652">
        <f>'２６表（第２表）'!S8/('２６表（第２表）'!S19+'２６表（第２表）'!S60)*100</f>
        <v>100</v>
      </c>
      <c r="AC36" s="653"/>
      <c r="AD36" s="656">
        <f>'２６表（第２表）'!T8/('２６表（第２表）'!T19+'２６表（第２表）'!T60)*100</f>
        <v>100</v>
      </c>
      <c r="AE36" s="653"/>
      <c r="AF36" s="656">
        <f>'２６表（第２表）'!U8/('２６表（第２表）'!U19+'２６表（第２表）'!U60)*100</f>
        <v>88.87631328575294</v>
      </c>
      <c r="AG36" s="653"/>
      <c r="AH36" s="658">
        <f>'２６表（第２表）'!V8/('２６表（第２表）'!V19+'２６表（第２表）'!V60)*100</f>
        <v>96.27253254660553</v>
      </c>
      <c r="AI36" s="659"/>
    </row>
    <row r="37" spans="2:35" s="98" customFormat="1" ht="12" customHeight="1">
      <c r="B37" s="722" t="s">
        <v>174</v>
      </c>
      <c r="C37" s="723"/>
      <c r="D37" s="26" t="s">
        <v>99</v>
      </c>
      <c r="E37" s="699"/>
      <c r="F37" s="662"/>
      <c r="G37" s="663"/>
      <c r="H37" s="664"/>
      <c r="I37" s="663"/>
      <c r="J37" s="664"/>
      <c r="K37" s="663"/>
      <c r="L37" s="702"/>
      <c r="M37" s="703"/>
      <c r="N37" s="662"/>
      <c r="O37" s="663"/>
      <c r="P37" s="664"/>
      <c r="Q37" s="663"/>
      <c r="R37" s="664"/>
      <c r="S37" s="663"/>
      <c r="T37" s="665"/>
      <c r="U37" s="666"/>
      <c r="V37" s="680"/>
      <c r="W37" s="666"/>
      <c r="X37" s="680"/>
      <c r="Y37" s="666"/>
      <c r="Z37" s="680"/>
      <c r="AA37" s="666"/>
      <c r="AB37" s="662"/>
      <c r="AC37" s="663"/>
      <c r="AD37" s="664"/>
      <c r="AE37" s="663"/>
      <c r="AF37" s="664"/>
      <c r="AG37" s="663"/>
      <c r="AH37" s="665"/>
      <c r="AI37" s="666"/>
    </row>
    <row r="38" spans="2:35" s="98" customFormat="1" ht="12" customHeight="1">
      <c r="B38" s="716" t="s">
        <v>283</v>
      </c>
      <c r="C38" s="717"/>
      <c r="D38" s="27" t="s">
        <v>102</v>
      </c>
      <c r="E38" s="698" t="s">
        <v>122</v>
      </c>
      <c r="F38" s="652">
        <f>'２６表（第２表）'!H9/'２６表（第２表）'!H20*100</f>
        <v>97.39119194221526</v>
      </c>
      <c r="G38" s="653"/>
      <c r="H38" s="656">
        <f>'２６表（第２表）'!I9/'２６表（第２表）'!I20*100</f>
        <v>56.476574093703626</v>
      </c>
      <c r="I38" s="653"/>
      <c r="J38" s="656">
        <f>'２６表（第２表）'!J9/'２６表（第２表）'!J20*100</f>
        <v>71.7783323420667</v>
      </c>
      <c r="K38" s="653"/>
      <c r="L38" s="700">
        <f>'２６表（第２表）'!K9/'２６表（第２表）'!K20*100</f>
        <v>84.76401154451031</v>
      </c>
      <c r="M38" s="701"/>
      <c r="N38" s="652">
        <f>'２６表（第２表）'!L9/'２６表（第２表）'!L20*100</f>
        <v>99.93268381225995</v>
      </c>
      <c r="O38" s="653"/>
      <c r="P38" s="656">
        <f>'２６表（第２表）'!M9/'２６表（第２表）'!M20*100</f>
        <v>100</v>
      </c>
      <c r="Q38" s="653"/>
      <c r="R38" s="656">
        <f>'２６表（第２表）'!N9/'２６表（第２表）'!N20*100</f>
        <v>100</v>
      </c>
      <c r="S38" s="653"/>
      <c r="T38" s="658">
        <f>'２６表（第２表）'!O9/'２６表（第２表）'!O20*100</f>
        <v>99.95322711991814</v>
      </c>
      <c r="U38" s="659"/>
      <c r="V38" s="681">
        <f>'２６表（第２表）'!P9/'２６表（第２表）'!P20*100</f>
        <v>97.61383537653239</v>
      </c>
      <c r="W38" s="659"/>
      <c r="X38" s="681">
        <f>'２６表（第２表）'!Q9/'２６表（第２表）'!Q20*100</f>
        <v>77.4438485636914</v>
      </c>
      <c r="Y38" s="659"/>
      <c r="Z38" s="681">
        <f>'２６表（第２表）'!R9/'２６表（第２表）'!R20*100</f>
        <v>54.782450391407245</v>
      </c>
      <c r="AA38" s="659"/>
      <c r="AB38" s="652">
        <f>'２６表（第２表）'!S9/'２６表（第２表）'!S20*100</f>
        <v>98.16643779987203</v>
      </c>
      <c r="AC38" s="653"/>
      <c r="AD38" s="656">
        <f>'２６表（第２表）'!T9/'２６表（第２表）'!T20*100</f>
        <v>69.92888687080261</v>
      </c>
      <c r="AE38" s="653"/>
      <c r="AF38" s="656">
        <f>'２６表（第２表）'!U9/'２６表（第２表）'!U20*100</f>
        <v>74.17388493859082</v>
      </c>
      <c r="AG38" s="653"/>
      <c r="AH38" s="658">
        <f>'２６表（第２表）'!V9/'２６表（第２表）'!V20*100</f>
        <v>86.789478143686</v>
      </c>
      <c r="AI38" s="659"/>
    </row>
    <row r="39" spans="2:35" s="98" customFormat="1" ht="12" customHeight="1">
      <c r="B39" s="722" t="s">
        <v>175</v>
      </c>
      <c r="C39" s="723"/>
      <c r="D39" s="26" t="s">
        <v>103</v>
      </c>
      <c r="E39" s="699"/>
      <c r="F39" s="662"/>
      <c r="G39" s="663"/>
      <c r="H39" s="664"/>
      <c r="I39" s="663"/>
      <c r="J39" s="664"/>
      <c r="K39" s="663"/>
      <c r="L39" s="702"/>
      <c r="M39" s="703"/>
      <c r="N39" s="662"/>
      <c r="O39" s="663"/>
      <c r="P39" s="664"/>
      <c r="Q39" s="663"/>
      <c r="R39" s="664"/>
      <c r="S39" s="663"/>
      <c r="T39" s="665"/>
      <c r="U39" s="666"/>
      <c r="V39" s="680"/>
      <c r="W39" s="666"/>
      <c r="X39" s="680"/>
      <c r="Y39" s="666"/>
      <c r="Z39" s="680"/>
      <c r="AA39" s="666"/>
      <c r="AB39" s="662"/>
      <c r="AC39" s="663"/>
      <c r="AD39" s="664"/>
      <c r="AE39" s="663"/>
      <c r="AF39" s="664"/>
      <c r="AG39" s="663"/>
      <c r="AH39" s="665"/>
      <c r="AI39" s="666"/>
    </row>
    <row r="40" spans="2:35" s="98" customFormat="1" ht="12" customHeight="1">
      <c r="B40" s="716" t="s">
        <v>284</v>
      </c>
      <c r="C40" s="717"/>
      <c r="D40" s="27" t="s">
        <v>101</v>
      </c>
      <c r="E40" s="698" t="s">
        <v>121</v>
      </c>
      <c r="F40" s="652">
        <f>'２６表（第２表）'!H21/'２６表（第２表）'!H9*100</f>
        <v>0</v>
      </c>
      <c r="G40" s="653"/>
      <c r="H40" s="656">
        <f>'２６表（第２表）'!I21/'２６表（第２表）'!I9*100</f>
        <v>0</v>
      </c>
      <c r="I40" s="653"/>
      <c r="J40" s="656">
        <f>'２６表（第２表）'!J21/'２６表（第２表）'!J9*100</f>
        <v>18.97338208159639</v>
      </c>
      <c r="K40" s="653"/>
      <c r="L40" s="700">
        <f>'２６表（第２表）'!K21/'２６表（第２表）'!K9*100</f>
        <v>4.116830424249838</v>
      </c>
      <c r="M40" s="701"/>
      <c r="N40" s="652">
        <f>'２６表（第２表）'!L21/'２６表（第２表）'!L9*100</f>
        <v>0</v>
      </c>
      <c r="O40" s="653"/>
      <c r="P40" s="656">
        <f>'２６表（第２表）'!M21/'２６表（第２表）'!M9*100</f>
        <v>0</v>
      </c>
      <c r="Q40" s="653"/>
      <c r="R40" s="656">
        <f>'２６表（第２表）'!N21/'２６表（第２表）'!N9*100</f>
        <v>0</v>
      </c>
      <c r="S40" s="653"/>
      <c r="T40" s="658">
        <f>'２６表（第２表）'!O21/'２６表（第２表）'!O9*100</f>
        <v>0</v>
      </c>
      <c r="U40" s="659"/>
      <c r="V40" s="681">
        <f>'２６表（第２表）'!P21/'２６表（第２表）'!P9*100</f>
        <v>0</v>
      </c>
      <c r="W40" s="659"/>
      <c r="X40" s="681">
        <f>'２６表（第２表）'!Q21/'２６表（第２表）'!Q9*100</f>
        <v>118.02536852931094</v>
      </c>
      <c r="Y40" s="659"/>
      <c r="Z40" s="681">
        <f>'２６表（第２表）'!R21/'２６表（第２表）'!R9*100</f>
        <v>0</v>
      </c>
      <c r="AA40" s="659"/>
      <c r="AB40" s="652">
        <f>'２６表（第２表）'!S21/'２６表（第２表）'!S9*100</f>
        <v>0</v>
      </c>
      <c r="AC40" s="653"/>
      <c r="AD40" s="656">
        <f>'２６表（第２表）'!T21/'２６表（第２表）'!T9*100</f>
        <v>0</v>
      </c>
      <c r="AE40" s="653"/>
      <c r="AF40" s="656">
        <f>'２６表（第２表）'!U21/'２６表（第２表）'!U9*100</f>
        <v>24.67994805964426</v>
      </c>
      <c r="AG40" s="653"/>
      <c r="AH40" s="658">
        <f>'２６表（第２表）'!V21/'２６表（第２表）'!V9*100</f>
        <v>6.582738369883439</v>
      </c>
      <c r="AI40" s="659"/>
    </row>
    <row r="41" spans="2:35" s="98" customFormat="1" ht="12" customHeight="1" thickBot="1">
      <c r="B41" s="718" t="s">
        <v>176</v>
      </c>
      <c r="C41" s="719"/>
      <c r="D41" s="28" t="s">
        <v>102</v>
      </c>
      <c r="E41" s="715"/>
      <c r="F41" s="654"/>
      <c r="G41" s="655"/>
      <c r="H41" s="657"/>
      <c r="I41" s="655"/>
      <c r="J41" s="657"/>
      <c r="K41" s="655"/>
      <c r="L41" s="704"/>
      <c r="M41" s="705"/>
      <c r="N41" s="654"/>
      <c r="O41" s="655"/>
      <c r="P41" s="657"/>
      <c r="Q41" s="655"/>
      <c r="R41" s="657"/>
      <c r="S41" s="655"/>
      <c r="T41" s="660"/>
      <c r="U41" s="661"/>
      <c r="V41" s="706"/>
      <c r="W41" s="661"/>
      <c r="X41" s="706"/>
      <c r="Y41" s="661"/>
      <c r="Z41" s="706"/>
      <c r="AA41" s="661"/>
      <c r="AB41" s="654"/>
      <c r="AC41" s="655"/>
      <c r="AD41" s="657"/>
      <c r="AE41" s="655"/>
      <c r="AF41" s="657"/>
      <c r="AG41" s="655"/>
      <c r="AH41" s="660"/>
      <c r="AI41" s="661"/>
    </row>
    <row r="42" spans="2:35" s="98" customFormat="1" ht="18.75" customHeight="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100"/>
      <c r="M42" s="99"/>
      <c r="N42" s="99"/>
      <c r="O42" s="99"/>
      <c r="P42" s="99"/>
      <c r="Q42" s="99"/>
      <c r="R42" s="99"/>
      <c r="S42" s="99"/>
      <c r="T42" s="100"/>
      <c r="U42" s="99"/>
      <c r="V42" s="100"/>
      <c r="W42" s="99"/>
      <c r="X42" s="100"/>
      <c r="Y42" s="99"/>
      <c r="Z42" s="100"/>
      <c r="AA42" s="99"/>
      <c r="AB42" s="99"/>
      <c r="AC42" s="99"/>
      <c r="AD42" s="99"/>
      <c r="AE42" s="99"/>
      <c r="AF42" s="99"/>
      <c r="AG42" s="99"/>
      <c r="AH42" s="100"/>
      <c r="AI42" s="99"/>
    </row>
  </sheetData>
  <sheetProtection/>
  <mergeCells count="98">
    <mergeCell ref="E40:E41"/>
    <mergeCell ref="B40:C40"/>
    <mergeCell ref="B41:C41"/>
    <mergeCell ref="B34:C34"/>
    <mergeCell ref="B35:C35"/>
    <mergeCell ref="B36:C36"/>
    <mergeCell ref="B37:C37"/>
    <mergeCell ref="B38:C38"/>
    <mergeCell ref="B39:C39"/>
    <mergeCell ref="E36:E37"/>
    <mergeCell ref="X2:Y2"/>
    <mergeCell ref="V3:W3"/>
    <mergeCell ref="X3:Y3"/>
    <mergeCell ref="Z40:AA41"/>
    <mergeCell ref="Z34:AA35"/>
    <mergeCell ref="Z36:AA37"/>
    <mergeCell ref="Z38:AA39"/>
    <mergeCell ref="X38:Y39"/>
    <mergeCell ref="X40:Y41"/>
    <mergeCell ref="T36:U37"/>
    <mergeCell ref="L4:M4"/>
    <mergeCell ref="T4:U4"/>
    <mergeCell ref="V4:W4"/>
    <mergeCell ref="E34:E35"/>
    <mergeCell ref="L34:M35"/>
    <mergeCell ref="T34:U35"/>
    <mergeCell ref="V34:W35"/>
    <mergeCell ref="N34:O35"/>
    <mergeCell ref="P34:Q35"/>
    <mergeCell ref="F34:G35"/>
    <mergeCell ref="J34:K35"/>
    <mergeCell ref="L40:M41"/>
    <mergeCell ref="T40:U41"/>
    <mergeCell ref="V40:W41"/>
    <mergeCell ref="V36:W37"/>
    <mergeCell ref="N36:O37"/>
    <mergeCell ref="N40:O41"/>
    <mergeCell ref="R40:S41"/>
    <mergeCell ref="P36:Q37"/>
    <mergeCell ref="P40:Q41"/>
    <mergeCell ref="L36:M37"/>
    <mergeCell ref="E38:E39"/>
    <mergeCell ref="L38:M39"/>
    <mergeCell ref="T38:U39"/>
    <mergeCell ref="V38:W39"/>
    <mergeCell ref="N38:O39"/>
    <mergeCell ref="R38:S39"/>
    <mergeCell ref="P38:Q39"/>
    <mergeCell ref="F36:G37"/>
    <mergeCell ref="F38:G39"/>
    <mergeCell ref="F40:G41"/>
    <mergeCell ref="H34:I35"/>
    <mergeCell ref="H36:I37"/>
    <mergeCell ref="H38:I39"/>
    <mergeCell ref="H40:I41"/>
    <mergeCell ref="F2:M2"/>
    <mergeCell ref="F3:M3"/>
    <mergeCell ref="N4:O4"/>
    <mergeCell ref="P4:Q4"/>
    <mergeCell ref="N2:U2"/>
    <mergeCell ref="N3:U3"/>
    <mergeCell ref="F4:G4"/>
    <mergeCell ref="H4:I4"/>
    <mergeCell ref="J4:K4"/>
    <mergeCell ref="R4:S4"/>
    <mergeCell ref="J36:K37"/>
    <mergeCell ref="J38:K39"/>
    <mergeCell ref="J40:K41"/>
    <mergeCell ref="AH4:AI4"/>
    <mergeCell ref="AB4:AC4"/>
    <mergeCell ref="AD4:AE4"/>
    <mergeCell ref="AF4:AG4"/>
    <mergeCell ref="AB34:AC35"/>
    <mergeCell ref="AD34:AE35"/>
    <mergeCell ref="AF34:AG35"/>
    <mergeCell ref="AB2:AI3"/>
    <mergeCell ref="R34:S35"/>
    <mergeCell ref="R36:S37"/>
    <mergeCell ref="X4:Y4"/>
    <mergeCell ref="X34:Y35"/>
    <mergeCell ref="X36:Y37"/>
    <mergeCell ref="Z2:AA2"/>
    <mergeCell ref="Z4:AA4"/>
    <mergeCell ref="V2:W2"/>
    <mergeCell ref="Z3:AA3"/>
    <mergeCell ref="AH34:AI35"/>
    <mergeCell ref="AB36:AC37"/>
    <mergeCell ref="AD36:AE37"/>
    <mergeCell ref="AF36:AG37"/>
    <mergeCell ref="AH36:AI37"/>
    <mergeCell ref="AB38:AC39"/>
    <mergeCell ref="AD38:AE39"/>
    <mergeCell ref="AF38:AG39"/>
    <mergeCell ref="AH38:AI39"/>
    <mergeCell ref="AB40:AC41"/>
    <mergeCell ref="AD40:AE41"/>
    <mergeCell ref="AF40:AG41"/>
    <mergeCell ref="AH40:AI41"/>
  </mergeCells>
  <conditionalFormatting sqref="T40 T34 T38 T36 V40 X40 Z40 O4:U6 V34 X34 V38 X38 V36 X36 Z34 Z38 Z36 T7:U33 O7:O21 O25:O33 P7:P33 Q7:Q21 Q25:Q33 R7:R33 S7:S21 M4:M21 S25:S33 L40 L38 L36 AA1:AA2 F25:K33 M25:M33 D38:D41 AB1:AI1 L4:L34 G4:K21 F3:F21 N3:N33 F1:U1 V1:V16 W1:W2 Y1:Y2 AJ1:IV65536 W4:AA16 V17:AA33 AH40 AH34 AH38 AH36 AC4:AI6 AH7:AI33 AC7:AC21 AC25:AC33 AD7:AD33 AE7:AE21 AE25:AE33 AF7:AF33 AG7:AG21 AG25:AG33 B42:AI65536 AB4:AB33 Z1:Z3 X1:X3 B1:E33 A1:A65536">
    <cfRule type="cellIs" priority="1" dxfId="0" operator="equal" stopIfTrue="1">
      <formula>0</formula>
    </cfRule>
  </conditionalFormatting>
  <printOptions/>
  <pageMargins left="0.7874015748031497" right="0.7874015748031497" top="0.5511811023622047" bottom="0.5118110236220472" header="0.5118110236220472" footer="0.1968503937007874"/>
  <pageSetup errors="blank" horizontalDpi="600" verticalDpi="600" orientation="landscape" paperSize="9" scale="70" r:id="rId2"/>
  <headerFooter alignWithMargins="0">
    <oddFooter>&amp;C&amp;"ＭＳ Ｐゴシック,太字"&amp;14 11　介護サービス事業</oddFooter>
  </headerFooter>
  <colBreaks count="1" manualBreakCount="1">
    <brk id="25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B1:U102"/>
  <sheetViews>
    <sheetView view="pageBreakPreview" zoomScaleNormal="75" zoomScaleSheetLayoutView="100" zoomScalePageLayoutView="0" workbookViewId="0" topLeftCell="A1">
      <pane xSplit="6" ySplit="3" topLeftCell="G4" activePane="bottomRight" state="frozen"/>
      <selection pane="topLeft" activeCell="T7" sqref="T7"/>
      <selection pane="topRight" activeCell="T7" sqref="T7"/>
      <selection pane="bottomLeft" activeCell="T7" sqref="T7"/>
      <selection pane="bottomRight" activeCell="D6" sqref="D6"/>
    </sheetView>
  </sheetViews>
  <sheetFormatPr defaultColWidth="9.00390625" defaultRowHeight="13.5"/>
  <cols>
    <col min="1" max="1" width="3.375" style="29" customWidth="1"/>
    <col min="2" max="5" width="4.625" style="30" customWidth="1"/>
    <col min="6" max="6" width="12.125" style="30" customWidth="1"/>
    <col min="7" max="21" width="9.625" style="29" customWidth="1"/>
    <col min="22" max="49" width="10.625" style="29" customWidth="1"/>
    <col min="50" max="16384" width="9.00390625" style="29" customWidth="1"/>
  </cols>
  <sheetData>
    <row r="1" s="30" customFormat="1" ht="17.25">
      <c r="B1" s="6" t="s">
        <v>253</v>
      </c>
    </row>
    <row r="2" s="30" customFormat="1" ht="9" customHeight="1"/>
    <row r="3" s="30" customFormat="1" ht="15" customHeight="1" thickBot="1">
      <c r="U3" s="103" t="s">
        <v>177</v>
      </c>
    </row>
    <row r="4" spans="2:21" s="30" customFormat="1" ht="15" customHeight="1">
      <c r="B4" s="734" t="s">
        <v>285</v>
      </c>
      <c r="C4" s="421"/>
      <c r="D4" s="421"/>
      <c r="E4" s="421"/>
      <c r="F4" s="421"/>
      <c r="G4" s="427" t="s">
        <v>6</v>
      </c>
      <c r="H4" s="628"/>
      <c r="I4" s="628"/>
      <c r="J4" s="724"/>
      <c r="K4" s="427" t="s">
        <v>7</v>
      </c>
      <c r="L4" s="628"/>
      <c r="M4" s="628"/>
      <c r="N4" s="724"/>
      <c r="O4" s="396" t="s">
        <v>8</v>
      </c>
      <c r="P4" s="396" t="s">
        <v>9</v>
      </c>
      <c r="Q4" s="396" t="s">
        <v>10</v>
      </c>
      <c r="R4" s="427" t="s">
        <v>300</v>
      </c>
      <c r="S4" s="628"/>
      <c r="T4" s="628"/>
      <c r="U4" s="724"/>
    </row>
    <row r="5" spans="2:21" s="30" customFormat="1" ht="15" customHeight="1">
      <c r="B5" s="109"/>
      <c r="C5" s="110"/>
      <c r="D5" s="110"/>
      <c r="E5" s="110"/>
      <c r="F5" s="110"/>
      <c r="G5" s="725" t="s">
        <v>16</v>
      </c>
      <c r="H5" s="726"/>
      <c r="I5" s="726"/>
      <c r="J5" s="727"/>
      <c r="K5" s="629" t="s">
        <v>3</v>
      </c>
      <c r="L5" s="630"/>
      <c r="M5" s="630"/>
      <c r="N5" s="728"/>
      <c r="O5" s="318" t="s">
        <v>290</v>
      </c>
      <c r="P5" s="318" t="s">
        <v>5</v>
      </c>
      <c r="Q5" s="318" t="s">
        <v>291</v>
      </c>
      <c r="R5" s="725"/>
      <c r="S5" s="726"/>
      <c r="T5" s="726"/>
      <c r="U5" s="727"/>
    </row>
    <row r="6" spans="2:21" s="30" customFormat="1" ht="24.75" customHeight="1" thickBot="1">
      <c r="B6" s="107"/>
      <c r="C6" s="38" t="s">
        <v>127</v>
      </c>
      <c r="D6" s="38"/>
      <c r="E6" s="38"/>
      <c r="F6" s="38"/>
      <c r="G6" s="397" t="s">
        <v>287</v>
      </c>
      <c r="H6" s="398" t="s">
        <v>288</v>
      </c>
      <c r="I6" s="399" t="s">
        <v>289</v>
      </c>
      <c r="J6" s="400" t="s">
        <v>263</v>
      </c>
      <c r="K6" s="401" t="s">
        <v>287</v>
      </c>
      <c r="L6" s="404" t="s">
        <v>288</v>
      </c>
      <c r="M6" s="402" t="s">
        <v>289</v>
      </c>
      <c r="N6" s="403" t="s">
        <v>263</v>
      </c>
      <c r="O6" s="401" t="s">
        <v>289</v>
      </c>
      <c r="P6" s="405" t="s">
        <v>289</v>
      </c>
      <c r="Q6" s="406" t="s">
        <v>289</v>
      </c>
      <c r="R6" s="401" t="s">
        <v>287</v>
      </c>
      <c r="S6" s="404" t="s">
        <v>288</v>
      </c>
      <c r="T6" s="402" t="s">
        <v>289</v>
      </c>
      <c r="U6" s="403" t="s">
        <v>292</v>
      </c>
    </row>
    <row r="7" spans="2:21" ht="15" customHeight="1">
      <c r="B7" s="109" t="s">
        <v>254</v>
      </c>
      <c r="C7" s="110"/>
      <c r="D7" s="110"/>
      <c r="E7" s="110"/>
      <c r="F7" s="110"/>
      <c r="G7" s="319"/>
      <c r="H7" s="112"/>
      <c r="I7" s="114"/>
      <c r="J7" s="320"/>
      <c r="K7" s="319"/>
      <c r="L7" s="112"/>
      <c r="M7" s="114"/>
      <c r="N7" s="320"/>
      <c r="O7" s="113"/>
      <c r="P7" s="113"/>
      <c r="Q7" s="113"/>
      <c r="R7" s="319"/>
      <c r="S7" s="112"/>
      <c r="T7" s="114"/>
      <c r="U7" s="320"/>
    </row>
    <row r="8" spans="2:21" ht="15" customHeight="1">
      <c r="B8" s="109"/>
      <c r="C8" s="53" t="s">
        <v>255</v>
      </c>
      <c r="D8" s="46"/>
      <c r="E8" s="46"/>
      <c r="F8" s="46" t="s">
        <v>54</v>
      </c>
      <c r="G8" s="201">
        <v>0</v>
      </c>
      <c r="H8" s="159">
        <v>0</v>
      </c>
      <c r="I8" s="260">
        <v>0</v>
      </c>
      <c r="J8" s="291">
        <f>SUM(G8:I8)</f>
        <v>0</v>
      </c>
      <c r="K8" s="201">
        <v>0</v>
      </c>
      <c r="L8" s="159">
        <v>0</v>
      </c>
      <c r="M8" s="260">
        <v>0</v>
      </c>
      <c r="N8" s="291">
        <f>SUM(K8:M8)</f>
        <v>0</v>
      </c>
      <c r="O8" s="162">
        <v>0</v>
      </c>
      <c r="P8" s="162">
        <v>0</v>
      </c>
      <c r="Q8" s="162">
        <v>0</v>
      </c>
      <c r="R8" s="201">
        <f>G8+K8</f>
        <v>0</v>
      </c>
      <c r="S8" s="159">
        <f>H8+L8</f>
        <v>0</v>
      </c>
      <c r="T8" s="260">
        <f>I8+M8+O8+P8+Q8</f>
        <v>0</v>
      </c>
      <c r="U8" s="291">
        <f>SUM(R8:T8)</f>
        <v>0</v>
      </c>
    </row>
    <row r="9" spans="2:21" ht="15" customHeight="1">
      <c r="B9" s="109"/>
      <c r="C9" s="53" t="s">
        <v>256</v>
      </c>
      <c r="D9" s="56"/>
      <c r="E9" s="56"/>
      <c r="F9" s="56" t="s">
        <v>54</v>
      </c>
      <c r="G9" s="201">
        <v>0</v>
      </c>
      <c r="H9" s="159">
        <v>0</v>
      </c>
      <c r="I9" s="260">
        <v>0</v>
      </c>
      <c r="J9" s="291"/>
      <c r="K9" s="201">
        <v>0</v>
      </c>
      <c r="L9" s="159">
        <v>0</v>
      </c>
      <c r="M9" s="260">
        <v>0</v>
      </c>
      <c r="N9" s="291"/>
      <c r="O9" s="162">
        <v>0</v>
      </c>
      <c r="P9" s="162">
        <v>0</v>
      </c>
      <c r="Q9" s="162">
        <v>0</v>
      </c>
      <c r="R9" s="201">
        <f aca="true" t="shared" si="0" ref="R9:R18">G9+K9</f>
        <v>0</v>
      </c>
      <c r="S9" s="159">
        <f aca="true" t="shared" si="1" ref="S9:S18">H9+L9</f>
        <v>0</v>
      </c>
      <c r="T9" s="260">
        <f aca="true" t="shared" si="2" ref="T9:T18">I9+M9+O9+P9+Q9</f>
        <v>0</v>
      </c>
      <c r="U9" s="291">
        <f aca="true" t="shared" si="3" ref="U9:U18">SUM(R9:T9)</f>
        <v>0</v>
      </c>
    </row>
    <row r="10" spans="2:21" ht="15" customHeight="1">
      <c r="B10" s="109"/>
      <c r="C10" s="53" t="s">
        <v>257</v>
      </c>
      <c r="D10" s="56"/>
      <c r="E10" s="56"/>
      <c r="F10" s="56"/>
      <c r="G10" s="201">
        <v>0</v>
      </c>
      <c r="H10" s="159">
        <v>0</v>
      </c>
      <c r="I10" s="260">
        <v>0</v>
      </c>
      <c r="J10" s="291"/>
      <c r="K10" s="201">
        <v>0</v>
      </c>
      <c r="L10" s="159">
        <v>0</v>
      </c>
      <c r="M10" s="260">
        <v>0</v>
      </c>
      <c r="N10" s="291"/>
      <c r="O10" s="162">
        <v>0</v>
      </c>
      <c r="P10" s="162">
        <v>0</v>
      </c>
      <c r="Q10" s="162">
        <v>0</v>
      </c>
      <c r="R10" s="201">
        <f t="shared" si="0"/>
        <v>0</v>
      </c>
      <c r="S10" s="159">
        <f t="shared" si="1"/>
        <v>0</v>
      </c>
      <c r="T10" s="260">
        <f t="shared" si="2"/>
        <v>0</v>
      </c>
      <c r="U10" s="291">
        <f t="shared" si="3"/>
        <v>0</v>
      </c>
    </row>
    <row r="11" spans="2:21" ht="15" customHeight="1">
      <c r="B11" s="109"/>
      <c r="C11" s="58" t="s">
        <v>258</v>
      </c>
      <c r="D11" s="42"/>
      <c r="E11" s="121"/>
      <c r="F11" s="121"/>
      <c r="G11" s="198">
        <v>0</v>
      </c>
      <c r="H11" s="199">
        <v>0</v>
      </c>
      <c r="I11" s="262">
        <v>0</v>
      </c>
      <c r="J11" s="322"/>
      <c r="K11" s="198">
        <v>0</v>
      </c>
      <c r="L11" s="199">
        <v>0</v>
      </c>
      <c r="M11" s="262">
        <v>0</v>
      </c>
      <c r="N11" s="322"/>
      <c r="O11" s="261">
        <v>0</v>
      </c>
      <c r="P11" s="261">
        <v>0</v>
      </c>
      <c r="Q11" s="261">
        <v>0</v>
      </c>
      <c r="R11" s="198">
        <f t="shared" si="0"/>
        <v>0</v>
      </c>
      <c r="S11" s="199">
        <f t="shared" si="1"/>
        <v>0</v>
      </c>
      <c r="T11" s="262">
        <f t="shared" si="2"/>
        <v>0</v>
      </c>
      <c r="U11" s="322">
        <f t="shared" si="3"/>
        <v>0</v>
      </c>
    </row>
    <row r="12" spans="2:21" ht="15" customHeight="1">
      <c r="B12" s="109"/>
      <c r="C12" s="729" t="s">
        <v>242</v>
      </c>
      <c r="D12" s="46" t="s">
        <v>259</v>
      </c>
      <c r="E12" s="46"/>
      <c r="F12" s="46"/>
      <c r="G12" s="206">
        <v>0</v>
      </c>
      <c r="H12" s="207">
        <v>0</v>
      </c>
      <c r="I12" s="263">
        <v>0</v>
      </c>
      <c r="J12" s="296"/>
      <c r="K12" s="206">
        <v>0</v>
      </c>
      <c r="L12" s="207">
        <v>0</v>
      </c>
      <c r="M12" s="263">
        <v>0</v>
      </c>
      <c r="N12" s="296"/>
      <c r="O12" s="225">
        <v>0</v>
      </c>
      <c r="P12" s="225">
        <v>0</v>
      </c>
      <c r="Q12" s="225">
        <v>0</v>
      </c>
      <c r="R12" s="206">
        <f t="shared" si="0"/>
        <v>0</v>
      </c>
      <c r="S12" s="207">
        <f t="shared" si="1"/>
        <v>0</v>
      </c>
      <c r="T12" s="263">
        <f t="shared" si="2"/>
        <v>0</v>
      </c>
      <c r="U12" s="296">
        <f t="shared" si="3"/>
        <v>0</v>
      </c>
    </row>
    <row r="13" spans="2:21" ht="15" customHeight="1">
      <c r="B13" s="109"/>
      <c r="C13" s="730"/>
      <c r="D13" s="110" t="s">
        <v>260</v>
      </c>
      <c r="E13" s="118"/>
      <c r="F13" s="118"/>
      <c r="G13" s="193">
        <v>0</v>
      </c>
      <c r="H13" s="194">
        <v>0</v>
      </c>
      <c r="I13" s="265">
        <v>0</v>
      </c>
      <c r="J13" s="321"/>
      <c r="K13" s="193">
        <v>0</v>
      </c>
      <c r="L13" s="194">
        <v>0</v>
      </c>
      <c r="M13" s="265">
        <v>0</v>
      </c>
      <c r="N13" s="321"/>
      <c r="O13" s="264">
        <v>0</v>
      </c>
      <c r="P13" s="264">
        <v>0</v>
      </c>
      <c r="Q13" s="264">
        <v>0</v>
      </c>
      <c r="R13" s="193">
        <f t="shared" si="0"/>
        <v>0</v>
      </c>
      <c r="S13" s="194">
        <f t="shared" si="1"/>
        <v>0</v>
      </c>
      <c r="T13" s="265">
        <f t="shared" si="2"/>
        <v>0</v>
      </c>
      <c r="U13" s="321">
        <f t="shared" si="3"/>
        <v>0</v>
      </c>
    </row>
    <row r="14" spans="2:21" ht="15" customHeight="1">
      <c r="B14" s="109"/>
      <c r="C14" s="730"/>
      <c r="D14" s="110" t="s">
        <v>261</v>
      </c>
      <c r="E14" s="118"/>
      <c r="F14" s="118"/>
      <c r="G14" s="193">
        <v>0</v>
      </c>
      <c r="H14" s="194">
        <v>0</v>
      </c>
      <c r="I14" s="265">
        <v>0</v>
      </c>
      <c r="J14" s="321"/>
      <c r="K14" s="193">
        <v>0</v>
      </c>
      <c r="L14" s="194">
        <v>0</v>
      </c>
      <c r="M14" s="265">
        <v>0</v>
      </c>
      <c r="N14" s="321"/>
      <c r="O14" s="264">
        <v>0</v>
      </c>
      <c r="P14" s="264">
        <v>0</v>
      </c>
      <c r="Q14" s="264">
        <v>0</v>
      </c>
      <c r="R14" s="193">
        <f t="shared" si="0"/>
        <v>0</v>
      </c>
      <c r="S14" s="194">
        <f t="shared" si="1"/>
        <v>0</v>
      </c>
      <c r="T14" s="265">
        <f t="shared" si="2"/>
        <v>0</v>
      </c>
      <c r="U14" s="321">
        <f t="shared" si="3"/>
        <v>0</v>
      </c>
    </row>
    <row r="15" spans="2:21" ht="15" customHeight="1">
      <c r="B15" s="109"/>
      <c r="C15" s="731"/>
      <c r="D15" s="42" t="s">
        <v>262</v>
      </c>
      <c r="E15" s="121"/>
      <c r="F15" s="121"/>
      <c r="G15" s="198">
        <v>0</v>
      </c>
      <c r="H15" s="199">
        <v>0</v>
      </c>
      <c r="I15" s="262">
        <v>0</v>
      </c>
      <c r="J15" s="322"/>
      <c r="K15" s="198">
        <v>0</v>
      </c>
      <c r="L15" s="199">
        <v>0</v>
      </c>
      <c r="M15" s="262">
        <v>0</v>
      </c>
      <c r="N15" s="322"/>
      <c r="O15" s="261">
        <v>0</v>
      </c>
      <c r="P15" s="261">
        <v>0</v>
      </c>
      <c r="Q15" s="261">
        <v>0</v>
      </c>
      <c r="R15" s="198">
        <f t="shared" si="0"/>
        <v>0</v>
      </c>
      <c r="S15" s="199">
        <f t="shared" si="1"/>
        <v>0</v>
      </c>
      <c r="T15" s="262">
        <f t="shared" si="2"/>
        <v>0</v>
      </c>
      <c r="U15" s="322">
        <f t="shared" si="3"/>
        <v>0</v>
      </c>
    </row>
    <row r="16" spans="2:21" ht="15" customHeight="1">
      <c r="B16" s="109"/>
      <c r="C16" s="732" t="s">
        <v>263</v>
      </c>
      <c r="D16" s="733"/>
      <c r="E16" s="733"/>
      <c r="F16" s="733"/>
      <c r="G16" s="180">
        <v>0</v>
      </c>
      <c r="H16" s="181">
        <v>0</v>
      </c>
      <c r="I16" s="266">
        <v>0</v>
      </c>
      <c r="J16" s="294"/>
      <c r="K16" s="180">
        <v>0</v>
      </c>
      <c r="L16" s="181">
        <v>0</v>
      </c>
      <c r="M16" s="266">
        <v>0</v>
      </c>
      <c r="N16" s="294"/>
      <c r="O16" s="161">
        <v>0</v>
      </c>
      <c r="P16" s="161">
        <v>0</v>
      </c>
      <c r="Q16" s="161">
        <v>0</v>
      </c>
      <c r="R16" s="180">
        <f t="shared" si="0"/>
        <v>0</v>
      </c>
      <c r="S16" s="181">
        <f t="shared" si="1"/>
        <v>0</v>
      </c>
      <c r="T16" s="266">
        <f t="shared" si="2"/>
        <v>0</v>
      </c>
      <c r="U16" s="294">
        <f t="shared" si="3"/>
        <v>0</v>
      </c>
    </row>
    <row r="17" spans="2:21" ht="15" customHeight="1">
      <c r="B17" s="109"/>
      <c r="C17" s="53" t="s">
        <v>264</v>
      </c>
      <c r="D17" s="46"/>
      <c r="E17" s="46"/>
      <c r="F17" s="46" t="s">
        <v>265</v>
      </c>
      <c r="G17" s="201">
        <v>0</v>
      </c>
      <c r="H17" s="159">
        <v>0</v>
      </c>
      <c r="I17" s="260">
        <v>0</v>
      </c>
      <c r="J17" s="291"/>
      <c r="K17" s="201">
        <v>0</v>
      </c>
      <c r="L17" s="159">
        <v>0</v>
      </c>
      <c r="M17" s="260">
        <v>0</v>
      </c>
      <c r="N17" s="291"/>
      <c r="O17" s="162">
        <v>0</v>
      </c>
      <c r="P17" s="162">
        <v>0</v>
      </c>
      <c r="Q17" s="162">
        <v>0</v>
      </c>
      <c r="R17" s="201">
        <f t="shared" si="0"/>
        <v>0</v>
      </c>
      <c r="S17" s="159">
        <f t="shared" si="1"/>
        <v>0</v>
      </c>
      <c r="T17" s="260">
        <f t="shared" si="2"/>
        <v>0</v>
      </c>
      <c r="U17" s="291">
        <f t="shared" si="3"/>
        <v>0</v>
      </c>
    </row>
    <row r="18" spans="2:21" ht="15" customHeight="1">
      <c r="B18" s="93"/>
      <c r="C18" s="53" t="s">
        <v>266</v>
      </c>
      <c r="D18" s="56"/>
      <c r="E18" s="56"/>
      <c r="F18" s="56" t="s">
        <v>267</v>
      </c>
      <c r="G18" s="201">
        <v>0</v>
      </c>
      <c r="H18" s="159">
        <v>0</v>
      </c>
      <c r="I18" s="260">
        <v>0</v>
      </c>
      <c r="J18" s="291"/>
      <c r="K18" s="201">
        <v>0</v>
      </c>
      <c r="L18" s="159">
        <v>0</v>
      </c>
      <c r="M18" s="260">
        <v>0</v>
      </c>
      <c r="N18" s="291"/>
      <c r="O18" s="162">
        <v>0</v>
      </c>
      <c r="P18" s="162">
        <v>0</v>
      </c>
      <c r="Q18" s="162">
        <v>0</v>
      </c>
      <c r="R18" s="201">
        <f t="shared" si="0"/>
        <v>0</v>
      </c>
      <c r="S18" s="159">
        <f t="shared" si="1"/>
        <v>0</v>
      </c>
      <c r="T18" s="260">
        <f t="shared" si="2"/>
        <v>0</v>
      </c>
      <c r="U18" s="291">
        <f t="shared" si="3"/>
        <v>0</v>
      </c>
    </row>
    <row r="19" spans="2:21" ht="15" customHeight="1">
      <c r="B19" s="109" t="s">
        <v>268</v>
      </c>
      <c r="C19" s="110"/>
      <c r="D19" s="110"/>
      <c r="E19" s="110"/>
      <c r="F19" s="110"/>
      <c r="G19" s="319"/>
      <c r="H19" s="112"/>
      <c r="I19" s="114"/>
      <c r="J19" s="320"/>
      <c r="K19" s="319"/>
      <c r="L19" s="112"/>
      <c r="M19" s="114"/>
      <c r="N19" s="320"/>
      <c r="O19" s="113"/>
      <c r="P19" s="113"/>
      <c r="Q19" s="113"/>
      <c r="R19" s="319"/>
      <c r="S19" s="112"/>
      <c r="T19" s="114"/>
      <c r="U19" s="320"/>
    </row>
    <row r="20" spans="2:21" ht="15" customHeight="1">
      <c r="B20" s="109"/>
      <c r="C20" s="53" t="s">
        <v>255</v>
      </c>
      <c r="D20" s="46"/>
      <c r="E20" s="46"/>
      <c r="F20" s="46" t="s">
        <v>54</v>
      </c>
      <c r="G20" s="201">
        <v>0</v>
      </c>
      <c r="H20" s="159">
        <v>0</v>
      </c>
      <c r="I20" s="260">
        <v>0</v>
      </c>
      <c r="J20" s="291"/>
      <c r="K20" s="201">
        <v>0</v>
      </c>
      <c r="L20" s="159">
        <v>0</v>
      </c>
      <c r="M20" s="260">
        <v>0</v>
      </c>
      <c r="N20" s="291"/>
      <c r="O20" s="162">
        <v>0</v>
      </c>
      <c r="P20" s="162">
        <v>12</v>
      </c>
      <c r="Q20" s="162">
        <v>0</v>
      </c>
      <c r="R20" s="201">
        <f aca="true" t="shared" si="4" ref="R20:R30">G20+K20</f>
        <v>0</v>
      </c>
      <c r="S20" s="159">
        <f aca="true" t="shared" si="5" ref="S20:S30">H20+L20</f>
        <v>0</v>
      </c>
      <c r="T20" s="260">
        <f aca="true" t="shared" si="6" ref="T20:T30">I20+M20+O20+P20+Q20</f>
        <v>12</v>
      </c>
      <c r="U20" s="291">
        <f aca="true" t="shared" si="7" ref="U20:U30">SUM(R20:T20)</f>
        <v>12</v>
      </c>
    </row>
    <row r="21" spans="2:21" ht="15" customHeight="1">
      <c r="B21" s="109"/>
      <c r="C21" s="53" t="s">
        <v>256</v>
      </c>
      <c r="D21" s="56"/>
      <c r="E21" s="56"/>
      <c r="F21" s="56" t="s">
        <v>54</v>
      </c>
      <c r="G21" s="201">
        <v>0</v>
      </c>
      <c r="H21" s="159">
        <v>0</v>
      </c>
      <c r="I21" s="260">
        <v>0</v>
      </c>
      <c r="J21" s="291"/>
      <c r="K21" s="201">
        <v>0</v>
      </c>
      <c r="L21" s="159">
        <v>0</v>
      </c>
      <c r="M21" s="260">
        <v>0</v>
      </c>
      <c r="N21" s="291"/>
      <c r="O21" s="162">
        <v>0</v>
      </c>
      <c r="P21" s="162">
        <v>1</v>
      </c>
      <c r="Q21" s="162">
        <v>0</v>
      </c>
      <c r="R21" s="201">
        <f t="shared" si="4"/>
        <v>0</v>
      </c>
      <c r="S21" s="159">
        <f t="shared" si="5"/>
        <v>0</v>
      </c>
      <c r="T21" s="260">
        <f t="shared" si="6"/>
        <v>1</v>
      </c>
      <c r="U21" s="291">
        <f t="shared" si="7"/>
        <v>1</v>
      </c>
    </row>
    <row r="22" spans="2:21" ht="15" customHeight="1">
      <c r="B22" s="109"/>
      <c r="C22" s="53" t="s">
        <v>257</v>
      </c>
      <c r="D22" s="56"/>
      <c r="E22" s="56"/>
      <c r="F22" s="56"/>
      <c r="G22" s="201">
        <v>0</v>
      </c>
      <c r="H22" s="159">
        <v>0</v>
      </c>
      <c r="I22" s="260">
        <v>0</v>
      </c>
      <c r="J22" s="291"/>
      <c r="K22" s="201">
        <v>0</v>
      </c>
      <c r="L22" s="159">
        <v>0</v>
      </c>
      <c r="M22" s="260">
        <v>0</v>
      </c>
      <c r="N22" s="291"/>
      <c r="O22" s="162">
        <v>0</v>
      </c>
      <c r="P22" s="162">
        <v>4446</v>
      </c>
      <c r="Q22" s="162">
        <v>0</v>
      </c>
      <c r="R22" s="201">
        <f t="shared" si="4"/>
        <v>0</v>
      </c>
      <c r="S22" s="159">
        <f t="shared" si="5"/>
        <v>0</v>
      </c>
      <c r="T22" s="260">
        <f t="shared" si="6"/>
        <v>4446</v>
      </c>
      <c r="U22" s="291">
        <f t="shared" si="7"/>
        <v>4446</v>
      </c>
    </row>
    <row r="23" spans="2:21" ht="15" customHeight="1">
      <c r="B23" s="109"/>
      <c r="C23" s="58" t="s">
        <v>258</v>
      </c>
      <c r="D23" s="42"/>
      <c r="E23" s="121"/>
      <c r="F23" s="121"/>
      <c r="G23" s="198">
        <v>0</v>
      </c>
      <c r="H23" s="199">
        <v>0</v>
      </c>
      <c r="I23" s="262">
        <v>0</v>
      </c>
      <c r="J23" s="322"/>
      <c r="K23" s="198">
        <v>0</v>
      </c>
      <c r="L23" s="199">
        <v>0</v>
      </c>
      <c r="M23" s="262">
        <v>0</v>
      </c>
      <c r="N23" s="322"/>
      <c r="O23" s="261">
        <v>0</v>
      </c>
      <c r="P23" s="261">
        <v>1632</v>
      </c>
      <c r="Q23" s="261">
        <v>0</v>
      </c>
      <c r="R23" s="198">
        <f t="shared" si="4"/>
        <v>0</v>
      </c>
      <c r="S23" s="199">
        <f t="shared" si="5"/>
        <v>0</v>
      </c>
      <c r="T23" s="262">
        <f t="shared" si="6"/>
        <v>1632</v>
      </c>
      <c r="U23" s="322">
        <f t="shared" si="7"/>
        <v>1632</v>
      </c>
    </row>
    <row r="24" spans="2:21" ht="15" customHeight="1">
      <c r="B24" s="109"/>
      <c r="C24" s="729" t="s">
        <v>242</v>
      </c>
      <c r="D24" s="46" t="s">
        <v>259</v>
      </c>
      <c r="E24" s="46"/>
      <c r="F24" s="46"/>
      <c r="G24" s="206">
        <v>0</v>
      </c>
      <c r="H24" s="207">
        <v>0</v>
      </c>
      <c r="I24" s="263">
        <v>0</v>
      </c>
      <c r="J24" s="296"/>
      <c r="K24" s="206">
        <v>0</v>
      </c>
      <c r="L24" s="207">
        <v>0</v>
      </c>
      <c r="M24" s="263">
        <v>0</v>
      </c>
      <c r="N24" s="296"/>
      <c r="O24" s="225">
        <v>0</v>
      </c>
      <c r="P24" s="225">
        <v>80</v>
      </c>
      <c r="Q24" s="225">
        <v>0</v>
      </c>
      <c r="R24" s="206">
        <f t="shared" si="4"/>
        <v>0</v>
      </c>
      <c r="S24" s="207">
        <f t="shared" si="5"/>
        <v>0</v>
      </c>
      <c r="T24" s="263">
        <f t="shared" si="6"/>
        <v>80</v>
      </c>
      <c r="U24" s="296">
        <f t="shared" si="7"/>
        <v>80</v>
      </c>
    </row>
    <row r="25" spans="2:21" ht="15" customHeight="1">
      <c r="B25" s="109"/>
      <c r="C25" s="730"/>
      <c r="D25" s="110" t="s">
        <v>260</v>
      </c>
      <c r="E25" s="118"/>
      <c r="F25" s="118"/>
      <c r="G25" s="193">
        <v>0</v>
      </c>
      <c r="H25" s="194">
        <v>0</v>
      </c>
      <c r="I25" s="265">
        <v>0</v>
      </c>
      <c r="J25" s="321"/>
      <c r="K25" s="193">
        <v>0</v>
      </c>
      <c r="L25" s="194">
        <v>0</v>
      </c>
      <c r="M25" s="265">
        <v>0</v>
      </c>
      <c r="N25" s="321"/>
      <c r="O25" s="264">
        <v>0</v>
      </c>
      <c r="P25" s="264">
        <v>0</v>
      </c>
      <c r="Q25" s="264">
        <v>0</v>
      </c>
      <c r="R25" s="193">
        <f t="shared" si="4"/>
        <v>0</v>
      </c>
      <c r="S25" s="194">
        <f t="shared" si="5"/>
        <v>0</v>
      </c>
      <c r="T25" s="265">
        <f t="shared" si="6"/>
        <v>0</v>
      </c>
      <c r="U25" s="321">
        <f t="shared" si="7"/>
        <v>0</v>
      </c>
    </row>
    <row r="26" spans="2:21" ht="15" customHeight="1">
      <c r="B26" s="109"/>
      <c r="C26" s="730"/>
      <c r="D26" s="110" t="s">
        <v>261</v>
      </c>
      <c r="E26" s="118"/>
      <c r="F26" s="118"/>
      <c r="G26" s="193">
        <v>0</v>
      </c>
      <c r="H26" s="194">
        <v>0</v>
      </c>
      <c r="I26" s="265">
        <v>0</v>
      </c>
      <c r="J26" s="321"/>
      <c r="K26" s="193">
        <v>0</v>
      </c>
      <c r="L26" s="194">
        <v>0</v>
      </c>
      <c r="M26" s="265">
        <v>0</v>
      </c>
      <c r="N26" s="321"/>
      <c r="O26" s="264">
        <v>0</v>
      </c>
      <c r="P26" s="264">
        <v>1503</v>
      </c>
      <c r="Q26" s="264">
        <v>0</v>
      </c>
      <c r="R26" s="193">
        <f t="shared" si="4"/>
        <v>0</v>
      </c>
      <c r="S26" s="194">
        <f t="shared" si="5"/>
        <v>0</v>
      </c>
      <c r="T26" s="265">
        <f t="shared" si="6"/>
        <v>1503</v>
      </c>
      <c r="U26" s="321">
        <f t="shared" si="7"/>
        <v>1503</v>
      </c>
    </row>
    <row r="27" spans="2:21" ht="15" customHeight="1">
      <c r="B27" s="109"/>
      <c r="C27" s="731"/>
      <c r="D27" s="42" t="s">
        <v>262</v>
      </c>
      <c r="E27" s="121"/>
      <c r="F27" s="121"/>
      <c r="G27" s="198">
        <v>0</v>
      </c>
      <c r="H27" s="199">
        <v>0</v>
      </c>
      <c r="I27" s="262">
        <v>0</v>
      </c>
      <c r="J27" s="322"/>
      <c r="K27" s="198">
        <v>0</v>
      </c>
      <c r="L27" s="199">
        <v>0</v>
      </c>
      <c r="M27" s="262">
        <v>0</v>
      </c>
      <c r="N27" s="322"/>
      <c r="O27" s="261">
        <v>0</v>
      </c>
      <c r="P27" s="261">
        <v>49</v>
      </c>
      <c r="Q27" s="261">
        <v>0</v>
      </c>
      <c r="R27" s="198">
        <f t="shared" si="4"/>
        <v>0</v>
      </c>
      <c r="S27" s="199">
        <f t="shared" si="5"/>
        <v>0</v>
      </c>
      <c r="T27" s="262">
        <f t="shared" si="6"/>
        <v>49</v>
      </c>
      <c r="U27" s="322">
        <f t="shared" si="7"/>
        <v>49</v>
      </c>
    </row>
    <row r="28" spans="2:21" ht="15" customHeight="1">
      <c r="B28" s="109"/>
      <c r="C28" s="732" t="s">
        <v>263</v>
      </c>
      <c r="D28" s="733"/>
      <c r="E28" s="733"/>
      <c r="F28" s="733"/>
      <c r="G28" s="180">
        <v>0</v>
      </c>
      <c r="H28" s="181">
        <v>0</v>
      </c>
      <c r="I28" s="266">
        <v>0</v>
      </c>
      <c r="J28" s="294"/>
      <c r="K28" s="180">
        <v>0</v>
      </c>
      <c r="L28" s="181">
        <v>0</v>
      </c>
      <c r="M28" s="266">
        <v>0</v>
      </c>
      <c r="N28" s="294"/>
      <c r="O28" s="161">
        <v>0</v>
      </c>
      <c r="P28" s="161">
        <v>6078</v>
      </c>
      <c r="Q28" s="161">
        <v>0</v>
      </c>
      <c r="R28" s="180">
        <f t="shared" si="4"/>
        <v>0</v>
      </c>
      <c r="S28" s="181">
        <f t="shared" si="5"/>
        <v>0</v>
      </c>
      <c r="T28" s="266">
        <f t="shared" si="6"/>
        <v>6078</v>
      </c>
      <c r="U28" s="294">
        <f t="shared" si="7"/>
        <v>6078</v>
      </c>
    </row>
    <row r="29" spans="2:21" ht="15" customHeight="1">
      <c r="B29" s="109"/>
      <c r="C29" s="53" t="s">
        <v>264</v>
      </c>
      <c r="D29" s="46"/>
      <c r="E29" s="46"/>
      <c r="F29" s="46" t="s">
        <v>265</v>
      </c>
      <c r="G29" s="201"/>
      <c r="H29" s="159"/>
      <c r="I29" s="260"/>
      <c r="J29" s="291"/>
      <c r="K29" s="201"/>
      <c r="L29" s="159"/>
      <c r="M29" s="260"/>
      <c r="N29" s="291"/>
      <c r="O29" s="162"/>
      <c r="P29" s="162">
        <v>50</v>
      </c>
      <c r="Q29" s="162"/>
      <c r="R29" s="201">
        <f t="shared" si="4"/>
        <v>0</v>
      </c>
      <c r="S29" s="159">
        <f t="shared" si="5"/>
        <v>0</v>
      </c>
      <c r="T29" s="260">
        <f t="shared" si="6"/>
        <v>50</v>
      </c>
      <c r="U29" s="291">
        <f t="shared" si="7"/>
        <v>50</v>
      </c>
    </row>
    <row r="30" spans="2:21" ht="15" customHeight="1">
      <c r="B30" s="93"/>
      <c r="C30" s="53" t="s">
        <v>266</v>
      </c>
      <c r="D30" s="56"/>
      <c r="E30" s="56"/>
      <c r="F30" s="56" t="s">
        <v>267</v>
      </c>
      <c r="G30" s="201"/>
      <c r="H30" s="159"/>
      <c r="I30" s="260"/>
      <c r="J30" s="291"/>
      <c r="K30" s="201"/>
      <c r="L30" s="159"/>
      <c r="M30" s="260"/>
      <c r="N30" s="291"/>
      <c r="O30" s="162"/>
      <c r="P30" s="162">
        <v>16</v>
      </c>
      <c r="Q30" s="162"/>
      <c r="R30" s="201">
        <f t="shared" si="4"/>
        <v>0</v>
      </c>
      <c r="S30" s="159">
        <f t="shared" si="5"/>
        <v>0</v>
      </c>
      <c r="T30" s="260">
        <f t="shared" si="6"/>
        <v>16</v>
      </c>
      <c r="U30" s="291">
        <f t="shared" si="7"/>
        <v>16</v>
      </c>
    </row>
    <row r="31" spans="2:21" ht="15" customHeight="1">
      <c r="B31" s="109" t="s">
        <v>269</v>
      </c>
      <c r="C31" s="110"/>
      <c r="D31" s="110"/>
      <c r="E31" s="110"/>
      <c r="F31" s="110"/>
      <c r="G31" s="319"/>
      <c r="H31" s="112"/>
      <c r="I31" s="114"/>
      <c r="J31" s="320"/>
      <c r="K31" s="319"/>
      <c r="L31" s="112"/>
      <c r="M31" s="114"/>
      <c r="N31" s="320"/>
      <c r="O31" s="113"/>
      <c r="P31" s="113"/>
      <c r="Q31" s="113"/>
      <c r="R31" s="319"/>
      <c r="S31" s="112"/>
      <c r="T31" s="114"/>
      <c r="U31" s="320"/>
    </row>
    <row r="32" spans="2:21" ht="15" customHeight="1">
      <c r="B32" s="109"/>
      <c r="C32" s="53" t="s">
        <v>255</v>
      </c>
      <c r="D32" s="46"/>
      <c r="E32" s="46"/>
      <c r="F32" s="46" t="s">
        <v>54</v>
      </c>
      <c r="G32" s="201">
        <v>0</v>
      </c>
      <c r="H32" s="159">
        <v>0</v>
      </c>
      <c r="I32" s="260">
        <v>0</v>
      </c>
      <c r="J32" s="291"/>
      <c r="K32" s="201">
        <v>0</v>
      </c>
      <c r="L32" s="159">
        <v>0</v>
      </c>
      <c r="M32" s="260">
        <v>0</v>
      </c>
      <c r="N32" s="291"/>
      <c r="O32" s="162">
        <v>0</v>
      </c>
      <c r="P32" s="162">
        <v>24</v>
      </c>
      <c r="Q32" s="162">
        <v>0</v>
      </c>
      <c r="R32" s="201">
        <f aca="true" t="shared" si="8" ref="R32:R42">G32+K32</f>
        <v>0</v>
      </c>
      <c r="S32" s="159">
        <f aca="true" t="shared" si="9" ref="S32:S42">H32+L32</f>
        <v>0</v>
      </c>
      <c r="T32" s="260">
        <f aca="true" t="shared" si="10" ref="T32:T42">I32+M32+O32+P32+Q32</f>
        <v>24</v>
      </c>
      <c r="U32" s="291">
        <f aca="true" t="shared" si="11" ref="U32:U42">SUM(R32:T32)</f>
        <v>24</v>
      </c>
    </row>
    <row r="33" spans="2:21" ht="15" customHeight="1">
      <c r="B33" s="109"/>
      <c r="C33" s="53" t="s">
        <v>256</v>
      </c>
      <c r="D33" s="56"/>
      <c r="E33" s="56"/>
      <c r="F33" s="56" t="s">
        <v>54</v>
      </c>
      <c r="G33" s="201">
        <v>0</v>
      </c>
      <c r="H33" s="159">
        <v>0</v>
      </c>
      <c r="I33" s="260">
        <v>0</v>
      </c>
      <c r="J33" s="291"/>
      <c r="K33" s="201">
        <v>0</v>
      </c>
      <c r="L33" s="159">
        <v>0</v>
      </c>
      <c r="M33" s="260">
        <v>0</v>
      </c>
      <c r="N33" s="291"/>
      <c r="O33" s="162">
        <v>0</v>
      </c>
      <c r="P33" s="162">
        <v>2</v>
      </c>
      <c r="Q33" s="162">
        <v>0</v>
      </c>
      <c r="R33" s="201">
        <f t="shared" si="8"/>
        <v>0</v>
      </c>
      <c r="S33" s="159">
        <f t="shared" si="9"/>
        <v>0</v>
      </c>
      <c r="T33" s="260">
        <f t="shared" si="10"/>
        <v>2</v>
      </c>
      <c r="U33" s="291">
        <f t="shared" si="11"/>
        <v>2</v>
      </c>
    </row>
    <row r="34" spans="2:21" ht="15" customHeight="1">
      <c r="B34" s="109"/>
      <c r="C34" s="53" t="s">
        <v>257</v>
      </c>
      <c r="D34" s="56"/>
      <c r="E34" s="56"/>
      <c r="F34" s="56"/>
      <c r="G34" s="201">
        <v>0</v>
      </c>
      <c r="H34" s="159">
        <v>0</v>
      </c>
      <c r="I34" s="260">
        <v>0</v>
      </c>
      <c r="J34" s="291"/>
      <c r="K34" s="201">
        <v>0</v>
      </c>
      <c r="L34" s="159">
        <v>0</v>
      </c>
      <c r="M34" s="260">
        <v>0</v>
      </c>
      <c r="N34" s="291"/>
      <c r="O34" s="162">
        <v>0</v>
      </c>
      <c r="P34" s="162">
        <v>6428</v>
      </c>
      <c r="Q34" s="162">
        <v>0</v>
      </c>
      <c r="R34" s="201">
        <f t="shared" si="8"/>
        <v>0</v>
      </c>
      <c r="S34" s="159">
        <f t="shared" si="9"/>
        <v>0</v>
      </c>
      <c r="T34" s="260">
        <f t="shared" si="10"/>
        <v>6428</v>
      </c>
      <c r="U34" s="291">
        <f t="shared" si="11"/>
        <v>6428</v>
      </c>
    </row>
    <row r="35" spans="2:21" ht="15" customHeight="1">
      <c r="B35" s="109"/>
      <c r="C35" s="58" t="s">
        <v>258</v>
      </c>
      <c r="D35" s="42"/>
      <c r="E35" s="121"/>
      <c r="F35" s="121"/>
      <c r="G35" s="198">
        <v>0</v>
      </c>
      <c r="H35" s="199">
        <v>0</v>
      </c>
      <c r="I35" s="262">
        <v>0</v>
      </c>
      <c r="J35" s="322"/>
      <c r="K35" s="198">
        <v>0</v>
      </c>
      <c r="L35" s="199">
        <v>0</v>
      </c>
      <c r="M35" s="262">
        <v>0</v>
      </c>
      <c r="N35" s="322"/>
      <c r="O35" s="261">
        <v>0</v>
      </c>
      <c r="P35" s="261">
        <v>2272</v>
      </c>
      <c r="Q35" s="261">
        <v>0</v>
      </c>
      <c r="R35" s="198">
        <f t="shared" si="8"/>
        <v>0</v>
      </c>
      <c r="S35" s="199">
        <f t="shared" si="9"/>
        <v>0</v>
      </c>
      <c r="T35" s="262">
        <f t="shared" si="10"/>
        <v>2272</v>
      </c>
      <c r="U35" s="322">
        <f t="shared" si="11"/>
        <v>2272</v>
      </c>
    </row>
    <row r="36" spans="2:21" ht="15" customHeight="1">
      <c r="B36" s="109"/>
      <c r="C36" s="729" t="s">
        <v>242</v>
      </c>
      <c r="D36" s="46" t="s">
        <v>259</v>
      </c>
      <c r="E36" s="46"/>
      <c r="F36" s="46"/>
      <c r="G36" s="206">
        <v>0</v>
      </c>
      <c r="H36" s="207">
        <v>0</v>
      </c>
      <c r="I36" s="263">
        <v>0</v>
      </c>
      <c r="J36" s="296"/>
      <c r="K36" s="206">
        <v>0</v>
      </c>
      <c r="L36" s="207">
        <v>0</v>
      </c>
      <c r="M36" s="263">
        <v>0</v>
      </c>
      <c r="N36" s="296"/>
      <c r="O36" s="225">
        <v>0</v>
      </c>
      <c r="P36" s="225">
        <v>138</v>
      </c>
      <c r="Q36" s="225">
        <v>0</v>
      </c>
      <c r="R36" s="206">
        <f t="shared" si="8"/>
        <v>0</v>
      </c>
      <c r="S36" s="207">
        <f t="shared" si="9"/>
        <v>0</v>
      </c>
      <c r="T36" s="263">
        <f t="shared" si="10"/>
        <v>138</v>
      </c>
      <c r="U36" s="296">
        <f t="shared" si="11"/>
        <v>138</v>
      </c>
    </row>
    <row r="37" spans="2:21" ht="15" customHeight="1">
      <c r="B37" s="109"/>
      <c r="C37" s="730"/>
      <c r="D37" s="110" t="s">
        <v>260</v>
      </c>
      <c r="E37" s="118"/>
      <c r="F37" s="118"/>
      <c r="G37" s="193">
        <v>0</v>
      </c>
      <c r="H37" s="194">
        <v>0</v>
      </c>
      <c r="I37" s="265">
        <v>0</v>
      </c>
      <c r="J37" s="321"/>
      <c r="K37" s="193">
        <v>0</v>
      </c>
      <c r="L37" s="194">
        <v>0</v>
      </c>
      <c r="M37" s="265">
        <v>0</v>
      </c>
      <c r="N37" s="321"/>
      <c r="O37" s="264">
        <v>0</v>
      </c>
      <c r="P37" s="264">
        <v>0</v>
      </c>
      <c r="Q37" s="264">
        <v>0</v>
      </c>
      <c r="R37" s="193">
        <f t="shared" si="8"/>
        <v>0</v>
      </c>
      <c r="S37" s="194">
        <f t="shared" si="9"/>
        <v>0</v>
      </c>
      <c r="T37" s="265">
        <f t="shared" si="10"/>
        <v>0</v>
      </c>
      <c r="U37" s="321">
        <f t="shared" si="11"/>
        <v>0</v>
      </c>
    </row>
    <row r="38" spans="2:21" ht="15" customHeight="1">
      <c r="B38" s="109"/>
      <c r="C38" s="730"/>
      <c r="D38" s="110" t="s">
        <v>261</v>
      </c>
      <c r="E38" s="118"/>
      <c r="F38" s="118"/>
      <c r="G38" s="193">
        <v>0</v>
      </c>
      <c r="H38" s="194">
        <v>0</v>
      </c>
      <c r="I38" s="265">
        <v>0</v>
      </c>
      <c r="J38" s="321"/>
      <c r="K38" s="193">
        <v>0</v>
      </c>
      <c r="L38" s="194">
        <v>0</v>
      </c>
      <c r="M38" s="265">
        <v>0</v>
      </c>
      <c r="N38" s="321"/>
      <c r="O38" s="264">
        <v>0</v>
      </c>
      <c r="P38" s="264">
        <v>1815</v>
      </c>
      <c r="Q38" s="264">
        <v>0</v>
      </c>
      <c r="R38" s="193">
        <f t="shared" si="8"/>
        <v>0</v>
      </c>
      <c r="S38" s="194">
        <f t="shared" si="9"/>
        <v>0</v>
      </c>
      <c r="T38" s="265">
        <f t="shared" si="10"/>
        <v>1815</v>
      </c>
      <c r="U38" s="321">
        <f t="shared" si="11"/>
        <v>1815</v>
      </c>
    </row>
    <row r="39" spans="2:21" ht="15" customHeight="1">
      <c r="B39" s="109"/>
      <c r="C39" s="731"/>
      <c r="D39" s="42" t="s">
        <v>262</v>
      </c>
      <c r="E39" s="121"/>
      <c r="F39" s="121"/>
      <c r="G39" s="198">
        <v>0</v>
      </c>
      <c r="H39" s="199">
        <v>0</v>
      </c>
      <c r="I39" s="262">
        <v>0</v>
      </c>
      <c r="J39" s="322"/>
      <c r="K39" s="198">
        <v>0</v>
      </c>
      <c r="L39" s="199">
        <v>0</v>
      </c>
      <c r="M39" s="262">
        <v>0</v>
      </c>
      <c r="N39" s="322"/>
      <c r="O39" s="261">
        <v>0</v>
      </c>
      <c r="P39" s="261">
        <v>319</v>
      </c>
      <c r="Q39" s="261">
        <v>0</v>
      </c>
      <c r="R39" s="198">
        <f t="shared" si="8"/>
        <v>0</v>
      </c>
      <c r="S39" s="199">
        <f t="shared" si="9"/>
        <v>0</v>
      </c>
      <c r="T39" s="262">
        <f t="shared" si="10"/>
        <v>319</v>
      </c>
      <c r="U39" s="322">
        <f t="shared" si="11"/>
        <v>319</v>
      </c>
    </row>
    <row r="40" spans="2:21" ht="15" customHeight="1">
      <c r="B40" s="109"/>
      <c r="C40" s="732" t="s">
        <v>263</v>
      </c>
      <c r="D40" s="733"/>
      <c r="E40" s="733"/>
      <c r="F40" s="733"/>
      <c r="G40" s="180">
        <v>0</v>
      </c>
      <c r="H40" s="181">
        <v>0</v>
      </c>
      <c r="I40" s="266">
        <v>0</v>
      </c>
      <c r="J40" s="294"/>
      <c r="K40" s="180">
        <v>0</v>
      </c>
      <c r="L40" s="181">
        <v>0</v>
      </c>
      <c r="M40" s="266">
        <v>0</v>
      </c>
      <c r="N40" s="294"/>
      <c r="O40" s="161">
        <v>0</v>
      </c>
      <c r="P40" s="161">
        <v>8700</v>
      </c>
      <c r="Q40" s="161">
        <v>0</v>
      </c>
      <c r="R40" s="180">
        <f t="shared" si="8"/>
        <v>0</v>
      </c>
      <c r="S40" s="181">
        <f t="shared" si="9"/>
        <v>0</v>
      </c>
      <c r="T40" s="266">
        <f t="shared" si="10"/>
        <v>8700</v>
      </c>
      <c r="U40" s="294">
        <f t="shared" si="11"/>
        <v>8700</v>
      </c>
    </row>
    <row r="41" spans="2:21" ht="15" customHeight="1">
      <c r="B41" s="109"/>
      <c r="C41" s="53" t="s">
        <v>264</v>
      </c>
      <c r="D41" s="46"/>
      <c r="E41" s="46"/>
      <c r="F41" s="46" t="s">
        <v>265</v>
      </c>
      <c r="G41" s="201">
        <v>0</v>
      </c>
      <c r="H41" s="159">
        <v>0</v>
      </c>
      <c r="I41" s="260">
        <v>0</v>
      </c>
      <c r="J41" s="291"/>
      <c r="K41" s="201">
        <v>0</v>
      </c>
      <c r="L41" s="159">
        <v>0</v>
      </c>
      <c r="M41" s="260">
        <v>0</v>
      </c>
      <c r="N41" s="291"/>
      <c r="O41" s="162">
        <v>0</v>
      </c>
      <c r="P41" s="162">
        <v>68</v>
      </c>
      <c r="Q41" s="162">
        <v>0</v>
      </c>
      <c r="R41" s="201">
        <f t="shared" si="8"/>
        <v>0</v>
      </c>
      <c r="S41" s="159">
        <f t="shared" si="9"/>
        <v>0</v>
      </c>
      <c r="T41" s="260">
        <f t="shared" si="10"/>
        <v>68</v>
      </c>
      <c r="U41" s="291">
        <f t="shared" si="11"/>
        <v>68</v>
      </c>
    </row>
    <row r="42" spans="2:21" ht="15" customHeight="1">
      <c r="B42" s="93"/>
      <c r="C42" s="53" t="s">
        <v>266</v>
      </c>
      <c r="D42" s="56"/>
      <c r="E42" s="56"/>
      <c r="F42" s="56" t="s">
        <v>267</v>
      </c>
      <c r="G42" s="201">
        <v>0</v>
      </c>
      <c r="H42" s="159">
        <v>0</v>
      </c>
      <c r="I42" s="260">
        <v>0</v>
      </c>
      <c r="J42" s="291"/>
      <c r="K42" s="201">
        <v>0</v>
      </c>
      <c r="L42" s="159">
        <v>0</v>
      </c>
      <c r="M42" s="260">
        <v>0</v>
      </c>
      <c r="N42" s="291"/>
      <c r="O42" s="162">
        <v>0</v>
      </c>
      <c r="P42" s="162">
        <v>12</v>
      </c>
      <c r="Q42" s="162">
        <v>0</v>
      </c>
      <c r="R42" s="201">
        <f t="shared" si="8"/>
        <v>0</v>
      </c>
      <c r="S42" s="159">
        <f t="shared" si="9"/>
        <v>0</v>
      </c>
      <c r="T42" s="260">
        <f t="shared" si="10"/>
        <v>12</v>
      </c>
      <c r="U42" s="291">
        <f t="shared" si="11"/>
        <v>12</v>
      </c>
    </row>
    <row r="43" spans="2:21" ht="15" customHeight="1">
      <c r="B43" s="109" t="s">
        <v>270</v>
      </c>
      <c r="C43" s="110"/>
      <c r="D43" s="110"/>
      <c r="E43" s="110"/>
      <c r="F43" s="110"/>
      <c r="G43" s="319"/>
      <c r="H43" s="112"/>
      <c r="I43" s="114"/>
      <c r="J43" s="320"/>
      <c r="K43" s="319"/>
      <c r="L43" s="112"/>
      <c r="M43" s="114"/>
      <c r="N43" s="320"/>
      <c r="O43" s="113"/>
      <c r="P43" s="113"/>
      <c r="Q43" s="113"/>
      <c r="R43" s="319"/>
      <c r="S43" s="112"/>
      <c r="T43" s="114"/>
      <c r="U43" s="320"/>
    </row>
    <row r="44" spans="2:21" ht="15" customHeight="1">
      <c r="B44" s="109"/>
      <c r="C44" s="53" t="s">
        <v>255</v>
      </c>
      <c r="D44" s="46"/>
      <c r="E44" s="46"/>
      <c r="F44" s="46" t="s">
        <v>54</v>
      </c>
      <c r="G44" s="201">
        <v>0</v>
      </c>
      <c r="H44" s="159">
        <v>0</v>
      </c>
      <c r="I44" s="260">
        <v>0</v>
      </c>
      <c r="J44" s="291"/>
      <c r="K44" s="201">
        <v>0</v>
      </c>
      <c r="L44" s="159">
        <v>0</v>
      </c>
      <c r="M44" s="260">
        <v>0</v>
      </c>
      <c r="N44" s="291"/>
      <c r="O44" s="162">
        <v>0</v>
      </c>
      <c r="P44" s="162">
        <v>0</v>
      </c>
      <c r="Q44" s="162">
        <v>0</v>
      </c>
      <c r="R44" s="201">
        <f aca="true" t="shared" si="12" ref="R44:R54">G44+K44</f>
        <v>0</v>
      </c>
      <c r="S44" s="159">
        <f aca="true" t="shared" si="13" ref="S44:S54">H44+L44</f>
        <v>0</v>
      </c>
      <c r="T44" s="260">
        <f aca="true" t="shared" si="14" ref="T44:T54">I44+M44+O44+P44+Q44</f>
        <v>0</v>
      </c>
      <c r="U44" s="291">
        <f aca="true" t="shared" si="15" ref="U44:U54">SUM(R44:T44)</f>
        <v>0</v>
      </c>
    </row>
    <row r="45" spans="2:21" ht="15" customHeight="1">
      <c r="B45" s="109"/>
      <c r="C45" s="53" t="s">
        <v>256</v>
      </c>
      <c r="D45" s="56"/>
      <c r="E45" s="56"/>
      <c r="F45" s="56" t="s">
        <v>54</v>
      </c>
      <c r="G45" s="201">
        <v>0</v>
      </c>
      <c r="H45" s="159">
        <v>0</v>
      </c>
      <c r="I45" s="260">
        <v>0</v>
      </c>
      <c r="J45" s="291"/>
      <c r="K45" s="201">
        <v>0</v>
      </c>
      <c r="L45" s="159">
        <v>0</v>
      </c>
      <c r="M45" s="260">
        <v>0</v>
      </c>
      <c r="N45" s="291"/>
      <c r="O45" s="162">
        <v>0</v>
      </c>
      <c r="P45" s="162">
        <v>0</v>
      </c>
      <c r="Q45" s="162">
        <v>0</v>
      </c>
      <c r="R45" s="201">
        <f t="shared" si="12"/>
        <v>0</v>
      </c>
      <c r="S45" s="159">
        <f t="shared" si="13"/>
        <v>0</v>
      </c>
      <c r="T45" s="260">
        <f t="shared" si="14"/>
        <v>0</v>
      </c>
      <c r="U45" s="291">
        <f t="shared" si="15"/>
        <v>0</v>
      </c>
    </row>
    <row r="46" spans="2:21" ht="15" customHeight="1">
      <c r="B46" s="109"/>
      <c r="C46" s="53" t="s">
        <v>257</v>
      </c>
      <c r="D46" s="56"/>
      <c r="E46" s="56"/>
      <c r="F46" s="56"/>
      <c r="G46" s="201">
        <v>0</v>
      </c>
      <c r="H46" s="159">
        <v>0</v>
      </c>
      <c r="I46" s="260">
        <v>0</v>
      </c>
      <c r="J46" s="291"/>
      <c r="K46" s="201">
        <v>0</v>
      </c>
      <c r="L46" s="159">
        <v>0</v>
      </c>
      <c r="M46" s="260">
        <v>0</v>
      </c>
      <c r="N46" s="291"/>
      <c r="O46" s="162">
        <v>0</v>
      </c>
      <c r="P46" s="162">
        <v>0</v>
      </c>
      <c r="Q46" s="162">
        <v>0</v>
      </c>
      <c r="R46" s="201">
        <f t="shared" si="12"/>
        <v>0</v>
      </c>
      <c r="S46" s="159">
        <f t="shared" si="13"/>
        <v>0</v>
      </c>
      <c r="T46" s="260">
        <f t="shared" si="14"/>
        <v>0</v>
      </c>
      <c r="U46" s="291">
        <f t="shared" si="15"/>
        <v>0</v>
      </c>
    </row>
    <row r="47" spans="2:21" ht="15" customHeight="1">
      <c r="B47" s="109"/>
      <c r="C47" s="58" t="s">
        <v>258</v>
      </c>
      <c r="D47" s="42"/>
      <c r="E47" s="121"/>
      <c r="F47" s="121"/>
      <c r="G47" s="198">
        <v>0</v>
      </c>
      <c r="H47" s="199">
        <v>0</v>
      </c>
      <c r="I47" s="262">
        <v>0</v>
      </c>
      <c r="J47" s="322"/>
      <c r="K47" s="198">
        <v>0</v>
      </c>
      <c r="L47" s="199">
        <v>0</v>
      </c>
      <c r="M47" s="262">
        <v>0</v>
      </c>
      <c r="N47" s="322"/>
      <c r="O47" s="261">
        <v>0</v>
      </c>
      <c r="P47" s="261">
        <v>0</v>
      </c>
      <c r="Q47" s="261">
        <v>0</v>
      </c>
      <c r="R47" s="198">
        <f t="shared" si="12"/>
        <v>0</v>
      </c>
      <c r="S47" s="199">
        <f t="shared" si="13"/>
        <v>0</v>
      </c>
      <c r="T47" s="262">
        <f t="shared" si="14"/>
        <v>0</v>
      </c>
      <c r="U47" s="322">
        <f t="shared" si="15"/>
        <v>0</v>
      </c>
    </row>
    <row r="48" spans="2:21" ht="15" customHeight="1">
      <c r="B48" s="109"/>
      <c r="C48" s="729" t="s">
        <v>242</v>
      </c>
      <c r="D48" s="46" t="s">
        <v>259</v>
      </c>
      <c r="E48" s="46"/>
      <c r="F48" s="46"/>
      <c r="G48" s="206">
        <v>0</v>
      </c>
      <c r="H48" s="207">
        <v>0</v>
      </c>
      <c r="I48" s="263">
        <v>0</v>
      </c>
      <c r="J48" s="296"/>
      <c r="K48" s="206">
        <v>0</v>
      </c>
      <c r="L48" s="207">
        <v>0</v>
      </c>
      <c r="M48" s="263">
        <v>0</v>
      </c>
      <c r="N48" s="296"/>
      <c r="O48" s="225">
        <v>0</v>
      </c>
      <c r="P48" s="225">
        <v>0</v>
      </c>
      <c r="Q48" s="225">
        <v>0</v>
      </c>
      <c r="R48" s="206">
        <f t="shared" si="12"/>
        <v>0</v>
      </c>
      <c r="S48" s="207">
        <f t="shared" si="13"/>
        <v>0</v>
      </c>
      <c r="T48" s="263">
        <f t="shared" si="14"/>
        <v>0</v>
      </c>
      <c r="U48" s="296">
        <f t="shared" si="15"/>
        <v>0</v>
      </c>
    </row>
    <row r="49" spans="2:21" ht="15" customHeight="1">
      <c r="B49" s="109"/>
      <c r="C49" s="730"/>
      <c r="D49" s="110" t="s">
        <v>260</v>
      </c>
      <c r="E49" s="118"/>
      <c r="F49" s="118"/>
      <c r="G49" s="193">
        <v>0</v>
      </c>
      <c r="H49" s="194">
        <v>0</v>
      </c>
      <c r="I49" s="265">
        <v>0</v>
      </c>
      <c r="J49" s="321"/>
      <c r="K49" s="193">
        <v>0</v>
      </c>
      <c r="L49" s="194">
        <v>0</v>
      </c>
      <c r="M49" s="265">
        <v>0</v>
      </c>
      <c r="N49" s="321"/>
      <c r="O49" s="264">
        <v>0</v>
      </c>
      <c r="P49" s="264">
        <v>0</v>
      </c>
      <c r="Q49" s="264">
        <v>0</v>
      </c>
      <c r="R49" s="193">
        <f t="shared" si="12"/>
        <v>0</v>
      </c>
      <c r="S49" s="194">
        <f t="shared" si="13"/>
        <v>0</v>
      </c>
      <c r="T49" s="265">
        <f t="shared" si="14"/>
        <v>0</v>
      </c>
      <c r="U49" s="321">
        <f t="shared" si="15"/>
        <v>0</v>
      </c>
    </row>
    <row r="50" spans="2:21" ht="15" customHeight="1">
      <c r="B50" s="109"/>
      <c r="C50" s="730"/>
      <c r="D50" s="110" t="s">
        <v>261</v>
      </c>
      <c r="E50" s="118"/>
      <c r="F50" s="118"/>
      <c r="G50" s="193">
        <v>0</v>
      </c>
      <c r="H50" s="194">
        <v>0</v>
      </c>
      <c r="I50" s="265">
        <v>0</v>
      </c>
      <c r="J50" s="321"/>
      <c r="K50" s="193">
        <v>0</v>
      </c>
      <c r="L50" s="194">
        <v>0</v>
      </c>
      <c r="M50" s="265">
        <v>0</v>
      </c>
      <c r="N50" s="321"/>
      <c r="O50" s="264">
        <v>0</v>
      </c>
      <c r="P50" s="264">
        <v>0</v>
      </c>
      <c r="Q50" s="264">
        <v>0</v>
      </c>
      <c r="R50" s="193">
        <f t="shared" si="12"/>
        <v>0</v>
      </c>
      <c r="S50" s="194">
        <f>H50+L50</f>
        <v>0</v>
      </c>
      <c r="T50" s="265">
        <f t="shared" si="14"/>
        <v>0</v>
      </c>
      <c r="U50" s="321">
        <f t="shared" si="15"/>
        <v>0</v>
      </c>
    </row>
    <row r="51" spans="2:21" ht="15" customHeight="1">
      <c r="B51" s="109"/>
      <c r="C51" s="731"/>
      <c r="D51" s="42" t="s">
        <v>262</v>
      </c>
      <c r="E51" s="121"/>
      <c r="F51" s="121"/>
      <c r="G51" s="198">
        <v>0</v>
      </c>
      <c r="H51" s="199">
        <v>0</v>
      </c>
      <c r="I51" s="262">
        <v>0</v>
      </c>
      <c r="J51" s="322"/>
      <c r="K51" s="198">
        <v>0</v>
      </c>
      <c r="L51" s="199">
        <v>0</v>
      </c>
      <c r="M51" s="262">
        <v>0</v>
      </c>
      <c r="N51" s="322"/>
      <c r="O51" s="261">
        <v>0</v>
      </c>
      <c r="P51" s="261">
        <v>0</v>
      </c>
      <c r="Q51" s="261">
        <v>0</v>
      </c>
      <c r="R51" s="198">
        <f t="shared" si="12"/>
        <v>0</v>
      </c>
      <c r="S51" s="199">
        <f t="shared" si="13"/>
        <v>0</v>
      </c>
      <c r="T51" s="262">
        <f t="shared" si="14"/>
        <v>0</v>
      </c>
      <c r="U51" s="322">
        <f t="shared" si="15"/>
        <v>0</v>
      </c>
    </row>
    <row r="52" spans="2:21" ht="15" customHeight="1">
      <c r="B52" s="109"/>
      <c r="C52" s="732" t="s">
        <v>263</v>
      </c>
      <c r="D52" s="733"/>
      <c r="E52" s="733"/>
      <c r="F52" s="733"/>
      <c r="G52" s="180">
        <v>0</v>
      </c>
      <c r="H52" s="181">
        <v>0</v>
      </c>
      <c r="I52" s="266">
        <v>0</v>
      </c>
      <c r="J52" s="294"/>
      <c r="K52" s="180">
        <v>0</v>
      </c>
      <c r="L52" s="181">
        <v>0</v>
      </c>
      <c r="M52" s="266">
        <v>0</v>
      </c>
      <c r="N52" s="294"/>
      <c r="O52" s="161">
        <v>0</v>
      </c>
      <c r="P52" s="161">
        <v>0</v>
      </c>
      <c r="Q52" s="161">
        <v>0</v>
      </c>
      <c r="R52" s="180">
        <f t="shared" si="12"/>
        <v>0</v>
      </c>
      <c r="S52" s="181">
        <f t="shared" si="13"/>
        <v>0</v>
      </c>
      <c r="T52" s="266">
        <f t="shared" si="14"/>
        <v>0</v>
      </c>
      <c r="U52" s="294">
        <f t="shared" si="15"/>
        <v>0</v>
      </c>
    </row>
    <row r="53" spans="2:21" ht="15" customHeight="1">
      <c r="B53" s="109"/>
      <c r="C53" s="53" t="s">
        <v>264</v>
      </c>
      <c r="D53" s="46"/>
      <c r="E53" s="46"/>
      <c r="F53" s="46" t="s">
        <v>265</v>
      </c>
      <c r="G53" s="201">
        <v>0</v>
      </c>
      <c r="H53" s="159">
        <v>0</v>
      </c>
      <c r="I53" s="260">
        <v>0</v>
      </c>
      <c r="J53" s="291"/>
      <c r="K53" s="201">
        <v>0</v>
      </c>
      <c r="L53" s="159">
        <v>0</v>
      </c>
      <c r="M53" s="260">
        <v>0</v>
      </c>
      <c r="N53" s="291"/>
      <c r="O53" s="162">
        <v>0</v>
      </c>
      <c r="P53" s="162">
        <v>0</v>
      </c>
      <c r="Q53" s="162">
        <v>0</v>
      </c>
      <c r="R53" s="201">
        <f t="shared" si="12"/>
        <v>0</v>
      </c>
      <c r="S53" s="159">
        <f t="shared" si="13"/>
        <v>0</v>
      </c>
      <c r="T53" s="260">
        <f t="shared" si="14"/>
        <v>0</v>
      </c>
      <c r="U53" s="291">
        <f t="shared" si="15"/>
        <v>0</v>
      </c>
    </row>
    <row r="54" spans="2:21" ht="15" customHeight="1">
      <c r="B54" s="93"/>
      <c r="C54" s="53" t="s">
        <v>266</v>
      </c>
      <c r="D54" s="56"/>
      <c r="E54" s="56"/>
      <c r="F54" s="56" t="s">
        <v>267</v>
      </c>
      <c r="G54" s="201">
        <v>0</v>
      </c>
      <c r="H54" s="159">
        <v>0</v>
      </c>
      <c r="I54" s="260">
        <v>0</v>
      </c>
      <c r="J54" s="291"/>
      <c r="K54" s="201">
        <v>0</v>
      </c>
      <c r="L54" s="159">
        <v>0</v>
      </c>
      <c r="M54" s="260">
        <v>0</v>
      </c>
      <c r="N54" s="291"/>
      <c r="O54" s="162">
        <v>0</v>
      </c>
      <c r="P54" s="162">
        <v>0</v>
      </c>
      <c r="Q54" s="162">
        <v>0</v>
      </c>
      <c r="R54" s="201">
        <f t="shared" si="12"/>
        <v>0</v>
      </c>
      <c r="S54" s="159">
        <f t="shared" si="13"/>
        <v>0</v>
      </c>
      <c r="T54" s="260">
        <f t="shared" si="14"/>
        <v>0</v>
      </c>
      <c r="U54" s="291">
        <f t="shared" si="15"/>
        <v>0</v>
      </c>
    </row>
    <row r="55" spans="2:21" ht="15" customHeight="1">
      <c r="B55" s="109" t="s">
        <v>271</v>
      </c>
      <c r="C55" s="110"/>
      <c r="D55" s="110"/>
      <c r="E55" s="110"/>
      <c r="F55" s="110"/>
      <c r="G55" s="319"/>
      <c r="H55" s="112"/>
      <c r="I55" s="114"/>
      <c r="J55" s="320"/>
      <c r="K55" s="319"/>
      <c r="L55" s="112"/>
      <c r="M55" s="114"/>
      <c r="N55" s="320"/>
      <c r="O55" s="113"/>
      <c r="P55" s="113"/>
      <c r="Q55" s="113"/>
      <c r="R55" s="319"/>
      <c r="S55" s="112"/>
      <c r="T55" s="114"/>
      <c r="U55" s="320"/>
    </row>
    <row r="56" spans="2:21" ht="15" customHeight="1">
      <c r="B56" s="109"/>
      <c r="C56" s="53" t="s">
        <v>255</v>
      </c>
      <c r="D56" s="46"/>
      <c r="E56" s="46"/>
      <c r="F56" s="46" t="s">
        <v>54</v>
      </c>
      <c r="G56" s="201">
        <v>0</v>
      </c>
      <c r="H56" s="159">
        <v>0</v>
      </c>
      <c r="I56" s="260">
        <v>0</v>
      </c>
      <c r="J56" s="291"/>
      <c r="K56" s="201">
        <v>0</v>
      </c>
      <c r="L56" s="159">
        <v>0</v>
      </c>
      <c r="M56" s="260">
        <v>0</v>
      </c>
      <c r="N56" s="291"/>
      <c r="O56" s="162">
        <v>0</v>
      </c>
      <c r="P56" s="162">
        <v>0</v>
      </c>
      <c r="Q56" s="162">
        <v>0</v>
      </c>
      <c r="R56" s="201">
        <f aca="true" t="shared" si="16" ref="R56:R66">G56+K56</f>
        <v>0</v>
      </c>
      <c r="S56" s="159">
        <f aca="true" t="shared" si="17" ref="S56:S66">H56+L56</f>
        <v>0</v>
      </c>
      <c r="T56" s="260">
        <f aca="true" t="shared" si="18" ref="T56:T66">I56+M56+O56+P56+Q56</f>
        <v>0</v>
      </c>
      <c r="U56" s="291">
        <f aca="true" t="shared" si="19" ref="U56:U66">SUM(R56:T56)</f>
        <v>0</v>
      </c>
    </row>
    <row r="57" spans="2:21" ht="15" customHeight="1">
      <c r="B57" s="109"/>
      <c r="C57" s="53" t="s">
        <v>256</v>
      </c>
      <c r="D57" s="56"/>
      <c r="E57" s="56"/>
      <c r="F57" s="56" t="s">
        <v>54</v>
      </c>
      <c r="G57" s="201">
        <v>0</v>
      </c>
      <c r="H57" s="159">
        <v>0</v>
      </c>
      <c r="I57" s="260">
        <v>0</v>
      </c>
      <c r="J57" s="291"/>
      <c r="K57" s="201">
        <v>0</v>
      </c>
      <c r="L57" s="159">
        <v>0</v>
      </c>
      <c r="M57" s="260">
        <v>0</v>
      </c>
      <c r="N57" s="291"/>
      <c r="O57" s="162">
        <v>0</v>
      </c>
      <c r="P57" s="162">
        <v>0</v>
      </c>
      <c r="Q57" s="162">
        <v>0</v>
      </c>
      <c r="R57" s="201">
        <f t="shared" si="16"/>
        <v>0</v>
      </c>
      <c r="S57" s="159">
        <f t="shared" si="17"/>
        <v>0</v>
      </c>
      <c r="T57" s="260">
        <f t="shared" si="18"/>
        <v>0</v>
      </c>
      <c r="U57" s="291">
        <f t="shared" si="19"/>
        <v>0</v>
      </c>
    </row>
    <row r="58" spans="2:21" ht="15" customHeight="1">
      <c r="B58" s="109"/>
      <c r="C58" s="53" t="s">
        <v>257</v>
      </c>
      <c r="D58" s="56"/>
      <c r="E58" s="56"/>
      <c r="F58" s="56"/>
      <c r="G58" s="201">
        <v>0</v>
      </c>
      <c r="H58" s="159">
        <v>0</v>
      </c>
      <c r="I58" s="260">
        <v>0</v>
      </c>
      <c r="J58" s="291"/>
      <c r="K58" s="201">
        <v>0</v>
      </c>
      <c r="L58" s="159">
        <v>0</v>
      </c>
      <c r="M58" s="260">
        <v>0</v>
      </c>
      <c r="N58" s="291"/>
      <c r="O58" s="162">
        <v>0</v>
      </c>
      <c r="P58" s="162">
        <v>0</v>
      </c>
      <c r="Q58" s="162">
        <v>0</v>
      </c>
      <c r="R58" s="201">
        <f t="shared" si="16"/>
        <v>0</v>
      </c>
      <c r="S58" s="159">
        <f t="shared" si="17"/>
        <v>0</v>
      </c>
      <c r="T58" s="260">
        <f t="shared" si="18"/>
        <v>0</v>
      </c>
      <c r="U58" s="291">
        <f t="shared" si="19"/>
        <v>0</v>
      </c>
    </row>
    <row r="59" spans="2:21" ht="15" customHeight="1">
      <c r="B59" s="109"/>
      <c r="C59" s="58" t="s">
        <v>258</v>
      </c>
      <c r="D59" s="42"/>
      <c r="E59" s="121"/>
      <c r="F59" s="121"/>
      <c r="G59" s="198">
        <v>0</v>
      </c>
      <c r="H59" s="199">
        <v>0</v>
      </c>
      <c r="I59" s="262">
        <v>0</v>
      </c>
      <c r="J59" s="322"/>
      <c r="K59" s="198">
        <v>0</v>
      </c>
      <c r="L59" s="199">
        <v>0</v>
      </c>
      <c r="M59" s="262">
        <v>0</v>
      </c>
      <c r="N59" s="322"/>
      <c r="O59" s="261">
        <v>0</v>
      </c>
      <c r="P59" s="261">
        <v>0</v>
      </c>
      <c r="Q59" s="261">
        <v>0</v>
      </c>
      <c r="R59" s="198">
        <f t="shared" si="16"/>
        <v>0</v>
      </c>
      <c r="S59" s="199">
        <f t="shared" si="17"/>
        <v>0</v>
      </c>
      <c r="T59" s="262">
        <f t="shared" si="18"/>
        <v>0</v>
      </c>
      <c r="U59" s="322">
        <f t="shared" si="19"/>
        <v>0</v>
      </c>
    </row>
    <row r="60" spans="2:21" ht="15" customHeight="1">
      <c r="B60" s="109"/>
      <c r="C60" s="729" t="s">
        <v>242</v>
      </c>
      <c r="D60" s="46" t="s">
        <v>259</v>
      </c>
      <c r="E60" s="46"/>
      <c r="F60" s="46"/>
      <c r="G60" s="206">
        <v>0</v>
      </c>
      <c r="H60" s="207">
        <v>0</v>
      </c>
      <c r="I60" s="263">
        <v>0</v>
      </c>
      <c r="J60" s="296"/>
      <c r="K60" s="206">
        <v>0</v>
      </c>
      <c r="L60" s="207">
        <v>0</v>
      </c>
      <c r="M60" s="263">
        <v>0</v>
      </c>
      <c r="N60" s="296"/>
      <c r="O60" s="225">
        <v>0</v>
      </c>
      <c r="P60" s="225">
        <v>0</v>
      </c>
      <c r="Q60" s="225">
        <v>0</v>
      </c>
      <c r="R60" s="206">
        <f t="shared" si="16"/>
        <v>0</v>
      </c>
      <c r="S60" s="207">
        <f t="shared" si="17"/>
        <v>0</v>
      </c>
      <c r="T60" s="263">
        <f t="shared" si="18"/>
        <v>0</v>
      </c>
      <c r="U60" s="296">
        <f t="shared" si="19"/>
        <v>0</v>
      </c>
    </row>
    <row r="61" spans="2:21" ht="15" customHeight="1">
      <c r="B61" s="109"/>
      <c r="C61" s="730"/>
      <c r="D61" s="110" t="s">
        <v>260</v>
      </c>
      <c r="E61" s="118"/>
      <c r="F61" s="118"/>
      <c r="G61" s="193">
        <v>0</v>
      </c>
      <c r="H61" s="194">
        <v>0</v>
      </c>
      <c r="I61" s="265">
        <v>0</v>
      </c>
      <c r="J61" s="321"/>
      <c r="K61" s="193">
        <v>0</v>
      </c>
      <c r="L61" s="194">
        <v>0</v>
      </c>
      <c r="M61" s="265">
        <v>0</v>
      </c>
      <c r="N61" s="321"/>
      <c r="O61" s="264">
        <v>0</v>
      </c>
      <c r="P61" s="264">
        <v>0</v>
      </c>
      <c r="Q61" s="264">
        <v>0</v>
      </c>
      <c r="R61" s="193">
        <f t="shared" si="16"/>
        <v>0</v>
      </c>
      <c r="S61" s="194">
        <f t="shared" si="17"/>
        <v>0</v>
      </c>
      <c r="T61" s="265">
        <f t="shared" si="18"/>
        <v>0</v>
      </c>
      <c r="U61" s="321">
        <f t="shared" si="19"/>
        <v>0</v>
      </c>
    </row>
    <row r="62" spans="2:21" ht="15" customHeight="1">
      <c r="B62" s="109"/>
      <c r="C62" s="730"/>
      <c r="D62" s="110" t="s">
        <v>261</v>
      </c>
      <c r="E62" s="118"/>
      <c r="F62" s="118"/>
      <c r="G62" s="193">
        <v>0</v>
      </c>
      <c r="H62" s="194">
        <v>0</v>
      </c>
      <c r="I62" s="265">
        <v>0</v>
      </c>
      <c r="J62" s="321"/>
      <c r="K62" s="193">
        <v>0</v>
      </c>
      <c r="L62" s="194">
        <v>0</v>
      </c>
      <c r="M62" s="265">
        <v>0</v>
      </c>
      <c r="N62" s="321"/>
      <c r="O62" s="264">
        <v>0</v>
      </c>
      <c r="P62" s="264">
        <v>0</v>
      </c>
      <c r="Q62" s="264">
        <v>0</v>
      </c>
      <c r="R62" s="193">
        <f t="shared" si="16"/>
        <v>0</v>
      </c>
      <c r="S62" s="194">
        <f t="shared" si="17"/>
        <v>0</v>
      </c>
      <c r="T62" s="265">
        <f t="shared" si="18"/>
        <v>0</v>
      </c>
      <c r="U62" s="321">
        <f t="shared" si="19"/>
        <v>0</v>
      </c>
    </row>
    <row r="63" spans="2:21" ht="15" customHeight="1">
      <c r="B63" s="109"/>
      <c r="C63" s="731"/>
      <c r="D63" s="42" t="s">
        <v>262</v>
      </c>
      <c r="E63" s="121"/>
      <c r="F63" s="121"/>
      <c r="G63" s="198">
        <v>0</v>
      </c>
      <c r="H63" s="199">
        <v>0</v>
      </c>
      <c r="I63" s="262">
        <v>0</v>
      </c>
      <c r="J63" s="322"/>
      <c r="K63" s="198">
        <v>0</v>
      </c>
      <c r="L63" s="199">
        <v>0</v>
      </c>
      <c r="M63" s="262">
        <v>0</v>
      </c>
      <c r="N63" s="322"/>
      <c r="O63" s="261">
        <v>0</v>
      </c>
      <c r="P63" s="261">
        <v>0</v>
      </c>
      <c r="Q63" s="261">
        <v>0</v>
      </c>
      <c r="R63" s="198">
        <f t="shared" si="16"/>
        <v>0</v>
      </c>
      <c r="S63" s="199">
        <f t="shared" si="17"/>
        <v>0</v>
      </c>
      <c r="T63" s="262">
        <f t="shared" si="18"/>
        <v>0</v>
      </c>
      <c r="U63" s="322">
        <f t="shared" si="19"/>
        <v>0</v>
      </c>
    </row>
    <row r="64" spans="2:21" ht="15" customHeight="1">
      <c r="B64" s="109"/>
      <c r="C64" s="732" t="s">
        <v>263</v>
      </c>
      <c r="D64" s="733"/>
      <c r="E64" s="733"/>
      <c r="F64" s="733"/>
      <c r="G64" s="180">
        <v>0</v>
      </c>
      <c r="H64" s="181">
        <v>0</v>
      </c>
      <c r="I64" s="266">
        <v>0</v>
      </c>
      <c r="J64" s="294"/>
      <c r="K64" s="180">
        <v>0</v>
      </c>
      <c r="L64" s="181">
        <v>0</v>
      </c>
      <c r="M64" s="266">
        <v>0</v>
      </c>
      <c r="N64" s="294"/>
      <c r="O64" s="161">
        <v>0</v>
      </c>
      <c r="P64" s="161">
        <v>0</v>
      </c>
      <c r="Q64" s="161">
        <v>0</v>
      </c>
      <c r="R64" s="180">
        <f t="shared" si="16"/>
        <v>0</v>
      </c>
      <c r="S64" s="181">
        <f t="shared" si="17"/>
        <v>0</v>
      </c>
      <c r="T64" s="266">
        <f t="shared" si="18"/>
        <v>0</v>
      </c>
      <c r="U64" s="294">
        <f t="shared" si="19"/>
        <v>0</v>
      </c>
    </row>
    <row r="65" spans="2:21" ht="15" customHeight="1">
      <c r="B65" s="109"/>
      <c r="C65" s="53" t="s">
        <v>264</v>
      </c>
      <c r="D65" s="46"/>
      <c r="E65" s="46"/>
      <c r="F65" s="46" t="s">
        <v>265</v>
      </c>
      <c r="G65" s="201">
        <v>0</v>
      </c>
      <c r="H65" s="159">
        <v>0</v>
      </c>
      <c r="I65" s="260">
        <v>0</v>
      </c>
      <c r="J65" s="291"/>
      <c r="K65" s="201">
        <v>0</v>
      </c>
      <c r="L65" s="159">
        <v>0</v>
      </c>
      <c r="M65" s="260">
        <v>0</v>
      </c>
      <c r="N65" s="291"/>
      <c r="O65" s="162">
        <v>0</v>
      </c>
      <c r="P65" s="162">
        <v>0</v>
      </c>
      <c r="Q65" s="162">
        <v>0</v>
      </c>
      <c r="R65" s="201">
        <f t="shared" si="16"/>
        <v>0</v>
      </c>
      <c r="S65" s="159">
        <f t="shared" si="17"/>
        <v>0</v>
      </c>
      <c r="T65" s="260">
        <f t="shared" si="18"/>
        <v>0</v>
      </c>
      <c r="U65" s="291">
        <f t="shared" si="19"/>
        <v>0</v>
      </c>
    </row>
    <row r="66" spans="2:21" ht="15" customHeight="1">
      <c r="B66" s="93"/>
      <c r="C66" s="53" t="s">
        <v>266</v>
      </c>
      <c r="D66" s="56"/>
      <c r="E66" s="56"/>
      <c r="F66" s="56" t="s">
        <v>267</v>
      </c>
      <c r="G66" s="201">
        <v>0</v>
      </c>
      <c r="H66" s="159">
        <v>0</v>
      </c>
      <c r="I66" s="260">
        <v>0</v>
      </c>
      <c r="J66" s="291"/>
      <c r="K66" s="201">
        <v>0</v>
      </c>
      <c r="L66" s="159">
        <v>0</v>
      </c>
      <c r="M66" s="260">
        <v>0</v>
      </c>
      <c r="N66" s="291"/>
      <c r="O66" s="162">
        <v>0</v>
      </c>
      <c r="P66" s="162">
        <v>0</v>
      </c>
      <c r="Q66" s="162">
        <v>0</v>
      </c>
      <c r="R66" s="201">
        <f t="shared" si="16"/>
        <v>0</v>
      </c>
      <c r="S66" s="159">
        <f t="shared" si="17"/>
        <v>0</v>
      </c>
      <c r="T66" s="260">
        <f t="shared" si="18"/>
        <v>0</v>
      </c>
      <c r="U66" s="291">
        <f t="shared" si="19"/>
        <v>0</v>
      </c>
    </row>
    <row r="67" spans="2:21" ht="15" customHeight="1">
      <c r="B67" s="109" t="s">
        <v>272</v>
      </c>
      <c r="C67" s="110"/>
      <c r="D67" s="110"/>
      <c r="E67" s="110"/>
      <c r="F67" s="110"/>
      <c r="G67" s="319"/>
      <c r="H67" s="112"/>
      <c r="I67" s="114"/>
      <c r="J67" s="320"/>
      <c r="K67" s="319"/>
      <c r="L67" s="112"/>
      <c r="M67" s="114"/>
      <c r="N67" s="320"/>
      <c r="O67" s="113"/>
      <c r="P67" s="113"/>
      <c r="Q67" s="113"/>
      <c r="R67" s="319"/>
      <c r="S67" s="112"/>
      <c r="T67" s="114"/>
      <c r="U67" s="320"/>
    </row>
    <row r="68" spans="2:21" ht="15" customHeight="1">
      <c r="B68" s="109"/>
      <c r="C68" s="53" t="s">
        <v>255</v>
      </c>
      <c r="D68" s="46"/>
      <c r="E68" s="46"/>
      <c r="F68" s="46" t="s">
        <v>54</v>
      </c>
      <c r="G68" s="201">
        <v>0</v>
      </c>
      <c r="H68" s="159">
        <v>0</v>
      </c>
      <c r="I68" s="260">
        <v>0</v>
      </c>
      <c r="J68" s="291"/>
      <c r="K68" s="201">
        <v>0</v>
      </c>
      <c r="L68" s="159">
        <v>0</v>
      </c>
      <c r="M68" s="260">
        <v>0</v>
      </c>
      <c r="N68" s="291"/>
      <c r="O68" s="162"/>
      <c r="P68" s="162">
        <v>0</v>
      </c>
      <c r="Q68" s="162">
        <v>0</v>
      </c>
      <c r="R68" s="201">
        <f aca="true" t="shared" si="20" ref="R68:R78">G68+K68</f>
        <v>0</v>
      </c>
      <c r="S68" s="159">
        <f aca="true" t="shared" si="21" ref="S68:S78">H68+L68</f>
        <v>0</v>
      </c>
      <c r="T68" s="260">
        <f aca="true" t="shared" si="22" ref="T68:T78">I68+M68+O68+P68+Q68</f>
        <v>0</v>
      </c>
      <c r="U68" s="291">
        <f aca="true" t="shared" si="23" ref="U68:U78">SUM(R68:T68)</f>
        <v>0</v>
      </c>
    </row>
    <row r="69" spans="2:21" ht="15" customHeight="1">
      <c r="B69" s="109"/>
      <c r="C69" s="53" t="s">
        <v>256</v>
      </c>
      <c r="D69" s="56"/>
      <c r="E69" s="56"/>
      <c r="F69" s="56" t="s">
        <v>54</v>
      </c>
      <c r="G69" s="201">
        <v>0</v>
      </c>
      <c r="H69" s="159">
        <v>0</v>
      </c>
      <c r="I69" s="260">
        <v>0</v>
      </c>
      <c r="J69" s="291"/>
      <c r="K69" s="201">
        <v>0</v>
      </c>
      <c r="L69" s="159">
        <v>0</v>
      </c>
      <c r="M69" s="260">
        <v>0</v>
      </c>
      <c r="N69" s="291"/>
      <c r="O69" s="162"/>
      <c r="P69" s="162">
        <v>0</v>
      </c>
      <c r="Q69" s="162">
        <v>0</v>
      </c>
      <c r="R69" s="201">
        <f t="shared" si="20"/>
        <v>0</v>
      </c>
      <c r="S69" s="159">
        <f t="shared" si="21"/>
        <v>0</v>
      </c>
      <c r="T69" s="260">
        <f t="shared" si="22"/>
        <v>0</v>
      </c>
      <c r="U69" s="291">
        <f t="shared" si="23"/>
        <v>0</v>
      </c>
    </row>
    <row r="70" spans="2:21" ht="15" customHeight="1">
      <c r="B70" s="109"/>
      <c r="C70" s="53" t="s">
        <v>257</v>
      </c>
      <c r="D70" s="56"/>
      <c r="E70" s="56"/>
      <c r="F70" s="56"/>
      <c r="G70" s="201">
        <v>0</v>
      </c>
      <c r="H70" s="159">
        <v>0</v>
      </c>
      <c r="I70" s="260">
        <v>0</v>
      </c>
      <c r="J70" s="291"/>
      <c r="K70" s="201">
        <v>0</v>
      </c>
      <c r="L70" s="159">
        <v>0</v>
      </c>
      <c r="M70" s="260">
        <v>0</v>
      </c>
      <c r="N70" s="291"/>
      <c r="O70" s="162"/>
      <c r="P70" s="162">
        <v>0</v>
      </c>
      <c r="Q70" s="162">
        <v>0</v>
      </c>
      <c r="R70" s="201">
        <f t="shared" si="20"/>
        <v>0</v>
      </c>
      <c r="S70" s="159">
        <f t="shared" si="21"/>
        <v>0</v>
      </c>
      <c r="T70" s="260">
        <f t="shared" si="22"/>
        <v>0</v>
      </c>
      <c r="U70" s="291">
        <f t="shared" si="23"/>
        <v>0</v>
      </c>
    </row>
    <row r="71" spans="2:21" ht="15" customHeight="1">
      <c r="B71" s="109"/>
      <c r="C71" s="58" t="s">
        <v>258</v>
      </c>
      <c r="D71" s="42"/>
      <c r="E71" s="121"/>
      <c r="F71" s="121"/>
      <c r="G71" s="198">
        <v>0</v>
      </c>
      <c r="H71" s="199">
        <v>0</v>
      </c>
      <c r="I71" s="262">
        <v>0</v>
      </c>
      <c r="J71" s="322"/>
      <c r="K71" s="198">
        <v>0</v>
      </c>
      <c r="L71" s="199">
        <v>0</v>
      </c>
      <c r="M71" s="262">
        <v>0</v>
      </c>
      <c r="N71" s="322"/>
      <c r="O71" s="261"/>
      <c r="P71" s="261">
        <v>0</v>
      </c>
      <c r="Q71" s="261">
        <v>0</v>
      </c>
      <c r="R71" s="198">
        <f t="shared" si="20"/>
        <v>0</v>
      </c>
      <c r="S71" s="199">
        <f t="shared" si="21"/>
        <v>0</v>
      </c>
      <c r="T71" s="262">
        <f t="shared" si="22"/>
        <v>0</v>
      </c>
      <c r="U71" s="322">
        <f t="shared" si="23"/>
        <v>0</v>
      </c>
    </row>
    <row r="72" spans="2:21" ht="15" customHeight="1">
      <c r="B72" s="109"/>
      <c r="C72" s="729" t="s">
        <v>242</v>
      </c>
      <c r="D72" s="46" t="s">
        <v>259</v>
      </c>
      <c r="E72" s="46"/>
      <c r="F72" s="46"/>
      <c r="G72" s="206">
        <v>0</v>
      </c>
      <c r="H72" s="207">
        <v>0</v>
      </c>
      <c r="I72" s="263">
        <v>0</v>
      </c>
      <c r="J72" s="296"/>
      <c r="K72" s="206">
        <v>0</v>
      </c>
      <c r="L72" s="207">
        <v>0</v>
      </c>
      <c r="M72" s="263">
        <v>0</v>
      </c>
      <c r="N72" s="296"/>
      <c r="O72" s="225"/>
      <c r="P72" s="225">
        <v>0</v>
      </c>
      <c r="Q72" s="225">
        <v>0</v>
      </c>
      <c r="R72" s="206">
        <f t="shared" si="20"/>
        <v>0</v>
      </c>
      <c r="S72" s="207">
        <f t="shared" si="21"/>
        <v>0</v>
      </c>
      <c r="T72" s="263">
        <f t="shared" si="22"/>
        <v>0</v>
      </c>
      <c r="U72" s="296">
        <f t="shared" si="23"/>
        <v>0</v>
      </c>
    </row>
    <row r="73" spans="2:21" ht="15" customHeight="1">
      <c r="B73" s="109"/>
      <c r="C73" s="730"/>
      <c r="D73" s="110" t="s">
        <v>260</v>
      </c>
      <c r="E73" s="118"/>
      <c r="F73" s="118"/>
      <c r="G73" s="193">
        <v>0</v>
      </c>
      <c r="H73" s="194">
        <v>0</v>
      </c>
      <c r="I73" s="265">
        <v>0</v>
      </c>
      <c r="J73" s="321"/>
      <c r="K73" s="193">
        <v>0</v>
      </c>
      <c r="L73" s="194">
        <v>0</v>
      </c>
      <c r="M73" s="265">
        <v>0</v>
      </c>
      <c r="N73" s="321"/>
      <c r="O73" s="264"/>
      <c r="P73" s="264">
        <v>0</v>
      </c>
      <c r="Q73" s="264">
        <v>0</v>
      </c>
      <c r="R73" s="193">
        <f t="shared" si="20"/>
        <v>0</v>
      </c>
      <c r="S73" s="194">
        <f t="shared" si="21"/>
        <v>0</v>
      </c>
      <c r="T73" s="265">
        <f t="shared" si="22"/>
        <v>0</v>
      </c>
      <c r="U73" s="321">
        <f t="shared" si="23"/>
        <v>0</v>
      </c>
    </row>
    <row r="74" spans="2:21" ht="15" customHeight="1">
      <c r="B74" s="109"/>
      <c r="C74" s="730"/>
      <c r="D74" s="110" t="s">
        <v>261</v>
      </c>
      <c r="E74" s="118"/>
      <c r="F74" s="118"/>
      <c r="G74" s="193">
        <v>0</v>
      </c>
      <c r="H74" s="194">
        <v>0</v>
      </c>
      <c r="I74" s="265">
        <v>0</v>
      </c>
      <c r="J74" s="321"/>
      <c r="K74" s="193">
        <v>0</v>
      </c>
      <c r="L74" s="194">
        <v>0</v>
      </c>
      <c r="M74" s="265">
        <v>0</v>
      </c>
      <c r="N74" s="321"/>
      <c r="O74" s="264"/>
      <c r="P74" s="264">
        <v>0</v>
      </c>
      <c r="Q74" s="264">
        <v>0</v>
      </c>
      <c r="R74" s="193">
        <f t="shared" si="20"/>
        <v>0</v>
      </c>
      <c r="S74" s="194">
        <f t="shared" si="21"/>
        <v>0</v>
      </c>
      <c r="T74" s="265">
        <f t="shared" si="22"/>
        <v>0</v>
      </c>
      <c r="U74" s="321">
        <f t="shared" si="23"/>
        <v>0</v>
      </c>
    </row>
    <row r="75" spans="2:21" ht="15" customHeight="1">
      <c r="B75" s="109"/>
      <c r="C75" s="731"/>
      <c r="D75" s="42" t="s">
        <v>262</v>
      </c>
      <c r="E75" s="121"/>
      <c r="F75" s="121"/>
      <c r="G75" s="198">
        <v>0</v>
      </c>
      <c r="H75" s="199">
        <v>0</v>
      </c>
      <c r="I75" s="262">
        <v>0</v>
      </c>
      <c r="J75" s="322"/>
      <c r="K75" s="198">
        <v>0</v>
      </c>
      <c r="L75" s="199">
        <v>0</v>
      </c>
      <c r="M75" s="262">
        <v>0</v>
      </c>
      <c r="N75" s="322"/>
      <c r="O75" s="261"/>
      <c r="P75" s="261">
        <v>0</v>
      </c>
      <c r="Q75" s="261">
        <v>0</v>
      </c>
      <c r="R75" s="198">
        <f t="shared" si="20"/>
        <v>0</v>
      </c>
      <c r="S75" s="199">
        <f t="shared" si="21"/>
        <v>0</v>
      </c>
      <c r="T75" s="262">
        <f t="shared" si="22"/>
        <v>0</v>
      </c>
      <c r="U75" s="322">
        <f t="shared" si="23"/>
        <v>0</v>
      </c>
    </row>
    <row r="76" spans="2:21" ht="15" customHeight="1">
      <c r="B76" s="109"/>
      <c r="C76" s="732" t="s">
        <v>263</v>
      </c>
      <c r="D76" s="733"/>
      <c r="E76" s="733"/>
      <c r="F76" s="733"/>
      <c r="G76" s="180">
        <v>0</v>
      </c>
      <c r="H76" s="181">
        <v>0</v>
      </c>
      <c r="I76" s="266">
        <v>0</v>
      </c>
      <c r="J76" s="294"/>
      <c r="K76" s="180">
        <v>0</v>
      </c>
      <c r="L76" s="181">
        <v>0</v>
      </c>
      <c r="M76" s="266">
        <v>0</v>
      </c>
      <c r="N76" s="294"/>
      <c r="O76" s="161"/>
      <c r="P76" s="161">
        <v>0</v>
      </c>
      <c r="Q76" s="161">
        <v>0</v>
      </c>
      <c r="R76" s="180">
        <f t="shared" si="20"/>
        <v>0</v>
      </c>
      <c r="S76" s="181">
        <f t="shared" si="21"/>
        <v>0</v>
      </c>
      <c r="T76" s="266">
        <f t="shared" si="22"/>
        <v>0</v>
      </c>
      <c r="U76" s="294">
        <f t="shared" si="23"/>
        <v>0</v>
      </c>
    </row>
    <row r="77" spans="2:21" ht="15" customHeight="1">
      <c r="B77" s="109"/>
      <c r="C77" s="53" t="s">
        <v>264</v>
      </c>
      <c r="D77" s="46"/>
      <c r="E77" s="46"/>
      <c r="F77" s="46" t="s">
        <v>265</v>
      </c>
      <c r="G77" s="201">
        <v>0</v>
      </c>
      <c r="H77" s="159">
        <v>0</v>
      </c>
      <c r="I77" s="260">
        <v>0</v>
      </c>
      <c r="J77" s="291"/>
      <c r="K77" s="201">
        <v>0</v>
      </c>
      <c r="L77" s="159">
        <v>0</v>
      </c>
      <c r="M77" s="260">
        <v>0</v>
      </c>
      <c r="N77" s="291"/>
      <c r="O77" s="162"/>
      <c r="P77" s="162">
        <v>0</v>
      </c>
      <c r="Q77" s="162">
        <v>0</v>
      </c>
      <c r="R77" s="201">
        <f t="shared" si="20"/>
        <v>0</v>
      </c>
      <c r="S77" s="159">
        <f t="shared" si="21"/>
        <v>0</v>
      </c>
      <c r="T77" s="260">
        <f t="shared" si="22"/>
        <v>0</v>
      </c>
      <c r="U77" s="291">
        <f t="shared" si="23"/>
        <v>0</v>
      </c>
    </row>
    <row r="78" spans="2:21" ht="15" customHeight="1">
      <c r="B78" s="93"/>
      <c r="C78" s="53" t="s">
        <v>266</v>
      </c>
      <c r="D78" s="56"/>
      <c r="E78" s="56"/>
      <c r="F78" s="56" t="s">
        <v>267</v>
      </c>
      <c r="G78" s="201">
        <v>0</v>
      </c>
      <c r="H78" s="159">
        <v>0</v>
      </c>
      <c r="I78" s="260">
        <v>0</v>
      </c>
      <c r="J78" s="291"/>
      <c r="K78" s="201">
        <v>0</v>
      </c>
      <c r="L78" s="159">
        <v>0</v>
      </c>
      <c r="M78" s="260">
        <v>0</v>
      </c>
      <c r="N78" s="291"/>
      <c r="O78" s="162"/>
      <c r="P78" s="162">
        <v>0</v>
      </c>
      <c r="Q78" s="162">
        <v>0</v>
      </c>
      <c r="R78" s="201">
        <f t="shared" si="20"/>
        <v>0</v>
      </c>
      <c r="S78" s="159">
        <f t="shared" si="21"/>
        <v>0</v>
      </c>
      <c r="T78" s="260">
        <f t="shared" si="22"/>
        <v>0</v>
      </c>
      <c r="U78" s="291">
        <f t="shared" si="23"/>
        <v>0</v>
      </c>
    </row>
    <row r="79" spans="2:21" ht="15" customHeight="1">
      <c r="B79" s="109" t="s">
        <v>273</v>
      </c>
      <c r="C79" s="110"/>
      <c r="D79" s="110"/>
      <c r="E79" s="110"/>
      <c r="F79" s="110"/>
      <c r="G79" s="319"/>
      <c r="H79" s="112"/>
      <c r="I79" s="114"/>
      <c r="J79" s="320"/>
      <c r="K79" s="319"/>
      <c r="L79" s="112"/>
      <c r="M79" s="114"/>
      <c r="N79" s="320"/>
      <c r="O79" s="113"/>
      <c r="P79" s="113"/>
      <c r="Q79" s="113"/>
      <c r="R79" s="319"/>
      <c r="S79" s="112"/>
      <c r="T79" s="114"/>
      <c r="U79" s="320"/>
    </row>
    <row r="80" spans="2:21" ht="15" customHeight="1">
      <c r="B80" s="109"/>
      <c r="C80" s="53" t="s">
        <v>255</v>
      </c>
      <c r="D80" s="46"/>
      <c r="E80" s="46"/>
      <c r="F80" s="46" t="s">
        <v>54</v>
      </c>
      <c r="G80" s="201">
        <v>0</v>
      </c>
      <c r="H80" s="159">
        <v>0</v>
      </c>
      <c r="I80" s="260">
        <v>0</v>
      </c>
      <c r="J80" s="291"/>
      <c r="K80" s="201">
        <v>0</v>
      </c>
      <c r="L80" s="159">
        <v>0</v>
      </c>
      <c r="M80" s="260">
        <v>0</v>
      </c>
      <c r="N80" s="291"/>
      <c r="O80" s="162">
        <v>0</v>
      </c>
      <c r="P80" s="162">
        <v>24</v>
      </c>
      <c r="Q80" s="162">
        <v>0</v>
      </c>
      <c r="R80" s="201">
        <f aca="true" t="shared" si="24" ref="R80:R90">G80+K80</f>
        <v>0</v>
      </c>
      <c r="S80" s="159">
        <f aca="true" t="shared" si="25" ref="S80:S90">H80+L80</f>
        <v>0</v>
      </c>
      <c r="T80" s="260">
        <f aca="true" t="shared" si="26" ref="T80:T90">I80+M80+O80+P80+Q80</f>
        <v>24</v>
      </c>
      <c r="U80" s="291">
        <f aca="true" t="shared" si="27" ref="U80:U90">SUM(R80:T80)</f>
        <v>24</v>
      </c>
    </row>
    <row r="81" spans="2:21" ht="15" customHeight="1">
      <c r="B81" s="109"/>
      <c r="C81" s="53" t="s">
        <v>256</v>
      </c>
      <c r="D81" s="56"/>
      <c r="E81" s="56"/>
      <c r="F81" s="56" t="s">
        <v>54</v>
      </c>
      <c r="G81" s="201">
        <v>0</v>
      </c>
      <c r="H81" s="159">
        <v>0</v>
      </c>
      <c r="I81" s="260">
        <v>0</v>
      </c>
      <c r="J81" s="291"/>
      <c r="K81" s="201">
        <v>0</v>
      </c>
      <c r="L81" s="159">
        <v>0</v>
      </c>
      <c r="M81" s="260">
        <v>0</v>
      </c>
      <c r="N81" s="291"/>
      <c r="O81" s="162">
        <v>0</v>
      </c>
      <c r="P81" s="162">
        <v>2</v>
      </c>
      <c r="Q81" s="162">
        <v>0</v>
      </c>
      <c r="R81" s="201">
        <f t="shared" si="24"/>
        <v>0</v>
      </c>
      <c r="S81" s="159">
        <f t="shared" si="25"/>
        <v>0</v>
      </c>
      <c r="T81" s="260">
        <f t="shared" si="26"/>
        <v>2</v>
      </c>
      <c r="U81" s="291">
        <f t="shared" si="27"/>
        <v>2</v>
      </c>
    </row>
    <row r="82" spans="2:21" ht="15" customHeight="1">
      <c r="B82" s="109"/>
      <c r="C82" s="53" t="s">
        <v>257</v>
      </c>
      <c r="D82" s="56"/>
      <c r="E82" s="56"/>
      <c r="F82" s="56"/>
      <c r="G82" s="201">
        <v>0</v>
      </c>
      <c r="H82" s="159">
        <v>0</v>
      </c>
      <c r="I82" s="260">
        <v>0</v>
      </c>
      <c r="J82" s="291"/>
      <c r="K82" s="201">
        <v>0</v>
      </c>
      <c r="L82" s="159">
        <v>0</v>
      </c>
      <c r="M82" s="260">
        <v>0</v>
      </c>
      <c r="N82" s="291"/>
      <c r="O82" s="162">
        <v>0</v>
      </c>
      <c r="P82" s="162">
        <v>8884</v>
      </c>
      <c r="Q82" s="162">
        <v>0</v>
      </c>
      <c r="R82" s="201">
        <f t="shared" si="24"/>
        <v>0</v>
      </c>
      <c r="S82" s="159">
        <f t="shared" si="25"/>
        <v>0</v>
      </c>
      <c r="T82" s="260">
        <f t="shared" si="26"/>
        <v>8884</v>
      </c>
      <c r="U82" s="291">
        <f t="shared" si="27"/>
        <v>8884</v>
      </c>
    </row>
    <row r="83" spans="2:21" ht="15" customHeight="1">
      <c r="B83" s="109"/>
      <c r="C83" s="58" t="s">
        <v>258</v>
      </c>
      <c r="D83" s="42"/>
      <c r="E83" s="121"/>
      <c r="F83" s="121"/>
      <c r="G83" s="198">
        <v>0</v>
      </c>
      <c r="H83" s="199">
        <v>0</v>
      </c>
      <c r="I83" s="262">
        <v>0</v>
      </c>
      <c r="J83" s="322"/>
      <c r="K83" s="198">
        <v>0</v>
      </c>
      <c r="L83" s="199">
        <v>0</v>
      </c>
      <c r="M83" s="262">
        <v>0</v>
      </c>
      <c r="N83" s="322"/>
      <c r="O83" s="261">
        <v>0</v>
      </c>
      <c r="P83" s="261">
        <v>3663</v>
      </c>
      <c r="Q83" s="261">
        <v>0</v>
      </c>
      <c r="R83" s="198">
        <f t="shared" si="24"/>
        <v>0</v>
      </c>
      <c r="S83" s="199">
        <f t="shared" si="25"/>
        <v>0</v>
      </c>
      <c r="T83" s="262">
        <f t="shared" si="26"/>
        <v>3663</v>
      </c>
      <c r="U83" s="322">
        <f t="shared" si="27"/>
        <v>3663</v>
      </c>
    </row>
    <row r="84" spans="2:21" ht="15" customHeight="1">
      <c r="B84" s="109"/>
      <c r="C84" s="729" t="s">
        <v>242</v>
      </c>
      <c r="D84" s="46" t="s">
        <v>259</v>
      </c>
      <c r="E84" s="46"/>
      <c r="F84" s="46"/>
      <c r="G84" s="206">
        <v>0</v>
      </c>
      <c r="H84" s="207">
        <v>0</v>
      </c>
      <c r="I84" s="263">
        <v>0</v>
      </c>
      <c r="J84" s="296"/>
      <c r="K84" s="206">
        <v>0</v>
      </c>
      <c r="L84" s="207">
        <v>0</v>
      </c>
      <c r="M84" s="263">
        <v>0</v>
      </c>
      <c r="N84" s="296"/>
      <c r="O84" s="225">
        <v>0</v>
      </c>
      <c r="P84" s="225">
        <v>68</v>
      </c>
      <c r="Q84" s="225">
        <v>0</v>
      </c>
      <c r="R84" s="206">
        <f t="shared" si="24"/>
        <v>0</v>
      </c>
      <c r="S84" s="207">
        <f t="shared" si="25"/>
        <v>0</v>
      </c>
      <c r="T84" s="263">
        <f t="shared" si="26"/>
        <v>68</v>
      </c>
      <c r="U84" s="296">
        <f t="shared" si="27"/>
        <v>68</v>
      </c>
    </row>
    <row r="85" spans="2:21" ht="15" customHeight="1">
      <c r="B85" s="109"/>
      <c r="C85" s="730"/>
      <c r="D85" s="110" t="s">
        <v>260</v>
      </c>
      <c r="E85" s="118"/>
      <c r="F85" s="118"/>
      <c r="G85" s="193">
        <v>0</v>
      </c>
      <c r="H85" s="194">
        <v>0</v>
      </c>
      <c r="I85" s="265">
        <v>0</v>
      </c>
      <c r="J85" s="321"/>
      <c r="K85" s="193">
        <v>0</v>
      </c>
      <c r="L85" s="194">
        <v>0</v>
      </c>
      <c r="M85" s="265">
        <v>0</v>
      </c>
      <c r="N85" s="321"/>
      <c r="O85" s="264">
        <v>0</v>
      </c>
      <c r="P85" s="264">
        <v>0</v>
      </c>
      <c r="Q85" s="264">
        <v>0</v>
      </c>
      <c r="R85" s="193">
        <f t="shared" si="24"/>
        <v>0</v>
      </c>
      <c r="S85" s="194">
        <f t="shared" si="25"/>
        <v>0</v>
      </c>
      <c r="T85" s="265">
        <f t="shared" si="26"/>
        <v>0</v>
      </c>
      <c r="U85" s="321">
        <f t="shared" si="27"/>
        <v>0</v>
      </c>
    </row>
    <row r="86" spans="2:21" ht="15" customHeight="1">
      <c r="B86" s="109"/>
      <c r="C86" s="730"/>
      <c r="D86" s="110" t="s">
        <v>261</v>
      </c>
      <c r="E86" s="118"/>
      <c r="F86" s="118"/>
      <c r="G86" s="193">
        <v>0</v>
      </c>
      <c r="H86" s="194">
        <v>0</v>
      </c>
      <c r="I86" s="265">
        <v>0</v>
      </c>
      <c r="J86" s="321"/>
      <c r="K86" s="193">
        <v>0</v>
      </c>
      <c r="L86" s="194">
        <v>0</v>
      </c>
      <c r="M86" s="265">
        <v>0</v>
      </c>
      <c r="N86" s="321"/>
      <c r="O86" s="264">
        <v>0</v>
      </c>
      <c r="P86" s="264">
        <v>3109</v>
      </c>
      <c r="Q86" s="264">
        <v>0</v>
      </c>
      <c r="R86" s="193">
        <f t="shared" si="24"/>
        <v>0</v>
      </c>
      <c r="S86" s="194">
        <f t="shared" si="25"/>
        <v>0</v>
      </c>
      <c r="T86" s="265">
        <f t="shared" si="26"/>
        <v>3109</v>
      </c>
      <c r="U86" s="321">
        <f t="shared" si="27"/>
        <v>3109</v>
      </c>
    </row>
    <row r="87" spans="2:21" ht="15" customHeight="1">
      <c r="B87" s="109"/>
      <c r="C87" s="731"/>
      <c r="D87" s="42" t="s">
        <v>262</v>
      </c>
      <c r="E87" s="121"/>
      <c r="F87" s="121"/>
      <c r="G87" s="198">
        <v>0</v>
      </c>
      <c r="H87" s="199">
        <v>0</v>
      </c>
      <c r="I87" s="262">
        <v>0</v>
      </c>
      <c r="J87" s="322"/>
      <c r="K87" s="198">
        <v>0</v>
      </c>
      <c r="L87" s="199">
        <v>0</v>
      </c>
      <c r="M87" s="262">
        <v>0</v>
      </c>
      <c r="N87" s="322"/>
      <c r="O87" s="261">
        <v>0</v>
      </c>
      <c r="P87" s="261">
        <v>486</v>
      </c>
      <c r="Q87" s="261">
        <v>0</v>
      </c>
      <c r="R87" s="198">
        <f t="shared" si="24"/>
        <v>0</v>
      </c>
      <c r="S87" s="199">
        <f t="shared" si="25"/>
        <v>0</v>
      </c>
      <c r="T87" s="262">
        <f t="shared" si="26"/>
        <v>486</v>
      </c>
      <c r="U87" s="322">
        <f t="shared" si="27"/>
        <v>486</v>
      </c>
    </row>
    <row r="88" spans="2:21" ht="15" customHeight="1">
      <c r="B88" s="109"/>
      <c r="C88" s="732" t="s">
        <v>263</v>
      </c>
      <c r="D88" s="733"/>
      <c r="E88" s="733"/>
      <c r="F88" s="733"/>
      <c r="G88" s="180">
        <v>0</v>
      </c>
      <c r="H88" s="181">
        <v>0</v>
      </c>
      <c r="I88" s="266">
        <v>0</v>
      </c>
      <c r="J88" s="294"/>
      <c r="K88" s="180">
        <v>0</v>
      </c>
      <c r="L88" s="181">
        <v>0</v>
      </c>
      <c r="M88" s="266">
        <v>0</v>
      </c>
      <c r="N88" s="294"/>
      <c r="O88" s="161">
        <v>0</v>
      </c>
      <c r="P88" s="161">
        <v>12547</v>
      </c>
      <c r="Q88" s="161">
        <v>0</v>
      </c>
      <c r="R88" s="180">
        <f t="shared" si="24"/>
        <v>0</v>
      </c>
      <c r="S88" s="181">
        <f t="shared" si="25"/>
        <v>0</v>
      </c>
      <c r="T88" s="266">
        <f t="shared" si="26"/>
        <v>12547</v>
      </c>
      <c r="U88" s="294">
        <f t="shared" si="27"/>
        <v>12547</v>
      </c>
    </row>
    <row r="89" spans="2:21" ht="15" customHeight="1">
      <c r="B89" s="109"/>
      <c r="C89" s="53" t="s">
        <v>264</v>
      </c>
      <c r="D89" s="46"/>
      <c r="E89" s="46"/>
      <c r="F89" s="46" t="s">
        <v>265</v>
      </c>
      <c r="G89" s="201">
        <v>0</v>
      </c>
      <c r="H89" s="159">
        <v>0</v>
      </c>
      <c r="I89" s="260">
        <v>0</v>
      </c>
      <c r="J89" s="291"/>
      <c r="K89" s="201">
        <v>0</v>
      </c>
      <c r="L89" s="159">
        <v>0</v>
      </c>
      <c r="M89" s="260">
        <v>0</v>
      </c>
      <c r="N89" s="291"/>
      <c r="O89" s="162">
        <v>0</v>
      </c>
      <c r="P89" s="162">
        <v>94</v>
      </c>
      <c r="Q89" s="162">
        <v>0</v>
      </c>
      <c r="R89" s="201">
        <f t="shared" si="24"/>
        <v>0</v>
      </c>
      <c r="S89" s="159">
        <f t="shared" si="25"/>
        <v>0</v>
      </c>
      <c r="T89" s="260">
        <f t="shared" si="26"/>
        <v>94</v>
      </c>
      <c r="U89" s="291">
        <f t="shared" si="27"/>
        <v>94</v>
      </c>
    </row>
    <row r="90" spans="2:21" ht="15" customHeight="1">
      <c r="B90" s="93"/>
      <c r="C90" s="53" t="s">
        <v>266</v>
      </c>
      <c r="D90" s="56"/>
      <c r="E90" s="56"/>
      <c r="F90" s="56" t="s">
        <v>267</v>
      </c>
      <c r="G90" s="201">
        <v>0</v>
      </c>
      <c r="H90" s="159">
        <v>0</v>
      </c>
      <c r="I90" s="260">
        <v>0</v>
      </c>
      <c r="J90" s="291"/>
      <c r="K90" s="201">
        <v>0</v>
      </c>
      <c r="L90" s="159">
        <v>0</v>
      </c>
      <c r="M90" s="260">
        <v>0</v>
      </c>
      <c r="N90" s="291"/>
      <c r="O90" s="162">
        <v>0</v>
      </c>
      <c r="P90" s="162">
        <v>21</v>
      </c>
      <c r="Q90" s="162">
        <v>0</v>
      </c>
      <c r="R90" s="201">
        <f t="shared" si="24"/>
        <v>0</v>
      </c>
      <c r="S90" s="159">
        <f t="shared" si="25"/>
        <v>0</v>
      </c>
      <c r="T90" s="260">
        <f t="shared" si="26"/>
        <v>21</v>
      </c>
      <c r="U90" s="291">
        <f t="shared" si="27"/>
        <v>21</v>
      </c>
    </row>
    <row r="91" spans="2:21" ht="15" customHeight="1">
      <c r="B91" s="109" t="s">
        <v>274</v>
      </c>
      <c r="C91" s="110"/>
      <c r="D91" s="110"/>
      <c r="E91" s="110"/>
      <c r="F91" s="110"/>
      <c r="G91" s="319"/>
      <c r="H91" s="112"/>
      <c r="I91" s="114"/>
      <c r="J91" s="320"/>
      <c r="K91" s="319"/>
      <c r="L91" s="112"/>
      <c r="M91" s="114"/>
      <c r="N91" s="320"/>
      <c r="O91" s="113"/>
      <c r="P91" s="113"/>
      <c r="Q91" s="113"/>
      <c r="R91" s="319"/>
      <c r="S91" s="112"/>
      <c r="T91" s="114"/>
      <c r="U91" s="320"/>
    </row>
    <row r="92" spans="2:21" ht="15" customHeight="1">
      <c r="B92" s="109"/>
      <c r="C92" s="53" t="s">
        <v>255</v>
      </c>
      <c r="D92" s="46"/>
      <c r="E92" s="46"/>
      <c r="F92" s="46" t="s">
        <v>54</v>
      </c>
      <c r="G92" s="201">
        <v>0</v>
      </c>
      <c r="H92" s="159">
        <v>0</v>
      </c>
      <c r="I92" s="260">
        <v>0</v>
      </c>
      <c r="J92" s="291"/>
      <c r="K92" s="201">
        <v>0</v>
      </c>
      <c r="L92" s="159">
        <v>0</v>
      </c>
      <c r="M92" s="260">
        <v>0</v>
      </c>
      <c r="N92" s="291"/>
      <c r="O92" s="162"/>
      <c r="P92" s="162">
        <v>60</v>
      </c>
      <c r="Q92" s="162">
        <v>0</v>
      </c>
      <c r="R92" s="201">
        <f aca="true" t="shared" si="28" ref="R92:R102">G92+K92</f>
        <v>0</v>
      </c>
      <c r="S92" s="159">
        <f aca="true" t="shared" si="29" ref="S92:S102">H92+L92</f>
        <v>0</v>
      </c>
      <c r="T92" s="260">
        <f aca="true" t="shared" si="30" ref="T92:T102">I92+M92+O92+P92+Q92</f>
        <v>60</v>
      </c>
      <c r="U92" s="291">
        <f aca="true" t="shared" si="31" ref="U92:U102">SUM(R92:T92)</f>
        <v>60</v>
      </c>
    </row>
    <row r="93" spans="2:21" ht="15" customHeight="1">
      <c r="B93" s="109"/>
      <c r="C93" s="53" t="s">
        <v>256</v>
      </c>
      <c r="D93" s="56"/>
      <c r="E93" s="56"/>
      <c r="F93" s="56" t="s">
        <v>54</v>
      </c>
      <c r="G93" s="201">
        <v>0</v>
      </c>
      <c r="H93" s="159">
        <v>0</v>
      </c>
      <c r="I93" s="260">
        <v>0</v>
      </c>
      <c r="J93" s="291"/>
      <c r="K93" s="201">
        <v>0</v>
      </c>
      <c r="L93" s="159">
        <v>0</v>
      </c>
      <c r="M93" s="260">
        <v>0</v>
      </c>
      <c r="N93" s="291"/>
      <c r="O93" s="162"/>
      <c r="P93" s="162">
        <v>5</v>
      </c>
      <c r="Q93" s="162">
        <v>0</v>
      </c>
      <c r="R93" s="201">
        <f t="shared" si="28"/>
        <v>0</v>
      </c>
      <c r="S93" s="159">
        <f t="shared" si="29"/>
        <v>0</v>
      </c>
      <c r="T93" s="260">
        <f t="shared" si="30"/>
        <v>5</v>
      </c>
      <c r="U93" s="291">
        <f t="shared" si="31"/>
        <v>5</v>
      </c>
    </row>
    <row r="94" spans="2:21" ht="15" customHeight="1">
      <c r="B94" s="109"/>
      <c r="C94" s="53" t="s">
        <v>257</v>
      </c>
      <c r="D94" s="56"/>
      <c r="E94" s="56"/>
      <c r="F94" s="56"/>
      <c r="G94" s="201">
        <v>0</v>
      </c>
      <c r="H94" s="159">
        <v>0</v>
      </c>
      <c r="I94" s="260">
        <v>0</v>
      </c>
      <c r="J94" s="291"/>
      <c r="K94" s="201">
        <v>0</v>
      </c>
      <c r="L94" s="159">
        <v>0</v>
      </c>
      <c r="M94" s="260">
        <v>0</v>
      </c>
      <c r="N94" s="291"/>
      <c r="O94" s="162"/>
      <c r="P94" s="162">
        <v>19758</v>
      </c>
      <c r="Q94" s="162">
        <v>0</v>
      </c>
      <c r="R94" s="201">
        <f t="shared" si="28"/>
        <v>0</v>
      </c>
      <c r="S94" s="159">
        <f t="shared" si="29"/>
        <v>0</v>
      </c>
      <c r="T94" s="260">
        <f t="shared" si="30"/>
        <v>19758</v>
      </c>
      <c r="U94" s="291">
        <f t="shared" si="31"/>
        <v>19758</v>
      </c>
    </row>
    <row r="95" spans="2:21" ht="15" customHeight="1">
      <c r="B95" s="109"/>
      <c r="C95" s="58" t="s">
        <v>258</v>
      </c>
      <c r="D95" s="42"/>
      <c r="E95" s="121"/>
      <c r="F95" s="121"/>
      <c r="G95" s="198">
        <v>0</v>
      </c>
      <c r="H95" s="199">
        <v>0</v>
      </c>
      <c r="I95" s="262">
        <v>0</v>
      </c>
      <c r="J95" s="322"/>
      <c r="K95" s="198">
        <v>0</v>
      </c>
      <c r="L95" s="199">
        <v>0</v>
      </c>
      <c r="M95" s="262">
        <v>0</v>
      </c>
      <c r="N95" s="322"/>
      <c r="O95" s="261"/>
      <c r="P95" s="261">
        <v>7567</v>
      </c>
      <c r="Q95" s="261">
        <v>0</v>
      </c>
      <c r="R95" s="198">
        <f t="shared" si="28"/>
        <v>0</v>
      </c>
      <c r="S95" s="199">
        <f t="shared" si="29"/>
        <v>0</v>
      </c>
      <c r="T95" s="262">
        <f t="shared" si="30"/>
        <v>7567</v>
      </c>
      <c r="U95" s="322">
        <f>SUM(R95:T95)</f>
        <v>7567</v>
      </c>
    </row>
    <row r="96" spans="2:21" ht="15" customHeight="1">
      <c r="B96" s="109"/>
      <c r="C96" s="729" t="s">
        <v>242</v>
      </c>
      <c r="D96" s="46" t="s">
        <v>259</v>
      </c>
      <c r="E96" s="46"/>
      <c r="F96" s="46"/>
      <c r="G96" s="206">
        <v>0</v>
      </c>
      <c r="H96" s="207">
        <v>0</v>
      </c>
      <c r="I96" s="263">
        <v>0</v>
      </c>
      <c r="J96" s="296"/>
      <c r="K96" s="206">
        <v>0</v>
      </c>
      <c r="L96" s="207">
        <v>0</v>
      </c>
      <c r="M96" s="263">
        <v>0</v>
      </c>
      <c r="N96" s="296"/>
      <c r="O96" s="225"/>
      <c r="P96" s="225">
        <v>286</v>
      </c>
      <c r="Q96" s="225">
        <v>0</v>
      </c>
      <c r="R96" s="206">
        <f t="shared" si="28"/>
        <v>0</v>
      </c>
      <c r="S96" s="207">
        <f t="shared" si="29"/>
        <v>0</v>
      </c>
      <c r="T96" s="263">
        <f t="shared" si="30"/>
        <v>286</v>
      </c>
      <c r="U96" s="296">
        <f t="shared" si="31"/>
        <v>286</v>
      </c>
    </row>
    <row r="97" spans="2:21" ht="15" customHeight="1">
      <c r="B97" s="109"/>
      <c r="C97" s="730"/>
      <c r="D97" s="110" t="s">
        <v>260</v>
      </c>
      <c r="E97" s="118"/>
      <c r="F97" s="118"/>
      <c r="G97" s="193">
        <v>0</v>
      </c>
      <c r="H97" s="194">
        <v>0</v>
      </c>
      <c r="I97" s="265">
        <v>0</v>
      </c>
      <c r="J97" s="321"/>
      <c r="K97" s="193">
        <v>0</v>
      </c>
      <c r="L97" s="194">
        <v>0</v>
      </c>
      <c r="M97" s="265">
        <v>0</v>
      </c>
      <c r="N97" s="321"/>
      <c r="O97" s="264"/>
      <c r="P97" s="264">
        <v>0</v>
      </c>
      <c r="Q97" s="264">
        <v>0</v>
      </c>
      <c r="R97" s="193">
        <f t="shared" si="28"/>
        <v>0</v>
      </c>
      <c r="S97" s="194">
        <f t="shared" si="29"/>
        <v>0</v>
      </c>
      <c r="T97" s="265">
        <f t="shared" si="30"/>
        <v>0</v>
      </c>
      <c r="U97" s="321">
        <f t="shared" si="31"/>
        <v>0</v>
      </c>
    </row>
    <row r="98" spans="2:21" ht="15" customHeight="1">
      <c r="B98" s="109"/>
      <c r="C98" s="730"/>
      <c r="D98" s="110" t="s">
        <v>261</v>
      </c>
      <c r="E98" s="118"/>
      <c r="F98" s="118"/>
      <c r="G98" s="193">
        <v>0</v>
      </c>
      <c r="H98" s="194">
        <v>0</v>
      </c>
      <c r="I98" s="265">
        <v>0</v>
      </c>
      <c r="J98" s="321"/>
      <c r="K98" s="193">
        <v>0</v>
      </c>
      <c r="L98" s="194">
        <v>0</v>
      </c>
      <c r="M98" s="265">
        <v>0</v>
      </c>
      <c r="N98" s="321"/>
      <c r="O98" s="264"/>
      <c r="P98" s="264">
        <v>6427</v>
      </c>
      <c r="Q98" s="264">
        <v>0</v>
      </c>
      <c r="R98" s="193">
        <f t="shared" si="28"/>
        <v>0</v>
      </c>
      <c r="S98" s="194">
        <f t="shared" si="29"/>
        <v>0</v>
      </c>
      <c r="T98" s="265">
        <f t="shared" si="30"/>
        <v>6427</v>
      </c>
      <c r="U98" s="321">
        <f t="shared" si="31"/>
        <v>6427</v>
      </c>
    </row>
    <row r="99" spans="2:21" ht="15" customHeight="1">
      <c r="B99" s="109"/>
      <c r="C99" s="731"/>
      <c r="D99" s="42" t="s">
        <v>262</v>
      </c>
      <c r="E99" s="121"/>
      <c r="F99" s="121"/>
      <c r="G99" s="198">
        <v>0</v>
      </c>
      <c r="H99" s="199">
        <v>0</v>
      </c>
      <c r="I99" s="262">
        <v>0</v>
      </c>
      <c r="J99" s="322"/>
      <c r="K99" s="198">
        <v>0</v>
      </c>
      <c r="L99" s="199">
        <v>0</v>
      </c>
      <c r="M99" s="262">
        <v>0</v>
      </c>
      <c r="N99" s="322"/>
      <c r="O99" s="261"/>
      <c r="P99" s="261">
        <v>854</v>
      </c>
      <c r="Q99" s="261">
        <v>0</v>
      </c>
      <c r="R99" s="198">
        <f t="shared" si="28"/>
        <v>0</v>
      </c>
      <c r="S99" s="199">
        <f t="shared" si="29"/>
        <v>0</v>
      </c>
      <c r="T99" s="262">
        <f t="shared" si="30"/>
        <v>854</v>
      </c>
      <c r="U99" s="322">
        <f t="shared" si="31"/>
        <v>854</v>
      </c>
    </row>
    <row r="100" spans="2:21" ht="15" customHeight="1">
      <c r="B100" s="109"/>
      <c r="C100" s="732" t="s">
        <v>263</v>
      </c>
      <c r="D100" s="733"/>
      <c r="E100" s="733"/>
      <c r="F100" s="733"/>
      <c r="G100" s="180">
        <v>0</v>
      </c>
      <c r="H100" s="181">
        <v>0</v>
      </c>
      <c r="I100" s="266">
        <v>0</v>
      </c>
      <c r="J100" s="294"/>
      <c r="K100" s="180">
        <v>0</v>
      </c>
      <c r="L100" s="181">
        <v>0</v>
      </c>
      <c r="M100" s="266">
        <v>0</v>
      </c>
      <c r="N100" s="294"/>
      <c r="O100" s="161"/>
      <c r="P100" s="161">
        <v>27325</v>
      </c>
      <c r="Q100" s="161">
        <v>0</v>
      </c>
      <c r="R100" s="180">
        <f t="shared" si="28"/>
        <v>0</v>
      </c>
      <c r="S100" s="181">
        <f t="shared" si="29"/>
        <v>0</v>
      </c>
      <c r="T100" s="266">
        <f t="shared" si="30"/>
        <v>27325</v>
      </c>
      <c r="U100" s="294">
        <f t="shared" si="31"/>
        <v>27325</v>
      </c>
    </row>
    <row r="101" spans="2:21" ht="15" customHeight="1">
      <c r="B101" s="109"/>
      <c r="C101" s="53" t="s">
        <v>264</v>
      </c>
      <c r="D101" s="46"/>
      <c r="E101" s="46"/>
      <c r="F101" s="46" t="s">
        <v>265</v>
      </c>
      <c r="G101" s="201">
        <v>0</v>
      </c>
      <c r="H101" s="159">
        <v>0</v>
      </c>
      <c r="I101" s="260">
        <v>0</v>
      </c>
      <c r="J101" s="291"/>
      <c r="K101" s="201">
        <v>0</v>
      </c>
      <c r="L101" s="159">
        <v>0</v>
      </c>
      <c r="M101" s="260">
        <v>0</v>
      </c>
      <c r="N101" s="291"/>
      <c r="O101" s="162"/>
      <c r="P101" s="162">
        <v>212</v>
      </c>
      <c r="Q101" s="162">
        <v>0</v>
      </c>
      <c r="R101" s="201">
        <f t="shared" si="28"/>
        <v>0</v>
      </c>
      <c r="S101" s="159">
        <f t="shared" si="29"/>
        <v>0</v>
      </c>
      <c r="T101" s="260">
        <f t="shared" si="30"/>
        <v>212</v>
      </c>
      <c r="U101" s="291">
        <f t="shared" si="31"/>
        <v>212</v>
      </c>
    </row>
    <row r="102" spans="2:21" ht="15" customHeight="1" thickBot="1">
      <c r="B102" s="224"/>
      <c r="C102" s="70" t="s">
        <v>266</v>
      </c>
      <c r="D102" s="71"/>
      <c r="E102" s="71"/>
      <c r="F102" s="71" t="s">
        <v>267</v>
      </c>
      <c r="G102" s="292">
        <v>0</v>
      </c>
      <c r="H102" s="160">
        <v>0</v>
      </c>
      <c r="I102" s="267">
        <v>0</v>
      </c>
      <c r="J102" s="293"/>
      <c r="K102" s="292">
        <v>0</v>
      </c>
      <c r="L102" s="160">
        <v>0</v>
      </c>
      <c r="M102" s="267">
        <v>0</v>
      </c>
      <c r="N102" s="293"/>
      <c r="O102" s="227"/>
      <c r="P102" s="227">
        <v>49</v>
      </c>
      <c r="Q102" s="227">
        <v>0</v>
      </c>
      <c r="R102" s="292">
        <f t="shared" si="28"/>
        <v>0</v>
      </c>
      <c r="S102" s="160">
        <f t="shared" si="29"/>
        <v>0</v>
      </c>
      <c r="T102" s="267">
        <f t="shared" si="30"/>
        <v>49</v>
      </c>
      <c r="U102" s="293">
        <f t="shared" si="31"/>
        <v>49</v>
      </c>
    </row>
  </sheetData>
  <sheetProtection/>
  <mergeCells count="22">
    <mergeCell ref="C100:F100"/>
    <mergeCell ref="C72:C75"/>
    <mergeCell ref="C76:F76"/>
    <mergeCell ref="C84:C87"/>
    <mergeCell ref="C88:F88"/>
    <mergeCell ref="C52:F52"/>
    <mergeCell ref="C64:F64"/>
    <mergeCell ref="C60:C63"/>
    <mergeCell ref="C96:C99"/>
    <mergeCell ref="C12:C15"/>
    <mergeCell ref="C16:F16"/>
    <mergeCell ref="C48:C51"/>
    <mergeCell ref="B4:F4"/>
    <mergeCell ref="C24:C27"/>
    <mergeCell ref="C28:F28"/>
    <mergeCell ref="C36:C39"/>
    <mergeCell ref="C40:F40"/>
    <mergeCell ref="R4:U5"/>
    <mergeCell ref="G4:J4"/>
    <mergeCell ref="G5:J5"/>
    <mergeCell ref="K4:N4"/>
    <mergeCell ref="K5:N5"/>
  </mergeCells>
  <conditionalFormatting sqref="U3 D101:F102 D89:F99 D77:F87 D65:F75 D53:F63 D41:F51 D29:F39 D17:F27 A103:F65536 D5:F15 B5:C102 H6:J65536 A4:A102 G4:G65536 L6:N65536 K4:K65536 V1:IV65536 U1 A1:T3 O4:Q65536 R4 R6:U65536">
    <cfRule type="cellIs" priority="1" dxfId="0" operator="equal" stopIfTrue="1">
      <formula>0</formula>
    </cfRule>
  </conditionalFormatting>
  <printOptions/>
  <pageMargins left="0.2755905511811024" right="0.1968503937007874" top="0.5511811023622047" bottom="0.5118110236220472" header="0.5118110236220472" footer="0.1968503937007874"/>
  <pageSetup errors="blank" horizontalDpi="600" verticalDpi="600" orientation="portrait" paperSize="9" scale="55" r:id="rId2"/>
  <headerFooter alignWithMargins="0">
    <oddFooter>&amp;C&amp;"ＭＳ Ｐゴシック,太字"&amp;16 &amp;18 11　介護サービス事業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茨城県</cp:lastModifiedBy>
  <cp:lastPrinted>2012-03-13T01:22:45Z</cp:lastPrinted>
  <dcterms:created xsi:type="dcterms:W3CDTF">1999-07-27T06:18:02Z</dcterms:created>
  <dcterms:modified xsi:type="dcterms:W3CDTF">2012-03-14T04:07:36Z</dcterms:modified>
  <cp:category/>
  <cp:version/>
  <cp:contentType/>
  <cp:contentStatus/>
</cp:coreProperties>
</file>