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12_農業集落排水（法非適）15\"/>
    </mc:Choice>
  </mc:AlternateContent>
  <workbookProtection workbookAlgorithmName="SHA-512" workbookHashValue="VsTbOUa4qOURdf8hAn5LUsKvrYjhyzerMlWQhRKcIfi6t1drdKwLb7MIEVm5vQrBmDMaLBhkthN7eEEWxh1n9A==" workbookSaltValue="A1yrlIwcmJ2bMKdbOLAIPw==" workbookSpinCount="100000" lockStructure="1"/>
  <bookViews>
    <workbookView xWindow="0" yWindow="0" windowWidth="28800" windowHeight="1221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<sst xmlns="http://schemas.openxmlformats.org/spreadsheetml/2006/main" count="236" uniqueCount="122">
  <si>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</si>
  <si>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</si>
  <si>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</si>
  <si>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</si>
  <si>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</si>
  <si>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</si>
  <si>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</si>
  <si>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</si>
  <si>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</si>
  <si>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</si>
  <si>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</si>
  <si>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</si>
  <si>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</si>
  <si>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</si>
  <si>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</si>
  <si>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</si>
  <si>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</si>
  <si>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</si>
  <si>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</si>
  <si>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</si>
  <si>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</si>
  <si>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</si>
  <si>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</si>
  <si>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</si>
  <si>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</si>
  <si>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</si>
  <si>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</si>
  <si>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</si>
  <si>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</si>
  <si>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</si>
  <si>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</si>
  <si>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</si>
  <si>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</si>
  <si>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</si>
  <si>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</si>
  <si>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</si>
  <si>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</si>
  <si>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</si>
  <si>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</si>
  <si>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</si>
  <si>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</si>
  <si>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</si>
  <si>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</si>
  <si>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</si>
  <si>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</si>
  <si>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</si>
  <si>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</si>
  <si>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</si>
  <si>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</si>
  <si>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</si>
  <si>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</si>
  <si>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</si>
  <si>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</si>
  <si>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</si>
  <si>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</si>
  <si>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</si>
  <si>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</si>
  <si>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</si>
  <si>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</si>
  <si>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</si>
  <si>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</si>
  <si>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</si>
  <si>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</si>
  <si>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</si>
  <si>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</si>
  <si>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</si>
  <si>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</si>
  <si>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</si>
  <si>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</si>
  <si>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</si>
  <si>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</si>
  <si>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</si>
  <si>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</si>
  <si>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</si>
  <si>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</si>
  <si>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</si>
  <si>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</si>
  <si>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</si>
  <si>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</si>
  <si>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</si>
  <si>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</si>
  <si>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</si>
  <si>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</si>
  <si>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</si>
  <si>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</si>
  <si>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</si>
  <si>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</si>
  <si>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</si>
  <si>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</si>
  <si>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</si>
  <si>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</si>
  <si>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</si>
  <si>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</si>
  <si>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</si>
  <si>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</si>
  <si>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</si>
  <si>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</si>
  <si>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</si>
  <si>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</si>
  <si>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結城市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</si>
  <si>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</si>
  <si>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</si>
  <si>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</si>
  <si>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</si>
  <si>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</si>
  <si>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</si>
  <si>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</si>
  <si>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</si>
  <si>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</si>
  <si>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</si>
  <si>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</si>
  <si>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</si>
  <si>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</si>
  <si>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</si>
  <si>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</si>
  <si>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</si>
  <si>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</si>
  <si>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</si>
  <si>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</si>
  <si>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経営の健全性、効率性で分析のとおり、現状では指標上黒字になったに過ぎない。経費回収率は100%未満のため使用料で回収すべき経費が使用料以外の収入により賄われている状況である。
機能診断や最適整備構想によって、改修や修繕の必要が出てくる。そのために経費削減や適正な使用料確保による財源の確保を行わなければならない。</t>
    <rPh sb="22" eb="25">
      <t>シヒョウジョウ</t>
    </rPh>
    <rPh sb="25" eb="27">
      <t>クロジ</t>
    </rPh>
    <rPh sb="32" eb="33">
      <t>ス</t>
    </rPh>
    <rPh sb="37" eb="42">
      <t>ケイヒカイシュウリツ</t>
    </rPh>
    <rPh sb="47" eb="49">
      <t>ミマン</t>
    </rPh>
    <rPh sb="81" eb="83">
      <t>ジョウキョウ</t>
    </rPh>
    <rPh sb="88" eb="92">
      <t>キノウシンダン</t>
    </rPh>
    <rPh sb="93" eb="99">
      <t>サイテキセイビコウソウ</t>
    </rPh>
    <phoneticPr fontId="4"/>
  </si>
  <si>
    <t>①収益的収支比率が110%と上昇した。要因として比率の算出の際、総費用に建設改良費が含まれず、この財源として使用料を充てたことによるもので一時的な上昇ある。
地方債償還金は、現在のところ新たな借り入れがないので概ね横ばいの傾向にあるが、今後大幅な改修等を行う場合、市債借入額が増となるに伴って、償還金が増加する。そのため経営改善に向け、費用削減及び適正な使用料収入の確保が必要である。
④企業債残高対事業規模比率は、類似団体より低い状況である。R8年度に矢畑地区が，またR12年度に江川南地区がそれぞれ供用開始20年を迎えるが、大幅な改修等を行うとなった場合、再び比率が上がることとなる。
⑤経費回収率は類似団体平均値よりも上回っているが、100%未満であるため使用料で回収すべき経費を一般会計繰入金等の使用料以外の収入により賄っている状況であり、経費回収率の増に努めることが重要である。
⑥汚水処理原価は類似団体と比較して低く、効率的な汚水処理が行われている状況である。
⑦施設利用率は類似団体より低い状態で、かつ施設に新規加入を受け入れる余力がある。
⑧水洗化率は類似団体を上回る結果となった。効率的な汚水処理が行われ施設にも余裕があるため、引続き接続率の向上に向けて周知していく必要がある。
今後、地方債償還金の増加が見込まれるので、使用料収入の確保に努め経営改善を図る必要がある。</t>
    <rPh sb="24" eb="26">
      <t>ヒリツ</t>
    </rPh>
    <rPh sb="27" eb="29">
      <t>サンシュツ</t>
    </rPh>
    <rPh sb="30" eb="31">
      <t>サイ</t>
    </rPh>
    <rPh sb="32" eb="33">
      <t>ソウ</t>
    </rPh>
    <rPh sb="33" eb="35">
      <t>ヒヨウ</t>
    </rPh>
    <rPh sb="36" eb="41">
      <t>ケンセツカイリョウヒ</t>
    </rPh>
    <rPh sb="42" eb="43">
      <t>フク</t>
    </rPh>
    <rPh sb="49" eb="51">
      <t>ザイゲン</t>
    </rPh>
    <rPh sb="54" eb="57">
      <t>シヨウリョウ</t>
    </rPh>
    <rPh sb="58" eb="59">
      <t>ア</t>
    </rPh>
    <rPh sb="69" eb="72">
      <t>イチジテキ</t>
    </rPh>
    <rPh sb="73" eb="75">
      <t>ジョウショウ</t>
    </rPh>
    <rPh sb="105" eb="106">
      <t>オオム</t>
    </rPh>
    <rPh sb="450" eb="451">
      <t>ヒク</t>
    </rPh>
    <rPh sb="489" eb="491">
      <t>ウワマワ</t>
    </rPh>
    <rPh sb="492" eb="494">
      <t>ケッカ</t>
    </rPh>
    <rPh sb="523" eb="525">
      <t>ヒキツヅ</t>
    </rPh>
    <rPh sb="533" eb="534">
      <t>ム</t>
    </rPh>
    <rPh sb="536" eb="538">
      <t>シュウチ</t>
    </rPh>
    <rPh sb="542" eb="544">
      <t>ヒツヨウ</t>
    </rPh>
    <phoneticPr fontId="4"/>
  </si>
  <si>
    <t>③管渠の改善は、H29年度に大戦防・武井南地区において行った。改善(更新・改良・修繕)管渠延長は56m、下水道布設延長は7,328mで管渠改善率は0.76%である。
今年度は矢畑地区が機能診断を行うが、江川南地区については、来年度行う予定である。今後、それに伴う最適整備構想により計画的に対応していく必要がある。</t>
    <rPh sb="83" eb="86">
      <t>コンネンド</t>
    </rPh>
    <rPh sb="92" eb="96">
      <t>キノウシンダン</t>
    </rPh>
    <rPh sb="97" eb="98">
      <t>オコナ</t>
    </rPh>
    <rPh sb="112" eb="115">
      <t>ライネンド</t>
    </rPh>
    <rPh sb="115" eb="116">
      <t>オコナ</t>
    </rPh>
    <rPh sb="117" eb="119">
      <t>ヨテイ</t>
    </rPh>
    <rPh sb="123" eb="125">
      <t>コンゴ</t>
    </rPh>
    <rPh sb="129" eb="130">
      <t>トモナ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</si>
</sst>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3C-4BAE-AF5E-1127B5A0CCD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533C-4BAE-AF5E-1127B5A0CCD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63.37</c:v>
                </c:pt>
                <c:pt idx="1">
                  <c:v>63.34</c:v>
                </c:pt>
                <c:pt idx="2">
                  <c:v>65.349999999999994</c:v>
                </c:pt>
                <c:pt idx="3">
                  <c:v>65.599999999999994</c:v>
                </c:pt>
                <c:pt idx="4">
                  <c:v>64.430000000000007</c:v>
                </c:pt>
              </c:numCache>
            </c:numRef>
          </c:val>
          <c:extLst>
            <c:ext xmlns:c16="http://schemas.microsoft.com/office/drawing/2014/chart" uri="{C3380CC4-5D6E-409C-BE32-E72D297353CC}">
              <c16:uniqueId val="{00000000-4CD8-4909-B562-3CC5F33D9BF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4CD8-4909-B562-3CC5F33D9BF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81.28</c:v>
                </c:pt>
                <c:pt idx="1">
                  <c:v>82.15</c:v>
                </c:pt>
                <c:pt idx="2">
                  <c:v>81.900000000000006</c:v>
                </c:pt>
                <c:pt idx="3">
                  <c:v>84.64</c:v>
                </c:pt>
                <c:pt idx="4">
                  <c:v>85.23</c:v>
                </c:pt>
              </c:numCache>
            </c:numRef>
          </c:val>
          <c:extLst>
            <c:ext xmlns:c16="http://schemas.microsoft.com/office/drawing/2014/chart" uri="{C3380CC4-5D6E-409C-BE32-E72D297353CC}">
              <c16:uniqueId val="{00000000-CE06-461E-BAD3-3BE229FB875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CE06-461E-BAD3-3BE229FB875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96.47</c:v>
                </c:pt>
                <c:pt idx="1">
                  <c:v>96.48</c:v>
                </c:pt>
                <c:pt idx="2">
                  <c:v>98.68</c:v>
                </c:pt>
                <c:pt idx="3">
                  <c:v>107.99</c:v>
                </c:pt>
                <c:pt idx="4">
                  <c:v>110.17</c:v>
                </c:pt>
              </c:numCache>
            </c:numRef>
          </c:val>
          <c:extLst>
            <c:ext xmlns:c16="http://schemas.microsoft.com/office/drawing/2014/chart" uri="{C3380CC4-5D6E-409C-BE32-E72D297353CC}">
              <c16:uniqueId val="{00000000-57CD-4AD0-B52F-D141804FCB3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CD-4AD0-B52F-D141804FCB3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55-44E3-915E-AC46738730A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55-44E3-915E-AC46738730A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DE-4AF8-9AB4-D4C3927DA45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DE-4AF8-9AB4-D4C3927DA45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A6-458B-B020-2361EF19D1D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A6-458B-B020-2361EF19D1D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EB-47C5-BA15-E5424C367ED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EB-47C5-BA15-E5424C367ED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14.66</c:v>
                </c:pt>
                <c:pt idx="1">
                  <c:v>11.38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68F-4AB3-83C7-E4AB6D0CF3C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968F-4AB3-83C7-E4AB6D0CF3C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91.58</c:v>
                </c:pt>
                <c:pt idx="1">
                  <c:v>89.71</c:v>
                </c:pt>
                <c:pt idx="2">
                  <c:v>83.22</c:v>
                </c:pt>
                <c:pt idx="3">
                  <c:v>94.53</c:v>
                </c:pt>
                <c:pt idx="4">
                  <c:v>85.49</c:v>
                </c:pt>
              </c:numCache>
            </c:numRef>
          </c:val>
          <c:extLst>
            <c:ext xmlns:c16="http://schemas.microsoft.com/office/drawing/2014/chart" uri="{C3380CC4-5D6E-409C-BE32-E72D297353CC}">
              <c16:uniqueId val="{00000000-ACCB-4911-BE96-462E606E83C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ACCB-4911-BE96-462E606E83C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157.4</c:v>
                </c:pt>
                <c:pt idx="1">
                  <c:v>168.68</c:v>
                </c:pt>
                <c:pt idx="2">
                  <c:v>179.46</c:v>
                </c:pt>
                <c:pt idx="3">
                  <c:v>160.84</c:v>
                </c:pt>
                <c:pt idx="4">
                  <c:v>180.32</c:v>
                </c:pt>
              </c:numCache>
            </c:numRef>
          </c:val>
          <c:extLst>
            <c:ext xmlns:c16="http://schemas.microsoft.com/office/drawing/2014/chart" uri="{C3380CC4-5D6E-409C-BE32-E72D297353CC}">
              <c16:uniqueId val="{00000000-A2B9-4BD9-AD3F-CDB0C67BD0B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A2B9-4BD9-AD3F-CDB0C67BD0B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9"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結城市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50540</v>
      </c>
      <c r="AM8" s="42"/>
      <c r="AN8" s="42"/>
      <c r="AO8" s="42"/>
      <c r="AP8" s="42"/>
      <c r="AQ8" s="42"/>
      <c r="AR8" s="42"/>
      <c r="AS8" s="42"/>
      <c r="AT8" s="35">
        <f>データ!T6</f>
        <v>65.760000000000005</v>
      </c>
      <c r="AU8" s="35"/>
      <c r="AV8" s="35"/>
      <c r="AW8" s="35"/>
      <c r="AX8" s="35"/>
      <c r="AY8" s="35"/>
      <c r="AZ8" s="35"/>
      <c r="BA8" s="35"/>
      <c r="BB8" s="35">
        <f>データ!U6</f>
        <v>768.55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5.18</v>
      </c>
      <c r="Q10" s="35"/>
      <c r="R10" s="35"/>
      <c r="S10" s="35"/>
      <c r="T10" s="35"/>
      <c r="U10" s="35"/>
      <c r="V10" s="35"/>
      <c r="W10" s="35">
        <f>データ!Q6</f>
        <v>100</v>
      </c>
      <c r="X10" s="35"/>
      <c r="Y10" s="35"/>
      <c r="Z10" s="35"/>
      <c r="AA10" s="35"/>
      <c r="AB10" s="35"/>
      <c r="AC10" s="35"/>
      <c r="AD10" s="42">
        <f>データ!R6</f>
        <v>4730</v>
      </c>
      <c r="AE10" s="42"/>
      <c r="AF10" s="42"/>
      <c r="AG10" s="42"/>
      <c r="AH10" s="42"/>
      <c r="AI10" s="42"/>
      <c r="AJ10" s="42"/>
      <c r="AK10" s="2"/>
      <c r="AL10" s="42">
        <f>データ!V6</f>
        <v>2614</v>
      </c>
      <c r="AM10" s="42"/>
      <c r="AN10" s="42"/>
      <c r="AO10" s="42"/>
      <c r="AP10" s="42"/>
      <c r="AQ10" s="42"/>
      <c r="AR10" s="42"/>
      <c r="AS10" s="42"/>
      <c r="AT10" s="35">
        <f>データ!W6</f>
        <v>1.41</v>
      </c>
      <c r="AU10" s="35"/>
      <c r="AV10" s="35"/>
      <c r="AW10" s="35"/>
      <c r="AX10" s="35"/>
      <c r="AY10" s="35"/>
      <c r="AZ10" s="35"/>
      <c r="BA10" s="35"/>
      <c r="BB10" s="35">
        <f>データ!X6</f>
        <v>1853.9</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120</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121</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45</v>
      </c>
      <c r="O86" s="12" t="str">
        <f>データ!EO6</f>
        <v>【0.03】</v>
      </c>
    </row>
  </sheetData>
  <sheetProtection algorithmName="SHA-512" hashValue="fxb0AAuFKC9O+VRI25Y1vIqLo2uLKXQdgTA6bO/NNjCn9mSXkZ9ZhYMyiYg8Mi6PJXtEzMeOgSNavXjeAvs7gg==" saltValue="1IdKTv8vbQ/Q3HYs+9fGm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82074</v>
      </c>
      <c r="D6" s="19">
        <f t="shared" si="3"/>
        <v>47</v>
      </c>
      <c r="E6" s="19">
        <f t="shared" si="3"/>
        <v>17</v>
      </c>
      <c r="F6" s="19">
        <f t="shared" si="3"/>
        <v>5</v>
      </c>
      <c r="G6" s="19">
        <f t="shared" si="3"/>
        <v>0</v>
      </c>
      <c r="H6" s="19" t="str">
        <f t="shared" si="3"/>
        <v>茨城県　結城市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5.18</v>
      </c>
      <c r="Q6" s="20">
        <f t="shared" si="3"/>
        <v>100</v>
      </c>
      <c r="R6" s="20">
        <f t="shared" si="3"/>
        <v>4730</v>
      </c>
      <c r="S6" s="20">
        <f t="shared" si="3"/>
        <v>50540</v>
      </c>
      <c r="T6" s="20">
        <f t="shared" si="3"/>
        <v>65.760000000000005</v>
      </c>
      <c r="U6" s="20">
        <f t="shared" si="3"/>
        <v>768.55</v>
      </c>
      <c r="V6" s="20">
        <f t="shared" si="3"/>
        <v>2614</v>
      </c>
      <c r="W6" s="20">
        <f t="shared" si="3"/>
        <v>1.41</v>
      </c>
      <c r="X6" s="20">
        <f t="shared" si="3"/>
        <v>1853.9</v>
      </c>
      <c r="Y6" s="21">
        <f>IF(Y7="",NA(),Y7)</f>
        <v>96.47</v>
      </c>
      <c r="Z6" s="21">
        <f t="shared" ref="Z6:AH6" si="4">IF(Z7="",NA(),Z7)</f>
        <v>96.48</v>
      </c>
      <c r="AA6" s="21">
        <f t="shared" si="4"/>
        <v>98.68</v>
      </c>
      <c r="AB6" s="21">
        <f t="shared" si="4"/>
        <v>107.99</v>
      </c>
      <c r="AC6" s="21">
        <f t="shared" si="4"/>
        <v>110.17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14.66</v>
      </c>
      <c r="BG6" s="21">
        <f t="shared" ref="BG6:BO6" si="7">IF(BG7="",NA(),BG7)</f>
        <v>11.38</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91.58</v>
      </c>
      <c r="BR6" s="21">
        <f t="shared" ref="BR6:BZ6" si="8">IF(BR7="",NA(),BR7)</f>
        <v>89.71</v>
      </c>
      <c r="BS6" s="21">
        <f t="shared" si="8"/>
        <v>83.22</v>
      </c>
      <c r="BT6" s="21">
        <f t="shared" si="8"/>
        <v>94.53</v>
      </c>
      <c r="BU6" s="21">
        <f t="shared" si="8"/>
        <v>85.49</v>
      </c>
      <c r="BV6" s="21">
        <f t="shared" si="8"/>
        <v>59.8</v>
      </c>
      <c r="BW6" s="21">
        <f t="shared" si="8"/>
        <v>57.77</v>
      </c>
      <c r="BX6" s="21">
        <f t="shared" si="8"/>
        <v>57.31</v>
      </c>
      <c r="BY6" s="21">
        <f t="shared" si="8"/>
        <v>57.08</v>
      </c>
      <c r="BZ6" s="21">
        <f t="shared" si="8"/>
        <v>56.26</v>
      </c>
      <c r="CA6" s="20" t="str">
        <f>IF(CA7="","",IF(CA7="-","【-】","【"&amp;SUBSTITUTE(TEXT(CA7,"#,##0.00"),"-","△")&amp;"】"))</f>
        <v>【60.65】</v>
      </c>
      <c r="CB6" s="21">
        <f>IF(CB7="",NA(),CB7)</f>
        <v>157.4</v>
      </c>
      <c r="CC6" s="21">
        <f t="shared" ref="CC6:CK6" si="9">IF(CC7="",NA(),CC7)</f>
        <v>168.68</v>
      </c>
      <c r="CD6" s="21">
        <f t="shared" si="9"/>
        <v>179.46</v>
      </c>
      <c r="CE6" s="21">
        <f t="shared" si="9"/>
        <v>160.84</v>
      </c>
      <c r="CF6" s="21">
        <f t="shared" si="9"/>
        <v>180.32</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63.37</v>
      </c>
      <c r="CN6" s="21">
        <f t="shared" ref="CN6:CV6" si="10">IF(CN7="",NA(),CN7)</f>
        <v>63.34</v>
      </c>
      <c r="CO6" s="21">
        <f t="shared" si="10"/>
        <v>65.349999999999994</v>
      </c>
      <c r="CP6" s="21">
        <f t="shared" si="10"/>
        <v>65.599999999999994</v>
      </c>
      <c r="CQ6" s="21">
        <f t="shared" si="10"/>
        <v>64.430000000000007</v>
      </c>
      <c r="CR6" s="21">
        <f t="shared" si="10"/>
        <v>51.75</v>
      </c>
      <c r="CS6" s="21">
        <f t="shared" si="10"/>
        <v>50.68</v>
      </c>
      <c r="CT6" s="21">
        <f t="shared" si="10"/>
        <v>50.14</v>
      </c>
      <c r="CU6" s="21">
        <f t="shared" si="10"/>
        <v>54.83</v>
      </c>
      <c r="CV6" s="21">
        <f t="shared" si="10"/>
        <v>66.53</v>
      </c>
      <c r="CW6" s="20" t="str">
        <f>IF(CW7="","",IF(CW7="-","【-】","【"&amp;SUBSTITUTE(TEXT(CW7,"#,##0.00"),"-","△")&amp;"】"))</f>
        <v>【61.14】</v>
      </c>
      <c r="CX6" s="21">
        <f>IF(CX7="",NA(),CX7)</f>
        <v>81.28</v>
      </c>
      <c r="CY6" s="21">
        <f t="shared" ref="CY6:DG6" si="11">IF(CY7="",NA(),CY7)</f>
        <v>82.15</v>
      </c>
      <c r="CZ6" s="21">
        <f t="shared" si="11"/>
        <v>81.900000000000006</v>
      </c>
      <c r="DA6" s="21">
        <f t="shared" si="11"/>
        <v>84.64</v>
      </c>
      <c r="DB6" s="21">
        <f t="shared" si="11"/>
        <v>85.23</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82074</v>
      </c>
      <c r="D7" s="23">
        <v>47</v>
      </c>
      <c r="E7" s="23">
        <v>17</v>
      </c>
      <c r="F7" s="23">
        <v>5</v>
      </c>
      <c r="G7" s="23">
        <v>0</v>
      </c>
      <c r="H7" s="23" t="s">
        <v>99</v>
      </c>
      <c r="I7" s="23" t="s">
        <v>100</v>
      </c>
      <c r="J7" s="23" t="s">
        <v>101</v>
      </c>
      <c r="K7" s="23" t="s">
        <v>102</v>
      </c>
      <c r="L7" s="23" t="s">
        <v>103</v>
      </c>
      <c r="M7" s="23" t="s">
        <v>104</v>
      </c>
      <c r="N7" s="24" t="s">
        <v>105</v>
      </c>
      <c r="O7" s="24" t="s">
        <v>106</v>
      </c>
      <c r="P7" s="24">
        <v>5.18</v>
      </c>
      <c r="Q7" s="24">
        <v>100</v>
      </c>
      <c r="R7" s="24">
        <v>4730</v>
      </c>
      <c r="S7" s="24">
        <v>50540</v>
      </c>
      <c r="T7" s="24">
        <v>65.760000000000005</v>
      </c>
      <c r="U7" s="24">
        <v>768.55</v>
      </c>
      <c r="V7" s="24">
        <v>2614</v>
      </c>
      <c r="W7" s="24">
        <v>1.41</v>
      </c>
      <c r="X7" s="24">
        <v>1853.9</v>
      </c>
      <c r="Y7" s="24">
        <v>96.47</v>
      </c>
      <c r="Z7" s="24">
        <v>96.48</v>
      </c>
      <c r="AA7" s="24">
        <v>98.68</v>
      </c>
      <c r="AB7" s="24">
        <v>107.99</v>
      </c>
      <c r="AC7" s="24">
        <v>110.17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14.66</v>
      </c>
      <c r="BG7" s="24">
        <v>11.38</v>
      </c>
      <c r="BH7" s="24">
        <v>0</v>
      </c>
      <c r="BI7" s="24">
        <v>0</v>
      </c>
      <c r="BJ7" s="24">
        <v>0</v>
      </c>
      <c r="BK7" s="24">
        <v>855.8</v>
      </c>
      <c r="BL7" s="24">
        <v>789.46</v>
      </c>
      <c r="BM7" s="24">
        <v>826.83</v>
      </c>
      <c r="BN7" s="24">
        <v>867.83</v>
      </c>
      <c r="BO7" s="24">
        <v>791.76</v>
      </c>
      <c r="BP7" s="24">
        <v>786.37</v>
      </c>
      <c r="BQ7" s="24">
        <v>91.58</v>
      </c>
      <c r="BR7" s="24">
        <v>89.71</v>
      </c>
      <c r="BS7" s="24">
        <v>83.22</v>
      </c>
      <c r="BT7" s="24">
        <v>94.53</v>
      </c>
      <c r="BU7" s="24">
        <v>85.49</v>
      </c>
      <c r="BV7" s="24">
        <v>59.8</v>
      </c>
      <c r="BW7" s="24">
        <v>57.77</v>
      </c>
      <c r="BX7" s="24">
        <v>57.31</v>
      </c>
      <c r="BY7" s="24">
        <v>57.08</v>
      </c>
      <c r="BZ7" s="24">
        <v>56.26</v>
      </c>
      <c r="CA7" s="24">
        <v>60.65</v>
      </c>
      <c r="CB7" s="24">
        <v>157.4</v>
      </c>
      <c r="CC7" s="24">
        <v>168.68</v>
      </c>
      <c r="CD7" s="24">
        <v>179.46</v>
      </c>
      <c r="CE7" s="24">
        <v>160.84</v>
      </c>
      <c r="CF7" s="24">
        <v>180.32</v>
      </c>
      <c r="CG7" s="24">
        <v>263.76</v>
      </c>
      <c r="CH7" s="24">
        <v>274.35000000000002</v>
      </c>
      <c r="CI7" s="24">
        <v>273.52</v>
      </c>
      <c r="CJ7" s="24">
        <v>274.99</v>
      </c>
      <c r="CK7" s="24">
        <v>282.08999999999997</v>
      </c>
      <c r="CL7" s="24">
        <v>256.97000000000003</v>
      </c>
      <c r="CM7" s="24">
        <v>63.37</v>
      </c>
      <c r="CN7" s="24">
        <v>63.34</v>
      </c>
      <c r="CO7" s="24">
        <v>65.349999999999994</v>
      </c>
      <c r="CP7" s="24">
        <v>65.599999999999994</v>
      </c>
      <c r="CQ7" s="24">
        <v>64.430000000000007</v>
      </c>
      <c r="CR7" s="24">
        <v>51.75</v>
      </c>
      <c r="CS7" s="24">
        <v>50.68</v>
      </c>
      <c r="CT7" s="24">
        <v>50.14</v>
      </c>
      <c r="CU7" s="24">
        <v>54.83</v>
      </c>
      <c r="CV7" s="24">
        <v>66.53</v>
      </c>
      <c r="CW7" s="24">
        <v>61.14</v>
      </c>
      <c r="CX7" s="24">
        <v>81.28</v>
      </c>
      <c r="CY7" s="24">
        <v>82.15</v>
      </c>
      <c r="CZ7" s="24">
        <v>81.900000000000006</v>
      </c>
      <c r="DA7" s="24">
        <v>84.64</v>
      </c>
      <c r="DB7" s="24">
        <v>85.23</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115</v>
      </c>
      <c r="D13" t="s">
        <v>116</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dcterms:created xsi:type="dcterms:W3CDTF">2022-12-01T01:55:40Z</dcterms:created>
  <dcterms:modified xsi:type="dcterms:W3CDTF">2023-02-08T01:51:41Z</dcterms:modified>
  <cp:category/>
</cp:coreProperties>
</file>