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8zMCs5r6HGWnMoxTiBBUvWSsN746Xv19mAzid8P/4+EHN759dtXvYDeGjSOixFbWHv+HOOjGIvpnNNeMS4QJ8A==" workbookSaltValue="Y/v1s9Zj7IZ5s1Pal6wmZ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<sst xmlns="http://schemas.openxmlformats.org/spreadsheetml/2006/main" count="228" uniqueCount="114">
  <si>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</si>
  <si>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</si>
  <si>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</si>
  <si>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</si>
  <si>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</si>
  <si>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</si>
  <si>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</si>
  <si>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</si>
  <si>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</si>
  <si>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</si>
  <si>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</si>
  <si>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</si>
  <si>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</si>
  <si>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</si>
  <si>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</si>
  <si>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</si>
  <si>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</si>
  <si>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</si>
  <si>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</si>
  <si>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</si>
  <si>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</si>
  <si>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</si>
  <si>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</si>
  <si>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</si>
  <si>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</si>
  <si>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</si>
  <si>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</si>
  <si>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</si>
  <si>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</si>
  <si>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</si>
  <si>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</si>
  <si>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</si>
  <si>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</si>
  <si>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</si>
  <si>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</si>
  <si>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</si>
  <si>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</si>
  <si>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</si>
  <si>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</si>
  <si>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</si>
  <si>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</si>
  <si>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</si>
  <si>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</si>
  <si>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</si>
  <si>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</si>
  <si>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</si>
  <si>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</si>
  <si>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</si>
  <si>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</si>
  <si>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</si>
  <si>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</si>
  <si>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</si>
  <si>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</si>
  <si>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</si>
  <si>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</si>
  <si>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</si>
  <si>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</si>
  <si>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</si>
  <si>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</si>
  <si>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</si>
  <si>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</si>
  <si>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</si>
  <si>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</si>
  <si>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</si>
  <si>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</si>
  <si>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</si>
  <si>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</si>
  <si>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</si>
  <si>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</si>
  <si>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</si>
  <si>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</si>
  <si>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</si>
  <si>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</si>
  <si>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</si>
  <si>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</si>
  <si>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</si>
  <si>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</si>
  <si>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</si>
  <si>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</si>
  <si>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</si>
  <si>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</si>
  <si>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</si>
  <si>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</si>
  <si>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</si>
  <si>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</si>
  <si>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</si>
  <si>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</si>
  <si>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</si>
  <si>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</si>
  <si>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</si>
  <si>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</si>
  <si>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</si>
  <si>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</si>
  <si>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下妻市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</si>
  <si>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</si>
  <si>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</si>
  <si>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</si>
  <si>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</si>
  <si>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</si>
  <si>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</si>
  <si>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</si>
  <si>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</si>
  <si>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</si>
  <si>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</si>
  <si>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</si>
  <si>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</si>
  <si>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</si>
  <si>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</si>
  <si>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</si>
  <si>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</si>
  <si>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</si>
  <si>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類似団体と比較しても高く、年々高くなっている。平成28年度にアセットマネジメント（資産管理）を策定しており、今後は財源の確保なども含め、計画的に更新していく必要がある。</t>
    <rPh sb="12" eb="14">
      <t>ルイジ</t>
    </rPh>
    <rPh sb="14" eb="16">
      <t>ダンタイ</t>
    </rPh>
    <rPh sb="17" eb="19">
      <t>ヒカク</t>
    </rPh>
    <rPh sb="22" eb="23">
      <t>タカ</t>
    </rPh>
    <phoneticPr fontId="4"/>
  </si>
  <si>
    <t xml:space="preserve">全体として、給水収益が十分でないため、経営の健全性・効率性の部分で類似団体と比較して下回っている項目があるが、ここ数年は加入促進や井戸からの切り替えなどによる普及率の向上とそれに伴う給水収益の増加により、改善されている。今後は施設や管路の更新のため、財源の確保などさらなる経営改善が必要となってくる。
【補足】
※本表において、普及率の表示が94.37%とあるが、これは給水人口と住基人口との比率であり、本市水道事業決算書では、給水人口と常住人口との比率である95.83%を採用している。
</t>
    <rPh sb="158" eb="159">
      <t>ホン</t>
    </rPh>
    <rPh sb="159" eb="160">
      <t>ヒョウ</t>
    </rPh>
    <rPh sb="169" eb="171">
      <t>ヒョウジ</t>
    </rPh>
    <phoneticPr fontId="4"/>
  </si>
  <si>
    <t xml:space="preserve">①経常収支比率
類似団体と比較しても高い数値で100％を超えており、ここ数年増加している。要因としては、普及率が伸び、給水収益が増加傾向にあることや営業費用の減少が挙げられるが、今後も加入促進などによる普及率の向上とさらなる経費の削減に努める必要がある。
③流動比率
類似団体と比較すると下回っているが、100％を上回っており、短期的な債務に対する支払い能力は確保されている。今後も計画的な現金の留保や企業債の借入を行う必要がある。
④企業債残高対給水収益比率
前年まで減少傾向にあったが、また高くなり、類似団体と比較しても高くなっている。要因としては、平成20年度まで実施していた大規模な拡張事業のための企業債の発行や令和2年度より行われている砂沼浄水場の浄水施設更新等のための企業債の発行が挙げられる。
⑥給水原価
減少傾向にあるものの、類似団体と比較して高くなっている。要因としては、給水収益が増加傾向にあるものの、固定費（電気代、薬品費など）を賄うのに十分とは言えず、製造コストが高くなっていることが挙げられる。加入促進などによる普及率の向上とさらなる経費の削減に努める必要がある。
</t>
    <rPh sb="1" eb="3">
      <t>ケイジョウ</t>
    </rPh>
    <rPh sb="18" eb="19">
      <t>タカ</t>
    </rPh>
    <rPh sb="20" eb="22">
      <t>スウチ</t>
    </rPh>
    <rPh sb="36" eb="38">
      <t>スウネン</t>
    </rPh>
    <rPh sb="45" eb="47">
      <t>ヨウイン</t>
    </rPh>
    <rPh sb="74" eb="76">
      <t>エイギョウ</t>
    </rPh>
    <rPh sb="76" eb="78">
      <t>ヒヨウ</t>
    </rPh>
    <rPh sb="79" eb="81">
      <t>ゲンショウ</t>
    </rPh>
    <rPh sb="82" eb="83">
      <t>ア</t>
    </rPh>
    <rPh sb="89" eb="91">
      <t>コンゴ</t>
    </rPh>
    <rPh sb="140" eb="142">
      <t>ヒカク</t>
    </rPh>
    <rPh sb="237" eb="239">
      <t>ゲンショウ</t>
    </rPh>
    <rPh sb="239" eb="241">
      <t>ケイコウ</t>
    </rPh>
    <rPh sb="249" eb="250">
      <t>タカ</t>
    </rPh>
    <rPh sb="254" eb="256">
      <t>ルイジ</t>
    </rPh>
    <rPh sb="256" eb="258">
      <t>ダンタイ</t>
    </rPh>
    <rPh sb="259" eb="261">
      <t>ヒカク</t>
    </rPh>
    <rPh sb="264" eb="265">
      <t>タカ</t>
    </rPh>
    <rPh sb="312" eb="314">
      <t>レイワ</t>
    </rPh>
    <rPh sb="315" eb="316">
      <t>ネン</t>
    </rPh>
    <rPh sb="316" eb="317">
      <t>ド</t>
    </rPh>
    <rPh sb="319" eb="320">
      <t>オコナ</t>
    </rPh>
    <rPh sb="325" eb="327">
      <t>サヌマ</t>
    </rPh>
    <rPh sb="327" eb="330">
      <t>ジョウスイジョウ</t>
    </rPh>
    <rPh sb="331" eb="333">
      <t>ジョウスイ</t>
    </rPh>
    <rPh sb="333" eb="335">
      <t>シセツ</t>
    </rPh>
    <rPh sb="335" eb="337">
      <t>コウシン</t>
    </rPh>
    <rPh sb="337" eb="338">
      <t>トウ</t>
    </rPh>
    <rPh sb="342" eb="344">
      <t>キギョウ</t>
    </rPh>
    <rPh sb="344" eb="345">
      <t>サイ</t>
    </rPh>
    <rPh sb="346" eb="348">
      <t>ハッコウ</t>
    </rPh>
    <rPh sb="391" eb="393">
      <t>ヨウイン</t>
    </rPh>
    <rPh sb="457" eb="458">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</si>
</sst>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0.01</c:v>
                </c:pt>
                <c:pt idx="1">
                  <c:v>0</c:v>
                </c:pt>
                <c:pt idx="2">
                  <c:v>0</c:v>
                </c:pt>
                <c:pt idx="3">
                  <c:v>0</c:v>
                </c:pt>
                <c:pt idx="4" formatCode="#,##0.00;&quot;△&quot;#,##0.00;&quot;-&quot;">
                  <c:v>0.03</c:v>
                </c:pt>
              </c:numCache>
            </c:numRef>
          </c:val>
          <c:extLst>
            <c:ext xmlns:c16="http://schemas.microsoft.com/office/drawing/2014/chart" uri="{C3380CC4-5D6E-409C-BE32-E72D297353CC}">
              <c16:uniqueId val="{00000000-DCC5-4008-AB56-CA2DD5AC72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CC5-4008-AB56-CA2DD5AC72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73.08</c:v>
                </c:pt>
                <c:pt idx="1">
                  <c:v>73.540000000000006</c:v>
                </c:pt>
                <c:pt idx="2">
                  <c:v>74.53</c:v>
                </c:pt>
                <c:pt idx="3">
                  <c:v>76.08</c:v>
                </c:pt>
                <c:pt idx="4">
                  <c:v>72.599999999999994</c:v>
                </c:pt>
              </c:numCache>
            </c:numRef>
          </c:val>
          <c:extLst>
            <c:ext xmlns:c16="http://schemas.microsoft.com/office/drawing/2014/chart" uri="{C3380CC4-5D6E-409C-BE32-E72D297353CC}">
              <c16:uniqueId val="{00000000-823E-4A56-A9E7-342D4ABD3F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23E-4A56-A9E7-342D4ABD3F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96.15</c:v>
                </c:pt>
                <c:pt idx="1">
                  <c:v>95.95</c:v>
                </c:pt>
                <c:pt idx="2">
                  <c:v>95.69</c:v>
                </c:pt>
                <c:pt idx="3">
                  <c:v>95.64</c:v>
                </c:pt>
                <c:pt idx="4">
                  <c:v>97.87</c:v>
                </c:pt>
              </c:numCache>
            </c:numRef>
          </c:val>
          <c:extLst>
            <c:ext xmlns:c16="http://schemas.microsoft.com/office/drawing/2014/chart" uri="{C3380CC4-5D6E-409C-BE32-E72D297353CC}">
              <c16:uniqueId val="{00000000-3832-4760-82BF-888C36C511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832-4760-82BF-888C36C511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103.53</c:v>
                </c:pt>
                <c:pt idx="1">
                  <c:v>104.6</c:v>
                </c:pt>
                <c:pt idx="2">
                  <c:v>106.88</c:v>
                </c:pt>
                <c:pt idx="3">
                  <c:v>110.05</c:v>
                </c:pt>
                <c:pt idx="4">
                  <c:v>119.66</c:v>
                </c:pt>
              </c:numCache>
            </c:numRef>
          </c:val>
          <c:extLst>
            <c:ext xmlns:c16="http://schemas.microsoft.com/office/drawing/2014/chart" uri="{C3380CC4-5D6E-409C-BE32-E72D297353CC}">
              <c16:uniqueId val="{00000000-4B00-472B-B73B-35E0874293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4B00-472B-B73B-35E0874293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61.85</c:v>
                </c:pt>
                <c:pt idx="1">
                  <c:v>62.9</c:v>
                </c:pt>
                <c:pt idx="2">
                  <c:v>64.58</c:v>
                </c:pt>
                <c:pt idx="3">
                  <c:v>65.67</c:v>
                </c:pt>
                <c:pt idx="4">
                  <c:v>66.56</c:v>
                </c:pt>
              </c:numCache>
            </c:numRef>
          </c:val>
          <c:extLst>
            <c:ext xmlns:c16="http://schemas.microsoft.com/office/drawing/2014/chart" uri="{C3380CC4-5D6E-409C-BE32-E72D297353CC}">
              <c16:uniqueId val="{00000000-FFB5-4035-97CB-20DD4E712F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FFB5-4035-97CB-20DD4E712F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0.95</c:v>
                </c:pt>
              </c:numCache>
            </c:numRef>
          </c:val>
          <c:extLst>
            <c:ext xmlns:c16="http://schemas.microsoft.com/office/drawing/2014/chart" uri="{C3380CC4-5D6E-409C-BE32-E72D297353CC}">
              <c16:uniqueId val="{00000000-EF9C-425F-8D92-ECD6101E5E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EF9C-425F-8D92-ECD6101E5E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F-4A2E-9E07-E42E9C2EDD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0A0F-4A2E-9E07-E42E9C2EDD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97.15</c:v>
                </c:pt>
                <c:pt idx="1">
                  <c:v>99.93</c:v>
                </c:pt>
                <c:pt idx="2">
                  <c:v>106.04</c:v>
                </c:pt>
                <c:pt idx="3">
                  <c:v>121.42</c:v>
                </c:pt>
                <c:pt idx="4">
                  <c:v>145.97</c:v>
                </c:pt>
              </c:numCache>
            </c:numRef>
          </c:val>
          <c:extLst>
            <c:ext xmlns:c16="http://schemas.microsoft.com/office/drawing/2014/chart" uri="{C3380CC4-5D6E-409C-BE32-E72D297353CC}">
              <c16:uniqueId val="{00000000-5794-459F-94E5-FA9D294AA9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794-459F-94E5-FA9D294AA9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480.92</c:v>
                </c:pt>
                <c:pt idx="1">
                  <c:v>445.93</c:v>
                </c:pt>
                <c:pt idx="2">
                  <c:v>424.49</c:v>
                </c:pt>
                <c:pt idx="3">
                  <c:v>419.03</c:v>
                </c:pt>
                <c:pt idx="4">
                  <c:v>442.45</c:v>
                </c:pt>
              </c:numCache>
            </c:numRef>
          </c:val>
          <c:extLst>
            <c:ext xmlns:c16="http://schemas.microsoft.com/office/drawing/2014/chart" uri="{C3380CC4-5D6E-409C-BE32-E72D297353CC}">
              <c16:uniqueId val="{00000000-7143-4E36-AD75-ED97079B59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7143-4E36-AD75-ED97079B59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97.36</c:v>
                </c:pt>
                <c:pt idx="1">
                  <c:v>98.34</c:v>
                </c:pt>
                <c:pt idx="2">
                  <c:v>100.72</c:v>
                </c:pt>
                <c:pt idx="3">
                  <c:v>104.2</c:v>
                </c:pt>
                <c:pt idx="4">
                  <c:v>114.3</c:v>
                </c:pt>
              </c:numCache>
            </c:numRef>
          </c:val>
          <c:extLst>
            <c:ext xmlns:c16="http://schemas.microsoft.com/office/drawing/2014/chart" uri="{C3380CC4-5D6E-409C-BE32-E72D297353CC}">
              <c16:uniqueId val="{00000000-803E-4874-9EF0-14F8FC9145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03E-4874-9EF0-14F8FC9145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229.33</c:v>
                </c:pt>
                <c:pt idx="1">
                  <c:v>226.87</c:v>
                </c:pt>
                <c:pt idx="2">
                  <c:v>221.14</c:v>
                </c:pt>
                <c:pt idx="3">
                  <c:v>213.31</c:v>
                </c:pt>
                <c:pt idx="4">
                  <c:v>194.87</c:v>
                </c:pt>
              </c:numCache>
            </c:numRef>
          </c:val>
          <c:extLst>
            <c:ext xmlns:c16="http://schemas.microsoft.com/office/drawing/2014/chart" uri="{C3380CC4-5D6E-409C-BE32-E72D297353CC}">
              <c16:uniqueId val="{00000000-968E-45CC-9EFC-BDEC5A67FD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968E-45CC-9EFC-BDEC5A67FD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37" zoomScale="80" zoomScaleNormal="40" zoomScaleSheetLayoutView="80" workbookViewId="0">
      <selection activeCell="BM86" sqref="BM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茨城県　下妻市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42703</v>
      </c>
      <c r="AM8" s="69"/>
      <c r="AN8" s="69"/>
      <c r="AO8" s="69"/>
      <c r="AP8" s="69"/>
      <c r="AQ8" s="69"/>
      <c r="AR8" s="69"/>
      <c r="AS8" s="69"/>
      <c r="AT8" s="37">
        <f>データ!$S$6</f>
        <v>80.88</v>
      </c>
      <c r="AU8" s="38"/>
      <c r="AV8" s="38"/>
      <c r="AW8" s="38"/>
      <c r="AX8" s="38"/>
      <c r="AY8" s="38"/>
      <c r="AZ8" s="38"/>
      <c r="BA8" s="38"/>
      <c r="BB8" s="58">
        <f>データ!$T$6</f>
        <v>527.98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52.45</v>
      </c>
      <c r="J10" s="38"/>
      <c r="K10" s="38"/>
      <c r="L10" s="38"/>
      <c r="M10" s="38"/>
      <c r="N10" s="38"/>
      <c r="O10" s="68"/>
      <c r="P10" s="58">
        <f>データ!$P$6</f>
        <v>94.37</v>
      </c>
      <c r="Q10" s="58"/>
      <c r="R10" s="58"/>
      <c r="S10" s="58"/>
      <c r="T10" s="58"/>
      <c r="U10" s="58"/>
      <c r="V10" s="58"/>
      <c r="W10" s="69">
        <f>データ!$Q$6</f>
        <v>4400</v>
      </c>
      <c r="X10" s="69"/>
      <c r="Y10" s="69"/>
      <c r="Z10" s="69"/>
      <c r="AA10" s="69"/>
      <c r="AB10" s="69"/>
      <c r="AC10" s="69"/>
      <c r="AD10" s="2"/>
      <c r="AE10" s="2"/>
      <c r="AF10" s="2"/>
      <c r="AG10" s="2"/>
      <c r="AH10" s="2"/>
      <c r="AI10" s="2"/>
      <c r="AJ10" s="2"/>
      <c r="AK10" s="2"/>
      <c r="AL10" s="69">
        <f>データ!$U$6</f>
        <v>40128</v>
      </c>
      <c r="AM10" s="69"/>
      <c r="AN10" s="69"/>
      <c r="AO10" s="69"/>
      <c r="AP10" s="69"/>
      <c r="AQ10" s="69"/>
      <c r="AR10" s="69"/>
      <c r="AS10" s="69"/>
      <c r="AT10" s="37">
        <f>データ!$V$6</f>
        <v>80.88</v>
      </c>
      <c r="AU10" s="38"/>
      <c r="AV10" s="38"/>
      <c r="AW10" s="38"/>
      <c r="AX10" s="38"/>
      <c r="AY10" s="38"/>
      <c r="AZ10" s="38"/>
      <c r="BA10" s="38"/>
      <c r="BB10" s="58">
        <f>データ!$W$6</f>
        <v>496.14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RusggAHu3hy3dBAFCEfLTpeDd65v4lk4kjt3jLyyb8Grrg2CNK73O+dy76FSfeKMkzHNRZl8dUTSFzwtzdAdg==" saltValue="ZkYHJ4H1dwe2NlDhnoQE3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82104</v>
      </c>
      <c r="D6" s="20">
        <f t="shared" si="3"/>
        <v>46</v>
      </c>
      <c r="E6" s="20">
        <f t="shared" si="3"/>
        <v>1</v>
      </c>
      <c r="F6" s="20">
        <f t="shared" si="3"/>
        <v>0</v>
      </c>
      <c r="G6" s="20">
        <f t="shared" si="3"/>
        <v>1</v>
      </c>
      <c r="H6" s="20" t="str">
        <f t="shared" si="3"/>
        <v>茨城県　下妻市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52.45</v>
      </c>
      <c r="P6" s="21">
        <f t="shared" si="3"/>
        <v>94.37</v>
      </c>
      <c r="Q6" s="21">
        <f t="shared" si="3"/>
        <v>4400</v>
      </c>
      <c r="R6" s="21">
        <f t="shared" si="3"/>
        <v>42703</v>
      </c>
      <c r="S6" s="21">
        <f t="shared" si="3"/>
        <v>80.88</v>
      </c>
      <c r="T6" s="21">
        <f t="shared" si="3"/>
        <v>527.98</v>
      </c>
      <c r="U6" s="21">
        <f t="shared" si="3"/>
        <v>40128</v>
      </c>
      <c r="V6" s="21">
        <f t="shared" si="3"/>
        <v>80.88</v>
      </c>
      <c r="W6" s="21">
        <f t="shared" si="3"/>
        <v>496.14</v>
      </c>
      <c r="X6" s="22">
        <f>IF(X7="",NA(),X7)</f>
        <v>103.53</v>
      </c>
      <c r="Y6" s="22">
        <f t="shared" ref="Y6:AG6" si="4">IF(Y7="",NA(),Y7)</f>
        <v>104.6</v>
      </c>
      <c r="Z6" s="22">
        <f t="shared" si="4"/>
        <v>106.88</v>
      </c>
      <c r="AA6" s="22">
        <f t="shared" si="4"/>
        <v>110.05</v>
      </c>
      <c r="AB6" s="22">
        <f t="shared" si="4"/>
        <v>119.66</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97.15</v>
      </c>
      <c r="AU6" s="22">
        <f t="shared" ref="AU6:BC6" si="6">IF(AU7="",NA(),AU7)</f>
        <v>99.93</v>
      </c>
      <c r="AV6" s="22">
        <f t="shared" si="6"/>
        <v>106.04</v>
      </c>
      <c r="AW6" s="22">
        <f t="shared" si="6"/>
        <v>121.42</v>
      </c>
      <c r="AX6" s="22">
        <f t="shared" si="6"/>
        <v>145.97</v>
      </c>
      <c r="AY6" s="22">
        <f t="shared" si="6"/>
        <v>357.34</v>
      </c>
      <c r="AZ6" s="22">
        <f t="shared" si="6"/>
        <v>366.03</v>
      </c>
      <c r="BA6" s="22">
        <f t="shared" si="6"/>
        <v>365.18</v>
      </c>
      <c r="BB6" s="22">
        <f t="shared" si="6"/>
        <v>327.77</v>
      </c>
      <c r="BC6" s="22">
        <f t="shared" si="6"/>
        <v>338.02</v>
      </c>
      <c r="BD6" s="21" t="str">
        <f>IF(BD7="","",IF(BD7="-","【-】","【"&amp;SUBSTITUTE(TEXT(BD7,"#,##0.00"),"-","△")&amp;"】"))</f>
        <v>【261.51】</v>
      </c>
      <c r="BE6" s="22">
        <f>IF(BE7="",NA(),BE7)</f>
        <v>480.92</v>
      </c>
      <c r="BF6" s="22">
        <f t="shared" ref="BF6:BN6" si="7">IF(BF7="",NA(),BF7)</f>
        <v>445.93</v>
      </c>
      <c r="BG6" s="22">
        <f t="shared" si="7"/>
        <v>424.49</v>
      </c>
      <c r="BH6" s="22">
        <f t="shared" si="7"/>
        <v>419.03</v>
      </c>
      <c r="BI6" s="22">
        <f t="shared" si="7"/>
        <v>442.45</v>
      </c>
      <c r="BJ6" s="22">
        <f t="shared" si="7"/>
        <v>373.69</v>
      </c>
      <c r="BK6" s="22">
        <f t="shared" si="7"/>
        <v>370.12</v>
      </c>
      <c r="BL6" s="22">
        <f t="shared" si="7"/>
        <v>371.65</v>
      </c>
      <c r="BM6" s="22">
        <f t="shared" si="7"/>
        <v>397.1</v>
      </c>
      <c r="BN6" s="22">
        <f t="shared" si="7"/>
        <v>379.91</v>
      </c>
      <c r="BO6" s="21" t="str">
        <f>IF(BO7="","",IF(BO7="-","【-】","【"&amp;SUBSTITUTE(TEXT(BO7,"#,##0.00"),"-","△")&amp;"】"))</f>
        <v>【265.16】</v>
      </c>
      <c r="BP6" s="22">
        <f>IF(BP7="",NA(),BP7)</f>
        <v>97.36</v>
      </c>
      <c r="BQ6" s="22">
        <f t="shared" ref="BQ6:BY6" si="8">IF(BQ7="",NA(),BQ7)</f>
        <v>98.34</v>
      </c>
      <c r="BR6" s="22">
        <f t="shared" si="8"/>
        <v>100.72</v>
      </c>
      <c r="BS6" s="22">
        <f t="shared" si="8"/>
        <v>104.2</v>
      </c>
      <c r="BT6" s="22">
        <f t="shared" si="8"/>
        <v>114.3</v>
      </c>
      <c r="BU6" s="22">
        <f t="shared" si="8"/>
        <v>99.87</v>
      </c>
      <c r="BV6" s="22">
        <f t="shared" si="8"/>
        <v>100.42</v>
      </c>
      <c r="BW6" s="22">
        <f t="shared" si="8"/>
        <v>98.77</v>
      </c>
      <c r="BX6" s="22">
        <f t="shared" si="8"/>
        <v>95.79</v>
      </c>
      <c r="BY6" s="22">
        <f t="shared" si="8"/>
        <v>98.3</v>
      </c>
      <c r="BZ6" s="21" t="str">
        <f>IF(BZ7="","",IF(BZ7="-","【-】","【"&amp;SUBSTITUTE(TEXT(BZ7,"#,##0.00"),"-","△")&amp;"】"))</f>
        <v>【102.35】</v>
      </c>
      <c r="CA6" s="22">
        <f>IF(CA7="",NA(),CA7)</f>
        <v>229.33</v>
      </c>
      <c r="CB6" s="22">
        <f t="shared" ref="CB6:CJ6" si="9">IF(CB7="",NA(),CB7)</f>
        <v>226.87</v>
      </c>
      <c r="CC6" s="22">
        <f t="shared" si="9"/>
        <v>221.14</v>
      </c>
      <c r="CD6" s="22">
        <f t="shared" si="9"/>
        <v>213.31</v>
      </c>
      <c r="CE6" s="22">
        <f t="shared" si="9"/>
        <v>194.87</v>
      </c>
      <c r="CF6" s="22">
        <f t="shared" si="9"/>
        <v>171.81</v>
      </c>
      <c r="CG6" s="22">
        <f t="shared" si="9"/>
        <v>171.67</v>
      </c>
      <c r="CH6" s="22">
        <f t="shared" si="9"/>
        <v>173.67</v>
      </c>
      <c r="CI6" s="22">
        <f t="shared" si="9"/>
        <v>171.13</v>
      </c>
      <c r="CJ6" s="22">
        <f t="shared" si="9"/>
        <v>173.7</v>
      </c>
      <c r="CK6" s="21" t="str">
        <f>IF(CK7="","",IF(CK7="-","【-】","【"&amp;SUBSTITUTE(TEXT(CK7,"#,##0.00"),"-","△")&amp;"】"))</f>
        <v>【167.74】</v>
      </c>
      <c r="CL6" s="22">
        <f>IF(CL7="",NA(),CL7)</f>
        <v>73.08</v>
      </c>
      <c r="CM6" s="22">
        <f t="shared" ref="CM6:CU6" si="10">IF(CM7="",NA(),CM7)</f>
        <v>73.540000000000006</v>
      </c>
      <c r="CN6" s="22">
        <f t="shared" si="10"/>
        <v>74.53</v>
      </c>
      <c r="CO6" s="22">
        <f t="shared" si="10"/>
        <v>76.08</v>
      </c>
      <c r="CP6" s="22">
        <f t="shared" si="10"/>
        <v>72.599999999999994</v>
      </c>
      <c r="CQ6" s="22">
        <f t="shared" si="10"/>
        <v>60.03</v>
      </c>
      <c r="CR6" s="22">
        <f t="shared" si="10"/>
        <v>59.74</v>
      </c>
      <c r="CS6" s="22">
        <f t="shared" si="10"/>
        <v>59.67</v>
      </c>
      <c r="CT6" s="22">
        <f t="shared" si="10"/>
        <v>60.12</v>
      </c>
      <c r="CU6" s="22">
        <f t="shared" si="10"/>
        <v>60.34</v>
      </c>
      <c r="CV6" s="21" t="str">
        <f>IF(CV7="","",IF(CV7="-","【-】","【"&amp;SUBSTITUTE(TEXT(CV7,"#,##0.00"),"-","△")&amp;"】"))</f>
        <v>【60.29】</v>
      </c>
      <c r="CW6" s="22">
        <f>IF(CW7="",NA(),CW7)</f>
        <v>96.15</v>
      </c>
      <c r="CX6" s="22">
        <f t="shared" ref="CX6:DF6" si="11">IF(CX7="",NA(),CX7)</f>
        <v>95.95</v>
      </c>
      <c r="CY6" s="22">
        <f t="shared" si="11"/>
        <v>95.69</v>
      </c>
      <c r="CZ6" s="22">
        <f t="shared" si="11"/>
        <v>95.64</v>
      </c>
      <c r="DA6" s="22">
        <f t="shared" si="11"/>
        <v>97.87</v>
      </c>
      <c r="DB6" s="22">
        <f t="shared" si="11"/>
        <v>84.81</v>
      </c>
      <c r="DC6" s="22">
        <f t="shared" si="11"/>
        <v>84.8</v>
      </c>
      <c r="DD6" s="22">
        <f t="shared" si="11"/>
        <v>84.6</v>
      </c>
      <c r="DE6" s="22">
        <f t="shared" si="11"/>
        <v>84.24</v>
      </c>
      <c r="DF6" s="22">
        <f t="shared" si="11"/>
        <v>84.19</v>
      </c>
      <c r="DG6" s="21" t="str">
        <f>IF(DG7="","",IF(DG7="-","【-】","【"&amp;SUBSTITUTE(TEXT(DG7,"#,##0.00"),"-","△")&amp;"】"))</f>
        <v>【90.12】</v>
      </c>
      <c r="DH6" s="22">
        <f>IF(DH7="",NA(),DH7)</f>
        <v>61.85</v>
      </c>
      <c r="DI6" s="22">
        <f t="shared" ref="DI6:DQ6" si="12">IF(DI7="",NA(),DI7)</f>
        <v>62.9</v>
      </c>
      <c r="DJ6" s="22">
        <f t="shared" si="12"/>
        <v>64.58</v>
      </c>
      <c r="DK6" s="22">
        <f t="shared" si="12"/>
        <v>65.67</v>
      </c>
      <c r="DL6" s="22">
        <f t="shared" si="12"/>
        <v>66.56</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1">
        <f t="shared" si="13"/>
        <v>0</v>
      </c>
      <c r="DV6" s="21">
        <f t="shared" si="13"/>
        <v>0</v>
      </c>
      <c r="DW6" s="22">
        <f t="shared" si="13"/>
        <v>0.95</v>
      </c>
      <c r="DX6" s="22">
        <f t="shared" si="13"/>
        <v>12.19</v>
      </c>
      <c r="DY6" s="22">
        <f t="shared" si="13"/>
        <v>15.1</v>
      </c>
      <c r="DZ6" s="22">
        <f t="shared" si="13"/>
        <v>17.12</v>
      </c>
      <c r="EA6" s="22">
        <f t="shared" si="13"/>
        <v>18.18</v>
      </c>
      <c r="EB6" s="22">
        <f t="shared" si="13"/>
        <v>19.32</v>
      </c>
      <c r="EC6" s="21" t="str">
        <f>IF(EC7="","",IF(EC7="-","【-】","【"&amp;SUBSTITUTE(TEXT(EC7,"#,##0.00"),"-","△")&amp;"】"))</f>
        <v>【22.30】</v>
      </c>
      <c r="ED6" s="22">
        <f>IF(ED7="",NA(),ED7)</f>
        <v>0.01</v>
      </c>
      <c r="EE6" s="21">
        <f t="shared" ref="EE6:EM6" si="14">IF(EE7="",NA(),EE7)</f>
        <v>0</v>
      </c>
      <c r="EF6" s="21">
        <f t="shared" si="14"/>
        <v>0</v>
      </c>
      <c r="EG6" s="21">
        <f t="shared" si="14"/>
        <v>0</v>
      </c>
      <c r="EH6" s="22">
        <f t="shared" si="14"/>
        <v>0.03</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82104</v>
      </c>
      <c r="D7" s="24">
        <v>46</v>
      </c>
      <c r="E7" s="24">
        <v>1</v>
      </c>
      <c r="F7" s="24">
        <v>0</v>
      </c>
      <c r="G7" s="24">
        <v>1</v>
      </c>
      <c r="H7" s="24" t="s">
        <v>93</v>
      </c>
      <c r="I7" s="24" t="s">
        <v>94</v>
      </c>
      <c r="J7" s="24" t="s">
        <v>95</v>
      </c>
      <c r="K7" s="24" t="s">
        <v>96</v>
      </c>
      <c r="L7" s="24" t="s">
        <v>97</v>
      </c>
      <c r="M7" s="24" t="s">
        <v>98</v>
      </c>
      <c r="N7" s="25" t="s">
        <v>99</v>
      </c>
      <c r="O7" s="25">
        <v>52.45</v>
      </c>
      <c r="P7" s="25">
        <v>94.37</v>
      </c>
      <c r="Q7" s="25">
        <v>4400</v>
      </c>
      <c r="R7" s="25">
        <v>42703</v>
      </c>
      <c r="S7" s="25">
        <v>80.88</v>
      </c>
      <c r="T7" s="25">
        <v>527.98</v>
      </c>
      <c r="U7" s="25">
        <v>40128</v>
      </c>
      <c r="V7" s="25">
        <v>80.88</v>
      </c>
      <c r="W7" s="25">
        <v>496.14</v>
      </c>
      <c r="X7" s="25">
        <v>103.53</v>
      </c>
      <c r="Y7" s="25">
        <v>104.6</v>
      </c>
      <c r="Z7" s="25">
        <v>106.88</v>
      </c>
      <c r="AA7" s="25">
        <v>110.05</v>
      </c>
      <c r="AB7" s="25">
        <v>119.66</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97.15</v>
      </c>
      <c r="AU7" s="25">
        <v>99.93</v>
      </c>
      <c r="AV7" s="25">
        <v>106.04</v>
      </c>
      <c r="AW7" s="25">
        <v>121.42</v>
      </c>
      <c r="AX7" s="25">
        <v>145.97</v>
      </c>
      <c r="AY7" s="25">
        <v>357.34</v>
      </c>
      <c r="AZ7" s="25">
        <v>366.03</v>
      </c>
      <c r="BA7" s="25">
        <v>365.18</v>
      </c>
      <c r="BB7" s="25">
        <v>327.77</v>
      </c>
      <c r="BC7" s="25">
        <v>338.02</v>
      </c>
      <c r="BD7" s="25">
        <v>261.51</v>
      </c>
      <c r="BE7" s="25">
        <v>480.92</v>
      </c>
      <c r="BF7" s="25">
        <v>445.93</v>
      </c>
      <c r="BG7" s="25">
        <v>424.49</v>
      </c>
      <c r="BH7" s="25">
        <v>419.03</v>
      </c>
      <c r="BI7" s="25">
        <v>442.45</v>
      </c>
      <c r="BJ7" s="25">
        <v>373.69</v>
      </c>
      <c r="BK7" s="25">
        <v>370.12</v>
      </c>
      <c r="BL7" s="25">
        <v>371.65</v>
      </c>
      <c r="BM7" s="25">
        <v>397.1</v>
      </c>
      <c r="BN7" s="25">
        <v>379.91</v>
      </c>
      <c r="BO7" s="25">
        <v>265.16000000000003</v>
      </c>
      <c r="BP7" s="25">
        <v>97.36</v>
      </c>
      <c r="BQ7" s="25">
        <v>98.34</v>
      </c>
      <c r="BR7" s="25">
        <v>100.72</v>
      </c>
      <c r="BS7" s="25">
        <v>104.2</v>
      </c>
      <c r="BT7" s="25">
        <v>114.3</v>
      </c>
      <c r="BU7" s="25">
        <v>99.87</v>
      </c>
      <c r="BV7" s="25">
        <v>100.42</v>
      </c>
      <c r="BW7" s="25">
        <v>98.77</v>
      </c>
      <c r="BX7" s="25">
        <v>95.79</v>
      </c>
      <c r="BY7" s="25">
        <v>98.3</v>
      </c>
      <c r="BZ7" s="25">
        <v>102.35</v>
      </c>
      <c r="CA7" s="25">
        <v>229.33</v>
      </c>
      <c r="CB7" s="25">
        <v>226.87</v>
      </c>
      <c r="CC7" s="25">
        <v>221.14</v>
      </c>
      <c r="CD7" s="25">
        <v>213.31</v>
      </c>
      <c r="CE7" s="25">
        <v>194.87</v>
      </c>
      <c r="CF7" s="25">
        <v>171.81</v>
      </c>
      <c r="CG7" s="25">
        <v>171.67</v>
      </c>
      <c r="CH7" s="25">
        <v>173.67</v>
      </c>
      <c r="CI7" s="25">
        <v>171.13</v>
      </c>
      <c r="CJ7" s="25">
        <v>173.7</v>
      </c>
      <c r="CK7" s="25">
        <v>167.74</v>
      </c>
      <c r="CL7" s="25">
        <v>73.08</v>
      </c>
      <c r="CM7" s="25">
        <v>73.540000000000006</v>
      </c>
      <c r="CN7" s="25">
        <v>74.53</v>
      </c>
      <c r="CO7" s="25">
        <v>76.08</v>
      </c>
      <c r="CP7" s="25">
        <v>72.599999999999994</v>
      </c>
      <c r="CQ7" s="25">
        <v>60.03</v>
      </c>
      <c r="CR7" s="25">
        <v>59.74</v>
      </c>
      <c r="CS7" s="25">
        <v>59.67</v>
      </c>
      <c r="CT7" s="25">
        <v>60.12</v>
      </c>
      <c r="CU7" s="25">
        <v>60.34</v>
      </c>
      <c r="CV7" s="25">
        <v>60.29</v>
      </c>
      <c r="CW7" s="25">
        <v>96.15</v>
      </c>
      <c r="CX7" s="25">
        <v>95.95</v>
      </c>
      <c r="CY7" s="25">
        <v>95.69</v>
      </c>
      <c r="CZ7" s="25">
        <v>95.64</v>
      </c>
      <c r="DA7" s="25">
        <v>97.87</v>
      </c>
      <c r="DB7" s="25">
        <v>84.81</v>
      </c>
      <c r="DC7" s="25">
        <v>84.8</v>
      </c>
      <c r="DD7" s="25">
        <v>84.6</v>
      </c>
      <c r="DE7" s="25">
        <v>84.24</v>
      </c>
      <c r="DF7" s="25">
        <v>84.19</v>
      </c>
      <c r="DG7" s="25">
        <v>90.12</v>
      </c>
      <c r="DH7" s="25">
        <v>61.85</v>
      </c>
      <c r="DI7" s="25">
        <v>62.9</v>
      </c>
      <c r="DJ7" s="25">
        <v>64.58</v>
      </c>
      <c r="DK7" s="25">
        <v>65.67</v>
      </c>
      <c r="DL7" s="25">
        <v>66.56</v>
      </c>
      <c r="DM7" s="25">
        <v>47.28</v>
      </c>
      <c r="DN7" s="25">
        <v>47.66</v>
      </c>
      <c r="DO7" s="25">
        <v>48.17</v>
      </c>
      <c r="DP7" s="25">
        <v>48.83</v>
      </c>
      <c r="DQ7" s="25">
        <v>49.96</v>
      </c>
      <c r="DR7" s="25">
        <v>50.88</v>
      </c>
      <c r="DS7" s="25">
        <v>0</v>
      </c>
      <c r="DT7" s="25">
        <v>0</v>
      </c>
      <c r="DU7" s="25">
        <v>0</v>
      </c>
      <c r="DV7" s="25">
        <v>0</v>
      </c>
      <c r="DW7" s="25">
        <v>0.95</v>
      </c>
      <c r="DX7" s="25">
        <v>12.19</v>
      </c>
      <c r="DY7" s="25">
        <v>15.1</v>
      </c>
      <c r="DZ7" s="25">
        <v>17.12</v>
      </c>
      <c r="EA7" s="25">
        <v>18.18</v>
      </c>
      <c r="EB7" s="25">
        <v>19.32</v>
      </c>
      <c r="EC7" s="25">
        <v>22.3</v>
      </c>
      <c r="ED7" s="25">
        <v>0.01</v>
      </c>
      <c r="EE7" s="25">
        <v>0</v>
      </c>
      <c r="EF7" s="25">
        <v>0</v>
      </c>
      <c r="EG7" s="25">
        <v>0</v>
      </c>
      <c r="EH7" s="25">
        <v>0.03</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2023-01-11T07:11:00Z</cp:lastPrinted>
  <dcterms:created xsi:type="dcterms:W3CDTF">2022-12-01T00:54:29Z</dcterms:created>
  <dcterms:modified xsi:type="dcterms:W3CDTF">2023-02-08T02:19:17Z</dcterms:modified>
  <cp:category/>
</cp:coreProperties>
</file>