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12_農業集落排水（法非適）15\"/>
    </mc:Choice>
  </mc:AlternateContent>
  <workbookProtection workbookAlgorithmName="SHA-512" workbookHashValue="LOyMEWFaudEzf3WUVEgRRqJ/Y9qUfNtUwxo4sk9nhHeRobODwEFFXNYsOQrk5wOpHgjauvPbtRI0tcen3cYKjw==" workbookSaltValue="cXEhh1Zffnbd3XhvwrQAGQ==" workbookSpinCount="100000" lockStructure="1"/>
  <bookViews>
    <workbookView showHorizontalScroll="0" showVerticalScroll="0" showSheetTabs="0" xWindow="0" yWindow="0" windowWidth="15900" windowHeight="58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P10" i="4"/>
  <c r="I10" i="4"/>
  <c r="BB8"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<sst xmlns="http://schemas.openxmlformats.org/spreadsheetml/2006/main" count="236" uniqueCount="119">
  <si>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</si>
  <si>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</si>
  <si>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</si>
  <si>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</si>
  <si>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</si>
  <si>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</si>
  <si>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</si>
  <si>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</si>
  <si>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</si>
  <si>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</si>
  <si>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</si>
  <si>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</si>
  <si>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</si>
  <si>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</si>
  <si>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</si>
  <si>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</si>
  <si>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</si>
  <si>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</si>
  <si>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</si>
  <si>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</si>
  <si>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</si>
  <si>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</si>
  <si>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</si>
  <si>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</si>
  <si>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</si>
  <si>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</si>
  <si>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</si>
  <si>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</si>
  <si>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</si>
  <si>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</si>
  <si>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</si>
  <si>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</si>
  <si>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</si>
  <si>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</si>
  <si>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</si>
  <si>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</si>
  <si>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</si>
  <si>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</si>
  <si>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</si>
  <si>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</si>
  <si>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</si>
  <si>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</si>
  <si>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</si>
  <si>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</si>
  <si>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</si>
  <si>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</si>
  <si>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</si>
  <si>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</si>
  <si>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</si>
  <si>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</si>
  <si>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</si>
  <si>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</si>
  <si>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</si>
  <si>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</si>
  <si>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</si>
  <si>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</si>
  <si>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</si>
  <si>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</si>
  <si>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</si>
  <si>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</si>
  <si>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</si>
  <si>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</si>
  <si>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</si>
  <si>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</si>
  <si>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</si>
  <si>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</si>
  <si>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</si>
  <si>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</si>
  <si>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</si>
  <si>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</si>
  <si>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</si>
  <si>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</si>
  <si>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</si>
  <si>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</si>
  <si>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</si>
  <si>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</si>
  <si>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</si>
  <si>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</si>
  <si>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</si>
  <si>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</si>
  <si>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</si>
  <si>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</si>
  <si>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</si>
  <si>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</si>
  <si>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</si>
  <si>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</si>
  <si>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</si>
  <si>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</si>
  <si>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</si>
  <si>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</si>
  <si>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</si>
  <si>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</si>
  <si>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</si>
  <si>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</si>
  <si>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</si>
  <si>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</si>
  <si>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</si>
  <si>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</si>
  <si>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ひたちなか市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</si>
  <si>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</si>
  <si>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</si>
  <si>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</si>
  <si>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</si>
  <si>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</si>
  <si>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</si>
  <si>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</si>
  <si>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</si>
  <si>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</si>
  <si>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</si>
  <si>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</si>
  <si>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</si>
  <si>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</si>
  <si>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</si>
  <si>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</si>
  <si>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</si>
  <si>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</si>
  <si>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管渠改善率は0％であり類似団体と比較しても低い数値となっている。現時点では管渠の改善の必要がないため管渠の更新投資を行っていないことが要因となっている。
　しかし，今後は施設の老朽化が進むことから最適整備構想で策定した内容を精査し，計画的な維持管理を行える取り組みをしていかなければならない。</t>
    <phoneticPr fontId="4"/>
  </si>
  <si>
    <t>現時点で，汚水処理原価は類似団体と比較して，おおむね同じ数値となっているが，昨年度と比較して維持管理費の増加が見受けられた。今後は，施設の老朽化等により維持管理費が増加し，汚水処理原価の更なる増加が見込まれるため，農業集落排水使用料金の見直し，接続率向上に取り組む事により収益的収支の改善に努め，機能診断調査・最適整備構想を踏まえた上での効率的な運営を進めていく。</t>
    <rPh sb="0" eb="3">
      <t>ゲンジテン</t>
    </rPh>
    <rPh sb="5" eb="9">
      <t>オスイショリ</t>
    </rPh>
    <rPh sb="9" eb="11">
      <t>ゲンカ</t>
    </rPh>
    <rPh sb="26" eb="27">
      <t>オナ</t>
    </rPh>
    <rPh sb="28" eb="30">
      <t>スウチ</t>
    </rPh>
    <rPh sb="38" eb="41">
      <t>サクネンド</t>
    </rPh>
    <rPh sb="42" eb="44">
      <t>ヒカク</t>
    </rPh>
    <rPh sb="55" eb="57">
      <t>ミウ</t>
    </rPh>
    <rPh sb="62" eb="64">
      <t>コンゴ</t>
    </rPh>
    <rPh sb="66" eb="68">
      <t>シセツ</t>
    </rPh>
    <rPh sb="69" eb="72">
      <t>ロウキュウカ</t>
    </rPh>
    <rPh sb="72" eb="73">
      <t>トウ</t>
    </rPh>
    <rPh sb="76" eb="81">
      <t>イジカンリヒ</t>
    </rPh>
    <rPh sb="82" eb="84">
      <t>ゾウカ</t>
    </rPh>
    <rPh sb="86" eb="92">
      <t>オスイショリゲンカ</t>
    </rPh>
    <rPh sb="93" eb="94">
      <t>サラ</t>
    </rPh>
    <rPh sb="96" eb="98">
      <t>ゾウカ</t>
    </rPh>
    <rPh sb="99" eb="101">
      <t>ミコ</t>
    </rPh>
    <phoneticPr fontId="4"/>
  </si>
  <si>
    <t>　今年度の収益的収支比率は89％となった。昨年度と比較し，減少した要因は，令和3年度に実施した公営企業会計移行事務支援業務委託により支出額が増額し，起債を財源としたことによる。起債は収益に該当しないため，収益減・支出増となった。
　企業債残高対事業規模比率は0％であり類似団体平均値と比較すると低い数値となっている。その要因は企業債残高の一般会計負担率が高い為である。
　経費回収率は今年度は56.23％となっており，類似団体と比較すると低い数値となっている。昨年度より経費回収率が下がった要因としては，公営企業会計移行事務支援業務委託実施により，維持管理費が増額したことによる。今後は施設等の劣化による修繕料等の増加により汚水処理費用の更なる増加が見込まれるため，適正な使用料の見直しが必要になっていくと思われる。
　汚水処理原価は230.73円となっており，類似団体と比較し，おおむね同じ数値となっている。昨年度より増加した要因としては，汚水処理費（維持管理費）が増加したことによる。しかし，今後は更なる汚水処理費用の増加が見込まれることから，接続率を向上させ年間有収水量・使用料収入を増加させる必要がある。
　施設利用率と水洗化率はそれぞれ75.93％と95.49％となっており，類似団体と比較して高い数値になっている。しかし，いずれも100％未満のため今後も接続率の向上に努めていく必要がある。</t>
    <rPh sb="1" eb="4">
      <t>コンネンド</t>
    </rPh>
    <rPh sb="5" eb="10">
      <t>シュウエキテキシュウシ</t>
    </rPh>
    <rPh sb="10" eb="12">
      <t>ヒリツ</t>
    </rPh>
    <rPh sb="21" eb="24">
      <t>サクネンド</t>
    </rPh>
    <rPh sb="25" eb="27">
      <t>ヒカク</t>
    </rPh>
    <rPh sb="29" eb="31">
      <t>ゲンショウ</t>
    </rPh>
    <rPh sb="33" eb="35">
      <t>ヨウイン</t>
    </rPh>
    <rPh sb="37" eb="39">
      <t>レイワ</t>
    </rPh>
    <rPh sb="40" eb="42">
      <t>ネンド</t>
    </rPh>
    <rPh sb="66" eb="68">
      <t>シシュツ</t>
    </rPh>
    <rPh sb="68" eb="69">
      <t>ガク</t>
    </rPh>
    <rPh sb="70" eb="72">
      <t>ゾウガク</t>
    </rPh>
    <rPh sb="74" eb="76">
      <t>キサイ</t>
    </rPh>
    <rPh sb="77" eb="79">
      <t>ザイゲン</t>
    </rPh>
    <rPh sb="88" eb="90">
      <t>キサイ</t>
    </rPh>
    <rPh sb="94" eb="96">
      <t>ガイトウ</t>
    </rPh>
    <rPh sb="102" eb="104">
      <t>シュウエキ</t>
    </rPh>
    <rPh sb="106" eb="108">
      <t>シシュツ</t>
    </rPh>
    <rPh sb="219" eb="220">
      <t>ヒク</t>
    </rPh>
    <rPh sb="241" eb="242">
      <t>サ</t>
    </rPh>
    <rPh sb="252" eb="256">
      <t>コウエイキギョウ</t>
    </rPh>
    <rPh sb="256" eb="258">
      <t>カイケイ</t>
    </rPh>
    <rPh sb="258" eb="268">
      <t>イコウジムシエンギョウムイタク</t>
    </rPh>
    <rPh sb="268" eb="270">
      <t>ジッシ</t>
    </rPh>
    <rPh sb="274" eb="279">
      <t>イジカンリヒ</t>
    </rPh>
    <rPh sb="280" eb="282">
      <t>ゾウガク</t>
    </rPh>
    <rPh sb="319" eb="320">
      <t>サラ</t>
    </rPh>
    <rPh sb="386" eb="388">
      <t>ヒカク</t>
    </rPh>
    <rPh sb="394" eb="395">
      <t>オナ</t>
    </rPh>
    <rPh sb="396" eb="398">
      <t>スウチ</t>
    </rPh>
    <rPh sb="405" eb="407">
      <t>サクネン</t>
    </rPh>
    <rPh sb="407" eb="408">
      <t>ド</t>
    </rPh>
    <rPh sb="410" eb="412">
      <t>ゾウカ</t>
    </rPh>
    <rPh sb="414" eb="416">
      <t>ヨウイン</t>
    </rPh>
    <rPh sb="421" eb="426">
      <t>オスイショリヒ</t>
    </rPh>
    <rPh sb="427" eb="432">
      <t>イジカンリヒ</t>
    </rPh>
    <rPh sb="434" eb="436">
      <t>ゾウカ</t>
    </rPh>
    <rPh sb="451" eb="452">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</si>
</sst>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01-433B-B2AC-1D556CEA1FA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0.01</c:v>
                </c:pt>
              </c:numCache>
            </c:numRef>
          </c:val>
          <c:smooth val="0"/>
          <c:extLst>
            <c:ext xmlns:c16="http://schemas.microsoft.com/office/drawing/2014/chart" uri="{C3380CC4-5D6E-409C-BE32-E72D297353CC}">
              <c16:uniqueId val="{00000001-9E01-433B-B2AC-1D556CEA1FA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71.53</c:v>
                </c:pt>
                <c:pt idx="1">
                  <c:v>72.88</c:v>
                </c:pt>
                <c:pt idx="2">
                  <c:v>74.239999999999995</c:v>
                </c:pt>
                <c:pt idx="3">
                  <c:v>74.239999999999995</c:v>
                </c:pt>
                <c:pt idx="4">
                  <c:v>75.930000000000007</c:v>
                </c:pt>
              </c:numCache>
            </c:numRef>
          </c:val>
          <c:extLst>
            <c:ext xmlns:c16="http://schemas.microsoft.com/office/drawing/2014/chart" uri="{C3380CC4-5D6E-409C-BE32-E72D297353CC}">
              <c16:uniqueId val="{00000000-62BC-4455-AE3F-95ECC519523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54.54</c:v>
                </c:pt>
              </c:numCache>
            </c:numRef>
          </c:val>
          <c:smooth val="0"/>
          <c:extLst>
            <c:ext xmlns:c16="http://schemas.microsoft.com/office/drawing/2014/chart" uri="{C3380CC4-5D6E-409C-BE32-E72D297353CC}">
              <c16:uniqueId val="{00000001-62BC-4455-AE3F-95ECC519523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94.57</c:v>
                </c:pt>
                <c:pt idx="1">
                  <c:v>94.57</c:v>
                </c:pt>
                <c:pt idx="2">
                  <c:v>95.53</c:v>
                </c:pt>
                <c:pt idx="3">
                  <c:v>95.57</c:v>
                </c:pt>
                <c:pt idx="4">
                  <c:v>95.49</c:v>
                </c:pt>
              </c:numCache>
            </c:numRef>
          </c:val>
          <c:extLst>
            <c:ext xmlns:c16="http://schemas.microsoft.com/office/drawing/2014/chart" uri="{C3380CC4-5D6E-409C-BE32-E72D297353CC}">
              <c16:uniqueId val="{00000000-0D8A-44E3-B910-3C424163844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90.3</c:v>
                </c:pt>
              </c:numCache>
            </c:numRef>
          </c:val>
          <c:smooth val="0"/>
          <c:extLst>
            <c:ext xmlns:c16="http://schemas.microsoft.com/office/drawing/2014/chart" uri="{C3380CC4-5D6E-409C-BE32-E72D297353CC}">
              <c16:uniqueId val="{00000001-0D8A-44E3-B910-3C424163844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97.63</c:v>
                </c:pt>
                <c:pt idx="1">
                  <c:v>102.42</c:v>
                </c:pt>
                <c:pt idx="2">
                  <c:v>100.44</c:v>
                </c:pt>
                <c:pt idx="3">
                  <c:v>103.09</c:v>
                </c:pt>
                <c:pt idx="4">
                  <c:v>89.6</c:v>
                </c:pt>
              </c:numCache>
            </c:numRef>
          </c:val>
          <c:extLst>
            <c:ext xmlns:c16="http://schemas.microsoft.com/office/drawing/2014/chart" uri="{C3380CC4-5D6E-409C-BE32-E72D297353CC}">
              <c16:uniqueId val="{00000000-DB7C-420F-99E9-1342A993352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7C-420F-99E9-1342A993352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00-4F2D-B9DB-8C53906B954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00-4F2D-B9DB-8C53906B954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58-4241-B21D-AB4CF096CB1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58-4241-B21D-AB4CF096CB1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C1-4D8B-94C7-C6E57DF9C44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C1-4D8B-94C7-C6E57DF9C44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8A-4AF8-B02F-8B5981777D1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8A-4AF8-B02F-8B5981777D1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BD-484F-A81A-EF21211B17B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778.81</c:v>
                </c:pt>
              </c:numCache>
            </c:numRef>
          </c:val>
          <c:smooth val="0"/>
          <c:extLst>
            <c:ext xmlns:c16="http://schemas.microsoft.com/office/drawing/2014/chart" uri="{C3380CC4-5D6E-409C-BE32-E72D297353CC}">
              <c16:uniqueId val="{00000001-13BD-484F-A81A-EF21211B17B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72.33</c:v>
                </c:pt>
                <c:pt idx="1">
                  <c:v>52.55</c:v>
                </c:pt>
                <c:pt idx="2">
                  <c:v>55.23</c:v>
                </c:pt>
                <c:pt idx="3">
                  <c:v>86.17</c:v>
                </c:pt>
                <c:pt idx="4">
                  <c:v>56.23</c:v>
                </c:pt>
              </c:numCache>
            </c:numRef>
          </c:val>
          <c:extLst>
            <c:ext xmlns:c16="http://schemas.microsoft.com/office/drawing/2014/chart" uri="{C3380CC4-5D6E-409C-BE32-E72D297353CC}">
              <c16:uniqueId val="{00000000-4ED7-4FCF-9E1B-2FE3C220645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67.23</c:v>
                </c:pt>
              </c:numCache>
            </c:numRef>
          </c:val>
          <c:smooth val="0"/>
          <c:extLst>
            <c:ext xmlns:c16="http://schemas.microsoft.com/office/drawing/2014/chart" uri="{C3380CC4-5D6E-409C-BE32-E72D297353CC}">
              <c16:uniqueId val="{00000001-4ED7-4FCF-9E1B-2FE3C220645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184.7</c:v>
                </c:pt>
                <c:pt idx="1">
                  <c:v>252.09</c:v>
                </c:pt>
                <c:pt idx="2">
                  <c:v>235.99</c:v>
                </c:pt>
                <c:pt idx="3">
                  <c:v>159.36000000000001</c:v>
                </c:pt>
                <c:pt idx="4">
                  <c:v>230.73</c:v>
                </c:pt>
              </c:numCache>
            </c:numRef>
          </c:val>
          <c:extLst>
            <c:ext xmlns:c16="http://schemas.microsoft.com/office/drawing/2014/chart" uri="{C3380CC4-5D6E-409C-BE32-E72D297353CC}">
              <c16:uniqueId val="{00000000-06EA-48CD-9F33-D0DA0428DE0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228.21</c:v>
                </c:pt>
              </c:numCache>
            </c:numRef>
          </c:val>
          <c:smooth val="0"/>
          <c:extLst>
            <c:ext xmlns:c16="http://schemas.microsoft.com/office/drawing/2014/chart" uri="{C3380CC4-5D6E-409C-BE32-E72D297353CC}">
              <c16:uniqueId val="{00000001-06EA-48CD-9F33-D0DA0428DE0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ひたちなか市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157140</v>
      </c>
      <c r="AM8" s="45"/>
      <c r="AN8" s="45"/>
      <c r="AO8" s="45"/>
      <c r="AP8" s="45"/>
      <c r="AQ8" s="45"/>
      <c r="AR8" s="45"/>
      <c r="AS8" s="45"/>
      <c r="AT8" s="46">
        <f>データ!T6</f>
        <v>100.23</v>
      </c>
      <c r="AU8" s="46"/>
      <c r="AV8" s="46"/>
      <c r="AW8" s="46"/>
      <c r="AX8" s="46"/>
      <c r="AY8" s="46"/>
      <c r="AZ8" s="46"/>
      <c r="BA8" s="46"/>
      <c r="BB8" s="46">
        <f>データ!U6</f>
        <v>1567.79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0.51</v>
      </c>
      <c r="Q10" s="46"/>
      <c r="R10" s="46"/>
      <c r="S10" s="46"/>
      <c r="T10" s="46"/>
      <c r="U10" s="46"/>
      <c r="V10" s="46"/>
      <c r="W10" s="46">
        <f>データ!Q6</f>
        <v>100</v>
      </c>
      <c r="X10" s="46"/>
      <c r="Y10" s="46"/>
      <c r="Z10" s="46"/>
      <c r="AA10" s="46"/>
      <c r="AB10" s="46"/>
      <c r="AC10" s="46"/>
      <c r="AD10" s="45">
        <f>データ!R6</f>
        <v>3340</v>
      </c>
      <c r="AE10" s="45"/>
      <c r="AF10" s="45"/>
      <c r="AG10" s="45"/>
      <c r="AH10" s="45"/>
      <c r="AI10" s="45"/>
      <c r="AJ10" s="45"/>
      <c r="AK10" s="2"/>
      <c r="AL10" s="45">
        <f>データ!V6</f>
        <v>799</v>
      </c>
      <c r="AM10" s="45"/>
      <c r="AN10" s="45"/>
      <c r="AO10" s="45"/>
      <c r="AP10" s="45"/>
      <c r="AQ10" s="45"/>
      <c r="AR10" s="45"/>
      <c r="AS10" s="45"/>
      <c r="AT10" s="46">
        <f>データ!W6</f>
        <v>1.62</v>
      </c>
      <c r="AU10" s="46"/>
      <c r="AV10" s="46"/>
      <c r="AW10" s="46"/>
      <c r="AX10" s="46"/>
      <c r="AY10" s="46"/>
      <c r="AZ10" s="46"/>
      <c r="BA10" s="46"/>
      <c r="BB10" s="46">
        <f>データ!X6</f>
        <v>493.21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vxMtWv21Fkl9O/5POr5gE9Hr7IZW7vpeCgrsO6hGRU7VWApjMMgi72RiqpMpWFMFyP9ZipHqcTU3zHnkNYfrOA==" saltValue="SIo1UjhVPzenihNoG2K3p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82210</v>
      </c>
      <c r="D6" s="19">
        <f t="shared" si="3"/>
        <v>47</v>
      </c>
      <c r="E6" s="19">
        <f t="shared" si="3"/>
        <v>17</v>
      </c>
      <c r="F6" s="19">
        <f t="shared" si="3"/>
        <v>5</v>
      </c>
      <c r="G6" s="19">
        <f t="shared" si="3"/>
        <v>0</v>
      </c>
      <c r="H6" s="19" t="str">
        <f t="shared" si="3"/>
        <v>茨城県　ひたちなか市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0.51</v>
      </c>
      <c r="Q6" s="20">
        <f t="shared" si="3"/>
        <v>100</v>
      </c>
      <c r="R6" s="20">
        <f t="shared" si="3"/>
        <v>3340</v>
      </c>
      <c r="S6" s="20">
        <f t="shared" si="3"/>
        <v>157140</v>
      </c>
      <c r="T6" s="20">
        <f t="shared" si="3"/>
        <v>100.23</v>
      </c>
      <c r="U6" s="20">
        <f t="shared" si="3"/>
        <v>1567.79</v>
      </c>
      <c r="V6" s="20">
        <f t="shared" si="3"/>
        <v>799</v>
      </c>
      <c r="W6" s="20">
        <f t="shared" si="3"/>
        <v>1.62</v>
      </c>
      <c r="X6" s="20">
        <f t="shared" si="3"/>
        <v>493.21</v>
      </c>
      <c r="Y6" s="21">
        <f>IF(Y7="",NA(),Y7)</f>
        <v>97.63</v>
      </c>
      <c r="Z6" s="21">
        <f t="shared" ref="Z6:AH6" si="4">IF(Z7="",NA(),Z7)</f>
        <v>102.42</v>
      </c>
      <c r="AA6" s="21">
        <f t="shared" si="4"/>
        <v>100.44</v>
      </c>
      <c r="AB6" s="21">
        <f t="shared" si="4"/>
        <v>103.09</v>
      </c>
      <c r="AC6" s="21">
        <f t="shared" si="4"/>
        <v>89.6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778.81</v>
      </c>
      <c r="BP6" s="20" t="str">
        <f>IF(BP7="","",IF(BP7="-","【-】","【"&amp;SUBSTITUTE(TEXT(BP7,"#,##0.00"),"-","△")&amp;"】"))</f>
        <v>【786.37】</v>
      </c>
      <c r="BQ6" s="21">
        <f>IF(BQ7="",NA(),BQ7)</f>
        <v>72.33</v>
      </c>
      <c r="BR6" s="21">
        <f t="shared" ref="BR6:BZ6" si="8">IF(BR7="",NA(),BR7)</f>
        <v>52.55</v>
      </c>
      <c r="BS6" s="21">
        <f t="shared" si="8"/>
        <v>55.23</v>
      </c>
      <c r="BT6" s="21">
        <f t="shared" si="8"/>
        <v>86.17</v>
      </c>
      <c r="BU6" s="21">
        <f t="shared" si="8"/>
        <v>56.23</v>
      </c>
      <c r="BV6" s="21">
        <f t="shared" si="8"/>
        <v>59.8</v>
      </c>
      <c r="BW6" s="21">
        <f t="shared" si="8"/>
        <v>57.77</v>
      </c>
      <c r="BX6" s="21">
        <f t="shared" si="8"/>
        <v>57.31</v>
      </c>
      <c r="BY6" s="21">
        <f t="shared" si="8"/>
        <v>57.08</v>
      </c>
      <c r="BZ6" s="21">
        <f t="shared" si="8"/>
        <v>67.23</v>
      </c>
      <c r="CA6" s="20" t="str">
        <f>IF(CA7="","",IF(CA7="-","【-】","【"&amp;SUBSTITUTE(TEXT(CA7,"#,##0.00"),"-","△")&amp;"】"))</f>
        <v>【60.65】</v>
      </c>
      <c r="CB6" s="21">
        <f>IF(CB7="",NA(),CB7)</f>
        <v>184.7</v>
      </c>
      <c r="CC6" s="21">
        <f t="shared" ref="CC6:CK6" si="9">IF(CC7="",NA(),CC7)</f>
        <v>252.09</v>
      </c>
      <c r="CD6" s="21">
        <f t="shared" si="9"/>
        <v>235.99</v>
      </c>
      <c r="CE6" s="21">
        <f t="shared" si="9"/>
        <v>159.36000000000001</v>
      </c>
      <c r="CF6" s="21">
        <f t="shared" si="9"/>
        <v>230.73</v>
      </c>
      <c r="CG6" s="21">
        <f t="shared" si="9"/>
        <v>263.76</v>
      </c>
      <c r="CH6" s="21">
        <f t="shared" si="9"/>
        <v>274.35000000000002</v>
      </c>
      <c r="CI6" s="21">
        <f t="shared" si="9"/>
        <v>273.52</v>
      </c>
      <c r="CJ6" s="21">
        <f t="shared" si="9"/>
        <v>274.99</v>
      </c>
      <c r="CK6" s="21">
        <f t="shared" si="9"/>
        <v>228.21</v>
      </c>
      <c r="CL6" s="20" t="str">
        <f>IF(CL7="","",IF(CL7="-","【-】","【"&amp;SUBSTITUTE(TEXT(CL7,"#,##0.00"),"-","△")&amp;"】"))</f>
        <v>【256.97】</v>
      </c>
      <c r="CM6" s="21">
        <f>IF(CM7="",NA(),CM7)</f>
        <v>71.53</v>
      </c>
      <c r="CN6" s="21">
        <f t="shared" ref="CN6:CV6" si="10">IF(CN7="",NA(),CN7)</f>
        <v>72.88</v>
      </c>
      <c r="CO6" s="21">
        <f t="shared" si="10"/>
        <v>74.239999999999995</v>
      </c>
      <c r="CP6" s="21">
        <f t="shared" si="10"/>
        <v>74.239999999999995</v>
      </c>
      <c r="CQ6" s="21">
        <f t="shared" si="10"/>
        <v>75.930000000000007</v>
      </c>
      <c r="CR6" s="21">
        <f t="shared" si="10"/>
        <v>51.75</v>
      </c>
      <c r="CS6" s="21">
        <f t="shared" si="10"/>
        <v>50.68</v>
      </c>
      <c r="CT6" s="21">
        <f t="shared" si="10"/>
        <v>50.14</v>
      </c>
      <c r="CU6" s="21">
        <f t="shared" si="10"/>
        <v>54.83</v>
      </c>
      <c r="CV6" s="21">
        <f t="shared" si="10"/>
        <v>54.54</v>
      </c>
      <c r="CW6" s="20" t="str">
        <f>IF(CW7="","",IF(CW7="-","【-】","【"&amp;SUBSTITUTE(TEXT(CW7,"#,##0.00"),"-","△")&amp;"】"))</f>
        <v>【61.14】</v>
      </c>
      <c r="CX6" s="21">
        <f>IF(CX7="",NA(),CX7)</f>
        <v>94.57</v>
      </c>
      <c r="CY6" s="21">
        <f t="shared" ref="CY6:DG6" si="11">IF(CY7="",NA(),CY7)</f>
        <v>94.57</v>
      </c>
      <c r="CZ6" s="21">
        <f t="shared" si="11"/>
        <v>95.53</v>
      </c>
      <c r="DA6" s="21">
        <f t="shared" si="11"/>
        <v>95.57</v>
      </c>
      <c r="DB6" s="21">
        <f t="shared" si="11"/>
        <v>95.49</v>
      </c>
      <c r="DC6" s="21">
        <f t="shared" si="11"/>
        <v>84.84</v>
      </c>
      <c r="DD6" s="21">
        <f t="shared" si="11"/>
        <v>84.86</v>
      </c>
      <c r="DE6" s="21">
        <f t="shared" si="11"/>
        <v>84.98</v>
      </c>
      <c r="DF6" s="21">
        <f t="shared" si="11"/>
        <v>84.7</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0.01</v>
      </c>
      <c r="EO6" s="20" t="str">
        <f>IF(EO7="","",IF(EO7="-","【-】","【"&amp;SUBSTITUTE(TEXT(EO7,"#,##0.00"),"-","△")&amp;"】"))</f>
        <v>【0.03】</v>
      </c>
    </row>
    <row r="7" spans="1:145" s="22" customFormat="1" x14ac:dyDescent="0.15">
      <c r="A7" s="14"/>
      <c r="B7" s="23">
        <v>2021</v>
      </c>
      <c r="C7" s="23">
        <v>82210</v>
      </c>
      <c r="D7" s="23">
        <v>47</v>
      </c>
      <c r="E7" s="23">
        <v>17</v>
      </c>
      <c r="F7" s="23">
        <v>5</v>
      </c>
      <c r="G7" s="23">
        <v>0</v>
      </c>
      <c r="H7" s="23" t="s">
        <v>98</v>
      </c>
      <c r="I7" s="23" t="s">
        <v>99</v>
      </c>
      <c r="J7" s="23" t="s">
        <v>100</v>
      </c>
      <c r="K7" s="23" t="s">
        <v>101</v>
      </c>
      <c r="L7" s="23" t="s">
        <v>102</v>
      </c>
      <c r="M7" s="23" t="s">
        <v>103</v>
      </c>
      <c r="N7" s="24" t="s">
        <v>104</v>
      </c>
      <c r="O7" s="24" t="s">
        <v>105</v>
      </c>
      <c r="P7" s="24">
        <v>0.51</v>
      </c>
      <c r="Q7" s="24">
        <v>100</v>
      </c>
      <c r="R7" s="24">
        <v>3340</v>
      </c>
      <c r="S7" s="24">
        <v>157140</v>
      </c>
      <c r="T7" s="24">
        <v>100.23</v>
      </c>
      <c r="U7" s="24">
        <v>1567.79</v>
      </c>
      <c r="V7" s="24">
        <v>799</v>
      </c>
      <c r="W7" s="24">
        <v>1.62</v>
      </c>
      <c r="X7" s="24">
        <v>493.21</v>
      </c>
      <c r="Y7" s="24">
        <v>97.63</v>
      </c>
      <c r="Z7" s="24">
        <v>102.42</v>
      </c>
      <c r="AA7" s="24">
        <v>100.44</v>
      </c>
      <c r="AB7" s="24">
        <v>103.09</v>
      </c>
      <c r="AC7" s="24">
        <v>89.6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778.81</v>
      </c>
      <c r="BP7" s="24">
        <v>786.37</v>
      </c>
      <c r="BQ7" s="24">
        <v>72.33</v>
      </c>
      <c r="BR7" s="24">
        <v>52.55</v>
      </c>
      <c r="BS7" s="24">
        <v>55.23</v>
      </c>
      <c r="BT7" s="24">
        <v>86.17</v>
      </c>
      <c r="BU7" s="24">
        <v>56.23</v>
      </c>
      <c r="BV7" s="24">
        <v>59.8</v>
      </c>
      <c r="BW7" s="24">
        <v>57.77</v>
      </c>
      <c r="BX7" s="24">
        <v>57.31</v>
      </c>
      <c r="BY7" s="24">
        <v>57.08</v>
      </c>
      <c r="BZ7" s="24">
        <v>67.23</v>
      </c>
      <c r="CA7" s="24">
        <v>60.65</v>
      </c>
      <c r="CB7" s="24">
        <v>184.7</v>
      </c>
      <c r="CC7" s="24">
        <v>252.09</v>
      </c>
      <c r="CD7" s="24">
        <v>235.99</v>
      </c>
      <c r="CE7" s="24">
        <v>159.36000000000001</v>
      </c>
      <c r="CF7" s="24">
        <v>230.73</v>
      </c>
      <c r="CG7" s="24">
        <v>263.76</v>
      </c>
      <c r="CH7" s="24">
        <v>274.35000000000002</v>
      </c>
      <c r="CI7" s="24">
        <v>273.52</v>
      </c>
      <c r="CJ7" s="24">
        <v>274.99</v>
      </c>
      <c r="CK7" s="24">
        <v>228.21</v>
      </c>
      <c r="CL7" s="24">
        <v>256.97000000000003</v>
      </c>
      <c r="CM7" s="24">
        <v>71.53</v>
      </c>
      <c r="CN7" s="24">
        <v>72.88</v>
      </c>
      <c r="CO7" s="24">
        <v>74.239999999999995</v>
      </c>
      <c r="CP7" s="24">
        <v>74.239999999999995</v>
      </c>
      <c r="CQ7" s="24">
        <v>75.930000000000007</v>
      </c>
      <c r="CR7" s="24">
        <v>51.75</v>
      </c>
      <c r="CS7" s="24">
        <v>50.68</v>
      </c>
      <c r="CT7" s="24">
        <v>50.14</v>
      </c>
      <c r="CU7" s="24">
        <v>54.83</v>
      </c>
      <c r="CV7" s="24">
        <v>54.54</v>
      </c>
      <c r="CW7" s="24">
        <v>61.14</v>
      </c>
      <c r="CX7" s="24">
        <v>94.57</v>
      </c>
      <c r="CY7" s="24">
        <v>94.57</v>
      </c>
      <c r="CZ7" s="24">
        <v>95.53</v>
      </c>
      <c r="DA7" s="24">
        <v>95.57</v>
      </c>
      <c r="DB7" s="24">
        <v>95.49</v>
      </c>
      <c r="DC7" s="24">
        <v>84.84</v>
      </c>
      <c r="DD7" s="24">
        <v>84.86</v>
      </c>
      <c r="DE7" s="24">
        <v>84.98</v>
      </c>
      <c r="DF7" s="24">
        <v>84.7</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2023-01-30T05:17:18Z</cp:lastPrinted>
  <dcterms:created xsi:type="dcterms:W3CDTF">2022-12-01T01:55:42Z</dcterms:created>
  <dcterms:modified xsi:type="dcterms:W3CDTF">2023-02-13T09:12:13Z</dcterms:modified>
  <cp:category/>
</cp:coreProperties>
</file>