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7_農業集落排水（法適）16\"/>
    </mc:Choice>
  </mc:AlternateContent>
  <workbookProtection workbookAlgorithmName="SHA-512" workbookHashValue="OL4avcSsMQHehzX36xyaWevFucq051Rte1yomC3XPW4P76Pqm3D/e47k/L+rST1vYAzMw+SbXuHrVxjif3mzlQ==" workbookSaltValue="dgaIl2wpez/XknNHYGMn5A==" workbookSpinCount="100000" lockStructure="1"/>
  <bookViews>
    <workbookView xWindow="0" yWindow="0" windowWidth="28800" windowHeight="1221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BB10" i="4"/>
  <c r="AT10" i="4"/>
  <c r="AD10" i="4"/>
  <c r="W10" i="4"/>
  <c r="P10" i="4"/>
  <c r="I10" i="4"/>
  <c r="B10" i="4"/>
  <c r="AT8" i="4"/>
  <c r="AD8" i="4"/>
  <c r="W8" i="4"/>
  <c r="P8" i="4"/>
  <c r="B8" i="4"/>
  <c r="B6" i="4"/>
</calcChain>
</file>

<file path=xl/sharedStrings.xml><?xml version="1.0" encoding="utf-8"?>
<sst xmlns="http://schemas.openxmlformats.org/spreadsheetml/2006/main" count="297" uniqueCount="119">
  <si>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</si>
  <si>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</si>
  <si>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</si>
  <si>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</si>
  <si>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</si>
  <si>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</si>
  <si>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</si>
  <si>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</si>
  <si>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</si>
  <si>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</si>
  <si>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</si>
  <si>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</si>
  <si>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</si>
  <si>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</si>
  <si>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</si>
  <si>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</si>
  <si>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</si>
  <si>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</si>
  <si>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</si>
  <si>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</si>
  <si>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</si>
  <si>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</si>
  <si>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</si>
  <si>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</si>
  <si>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</si>
  <si>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</si>
  <si>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</si>
  <si>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</si>
  <si>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</si>
  <si>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</si>
  <si>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</si>
  <si>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</si>
  <si>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</si>
  <si>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</si>
  <si>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</si>
  <si>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</si>
  <si>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</si>
  <si>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</si>
  <si>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</si>
  <si>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</si>
  <si>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</si>
  <si>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</si>
  <si>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</si>
  <si>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</si>
  <si>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</si>
  <si>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</si>
  <si>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</si>
  <si>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</si>
  <si>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</si>
  <si>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</si>
  <si>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</si>
  <si>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</si>
  <si>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</si>
  <si>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</si>
  <si>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</si>
  <si>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</si>
  <si>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</si>
  <si>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</si>
  <si>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</si>
  <si>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</si>
  <si>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</si>
  <si>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</si>
  <si>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</si>
  <si>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</si>
  <si>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</si>
  <si>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</si>
  <si>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</si>
  <si>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</si>
  <si>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</si>
  <si>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</si>
  <si>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</si>
  <si>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</si>
  <si>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</si>
  <si>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</si>
  <si>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</si>
  <si>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</si>
  <si>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</si>
  <si>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</si>
  <si>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</si>
  <si>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</si>
  <si>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</si>
  <si>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</si>
  <si>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</si>
  <si>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</si>
  <si>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</si>
  <si>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</si>
  <si>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</si>
  <si>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</si>
  <si>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</si>
  <si>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</si>
  <si>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</si>
  <si>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</si>
  <si>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</si>
  <si>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</si>
  <si>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</si>
  <si>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</si>
  <si>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筑西市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</si>
  <si>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</si>
  <si>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</si>
  <si>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</si>
  <si>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</si>
  <si>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</si>
  <si>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</si>
  <si>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</si>
  <si>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</si>
  <si>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</si>
  <si>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</si>
  <si>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</si>
  <si>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</si>
  <si>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</si>
  <si>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</si>
  <si>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</si>
  <si>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</si>
  <si>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</si>
  <si>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</si>
  <si>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</si>
  <si>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①公営企業会計移行後間もないため、減価償却累計額が低い水準となっている。今後は、更新工事に伴い、有形固定資産の帳簿価格が増加することになるため、更新費用の平準化による事業運営が必要となる。
②耐用年数の経過した管路がないものの、施設数が多いことから、同時期に耐用年数の経過する管路が生じるため、管渠老朽化水準が大きく変化することになる。
③施設及び管渠の更新工事には、多額の費用が必要となることから、費用の平準化を図る必要がある。</t>
    <rPh sb="9" eb="10">
      <t>ゴ</t>
    </rPh>
    <rPh sb="10" eb="11">
      <t>マ</t>
    </rPh>
    <rPh sb="172" eb="173">
      <t>オヨ</t>
    </rPh>
    <rPh sb="174" eb="176">
      <t>カンキョ</t>
    </rPh>
    <phoneticPr fontId="4"/>
  </si>
  <si>
    <t>　経常収支比率は100％を超え、その他経営指標についても類似団体平均を上回っているが、経費回収率は100%に達しておらず、一般会計からの補助金に依存している状況であることから、健全な経営とは言えない状況である。
　また、施設の老朽化状況についても、公営企業会計移行後間もないため、指標は良好な水準を示しているが、今後の修繕及び更新工事等により、低下していくことが想定される。
　将来的にも、受益者に対する安定的かつ持続的なサービスを提供するためには、長期的な展望を必要とする更新計画及び人口減少に備えた施設規模の検証や、経営戦略の見直し等を行い、経営の健全化を図る必要がある。</t>
    <rPh sb="68" eb="71">
      <t>ホジョキン</t>
    </rPh>
    <rPh sb="132" eb="133">
      <t>ゴ</t>
    </rPh>
    <rPh sb="133" eb="134">
      <t>マ</t>
    </rPh>
    <phoneticPr fontId="4"/>
  </si>
  <si>
    <t>地方公営企業法の適用以前の比率は示していない。
①一般会計補助金に依存した事業運営となっており、今後、老朽化による修繕及び更新工事が増加する見込みであることから、費用の平準化を図り、かつ、使用料の見直しを検討していく必要がある。
②累積欠損金は生じていない。
③流動比率が延びているが、事業運営の財源は一般会計補助金に依存している状況である。老朽化による更新工事が増加するため、修繕費用の平準化及び使用料の見直しを検討するとともに、未収金の回収を強化しなければならない。
④企業債残高対事業規模比率は，他会計繰入金にて賄っているため、０％となっている。
⑤全国平均を上回っているが、一般会計補助金に依存していることから、継続的な接続推進及び使用料の見直しを検討する必要がある。
⑥効率的な汚水処理を行うため、維持管理費の削減と、継続的な接続推進を図る必要がある。
⑦稼働率が高い地区では100%を超え、低い地区では50%を下回るため、接続推進を図る必要がある。
⑧接続率の向上のため、継続的な接続推進を図る必要がある。</t>
    <rPh sb="29" eb="32">
      <t>ホジョキン</t>
    </rPh>
    <rPh sb="88" eb="89">
      <t>ハカ</t>
    </rPh>
    <rPh sb="102" eb="104">
      <t>ケントウ</t>
    </rPh>
    <rPh sb="131" eb="135">
      <t>リュウドウヒリツ</t>
    </rPh>
    <rPh sb="136" eb="137">
      <t>ノ</t>
    </rPh>
    <rPh sb="155" eb="157">
      <t>ホジョ</t>
    </rPh>
    <rPh sb="207" eb="209">
      <t>ケントウ</t>
    </rPh>
    <rPh sb="278" eb="280">
      <t>ゼンコク</t>
    </rPh>
    <rPh sb="280" eb="282">
      <t>ヘイキン</t>
    </rPh>
    <rPh sb="283" eb="285">
      <t>ウワマワ</t>
    </rPh>
    <rPh sb="291" eb="295">
      <t>イッパンカイケイ</t>
    </rPh>
    <rPh sb="299" eb="301">
      <t>イゾン</t>
    </rPh>
    <rPh sb="328" eb="330">
      <t>ケントウ</t>
    </rPh>
    <rPh sb="340" eb="343">
      <t>コウリツテキ</t>
    </rPh>
    <rPh sb="344" eb="348">
      <t>オスイショリ</t>
    </rPh>
    <rPh sb="349" eb="350">
      <t>オコナ</t>
    </rPh>
    <rPh sb="354" eb="360">
      <t>オスイショリゲンカ</t>
    </rPh>
    <rPh sb="417" eb="421">
      <t>セツゾクスイシン</t>
    </rPh>
    <rPh sb="422" eb="423">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</si>
</sst>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EF1-46C1-8DCE-260BC9BC9F1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0.01</c:v>
                </c:pt>
              </c:numCache>
            </c:numRef>
          </c:val>
          <c:smooth val="0"/>
          <c:extLst>
            <c:ext xmlns:c16="http://schemas.microsoft.com/office/drawing/2014/chart" uri="{C3380CC4-5D6E-409C-BE32-E72D297353CC}">
              <c16:uniqueId val="{00000001-2EF1-46C1-8DCE-260BC9BC9F1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65.61</c:v>
                </c:pt>
                <c:pt idx="4">
                  <c:v>65.23</c:v>
                </c:pt>
              </c:numCache>
            </c:numRef>
          </c:val>
          <c:extLst>
            <c:ext xmlns:c16="http://schemas.microsoft.com/office/drawing/2014/chart" uri="{C3380CC4-5D6E-409C-BE32-E72D297353CC}">
              <c16:uniqueId val="{00000000-106A-44D2-B421-0A5843E934E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55.26</c:v>
                </c:pt>
                <c:pt idx="4">
                  <c:v>54.54</c:v>
                </c:pt>
              </c:numCache>
            </c:numRef>
          </c:val>
          <c:smooth val="0"/>
          <c:extLst>
            <c:ext xmlns:c16="http://schemas.microsoft.com/office/drawing/2014/chart" uri="{C3380CC4-5D6E-409C-BE32-E72D297353CC}">
              <c16:uniqueId val="{00000001-106A-44D2-B421-0A5843E934E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92.58</c:v>
                </c:pt>
                <c:pt idx="4">
                  <c:v>92.61</c:v>
                </c:pt>
              </c:numCache>
            </c:numRef>
          </c:val>
          <c:extLst>
            <c:ext xmlns:c16="http://schemas.microsoft.com/office/drawing/2014/chart" uri="{C3380CC4-5D6E-409C-BE32-E72D297353CC}">
              <c16:uniqueId val="{00000000-70EA-487F-A8F7-315D4E40E08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90.52</c:v>
                </c:pt>
                <c:pt idx="4">
                  <c:v>90.3</c:v>
                </c:pt>
              </c:numCache>
            </c:numRef>
          </c:val>
          <c:smooth val="0"/>
          <c:extLst>
            <c:ext xmlns:c16="http://schemas.microsoft.com/office/drawing/2014/chart" uri="{C3380CC4-5D6E-409C-BE32-E72D297353CC}">
              <c16:uniqueId val="{00000001-70EA-487F-A8F7-315D4E40E08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104.25</c:v>
                </c:pt>
                <c:pt idx="4">
                  <c:v>103.64</c:v>
                </c:pt>
              </c:numCache>
            </c:numRef>
          </c:val>
          <c:extLst>
            <c:ext xmlns:c16="http://schemas.microsoft.com/office/drawing/2014/chart" uri="{C3380CC4-5D6E-409C-BE32-E72D297353CC}">
              <c16:uniqueId val="{00000000-75B0-4E21-8BFC-942211896AB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103.09</c:v>
                </c:pt>
                <c:pt idx="4">
                  <c:v>102.11</c:v>
                </c:pt>
              </c:numCache>
            </c:numRef>
          </c:val>
          <c:smooth val="0"/>
          <c:extLst>
            <c:ext xmlns:c16="http://schemas.microsoft.com/office/drawing/2014/chart" uri="{C3380CC4-5D6E-409C-BE32-E72D297353CC}">
              <c16:uniqueId val="{00000001-75B0-4E21-8BFC-942211896AB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3.7</c:v>
                </c:pt>
                <c:pt idx="4">
                  <c:v>7.14</c:v>
                </c:pt>
              </c:numCache>
            </c:numRef>
          </c:val>
          <c:extLst>
            <c:ext xmlns:c16="http://schemas.microsoft.com/office/drawing/2014/chart" uri="{C3380CC4-5D6E-409C-BE32-E72D297353CC}">
              <c16:uniqueId val="{00000000-ACE6-496D-B065-AC7FEFDE66B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24.8</c:v>
                </c:pt>
                <c:pt idx="4">
                  <c:v>28.12</c:v>
                </c:pt>
              </c:numCache>
            </c:numRef>
          </c:val>
          <c:smooth val="0"/>
          <c:extLst>
            <c:ext xmlns:c16="http://schemas.microsoft.com/office/drawing/2014/chart" uri="{C3380CC4-5D6E-409C-BE32-E72D297353CC}">
              <c16:uniqueId val="{00000001-ACE6-496D-B065-AC7FEFDE66B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803-4D26-B029-022A6942D29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3803-4D26-B029-022A6942D29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084-49C1-B694-1889771760A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101.24</c:v>
                </c:pt>
                <c:pt idx="4">
                  <c:v>124.9</c:v>
                </c:pt>
              </c:numCache>
            </c:numRef>
          </c:val>
          <c:smooth val="0"/>
          <c:extLst>
            <c:ext xmlns:c16="http://schemas.microsoft.com/office/drawing/2014/chart" uri="{C3380CC4-5D6E-409C-BE32-E72D297353CC}">
              <c16:uniqueId val="{00000001-0084-49C1-B694-1889771760A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109.69</c:v>
                </c:pt>
                <c:pt idx="4">
                  <c:v>121.23</c:v>
                </c:pt>
              </c:numCache>
            </c:numRef>
          </c:val>
          <c:extLst>
            <c:ext xmlns:c16="http://schemas.microsoft.com/office/drawing/2014/chart" uri="{C3380CC4-5D6E-409C-BE32-E72D297353CC}">
              <c16:uniqueId val="{00000000-8509-44E1-94AC-597C8290FEB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37.24</c:v>
                </c:pt>
                <c:pt idx="4">
                  <c:v>33.58</c:v>
                </c:pt>
              </c:numCache>
            </c:numRef>
          </c:val>
          <c:smooth val="0"/>
          <c:extLst>
            <c:ext xmlns:c16="http://schemas.microsoft.com/office/drawing/2014/chart" uri="{C3380CC4-5D6E-409C-BE32-E72D297353CC}">
              <c16:uniqueId val="{00000001-8509-44E1-94AC-597C8290FEB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DC2-45CC-ACCF-257ED63A064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783.8</c:v>
                </c:pt>
                <c:pt idx="4">
                  <c:v>778.81</c:v>
                </c:pt>
              </c:numCache>
            </c:numRef>
          </c:val>
          <c:smooth val="0"/>
          <c:extLst>
            <c:ext xmlns:c16="http://schemas.microsoft.com/office/drawing/2014/chart" uri="{C3380CC4-5D6E-409C-BE32-E72D297353CC}">
              <c16:uniqueId val="{00000001-3DC2-45CC-ACCF-257ED63A064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77.42</c:v>
                </c:pt>
                <c:pt idx="4">
                  <c:v>81.42</c:v>
                </c:pt>
              </c:numCache>
            </c:numRef>
          </c:val>
          <c:extLst>
            <c:ext xmlns:c16="http://schemas.microsoft.com/office/drawing/2014/chart" uri="{C3380CC4-5D6E-409C-BE32-E72D297353CC}">
              <c16:uniqueId val="{00000000-68E1-4C73-9249-6D545CA435F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68.11</c:v>
                </c:pt>
                <c:pt idx="4">
                  <c:v>67.23</c:v>
                </c:pt>
              </c:numCache>
            </c:numRef>
          </c:val>
          <c:smooth val="0"/>
          <c:extLst>
            <c:ext xmlns:c16="http://schemas.microsoft.com/office/drawing/2014/chart" uri="{C3380CC4-5D6E-409C-BE32-E72D297353CC}">
              <c16:uniqueId val="{00000001-68E1-4C73-9249-6D545CA435F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165.71</c:v>
                </c:pt>
                <c:pt idx="4">
                  <c:v>157.02000000000001</c:v>
                </c:pt>
              </c:numCache>
            </c:numRef>
          </c:val>
          <c:extLst>
            <c:ext xmlns:c16="http://schemas.microsoft.com/office/drawing/2014/chart" uri="{C3380CC4-5D6E-409C-BE32-E72D297353CC}">
              <c16:uniqueId val="{00000000-A534-4F68-89FF-C3908CC3751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222.41</c:v>
                </c:pt>
                <c:pt idx="4">
                  <c:v>228.21</c:v>
                </c:pt>
              </c:numCache>
            </c:numRef>
          </c:val>
          <c:smooth val="0"/>
          <c:extLst>
            <c:ext xmlns:c16="http://schemas.microsoft.com/office/drawing/2014/chart" uri="{C3380CC4-5D6E-409C-BE32-E72D297353CC}">
              <c16:uniqueId val="{00000001-A534-4F68-89FF-C3908CC3751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0"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筑西市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102235</v>
      </c>
      <c r="AM8" s="42"/>
      <c r="AN8" s="42"/>
      <c r="AO8" s="42"/>
      <c r="AP8" s="42"/>
      <c r="AQ8" s="42"/>
      <c r="AR8" s="42"/>
      <c r="AS8" s="42"/>
      <c r="AT8" s="35">
        <f>データ!T6</f>
        <v>205.3</v>
      </c>
      <c r="AU8" s="35"/>
      <c r="AV8" s="35"/>
      <c r="AW8" s="35"/>
      <c r="AX8" s="35"/>
      <c r="AY8" s="35"/>
      <c r="AZ8" s="35"/>
      <c r="BA8" s="35"/>
      <c r="BB8" s="35">
        <f>データ!U6</f>
        <v>497.98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78.95</v>
      </c>
      <c r="J10" s="35"/>
      <c r="K10" s="35"/>
      <c r="L10" s="35"/>
      <c r="M10" s="35"/>
      <c r="N10" s="35"/>
      <c r="O10" s="35"/>
      <c r="P10" s="35">
        <f>データ!P6</f>
        <v>16.329999999999998</v>
      </c>
      <c r="Q10" s="35"/>
      <c r="R10" s="35"/>
      <c r="S10" s="35"/>
      <c r="T10" s="35"/>
      <c r="U10" s="35"/>
      <c r="V10" s="35"/>
      <c r="W10" s="35">
        <f>データ!Q6</f>
        <v>100</v>
      </c>
      <c r="X10" s="35"/>
      <c r="Y10" s="35"/>
      <c r="Z10" s="35"/>
      <c r="AA10" s="35"/>
      <c r="AB10" s="35"/>
      <c r="AC10" s="35"/>
      <c r="AD10" s="42">
        <f>データ!R6</f>
        <v>4010</v>
      </c>
      <c r="AE10" s="42"/>
      <c r="AF10" s="42"/>
      <c r="AG10" s="42"/>
      <c r="AH10" s="42"/>
      <c r="AI10" s="42"/>
      <c r="AJ10" s="42"/>
      <c r="AK10" s="2"/>
      <c r="AL10" s="42">
        <f>データ!V6</f>
        <v>16639</v>
      </c>
      <c r="AM10" s="42"/>
      <c r="AN10" s="42"/>
      <c r="AO10" s="42"/>
      <c r="AP10" s="42"/>
      <c r="AQ10" s="42"/>
      <c r="AR10" s="42"/>
      <c r="AS10" s="42"/>
      <c r="AT10" s="35">
        <f>データ!W6</f>
        <v>10.3</v>
      </c>
      <c r="AU10" s="35"/>
      <c r="AV10" s="35"/>
      <c r="AW10" s="35"/>
      <c r="AX10" s="35"/>
      <c r="AY10" s="35"/>
      <c r="AZ10" s="35"/>
      <c r="BA10" s="35"/>
      <c r="BB10" s="35">
        <f>データ!X6</f>
        <v>1615.44</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117</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TtwE3G1Ldr+ZYmZ0GlJ5n93xp4DL5RtmMDRIZQHk9qRoxSTZOyLy4FO+UHsV/sU5a5UbFvOs7oSe6EZcilxVBw==" saltValue="2/8g3gx6cpqF1Fe0/xQc7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82279</v>
      </c>
      <c r="D6" s="19">
        <f t="shared" si="3"/>
        <v>46</v>
      </c>
      <c r="E6" s="19">
        <f t="shared" si="3"/>
        <v>17</v>
      </c>
      <c r="F6" s="19">
        <f t="shared" si="3"/>
        <v>5</v>
      </c>
      <c r="G6" s="19">
        <f t="shared" si="3"/>
        <v>0</v>
      </c>
      <c r="H6" s="19" t="str">
        <f t="shared" si="3"/>
        <v>茨城県　筑西市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78.95</v>
      </c>
      <c r="P6" s="20">
        <f t="shared" si="3"/>
        <v>16.329999999999998</v>
      </c>
      <c r="Q6" s="20">
        <f t="shared" si="3"/>
        <v>100</v>
      </c>
      <c r="R6" s="20">
        <f t="shared" si="3"/>
        <v>4010</v>
      </c>
      <c r="S6" s="20">
        <f t="shared" si="3"/>
        <v>102235</v>
      </c>
      <c r="T6" s="20">
        <f t="shared" si="3"/>
        <v>205.3</v>
      </c>
      <c r="U6" s="20">
        <f t="shared" si="3"/>
        <v>497.98</v>
      </c>
      <c r="V6" s="20">
        <f t="shared" si="3"/>
        <v>16639</v>
      </c>
      <c r="W6" s="20">
        <f t="shared" si="3"/>
        <v>10.3</v>
      </c>
      <c r="X6" s="20">
        <f t="shared" si="3"/>
        <v>1615.44</v>
      </c>
      <c r="Y6" s="21" t="str">
        <f>IF(Y7="",NA(),Y7)</f>
        <v>-</v>
      </c>
      <c r="Z6" s="21" t="str">
        <f t="shared" ref="Z6:AH6" si="4">IF(Z7="",NA(),Z7)</f>
        <v>-</v>
      </c>
      <c r="AA6" s="21" t="str">
        <f t="shared" si="4"/>
        <v>-</v>
      </c>
      <c r="AB6" s="21">
        <f t="shared" si="4"/>
        <v>104.25</v>
      </c>
      <c r="AC6" s="21">
        <f t="shared" si="4"/>
        <v>103.64</v>
      </c>
      <c r="AD6" s="21" t="str">
        <f t="shared" si="4"/>
        <v>-</v>
      </c>
      <c r="AE6" s="21" t="str">
        <f t="shared" si="4"/>
        <v>-</v>
      </c>
      <c r="AF6" s="21" t="str">
        <f t="shared" si="4"/>
        <v>-</v>
      </c>
      <c r="AG6" s="21">
        <f t="shared" si="4"/>
        <v>103.09</v>
      </c>
      <c r="AH6" s="21">
        <f t="shared" si="4"/>
        <v>102.11</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101.24</v>
      </c>
      <c r="AS6" s="21">
        <f t="shared" si="5"/>
        <v>124.9</v>
      </c>
      <c r="AT6" s="20" t="str">
        <f>IF(AT7="","",IF(AT7="-","【-】","【"&amp;SUBSTITUTE(TEXT(AT7,"#,##0.00"),"-","△")&amp;"】"))</f>
        <v>【128.23】</v>
      </c>
      <c r="AU6" s="21" t="str">
        <f>IF(AU7="",NA(),AU7)</f>
        <v>-</v>
      </c>
      <c r="AV6" s="21" t="str">
        <f t="shared" ref="AV6:BD6" si="6">IF(AV7="",NA(),AV7)</f>
        <v>-</v>
      </c>
      <c r="AW6" s="21" t="str">
        <f t="shared" si="6"/>
        <v>-</v>
      </c>
      <c r="AX6" s="21">
        <f t="shared" si="6"/>
        <v>109.69</v>
      </c>
      <c r="AY6" s="21">
        <f t="shared" si="6"/>
        <v>121.23</v>
      </c>
      <c r="AZ6" s="21" t="str">
        <f t="shared" si="6"/>
        <v>-</v>
      </c>
      <c r="BA6" s="21" t="str">
        <f t="shared" si="6"/>
        <v>-</v>
      </c>
      <c r="BB6" s="21" t="str">
        <f t="shared" si="6"/>
        <v>-</v>
      </c>
      <c r="BC6" s="21">
        <f t="shared" si="6"/>
        <v>37.24</v>
      </c>
      <c r="BD6" s="21">
        <f t="shared" si="6"/>
        <v>33.58</v>
      </c>
      <c r="BE6" s="20" t="str">
        <f>IF(BE7="","",IF(BE7="-","【-】","【"&amp;SUBSTITUTE(TEXT(BE7,"#,##0.00"),"-","△")&amp;"】"))</f>
        <v>【34.77】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783.8</v>
      </c>
      <c r="BO6" s="21">
        <f t="shared" si="7"/>
        <v>778.81</v>
      </c>
      <c r="BP6" s="20" t="str">
        <f>IF(BP7="","",IF(BP7="-","【-】","【"&amp;SUBSTITUTE(TEXT(BP7,"#,##0.00"),"-","△")&amp;"】"))</f>
        <v>【786.37】</v>
      </c>
      <c r="BQ6" s="21" t="str">
        <f>IF(BQ7="",NA(),BQ7)</f>
        <v>-</v>
      </c>
      <c r="BR6" s="21" t="str">
        <f t="shared" ref="BR6:BZ6" si="8">IF(BR7="",NA(),BR7)</f>
        <v>-</v>
      </c>
      <c r="BS6" s="21" t="str">
        <f t="shared" si="8"/>
        <v>-</v>
      </c>
      <c r="BT6" s="21">
        <f t="shared" si="8"/>
        <v>77.42</v>
      </c>
      <c r="BU6" s="21">
        <f t="shared" si="8"/>
        <v>81.42</v>
      </c>
      <c r="BV6" s="21" t="str">
        <f t="shared" si="8"/>
        <v>-</v>
      </c>
      <c r="BW6" s="21" t="str">
        <f t="shared" si="8"/>
        <v>-</v>
      </c>
      <c r="BX6" s="21" t="str">
        <f t="shared" si="8"/>
        <v>-</v>
      </c>
      <c r="BY6" s="21">
        <f t="shared" si="8"/>
        <v>68.11</v>
      </c>
      <c r="BZ6" s="21">
        <f t="shared" si="8"/>
        <v>67.23</v>
      </c>
      <c r="CA6" s="20" t="str">
        <f>IF(CA7="","",IF(CA7="-","【-】","【"&amp;SUBSTITUTE(TEXT(CA7,"#,##0.00"),"-","△")&amp;"】"))</f>
        <v>【60.65】</v>
      </c>
      <c r="CB6" s="21" t="str">
        <f>IF(CB7="",NA(),CB7)</f>
        <v>-</v>
      </c>
      <c r="CC6" s="21" t="str">
        <f t="shared" ref="CC6:CK6" si="9">IF(CC7="",NA(),CC7)</f>
        <v>-</v>
      </c>
      <c r="CD6" s="21" t="str">
        <f t="shared" si="9"/>
        <v>-</v>
      </c>
      <c r="CE6" s="21">
        <f t="shared" si="9"/>
        <v>165.71</v>
      </c>
      <c r="CF6" s="21">
        <f t="shared" si="9"/>
        <v>157.02000000000001</v>
      </c>
      <c r="CG6" s="21" t="str">
        <f t="shared" si="9"/>
        <v>-</v>
      </c>
      <c r="CH6" s="21" t="str">
        <f t="shared" si="9"/>
        <v>-</v>
      </c>
      <c r="CI6" s="21" t="str">
        <f t="shared" si="9"/>
        <v>-</v>
      </c>
      <c r="CJ6" s="21">
        <f t="shared" si="9"/>
        <v>222.41</v>
      </c>
      <c r="CK6" s="21">
        <f t="shared" si="9"/>
        <v>228.21</v>
      </c>
      <c r="CL6" s="20" t="str">
        <f>IF(CL7="","",IF(CL7="-","【-】","【"&amp;SUBSTITUTE(TEXT(CL7,"#,##0.00"),"-","△")&amp;"】"))</f>
        <v>【256.97】</v>
      </c>
      <c r="CM6" s="21" t="str">
        <f>IF(CM7="",NA(),CM7)</f>
        <v>-</v>
      </c>
      <c r="CN6" s="21" t="str">
        <f t="shared" ref="CN6:CV6" si="10">IF(CN7="",NA(),CN7)</f>
        <v>-</v>
      </c>
      <c r="CO6" s="21" t="str">
        <f t="shared" si="10"/>
        <v>-</v>
      </c>
      <c r="CP6" s="21">
        <f t="shared" si="10"/>
        <v>65.61</v>
      </c>
      <c r="CQ6" s="21">
        <f t="shared" si="10"/>
        <v>65.23</v>
      </c>
      <c r="CR6" s="21" t="str">
        <f t="shared" si="10"/>
        <v>-</v>
      </c>
      <c r="CS6" s="21" t="str">
        <f t="shared" si="10"/>
        <v>-</v>
      </c>
      <c r="CT6" s="21" t="str">
        <f t="shared" si="10"/>
        <v>-</v>
      </c>
      <c r="CU6" s="21">
        <f t="shared" si="10"/>
        <v>55.26</v>
      </c>
      <c r="CV6" s="21">
        <f t="shared" si="10"/>
        <v>54.54</v>
      </c>
      <c r="CW6" s="20" t="str">
        <f>IF(CW7="","",IF(CW7="-","【-】","【"&amp;SUBSTITUTE(TEXT(CW7,"#,##0.00"),"-","△")&amp;"】"))</f>
        <v>【61.14】</v>
      </c>
      <c r="CX6" s="21" t="str">
        <f>IF(CX7="",NA(),CX7)</f>
        <v>-</v>
      </c>
      <c r="CY6" s="21" t="str">
        <f t="shared" ref="CY6:DG6" si="11">IF(CY7="",NA(),CY7)</f>
        <v>-</v>
      </c>
      <c r="CZ6" s="21" t="str">
        <f t="shared" si="11"/>
        <v>-</v>
      </c>
      <c r="DA6" s="21">
        <f t="shared" si="11"/>
        <v>92.58</v>
      </c>
      <c r="DB6" s="21">
        <f t="shared" si="11"/>
        <v>92.61</v>
      </c>
      <c r="DC6" s="21" t="str">
        <f t="shared" si="11"/>
        <v>-</v>
      </c>
      <c r="DD6" s="21" t="str">
        <f t="shared" si="11"/>
        <v>-</v>
      </c>
      <c r="DE6" s="21" t="str">
        <f t="shared" si="11"/>
        <v>-</v>
      </c>
      <c r="DF6" s="21">
        <f t="shared" si="11"/>
        <v>90.52</v>
      </c>
      <c r="DG6" s="21">
        <f t="shared" si="11"/>
        <v>90.3</v>
      </c>
      <c r="DH6" s="20" t="str">
        <f>IF(DH7="","",IF(DH7="-","【-】","【"&amp;SUBSTITUTE(TEXT(DH7,"#,##0.00"),"-","△")&amp;"】"))</f>
        <v>【86.91】</v>
      </c>
      <c r="DI6" s="21" t="str">
        <f>IF(DI7="",NA(),DI7)</f>
        <v>-</v>
      </c>
      <c r="DJ6" s="21" t="str">
        <f t="shared" ref="DJ6:DR6" si="12">IF(DJ7="",NA(),DJ7)</f>
        <v>-</v>
      </c>
      <c r="DK6" s="21" t="str">
        <f t="shared" si="12"/>
        <v>-</v>
      </c>
      <c r="DL6" s="21">
        <f t="shared" si="12"/>
        <v>3.7</v>
      </c>
      <c r="DM6" s="21">
        <f t="shared" si="12"/>
        <v>7.14</v>
      </c>
      <c r="DN6" s="21" t="str">
        <f t="shared" si="12"/>
        <v>-</v>
      </c>
      <c r="DO6" s="21" t="str">
        <f t="shared" si="12"/>
        <v>-</v>
      </c>
      <c r="DP6" s="21" t="str">
        <f t="shared" si="12"/>
        <v>-</v>
      </c>
      <c r="DQ6" s="21">
        <f t="shared" si="12"/>
        <v>24.8</v>
      </c>
      <c r="DR6" s="21">
        <f t="shared" si="12"/>
        <v>28.12</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0.02</v>
      </c>
      <c r="EN6" s="21">
        <f t="shared" si="14"/>
        <v>0.01</v>
      </c>
      <c r="EO6" s="20" t="str">
        <f>IF(EO7="","",IF(EO7="-","【-】","【"&amp;SUBSTITUTE(TEXT(EO7,"#,##0.00"),"-","△")&amp;"】"))</f>
        <v>【0.03】</v>
      </c>
    </row>
    <row r="7" spans="1:148" s="22" customFormat="1" x14ac:dyDescent="0.15">
      <c r="A7" s="14"/>
      <c r="B7" s="23">
        <v>2021</v>
      </c>
      <c r="C7" s="23">
        <v>82279</v>
      </c>
      <c r="D7" s="23">
        <v>46</v>
      </c>
      <c r="E7" s="23">
        <v>17</v>
      </c>
      <c r="F7" s="23">
        <v>5</v>
      </c>
      <c r="G7" s="23">
        <v>0</v>
      </c>
      <c r="H7" s="23" t="s">
        <v>96</v>
      </c>
      <c r="I7" s="23" t="s">
        <v>97</v>
      </c>
      <c r="J7" s="23" t="s">
        <v>98</v>
      </c>
      <c r="K7" s="23" t="s">
        <v>99</v>
      </c>
      <c r="L7" s="23" t="s">
        <v>100</v>
      </c>
      <c r="M7" s="23" t="s">
        <v>101</v>
      </c>
      <c r="N7" s="24" t="s">
        <v>102</v>
      </c>
      <c r="O7" s="24">
        <v>78.95</v>
      </c>
      <c r="P7" s="24">
        <v>16.329999999999998</v>
      </c>
      <c r="Q7" s="24">
        <v>100</v>
      </c>
      <c r="R7" s="24">
        <v>4010</v>
      </c>
      <c r="S7" s="24">
        <v>102235</v>
      </c>
      <c r="T7" s="24">
        <v>205.3</v>
      </c>
      <c r="U7" s="24">
        <v>497.98</v>
      </c>
      <c r="V7" s="24">
        <v>16639</v>
      </c>
      <c r="W7" s="24">
        <v>10.3</v>
      </c>
      <c r="X7" s="24">
        <v>1615.44</v>
      </c>
      <c r="Y7" s="24" t="s">
        <v>102</v>
      </c>
      <c r="Z7" s="24" t="s">
        <v>102</v>
      </c>
      <c r="AA7" s="24" t="s">
        <v>102</v>
      </c>
      <c r="AB7" s="24">
        <v>104.25</v>
      </c>
      <c r="AC7" s="24">
        <v>103.64</v>
      </c>
      <c r="AD7" s="24" t="s">
        <v>102</v>
      </c>
      <c r="AE7" s="24" t="s">
        <v>102</v>
      </c>
      <c r="AF7" s="24" t="s">
        <v>102</v>
      </c>
      <c r="AG7" s="24">
        <v>103.09</v>
      </c>
      <c r="AH7" s="24">
        <v>102.11</v>
      </c>
      <c r="AI7" s="24">
        <v>104.16</v>
      </c>
      <c r="AJ7" s="24" t="s">
        <v>102</v>
      </c>
      <c r="AK7" s="24" t="s">
        <v>102</v>
      </c>
      <c r="AL7" s="24" t="s">
        <v>102</v>
      </c>
      <c r="AM7" s="24">
        <v>0</v>
      </c>
      <c r="AN7" s="24">
        <v>0</v>
      </c>
      <c r="AO7" s="24" t="s">
        <v>102</v>
      </c>
      <c r="AP7" s="24" t="s">
        <v>102</v>
      </c>
      <c r="AQ7" s="24" t="s">
        <v>102</v>
      </c>
      <c r="AR7" s="24">
        <v>101.24</v>
      </c>
      <c r="AS7" s="24">
        <v>124.9</v>
      </c>
      <c r="AT7" s="24">
        <v>128.22999999999999</v>
      </c>
      <c r="AU7" s="24" t="s">
        <v>102</v>
      </c>
      <c r="AV7" s="24" t="s">
        <v>102</v>
      </c>
      <c r="AW7" s="24" t="s">
        <v>102</v>
      </c>
      <c r="AX7" s="24">
        <v>109.69</v>
      </c>
      <c r="AY7" s="24">
        <v>121.23</v>
      </c>
      <c r="AZ7" s="24" t="s">
        <v>102</v>
      </c>
      <c r="BA7" s="24" t="s">
        <v>102</v>
      </c>
      <c r="BB7" s="24" t="s">
        <v>102</v>
      </c>
      <c r="BC7" s="24">
        <v>37.24</v>
      </c>
      <c r="BD7" s="24">
        <v>33.58</v>
      </c>
      <c r="BE7" s="24">
        <v>34.770000000000003</v>
      </c>
      <c r="BF7" s="24" t="s">
        <v>102</v>
      </c>
      <c r="BG7" s="24" t="s">
        <v>102</v>
      </c>
      <c r="BH7" s="24" t="s">
        <v>102</v>
      </c>
      <c r="BI7" s="24">
        <v>0</v>
      </c>
      <c r="BJ7" s="24">
        <v>0</v>
      </c>
      <c r="BK7" s="24" t="s">
        <v>102</v>
      </c>
      <c r="BL7" s="24" t="s">
        <v>102</v>
      </c>
      <c r="BM7" s="24" t="s">
        <v>102</v>
      </c>
      <c r="BN7" s="24">
        <v>783.8</v>
      </c>
      <c r="BO7" s="24">
        <v>778.81</v>
      </c>
      <c r="BP7" s="24">
        <v>786.37</v>
      </c>
      <c r="BQ7" s="24" t="s">
        <v>102</v>
      </c>
      <c r="BR7" s="24" t="s">
        <v>102</v>
      </c>
      <c r="BS7" s="24" t="s">
        <v>102</v>
      </c>
      <c r="BT7" s="24">
        <v>77.42</v>
      </c>
      <c r="BU7" s="24">
        <v>81.42</v>
      </c>
      <c r="BV7" s="24" t="s">
        <v>102</v>
      </c>
      <c r="BW7" s="24" t="s">
        <v>102</v>
      </c>
      <c r="BX7" s="24" t="s">
        <v>102</v>
      </c>
      <c r="BY7" s="24">
        <v>68.11</v>
      </c>
      <c r="BZ7" s="24">
        <v>67.23</v>
      </c>
      <c r="CA7" s="24">
        <v>60.65</v>
      </c>
      <c r="CB7" s="24" t="s">
        <v>102</v>
      </c>
      <c r="CC7" s="24" t="s">
        <v>102</v>
      </c>
      <c r="CD7" s="24" t="s">
        <v>102</v>
      </c>
      <c r="CE7" s="24">
        <v>165.71</v>
      </c>
      <c r="CF7" s="24">
        <v>157.02000000000001</v>
      </c>
      <c r="CG7" s="24" t="s">
        <v>102</v>
      </c>
      <c r="CH7" s="24" t="s">
        <v>102</v>
      </c>
      <c r="CI7" s="24" t="s">
        <v>102</v>
      </c>
      <c r="CJ7" s="24">
        <v>222.41</v>
      </c>
      <c r="CK7" s="24">
        <v>228.21</v>
      </c>
      <c r="CL7" s="24">
        <v>256.97000000000003</v>
      </c>
      <c r="CM7" s="24" t="s">
        <v>102</v>
      </c>
      <c r="CN7" s="24" t="s">
        <v>102</v>
      </c>
      <c r="CO7" s="24" t="s">
        <v>102</v>
      </c>
      <c r="CP7" s="24">
        <v>65.61</v>
      </c>
      <c r="CQ7" s="24">
        <v>65.23</v>
      </c>
      <c r="CR7" s="24" t="s">
        <v>102</v>
      </c>
      <c r="CS7" s="24" t="s">
        <v>102</v>
      </c>
      <c r="CT7" s="24" t="s">
        <v>102</v>
      </c>
      <c r="CU7" s="24">
        <v>55.26</v>
      </c>
      <c r="CV7" s="24">
        <v>54.54</v>
      </c>
      <c r="CW7" s="24">
        <v>61.14</v>
      </c>
      <c r="CX7" s="24" t="s">
        <v>102</v>
      </c>
      <c r="CY7" s="24" t="s">
        <v>102</v>
      </c>
      <c r="CZ7" s="24" t="s">
        <v>102</v>
      </c>
      <c r="DA7" s="24">
        <v>92.58</v>
      </c>
      <c r="DB7" s="24">
        <v>92.61</v>
      </c>
      <c r="DC7" s="24" t="s">
        <v>102</v>
      </c>
      <c r="DD7" s="24" t="s">
        <v>102</v>
      </c>
      <c r="DE7" s="24" t="s">
        <v>102</v>
      </c>
      <c r="DF7" s="24">
        <v>90.52</v>
      </c>
      <c r="DG7" s="24">
        <v>90.3</v>
      </c>
      <c r="DH7" s="24">
        <v>86.91</v>
      </c>
      <c r="DI7" s="24" t="s">
        <v>102</v>
      </c>
      <c r="DJ7" s="24" t="s">
        <v>102</v>
      </c>
      <c r="DK7" s="24" t="s">
        <v>102</v>
      </c>
      <c r="DL7" s="24">
        <v>3.7</v>
      </c>
      <c r="DM7" s="24">
        <v>7.14</v>
      </c>
      <c r="DN7" s="24" t="s">
        <v>102</v>
      </c>
      <c r="DO7" s="24" t="s">
        <v>102</v>
      </c>
      <c r="DP7" s="24" t="s">
        <v>102</v>
      </c>
      <c r="DQ7" s="24">
        <v>24.8</v>
      </c>
      <c r="DR7" s="24">
        <v>28.12</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0.02</v>
      </c>
      <c r="EN7" s="24">
        <v>0.01</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2023-01-12T04:55:12Z</cp:lastPrinted>
  <dcterms:created xsi:type="dcterms:W3CDTF">2022-12-01T01:33:11Z</dcterms:created>
  <dcterms:modified xsi:type="dcterms:W3CDTF">2023-02-08T05:57:06Z</dcterms:modified>
  <cp:category/>
</cp:coreProperties>
</file>