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38_美浦村\"/>
    </mc:Choice>
  </mc:AlternateContent>
  <workbookProtection workbookAlgorithmName="SHA-512" workbookHashValue="C5nJf6NasvqHMWcNHkJ59qYc4GyYP1i/67K41L0dIojBRl1G6Yj4rR0K9jmaPoSbsarVK4AF3lncNPbKVAY20w==" workbookSaltValue="VLS09kGcxr24JyH+b6MFD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E85" i="4"/>
  <c r="AT10" i="4"/>
  <c r="AD10" i="4"/>
  <c r="I10" i="4"/>
  <c r="BB8" i="4"/>
  <c r="AL8" i="4"/>
  <c r="AD8" i="4"/>
  <c r="W8" i="4"/>
  <c r="P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<sst xmlns="http://schemas.openxmlformats.org/spreadsheetml/2006/main" count="319" uniqueCount="117">
  <si>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</si>
  <si>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</si>
  <si>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</si>
  <si>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</si>
  <si>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</si>
  <si>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</si>
  <si>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</si>
  <si>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</si>
  <si>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</si>
  <si>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</si>
  <si>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</si>
  <si>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</si>
  <si>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</si>
  <si>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</si>
  <si>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</si>
  <si>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</si>
  <si>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</si>
  <si>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</si>
  <si>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</si>
  <si>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</si>
  <si>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</si>
  <si>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</si>
  <si>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</si>
  <si>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</si>
  <si>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</si>
  <si>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</si>
  <si>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</si>
  <si>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</si>
  <si>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</si>
  <si>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</si>
  <si>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</si>
  <si>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</si>
  <si>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</si>
  <si>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</si>
  <si>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</si>
  <si>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</si>
  <si>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</si>
  <si>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</si>
  <si>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</si>
  <si>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</si>
  <si>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</si>
  <si>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</si>
  <si>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</si>
  <si>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</si>
  <si>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</si>
  <si>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</si>
  <si>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</si>
  <si>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</si>
  <si>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</si>
  <si>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</si>
  <si>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</si>
  <si>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</si>
  <si>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</si>
  <si>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</si>
  <si>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</si>
  <si>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</si>
  <si>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</si>
  <si>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</si>
  <si>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</si>
  <si>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</si>
  <si>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</si>
  <si>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</si>
  <si>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</si>
  <si>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</si>
  <si>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</si>
  <si>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</si>
  <si>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</si>
  <si>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</si>
  <si>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</si>
  <si>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</si>
  <si>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</si>
  <si>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</si>
  <si>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</si>
  <si>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</si>
  <si>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</si>
  <si>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</si>
  <si>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</si>
  <si>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</si>
  <si>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</si>
  <si>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</si>
  <si>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</si>
  <si>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</si>
  <si>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</si>
  <si>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</si>
  <si>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</si>
  <si>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</si>
  <si>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</si>
  <si>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</si>
  <si>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</si>
  <si>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</si>
  <si>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</si>
  <si>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</si>
  <si>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</si>
  <si>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</si>
  <si>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</si>
  <si>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</si>
  <si>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</si>
  <si>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</si>
  <si>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</si>
  <si>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</si>
  <si>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</si>
  <si>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</si>
  <si>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</si>
  <si>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</si>
  <si>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</si>
  <si>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</si>
  <si>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</si>
  <si>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</si>
  <si>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</si>
  <si>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</si>
  <si>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</si>
  <si>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</si>
  <si>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</si>
  <si>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</si>
  <si>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を上回り②累積欠損金比率も0.00％となっているが、本村の人口が減少傾向にあるため使用料収入の減収が見込まれる。また、処理施設についても老朽化がみられ修繕費用の増加が見込まれるため、更なる経費節減と使用料収入の確保が必要である。
③流動比率及び④企業債残高対事業規模比率は、100％を上回っているが、今後、処理設備の更新により地方債残高の増加が見込まれるため、更なる経営改善を図っていく必要がある。
⑤経費回収率は、類似団体平均値を上回っているが100％を下回っており、引き続き使用料収入の確保に努めるとともに、汚水処理コストの削減に努める。
⑥汚水処理原価は、類似団体平均値を下回っているが、人口減少による水量の減少が見込まれるため、接続率の向上に努める。
⑦施設利用率は、計画人口と現状の人口に乖離があり、類似団体平均値を下回っている。今後は広域化・共同化を進めていくことで、施設利用率の向上を図る。
⑧水洗化率は、類似団体平均値を下回っている。接続支援事業補助金を活用して加入促進に努める。</t>
    <rPh sb="1" eb="3">
      <t>ケイジョウ</t>
    </rPh>
    <rPh sb="3" eb="5">
      <t>シュウシ</t>
    </rPh>
    <rPh sb="5" eb="7">
      <t>ヒリツ</t>
    </rPh>
    <rPh sb="14" eb="16">
      <t>ウワマワ</t>
    </rPh>
    <rPh sb="18" eb="20">
      <t>ルイセキ</t>
    </rPh>
    <rPh sb="20" eb="22">
      <t>ケッソン</t>
    </rPh>
    <rPh sb="22" eb="23">
      <t>キン</t>
    </rPh>
    <rPh sb="23" eb="25">
      <t>ヒリツ</t>
    </rPh>
    <rPh sb="39" eb="41">
      <t>ホンソン</t>
    </rPh>
    <rPh sb="42" eb="44">
      <t>ジンコウ</t>
    </rPh>
    <rPh sb="45" eb="47">
      <t>ゲンショウ</t>
    </rPh>
    <rPh sb="47" eb="49">
      <t>ケイコウ</t>
    </rPh>
    <rPh sb="54" eb="57">
      <t>シヨウリョウ</t>
    </rPh>
    <rPh sb="57" eb="59">
      <t>シュウニュウ</t>
    </rPh>
    <rPh sb="60" eb="62">
      <t>ゲンシュウ</t>
    </rPh>
    <rPh sb="63" eb="65">
      <t>ミコ</t>
    </rPh>
    <rPh sb="72" eb="74">
      <t>ショリ</t>
    </rPh>
    <rPh sb="74" eb="76">
      <t>シセツ</t>
    </rPh>
    <rPh sb="81" eb="84">
      <t>ロウキュウカ</t>
    </rPh>
    <rPh sb="88" eb="90">
      <t>シュウゼン</t>
    </rPh>
    <rPh sb="90" eb="92">
      <t>ヒヨウ</t>
    </rPh>
    <rPh sb="93" eb="95">
      <t>ゾウカ</t>
    </rPh>
    <rPh sb="96" eb="98">
      <t>ミコ</t>
    </rPh>
    <rPh sb="104" eb="105">
      <t>サラ</t>
    </rPh>
    <rPh sb="107" eb="109">
      <t>ケイヒ</t>
    </rPh>
    <rPh sb="109" eb="111">
      <t>セツゲン</t>
    </rPh>
    <rPh sb="112" eb="115">
      <t>シヨウリョウ</t>
    </rPh>
    <rPh sb="115" eb="117">
      <t>シュウニュウ</t>
    </rPh>
    <rPh sb="118" eb="120">
      <t>カクホ</t>
    </rPh>
    <rPh sb="121" eb="123">
      <t>ヒツヨウ</t>
    </rPh>
    <rPh sb="156" eb="158">
      <t>ウワマワ</t>
    </rPh>
    <rPh sb="164" eb="166">
      <t>コンゴ</t>
    </rPh>
    <rPh sb="207" eb="209">
      <t>ヒツヨウ</t>
    </rPh>
    <rPh sb="243" eb="245">
      <t>シタマワ</t>
    </rPh>
    <rPh sb="313" eb="315">
      <t>ジンコウ</t>
    </rPh>
    <rPh sb="315" eb="317">
      <t>ゲンショウ</t>
    </rPh>
    <rPh sb="320" eb="322">
      <t>スイリョウ</t>
    </rPh>
    <rPh sb="323" eb="325">
      <t>ゲンショウ</t>
    </rPh>
    <rPh sb="326" eb="328">
      <t>ミコ</t>
    </rPh>
    <rPh sb="341" eb="342">
      <t>ツト</t>
    </rPh>
    <rPh sb="387" eb="389">
      <t>コンゴ</t>
    </rPh>
    <rPh sb="390" eb="393">
      <t>コウイキカ</t>
    </rPh>
    <rPh sb="394" eb="397">
      <t>キョウドウカ</t>
    </rPh>
    <rPh sb="398" eb="399">
      <t>スス</t>
    </rPh>
    <rPh sb="407" eb="409">
      <t>シセツ</t>
    </rPh>
    <rPh sb="409" eb="412">
      <t>リヨウリツ</t>
    </rPh>
    <rPh sb="413" eb="415">
      <t>コウジョウ</t>
    </rPh>
    <rPh sb="416" eb="417">
      <t>ハカ</t>
    </rPh>
    <phoneticPr fontId="4"/>
  </si>
  <si>
    <t>　農業集落排水事業において法定耐用年数を超過した管渠はないが、硫化水素等の影響によるマンホールポンプ施設の劣化や汚水処理施設の故障等により、施設等の修繕は頻繁に発生し、将来的には管渠の改修に対する検討も必要となる。
　今後は、農業集落排水施設の最適整備構想により、汚水処理施設の統廃合を含めた老朽化対策に努める。</t>
    <rPh sb="7" eb="9">
      <t>ジギョウ</t>
    </rPh>
    <phoneticPr fontId="4"/>
  </si>
  <si>
    <t>　今後、人口減少や施設の老朽化が懸念されるなか、安定した健全経営を継続していくには、使用料収入の確保及び効率的な事業の実施並びに維持管理費用等の削減が必要である。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また、最適整備構想を策定し、施設の有効利用や費用の削減として、公共下水道との統廃合を進めるとともに、事業の健全な運営に努める。</t>
    <rPh sb="1" eb="3">
      <t>コンゴ</t>
    </rPh>
    <rPh sb="206" eb="208">
      <t>サイテキ</t>
    </rPh>
    <rPh sb="208" eb="210">
      <t>セイビ</t>
    </rPh>
    <rPh sb="210" eb="212">
      <t>コウソウ</t>
    </rPh>
    <rPh sb="234" eb="236">
      <t>コウキョウ</t>
    </rPh>
    <rPh sb="236" eb="239">
      <t>ゲスイドウ</t>
    </rPh>
    <rPh sb="253" eb="255">
      <t>ジギョウ</t>
    </rPh>
    <rPh sb="256" eb="258">
      <t>ケンゼン</t>
    </rPh>
    <rPh sb="259" eb="261">
      <t>ウンエイ</t>
    </rPh>
    <rPh sb="262" eb="2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</si>
</sst>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4D-49A9-A61D-BD237A480D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494D-49A9-A61D-BD237A480D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42.2</c:v>
                </c:pt>
              </c:numCache>
            </c:numRef>
          </c:val>
          <c:extLst>
            <c:ext xmlns:c16="http://schemas.microsoft.com/office/drawing/2014/chart" uri="{C3380CC4-5D6E-409C-BE32-E72D297353CC}">
              <c16:uniqueId val="{00000000-0032-4695-BE8C-6FF6B7DE5D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0032-4695-BE8C-6FF6B7DE5D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85.3</c:v>
                </c:pt>
              </c:numCache>
            </c:numRef>
          </c:val>
          <c:extLst>
            <c:ext xmlns:c16="http://schemas.microsoft.com/office/drawing/2014/chart" uri="{C3380CC4-5D6E-409C-BE32-E72D297353CC}">
              <c16:uniqueId val="{00000000-6E55-4573-BDBA-B61D95AC22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6E55-4573-BDBA-B61D95AC22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103.79</c:v>
                </c:pt>
              </c:numCache>
            </c:numRef>
          </c:val>
          <c:extLst>
            <c:ext xmlns:c16="http://schemas.microsoft.com/office/drawing/2014/chart" uri="{C3380CC4-5D6E-409C-BE32-E72D297353CC}">
              <c16:uniqueId val="{00000000-3953-4DDC-802C-E6B9AF6710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3953-4DDC-802C-E6B9AF6710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DD2F-4D76-A5C6-F0EF1673BD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DD2F-4D76-A5C6-F0EF1673BD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D9-4F6D-BCA1-7EB613FC8E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7D9-4F6D-BCA1-7EB613FC8E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66-462B-9929-20D6222999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8C66-462B-9929-20D6222999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433.18</c:v>
                </c:pt>
              </c:numCache>
            </c:numRef>
          </c:val>
          <c:extLst>
            <c:ext xmlns:c16="http://schemas.microsoft.com/office/drawing/2014/chart" uri="{C3380CC4-5D6E-409C-BE32-E72D297353CC}">
              <c16:uniqueId val="{00000000-C8DC-4841-A918-534092B49D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C8DC-4841-A918-534092B49D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504.7</c:v>
                </c:pt>
              </c:numCache>
            </c:numRef>
          </c:val>
          <c:extLst>
            <c:ext xmlns:c16="http://schemas.microsoft.com/office/drawing/2014/chart" uri="{C3380CC4-5D6E-409C-BE32-E72D297353CC}">
              <c16:uniqueId val="{00000000-ED76-47E9-A8DA-FDDB1191A4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ED76-47E9-A8DA-FDDB1191A4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74.53</c:v>
                </c:pt>
              </c:numCache>
            </c:numRef>
          </c:val>
          <c:extLst>
            <c:ext xmlns:c16="http://schemas.microsoft.com/office/drawing/2014/chart" uri="{C3380CC4-5D6E-409C-BE32-E72D297353CC}">
              <c16:uniqueId val="{00000000-2225-4F29-B00D-085A069966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2225-4F29-B00D-085A069966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187.6</c:v>
                </c:pt>
              </c:numCache>
            </c:numRef>
          </c:val>
          <c:extLst>
            <c:ext xmlns:c16="http://schemas.microsoft.com/office/drawing/2014/chart" uri="{C3380CC4-5D6E-409C-BE32-E72D297353CC}">
              <c16:uniqueId val="{00000000-5A26-413F-ACBF-421CEC616E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5A26-413F-ACBF-421CEC616E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美浦村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自治体職員</v>
      </c>
      <c r="AE8" s="50"/>
      <c r="AF8" s="50"/>
      <c r="AG8" s="50"/>
      <c r="AH8" s="50"/>
      <c r="AI8" s="50"/>
      <c r="AJ8" s="50"/>
      <c r="AK8" s="3"/>
      <c r="AL8" s="51">
        <f>データ!S6</f>
        <v>14972</v>
      </c>
      <c r="AM8" s="51"/>
      <c r="AN8" s="51"/>
      <c r="AO8" s="51"/>
      <c r="AP8" s="51"/>
      <c r="AQ8" s="51"/>
      <c r="AR8" s="51"/>
      <c r="AS8" s="51"/>
      <c r="AT8" s="46">
        <f>データ!T6</f>
        <v>66.61</v>
      </c>
      <c r="AU8" s="46"/>
      <c r="AV8" s="46"/>
      <c r="AW8" s="46"/>
      <c r="AX8" s="46"/>
      <c r="AY8" s="46"/>
      <c r="AZ8" s="46"/>
      <c r="BA8" s="46"/>
      <c r="BB8" s="46">
        <f>データ!U6</f>
        <v>224.77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93.43</v>
      </c>
      <c r="J10" s="46"/>
      <c r="K10" s="46"/>
      <c r="L10" s="46"/>
      <c r="M10" s="46"/>
      <c r="N10" s="46"/>
      <c r="O10" s="46"/>
      <c r="P10" s="46">
        <f>データ!P6</f>
        <v>34.979999999999997</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5216</v>
      </c>
      <c r="AM10" s="51"/>
      <c r="AN10" s="51"/>
      <c r="AO10" s="51"/>
      <c r="AP10" s="51"/>
      <c r="AQ10" s="51"/>
      <c r="AR10" s="51"/>
      <c r="AS10" s="51"/>
      <c r="AT10" s="46">
        <f>データ!W6</f>
        <v>3.03</v>
      </c>
      <c r="AU10" s="46"/>
      <c r="AV10" s="46"/>
      <c r="AW10" s="46"/>
      <c r="AX10" s="46"/>
      <c r="AY10" s="46"/>
      <c r="AZ10" s="46"/>
      <c r="BA10" s="46"/>
      <c r="BB10" s="46">
        <f>データ!X6</f>
        <v>1721.45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yIJpvXhZesFAYd6g8PuA8SpakTMI5A7sjMqH6py8S70S3sd4XR86T4Rjn9TUwqSFA0Y1yFdMBa16vVscwHHXg==" saltValue="y7hkk8c8sNOQf8YGbSzz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84425</v>
      </c>
      <c r="D6" s="33">
        <f t="shared" si="3"/>
        <v>46</v>
      </c>
      <c r="E6" s="33">
        <f t="shared" si="3"/>
        <v>17</v>
      </c>
      <c r="F6" s="33">
        <f t="shared" si="3"/>
        <v>5</v>
      </c>
      <c r="G6" s="33">
        <f t="shared" si="3"/>
        <v>0</v>
      </c>
      <c r="H6" s="33" t="str">
        <f t="shared" si="3"/>
        <v>茨城県　美浦村</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93.43</v>
      </c>
      <c r="P6" s="34">
        <f t="shared" si="3"/>
        <v>34.979999999999997</v>
      </c>
      <c r="Q6" s="34">
        <f t="shared" si="3"/>
        <v>100</v>
      </c>
      <c r="R6" s="34">
        <f t="shared" si="3"/>
        <v>3300</v>
      </c>
      <c r="S6" s="34">
        <f t="shared" si="3"/>
        <v>14972</v>
      </c>
      <c r="T6" s="34">
        <f t="shared" si="3"/>
        <v>66.61</v>
      </c>
      <c r="U6" s="34">
        <f t="shared" si="3"/>
        <v>224.77</v>
      </c>
      <c r="V6" s="34">
        <f t="shared" si="3"/>
        <v>5216</v>
      </c>
      <c r="W6" s="34">
        <f t="shared" si="3"/>
        <v>3.03</v>
      </c>
      <c r="X6" s="34">
        <f t="shared" si="3"/>
        <v>1721.45</v>
      </c>
      <c r="Y6" s="35" t="str">
        <f>IF(Y7="",NA(),Y7)</f>
        <v>-</v>
      </c>
      <c r="Z6" s="35" t="str">
        <f t="shared" ref="Z6:AH6" si="4">IF(Z7="",NA(),Z7)</f>
        <v>-</v>
      </c>
      <c r="AA6" s="35" t="str">
        <f t="shared" si="4"/>
        <v>-</v>
      </c>
      <c r="AB6" s="35" t="str">
        <f t="shared" si="4"/>
        <v>-</v>
      </c>
      <c r="AC6" s="35">
        <f t="shared" si="4"/>
        <v>103.79</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433.18</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504.7</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74.53</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187.6</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42.2</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85.3</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84425</v>
      </c>
      <c r="D7" s="37">
        <v>46</v>
      </c>
      <c r="E7" s="37">
        <v>17</v>
      </c>
      <c r="F7" s="37">
        <v>5</v>
      </c>
      <c r="G7" s="37">
        <v>0</v>
      </c>
      <c r="H7" s="37" t="s">
        <v>96</v>
      </c>
      <c r="I7" s="37" t="s">
        <v>97</v>
      </c>
      <c r="J7" s="37" t="s">
        <v>98</v>
      </c>
      <c r="K7" s="37" t="s">
        <v>99</v>
      </c>
      <c r="L7" s="37" t="s">
        <v>100</v>
      </c>
      <c r="M7" s="37" t="s">
        <v>101</v>
      </c>
      <c r="N7" s="38" t="s">
        <v>102</v>
      </c>
      <c r="O7" s="38">
        <v>93.43</v>
      </c>
      <c r="P7" s="38">
        <v>34.979999999999997</v>
      </c>
      <c r="Q7" s="38">
        <v>100</v>
      </c>
      <c r="R7" s="38">
        <v>3300</v>
      </c>
      <c r="S7" s="38">
        <v>14972</v>
      </c>
      <c r="T7" s="38">
        <v>66.61</v>
      </c>
      <c r="U7" s="38">
        <v>224.77</v>
      </c>
      <c r="V7" s="38">
        <v>5216</v>
      </c>
      <c r="W7" s="38">
        <v>3.03</v>
      </c>
      <c r="X7" s="38">
        <v>1721.45</v>
      </c>
      <c r="Y7" s="38" t="s">
        <v>102</v>
      </c>
      <c r="Z7" s="38" t="s">
        <v>102</v>
      </c>
      <c r="AA7" s="38" t="s">
        <v>102</v>
      </c>
      <c r="AB7" s="38" t="s">
        <v>102</v>
      </c>
      <c r="AC7" s="38">
        <v>103.79</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433.18</v>
      </c>
      <c r="AZ7" s="38" t="s">
        <v>102</v>
      </c>
      <c r="BA7" s="38" t="s">
        <v>102</v>
      </c>
      <c r="BB7" s="38" t="s">
        <v>102</v>
      </c>
      <c r="BC7" s="38" t="s">
        <v>102</v>
      </c>
      <c r="BD7" s="38">
        <v>37.24</v>
      </c>
      <c r="BE7" s="38">
        <v>32.799999999999997</v>
      </c>
      <c r="BF7" s="38" t="s">
        <v>102</v>
      </c>
      <c r="BG7" s="38" t="s">
        <v>102</v>
      </c>
      <c r="BH7" s="38" t="s">
        <v>102</v>
      </c>
      <c r="BI7" s="38" t="s">
        <v>102</v>
      </c>
      <c r="BJ7" s="38">
        <v>504.7</v>
      </c>
      <c r="BK7" s="38" t="s">
        <v>102</v>
      </c>
      <c r="BL7" s="38" t="s">
        <v>102</v>
      </c>
      <c r="BM7" s="38" t="s">
        <v>102</v>
      </c>
      <c r="BN7" s="38" t="s">
        <v>102</v>
      </c>
      <c r="BO7" s="38">
        <v>783.8</v>
      </c>
      <c r="BP7" s="38">
        <v>832.52</v>
      </c>
      <c r="BQ7" s="38" t="s">
        <v>102</v>
      </c>
      <c r="BR7" s="38" t="s">
        <v>102</v>
      </c>
      <c r="BS7" s="38" t="s">
        <v>102</v>
      </c>
      <c r="BT7" s="38" t="s">
        <v>102</v>
      </c>
      <c r="BU7" s="38">
        <v>74.53</v>
      </c>
      <c r="BV7" s="38" t="s">
        <v>102</v>
      </c>
      <c r="BW7" s="38" t="s">
        <v>102</v>
      </c>
      <c r="BX7" s="38" t="s">
        <v>102</v>
      </c>
      <c r="BY7" s="38" t="s">
        <v>102</v>
      </c>
      <c r="BZ7" s="38">
        <v>68.11</v>
      </c>
      <c r="CA7" s="38">
        <v>60.94</v>
      </c>
      <c r="CB7" s="38" t="s">
        <v>102</v>
      </c>
      <c r="CC7" s="38" t="s">
        <v>102</v>
      </c>
      <c r="CD7" s="38" t="s">
        <v>102</v>
      </c>
      <c r="CE7" s="38" t="s">
        <v>102</v>
      </c>
      <c r="CF7" s="38">
        <v>187.6</v>
      </c>
      <c r="CG7" s="38" t="s">
        <v>102</v>
      </c>
      <c r="CH7" s="38" t="s">
        <v>102</v>
      </c>
      <c r="CI7" s="38" t="s">
        <v>102</v>
      </c>
      <c r="CJ7" s="38" t="s">
        <v>102</v>
      </c>
      <c r="CK7" s="38">
        <v>222.41</v>
      </c>
      <c r="CL7" s="38">
        <v>253.04</v>
      </c>
      <c r="CM7" s="38" t="s">
        <v>102</v>
      </c>
      <c r="CN7" s="38" t="s">
        <v>102</v>
      </c>
      <c r="CO7" s="38" t="s">
        <v>102</v>
      </c>
      <c r="CP7" s="38" t="s">
        <v>102</v>
      </c>
      <c r="CQ7" s="38">
        <v>42.2</v>
      </c>
      <c r="CR7" s="38" t="s">
        <v>102</v>
      </c>
      <c r="CS7" s="38" t="s">
        <v>102</v>
      </c>
      <c r="CT7" s="38" t="s">
        <v>102</v>
      </c>
      <c r="CU7" s="38" t="s">
        <v>102</v>
      </c>
      <c r="CV7" s="38">
        <v>55.26</v>
      </c>
      <c r="CW7" s="38">
        <v>54.84</v>
      </c>
      <c r="CX7" s="38" t="s">
        <v>102</v>
      </c>
      <c r="CY7" s="38" t="s">
        <v>102</v>
      </c>
      <c r="CZ7" s="38" t="s">
        <v>102</v>
      </c>
      <c r="DA7" s="38" t="s">
        <v>102</v>
      </c>
      <c r="DB7" s="38">
        <v>85.3</v>
      </c>
      <c r="DC7" s="38" t="s">
        <v>102</v>
      </c>
      <c r="DD7" s="38" t="s">
        <v>102</v>
      </c>
      <c r="DE7" s="38" t="s">
        <v>102</v>
      </c>
      <c r="DF7" s="38" t="s">
        <v>102</v>
      </c>
      <c r="DG7" s="38">
        <v>90.52</v>
      </c>
      <c r="DH7" s="38">
        <v>86.6</v>
      </c>
      <c r="DI7" s="38" t="s">
        <v>102</v>
      </c>
      <c r="DJ7" s="38" t="s">
        <v>102</v>
      </c>
      <c r="DK7" s="38" t="s">
        <v>102</v>
      </c>
      <c r="DL7" s="38" t="s">
        <v>102</v>
      </c>
      <c r="DM7" s="38">
        <v>4.0999999999999996</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2021-12-03T07:30:16Z</dcterms:created>
  <dcterms:modified xsi:type="dcterms:W3CDTF">2022-02-16T06:52:35Z</dcterms:modified>
  <cp:category/>
</cp:coreProperties>
</file>