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1_水道（簡水含む）43\39_阿見町\"/>
    </mc:Choice>
  </mc:AlternateContent>
  <workbookProtection workbookAlgorithmName="SHA-512" workbookHashValue="kGa3m+ucQ6wl48lgOIqKBu0XI0dDG3ihJijY2B9prY2/jaD4e8Jy9rBPsrXVutMtzGT7KhGBIBd7bQAmdkeeAg==" workbookSaltValue="WrF9bnn9QeZDff4WQVBzX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<sst xmlns="http://schemas.openxmlformats.org/spreadsheetml/2006/main" count="228" uniqueCount="114">
  <si>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</si>
  <si>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</si>
  <si>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</si>
  <si>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</si>
  <si>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</si>
  <si>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</si>
  <si>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</si>
  <si>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</si>
  <si>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</si>
  <si>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</si>
  <si>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</si>
  <si>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</si>
  <si>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</si>
  <si>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</si>
  <si>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</si>
  <si>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</si>
  <si>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</si>
  <si>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</si>
  <si>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</si>
  <si>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</si>
  <si>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</si>
  <si>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</si>
  <si>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</si>
  <si>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</si>
  <si>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</si>
  <si>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</si>
  <si>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</si>
  <si>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</si>
  <si>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</si>
  <si>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</si>
  <si>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</si>
  <si>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</si>
  <si>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</si>
  <si>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</si>
  <si>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</si>
  <si>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</si>
  <si>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</si>
  <si>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</si>
  <si>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</si>
  <si>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</si>
  <si>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</si>
  <si>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</si>
  <si>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</si>
  <si>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</si>
  <si>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</si>
  <si>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</si>
  <si>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</si>
  <si>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</si>
  <si>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</si>
  <si>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</si>
  <si>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</si>
  <si>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</si>
  <si>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</si>
  <si>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</si>
  <si>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</si>
  <si>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</si>
  <si>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</si>
  <si>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</si>
  <si>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</si>
  <si>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</si>
  <si>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</si>
  <si>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</si>
  <si>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</si>
  <si>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</si>
  <si>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</si>
  <si>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</si>
  <si>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</si>
  <si>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</si>
  <si>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</si>
  <si>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</si>
  <si>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</si>
  <si>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</si>
  <si>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</si>
  <si>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</si>
  <si>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</si>
  <si>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</si>
  <si>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</si>
  <si>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</si>
  <si>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</si>
  <si>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</si>
  <si>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</si>
  <si>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</si>
  <si>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</si>
  <si>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</si>
  <si>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</si>
  <si>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</si>
  <si>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</si>
  <si>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</si>
  <si>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</si>
  <si>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</si>
  <si>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</si>
  <si>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</si>
  <si>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</si>
  <si>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阿見町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</si>
  <si>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</si>
  <si>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</si>
  <si>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</si>
  <si>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</si>
  <si>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</si>
  <si>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</si>
  <si>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</si>
  <si>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</si>
  <si>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</si>
  <si>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</si>
  <si>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</si>
  <si>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</si>
  <si>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</si>
  <si>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</si>
  <si>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</si>
  <si>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</si>
  <si>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</si>
  <si>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類似団体及び全国平均と比較して低い水準にあります。このことについては、償却対象資産が比較的新しい資産であることを意味していますので、今後は更新時期を適切に管理しながら財源とのバランスを考慮した運営が必要となります。
・②管路経年化率は、これまで行ってきた石綿配水管の布設替により、布設から40年を経過した配水管が存在しないため、当該値は0％となりました。
・③管路更新率は、H30年度に繰越の工事が竣工したことにより、更新率が向上しましたが、類似団体及び全国平均と比較して低い水準にあります。今後も埋設環境等により漏水が多発する箇所や基幹管路の耐震化等を含め、更新工事が必要となる管路について適切な管理を行うとともに、的確な運営が求められます。</t>
    <rPh sb="137" eb="138">
      <t>オコナ</t>
    </rPh>
    <rPh sb="144" eb="147">
      <t>ハイスイカン</t>
    </rPh>
    <rPh sb="171" eb="173">
      <t>ソンザイ</t>
    </rPh>
    <rPh sb="228" eb="230">
      <t>コウジョウ</t>
    </rPh>
    <rPh sb="275" eb="277">
      <t>タハツ</t>
    </rPh>
    <phoneticPr fontId="4"/>
  </si>
  <si>
    <t>・継続して経営を健全に維持していくために、給水普及率及び水道料金収納率の更なる向上を目指します。配水管の整備については、未整備地区へ布設工事を引き続き進めていきます。また、近い将来、施設の更新や老朽管の布設替えの事業が増加することが予測されることから平準化を図り計画的に進めていきます。あわせて使用水量に応じ公平な負担とするために導入した従量制による水道料金の収益や施設維持管理費を削減するために、電気使用料契約の見直しを毎年行うなど、準備資金となる財源を適切に確保できるよう努めていきます。</t>
    <rPh sb="1" eb="3">
      <t>ケイゾク</t>
    </rPh>
    <rPh sb="5" eb="7">
      <t>ケイエイ</t>
    </rPh>
    <rPh sb="8" eb="10">
      <t>ケンゼン</t>
    </rPh>
    <rPh sb="11" eb="13">
      <t>イジ</t>
    </rPh>
    <rPh sb="48" eb="51">
      <t>ハイスイカン</t>
    </rPh>
    <rPh sb="52" eb="54">
      <t>セイビ</t>
    </rPh>
    <rPh sb="66" eb="68">
      <t>フセツ</t>
    </rPh>
    <rPh sb="86" eb="87">
      <t>チカ</t>
    </rPh>
    <rPh sb="88" eb="90">
      <t>ショウライ</t>
    </rPh>
    <rPh sb="165" eb="167">
      <t>ドウニュウ</t>
    </rPh>
    <rPh sb="175" eb="177">
      <t>スイドウ</t>
    </rPh>
    <rPh sb="177" eb="179">
      <t>リョウキン</t>
    </rPh>
    <rPh sb="180" eb="182">
      <t>シュウエキ</t>
    </rPh>
    <rPh sb="211" eb="213">
      <t>マイトシ</t>
    </rPh>
    <rPh sb="213" eb="214">
      <t>オコナ</t>
    </rPh>
    <phoneticPr fontId="4"/>
  </si>
  <si>
    <r>
      <t xml:space="preserve">・①経常収支比率は、⑤料金回収率の向上により類似団体・全国平均と比較して高く、健全性は保たれています。                           
・②累積欠損金比率は、これまで欠損金が発生していないため、当該値0％です。
</t>
    </r>
    <r>
      <rPr>
        <sz val="11"/>
        <rFont val="ＭＳ ゴシック"/>
        <family val="3"/>
        <charset val="128"/>
      </rPr>
      <t>・③流動比率は、工事費等の起債による元金償還額の増額や年度末に係る工事が多く未払となっている未収金により流動負債が増加していることが、年々水準が低くなってきている要因ですが、類似団体及び全国平均と比較して高い水準を保っています。</t>
    </r>
    <r>
      <rPr>
        <sz val="11"/>
        <color theme="1"/>
        <rFont val="ＭＳ ゴシック"/>
        <family val="3"/>
        <charset val="128"/>
      </rPr>
      <t xml:space="preserve">
・④企業債残高対給水収益比率は、類似団体及び全国平均と比較して低い水準にありまが、今後は、2.③管路更新率及び給水普及率の向上を踏まえ、配水管新設事業と財源確保のバランスを考慮しながら、計画的に進める必要があります。
・⑤料金回収率は、類似団体及び全国平均と比較して高い水準にありますが、将来の施設等老朽化に備えた更新費用についても考慮したうえ、引き続き回収率の向上に努めていきます。
・⑥給水原価は、類似団体・全国平均と比較して引き続き高い水準となっておりますが、今後は施設等の老朽化による維持管理費が増加することに備え、より一層経費削減に努める必要があります。
・⑦施設利用率及び⑧有収率は、類似団体及び全国平均と比較して高い水準にあります。今後も、給水普及率の向上に努めていきます。</t>
    </r>
    <rPh sb="142" eb="143">
      <t>ガク</t>
    </rPh>
    <rPh sb="379" eb="381">
      <t>シセツ</t>
    </rPh>
    <rPh sb="381" eb="382">
      <t>トウ</t>
    </rPh>
    <rPh sb="468" eb="470">
      <t>シセツ</t>
    </rPh>
    <rPh sb="470" eb="471">
      <t>トウ</t>
    </rPh>
    <rPh sb="472" eb="474">
      <t>ロウキュウ</t>
    </rPh>
    <rPh sb="474" eb="475">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</si>
</sst>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1.6</c:v>
                </c:pt>
                <c:pt idx="1">
                  <c:v>0.06</c:v>
                </c:pt>
                <c:pt idx="2">
                  <c:v>0.94</c:v>
                </c:pt>
                <c:pt idx="3">
                  <c:v>0.33</c:v>
                </c:pt>
                <c:pt idx="4">
                  <c:v>0.31</c:v>
                </c:pt>
              </c:numCache>
            </c:numRef>
          </c:val>
          <c:extLst>
            <c:ext xmlns:c16="http://schemas.microsoft.com/office/drawing/2014/chart" uri="{C3380CC4-5D6E-409C-BE32-E72D297353CC}">
              <c16:uniqueId val="{00000000-98B1-4A58-8C36-1FF7C82A8AB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98B1-4A58-8C36-1FF7C82A8AB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70.63</c:v>
                </c:pt>
                <c:pt idx="1">
                  <c:v>70.97</c:v>
                </c:pt>
                <c:pt idx="2">
                  <c:v>75.459999999999994</c:v>
                </c:pt>
                <c:pt idx="3">
                  <c:v>76.709999999999994</c:v>
                </c:pt>
                <c:pt idx="4">
                  <c:v>81.430000000000007</c:v>
                </c:pt>
              </c:numCache>
            </c:numRef>
          </c:val>
          <c:extLst>
            <c:ext xmlns:c16="http://schemas.microsoft.com/office/drawing/2014/chart" uri="{C3380CC4-5D6E-409C-BE32-E72D297353CC}">
              <c16:uniqueId val="{00000000-CA53-4E10-AE13-3B61C7587C5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CA53-4E10-AE13-3B61C7587C5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93.47</c:v>
                </c:pt>
                <c:pt idx="1">
                  <c:v>94.83</c:v>
                </c:pt>
                <c:pt idx="2">
                  <c:v>91.95</c:v>
                </c:pt>
                <c:pt idx="3">
                  <c:v>91.11</c:v>
                </c:pt>
                <c:pt idx="4">
                  <c:v>89.58</c:v>
                </c:pt>
              </c:numCache>
            </c:numRef>
          </c:val>
          <c:extLst>
            <c:ext xmlns:c16="http://schemas.microsoft.com/office/drawing/2014/chart" uri="{C3380CC4-5D6E-409C-BE32-E72D297353CC}">
              <c16:uniqueId val="{00000000-1AEC-4A9D-A058-BF83D26841A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1AEC-4A9D-A058-BF83D26841A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119.73</c:v>
                </c:pt>
                <c:pt idx="1">
                  <c:v>119.5</c:v>
                </c:pt>
                <c:pt idx="2">
                  <c:v>117.91</c:v>
                </c:pt>
                <c:pt idx="3">
                  <c:v>116.54</c:v>
                </c:pt>
                <c:pt idx="4">
                  <c:v>117</c:v>
                </c:pt>
              </c:numCache>
            </c:numRef>
          </c:val>
          <c:extLst>
            <c:ext xmlns:c16="http://schemas.microsoft.com/office/drawing/2014/chart" uri="{C3380CC4-5D6E-409C-BE32-E72D297353CC}">
              <c16:uniqueId val="{00000000-D395-4EB0-BB7C-15B00DA55DD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D395-4EB0-BB7C-15B00DA55DD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34.08</c:v>
                </c:pt>
                <c:pt idx="1">
                  <c:v>35.26</c:v>
                </c:pt>
                <c:pt idx="2">
                  <c:v>35.1</c:v>
                </c:pt>
                <c:pt idx="3">
                  <c:v>35.97</c:v>
                </c:pt>
                <c:pt idx="4">
                  <c:v>37.369999999999997</c:v>
                </c:pt>
              </c:numCache>
            </c:numRef>
          </c:val>
          <c:extLst>
            <c:ext xmlns:c16="http://schemas.microsoft.com/office/drawing/2014/chart" uri="{C3380CC4-5D6E-409C-BE32-E72D297353CC}">
              <c16:uniqueId val="{00000000-947D-4A5B-A69E-5C903903A39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947D-4A5B-A69E-5C903903A39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02D-41DC-BE7E-8CF7318F540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A02D-41DC-BE7E-8CF7318F540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1C7-4839-A1FF-F82982F9195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41C7-4839-A1FF-F82982F9195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592.16</c:v>
                </c:pt>
                <c:pt idx="1">
                  <c:v>934.86</c:v>
                </c:pt>
                <c:pt idx="2">
                  <c:v>854.88</c:v>
                </c:pt>
                <c:pt idx="3">
                  <c:v>759.99</c:v>
                </c:pt>
                <c:pt idx="4">
                  <c:v>592.51</c:v>
                </c:pt>
              </c:numCache>
            </c:numRef>
          </c:val>
          <c:extLst>
            <c:ext xmlns:c16="http://schemas.microsoft.com/office/drawing/2014/chart" uri="{C3380CC4-5D6E-409C-BE32-E72D297353CC}">
              <c16:uniqueId val="{00000000-8039-41E1-8318-03C3D0323A3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8039-41E1-8318-03C3D0323A3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147.85</c:v>
                </c:pt>
                <c:pt idx="1">
                  <c:v>151.26</c:v>
                </c:pt>
                <c:pt idx="2">
                  <c:v>168</c:v>
                </c:pt>
                <c:pt idx="3">
                  <c:v>172.14</c:v>
                </c:pt>
                <c:pt idx="4">
                  <c:v>160.38</c:v>
                </c:pt>
              </c:numCache>
            </c:numRef>
          </c:val>
          <c:extLst>
            <c:ext xmlns:c16="http://schemas.microsoft.com/office/drawing/2014/chart" uri="{C3380CC4-5D6E-409C-BE32-E72D297353CC}">
              <c16:uniqueId val="{00000000-6537-46D9-8A8E-BD76A767870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6537-46D9-8A8E-BD76A767870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111.15</c:v>
                </c:pt>
                <c:pt idx="1">
                  <c:v>111.54</c:v>
                </c:pt>
                <c:pt idx="2">
                  <c:v>111.7</c:v>
                </c:pt>
                <c:pt idx="3">
                  <c:v>110.02</c:v>
                </c:pt>
                <c:pt idx="4">
                  <c:v>112.21</c:v>
                </c:pt>
              </c:numCache>
            </c:numRef>
          </c:val>
          <c:extLst>
            <c:ext xmlns:c16="http://schemas.microsoft.com/office/drawing/2014/chart" uri="{C3380CC4-5D6E-409C-BE32-E72D297353CC}">
              <c16:uniqueId val="{00000000-4564-4EBC-B7A1-D0BDC62D061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4564-4EBC-B7A1-D0BDC62D061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219.54</c:v>
                </c:pt>
                <c:pt idx="1">
                  <c:v>219.16</c:v>
                </c:pt>
                <c:pt idx="2">
                  <c:v>210.86</c:v>
                </c:pt>
                <c:pt idx="3">
                  <c:v>212.51</c:v>
                </c:pt>
                <c:pt idx="4">
                  <c:v>206.31</c:v>
                </c:pt>
              </c:numCache>
            </c:numRef>
          </c:val>
          <c:extLst>
            <c:ext xmlns:c16="http://schemas.microsoft.com/office/drawing/2014/chart" uri="{C3380CC4-5D6E-409C-BE32-E72D297353CC}">
              <c16:uniqueId val="{00000000-DD4C-4272-8805-DDF64263BEE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DD4C-4272-8805-DDF64263BEE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茨城県　阿見町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48070</v>
      </c>
      <c r="AM8" s="71"/>
      <c r="AN8" s="71"/>
      <c r="AO8" s="71"/>
      <c r="AP8" s="71"/>
      <c r="AQ8" s="71"/>
      <c r="AR8" s="71"/>
      <c r="AS8" s="71"/>
      <c r="AT8" s="67">
        <f>データ!$S$6</f>
        <v>71.400000000000006</v>
      </c>
      <c r="AU8" s="68"/>
      <c r="AV8" s="68"/>
      <c r="AW8" s="68"/>
      <c r="AX8" s="68"/>
      <c r="AY8" s="68"/>
      <c r="AZ8" s="68"/>
      <c r="BA8" s="68"/>
      <c r="BB8" s="70">
        <f>データ!$T$6</f>
        <v>673.25</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82.09</v>
      </c>
      <c r="J10" s="68"/>
      <c r="K10" s="68"/>
      <c r="L10" s="68"/>
      <c r="M10" s="68"/>
      <c r="N10" s="68"/>
      <c r="O10" s="69"/>
      <c r="P10" s="70">
        <f>データ!$P$6</f>
        <v>87.29</v>
      </c>
      <c r="Q10" s="70"/>
      <c r="R10" s="70"/>
      <c r="S10" s="70"/>
      <c r="T10" s="70"/>
      <c r="U10" s="70"/>
      <c r="V10" s="70"/>
      <c r="W10" s="71">
        <f>データ!$Q$6</f>
        <v>4488</v>
      </c>
      <c r="X10" s="71"/>
      <c r="Y10" s="71"/>
      <c r="Z10" s="71"/>
      <c r="AA10" s="71"/>
      <c r="AB10" s="71"/>
      <c r="AC10" s="71"/>
      <c r="AD10" s="2"/>
      <c r="AE10" s="2"/>
      <c r="AF10" s="2"/>
      <c r="AG10" s="2"/>
      <c r="AH10" s="4"/>
      <c r="AI10" s="4"/>
      <c r="AJ10" s="4"/>
      <c r="AK10" s="4"/>
      <c r="AL10" s="71">
        <f>データ!$U$6</f>
        <v>41919</v>
      </c>
      <c r="AM10" s="71"/>
      <c r="AN10" s="71"/>
      <c r="AO10" s="71"/>
      <c r="AP10" s="71"/>
      <c r="AQ10" s="71"/>
      <c r="AR10" s="71"/>
      <c r="AS10" s="71"/>
      <c r="AT10" s="67">
        <f>データ!$V$6</f>
        <v>25.6</v>
      </c>
      <c r="AU10" s="68"/>
      <c r="AV10" s="68"/>
      <c r="AW10" s="68"/>
      <c r="AX10" s="68"/>
      <c r="AY10" s="68"/>
      <c r="AZ10" s="68"/>
      <c r="BA10" s="68"/>
      <c r="BB10" s="70">
        <f>データ!$W$6</f>
        <v>1637.46</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S1IaFlCipnTdVLDFt7zcmDUFHkQ5qzyTCBsdvVr+zo68qTlf8tV2YpHaOmscKYimNr7NGaoeyjrYW0pZAfUxzA==" saltValue="Mf/hGUVfTzcrGNHkWBDS1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84433</v>
      </c>
      <c r="D6" s="34">
        <f t="shared" si="3"/>
        <v>46</v>
      </c>
      <c r="E6" s="34">
        <f t="shared" si="3"/>
        <v>1</v>
      </c>
      <c r="F6" s="34">
        <f t="shared" si="3"/>
        <v>0</v>
      </c>
      <c r="G6" s="34">
        <f t="shared" si="3"/>
        <v>1</v>
      </c>
      <c r="H6" s="34" t="str">
        <f t="shared" si="3"/>
        <v>茨城県　阿見町</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82.09</v>
      </c>
      <c r="P6" s="35">
        <f t="shared" si="3"/>
        <v>87.29</v>
      </c>
      <c r="Q6" s="35">
        <f t="shared" si="3"/>
        <v>4488</v>
      </c>
      <c r="R6" s="35">
        <f t="shared" si="3"/>
        <v>48070</v>
      </c>
      <c r="S6" s="35">
        <f t="shared" si="3"/>
        <v>71.400000000000006</v>
      </c>
      <c r="T6" s="35">
        <f t="shared" si="3"/>
        <v>673.25</v>
      </c>
      <c r="U6" s="35">
        <f t="shared" si="3"/>
        <v>41919</v>
      </c>
      <c r="V6" s="35">
        <f t="shared" si="3"/>
        <v>25.6</v>
      </c>
      <c r="W6" s="35">
        <f t="shared" si="3"/>
        <v>1637.46</v>
      </c>
      <c r="X6" s="36">
        <f>IF(X7="",NA(),X7)</f>
        <v>119.73</v>
      </c>
      <c r="Y6" s="36">
        <f t="shared" ref="Y6:AG6" si="4">IF(Y7="",NA(),Y7)</f>
        <v>119.5</v>
      </c>
      <c r="Z6" s="36">
        <f t="shared" si="4"/>
        <v>117.91</v>
      </c>
      <c r="AA6" s="36">
        <f t="shared" si="4"/>
        <v>116.54</v>
      </c>
      <c r="AB6" s="36">
        <f t="shared" si="4"/>
        <v>117</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592.16</v>
      </c>
      <c r="AU6" s="36">
        <f t="shared" ref="AU6:BC6" si="6">IF(AU7="",NA(),AU7)</f>
        <v>934.86</v>
      </c>
      <c r="AV6" s="36">
        <f t="shared" si="6"/>
        <v>854.88</v>
      </c>
      <c r="AW6" s="36">
        <f t="shared" si="6"/>
        <v>759.99</v>
      </c>
      <c r="AX6" s="36">
        <f t="shared" si="6"/>
        <v>592.51</v>
      </c>
      <c r="AY6" s="36">
        <f t="shared" si="6"/>
        <v>377.63</v>
      </c>
      <c r="AZ6" s="36">
        <f t="shared" si="6"/>
        <v>357.34</v>
      </c>
      <c r="BA6" s="36">
        <f t="shared" si="6"/>
        <v>366.03</v>
      </c>
      <c r="BB6" s="36">
        <f t="shared" si="6"/>
        <v>365.18</v>
      </c>
      <c r="BC6" s="36">
        <f t="shared" si="6"/>
        <v>327.77</v>
      </c>
      <c r="BD6" s="35" t="str">
        <f>IF(BD7="","",IF(BD7="-","【-】","【"&amp;SUBSTITUTE(TEXT(BD7,"#,##0.00"),"-","△")&amp;"】"))</f>
        <v>【260.31】</v>
      </c>
      <c r="BE6" s="36">
        <f>IF(BE7="",NA(),BE7)</f>
        <v>147.85</v>
      </c>
      <c r="BF6" s="36">
        <f t="shared" ref="BF6:BN6" si="7">IF(BF7="",NA(),BF7)</f>
        <v>151.26</v>
      </c>
      <c r="BG6" s="36">
        <f t="shared" si="7"/>
        <v>168</v>
      </c>
      <c r="BH6" s="36">
        <f t="shared" si="7"/>
        <v>172.14</v>
      </c>
      <c r="BI6" s="36">
        <f t="shared" si="7"/>
        <v>160.38</v>
      </c>
      <c r="BJ6" s="36">
        <f t="shared" si="7"/>
        <v>364.71</v>
      </c>
      <c r="BK6" s="36">
        <f t="shared" si="7"/>
        <v>373.69</v>
      </c>
      <c r="BL6" s="36">
        <f t="shared" si="7"/>
        <v>370.12</v>
      </c>
      <c r="BM6" s="36">
        <f t="shared" si="7"/>
        <v>371.65</v>
      </c>
      <c r="BN6" s="36">
        <f t="shared" si="7"/>
        <v>397.1</v>
      </c>
      <c r="BO6" s="35" t="str">
        <f>IF(BO7="","",IF(BO7="-","【-】","【"&amp;SUBSTITUTE(TEXT(BO7,"#,##0.00"),"-","△")&amp;"】"))</f>
        <v>【275.67】</v>
      </c>
      <c r="BP6" s="36">
        <f>IF(BP7="",NA(),BP7)</f>
        <v>111.15</v>
      </c>
      <c r="BQ6" s="36">
        <f t="shared" ref="BQ6:BY6" si="8">IF(BQ7="",NA(),BQ7)</f>
        <v>111.54</v>
      </c>
      <c r="BR6" s="36">
        <f t="shared" si="8"/>
        <v>111.7</v>
      </c>
      <c r="BS6" s="36">
        <f t="shared" si="8"/>
        <v>110.02</v>
      </c>
      <c r="BT6" s="36">
        <f t="shared" si="8"/>
        <v>112.21</v>
      </c>
      <c r="BU6" s="36">
        <f t="shared" si="8"/>
        <v>100.65</v>
      </c>
      <c r="BV6" s="36">
        <f t="shared" si="8"/>
        <v>99.87</v>
      </c>
      <c r="BW6" s="36">
        <f t="shared" si="8"/>
        <v>100.42</v>
      </c>
      <c r="BX6" s="36">
        <f t="shared" si="8"/>
        <v>98.77</v>
      </c>
      <c r="BY6" s="36">
        <f t="shared" si="8"/>
        <v>95.79</v>
      </c>
      <c r="BZ6" s="35" t="str">
        <f>IF(BZ7="","",IF(BZ7="-","【-】","【"&amp;SUBSTITUTE(TEXT(BZ7,"#,##0.00"),"-","△")&amp;"】"))</f>
        <v>【100.05】</v>
      </c>
      <c r="CA6" s="36">
        <f>IF(CA7="",NA(),CA7)</f>
        <v>219.54</v>
      </c>
      <c r="CB6" s="36">
        <f t="shared" ref="CB6:CJ6" si="9">IF(CB7="",NA(),CB7)</f>
        <v>219.16</v>
      </c>
      <c r="CC6" s="36">
        <f t="shared" si="9"/>
        <v>210.86</v>
      </c>
      <c r="CD6" s="36">
        <f t="shared" si="9"/>
        <v>212.51</v>
      </c>
      <c r="CE6" s="36">
        <f t="shared" si="9"/>
        <v>206.31</v>
      </c>
      <c r="CF6" s="36">
        <f t="shared" si="9"/>
        <v>170.19</v>
      </c>
      <c r="CG6" s="36">
        <f t="shared" si="9"/>
        <v>171.81</v>
      </c>
      <c r="CH6" s="36">
        <f t="shared" si="9"/>
        <v>171.67</v>
      </c>
      <c r="CI6" s="36">
        <f t="shared" si="9"/>
        <v>173.67</v>
      </c>
      <c r="CJ6" s="36">
        <f t="shared" si="9"/>
        <v>171.13</v>
      </c>
      <c r="CK6" s="35" t="str">
        <f>IF(CK7="","",IF(CK7="-","【-】","【"&amp;SUBSTITUTE(TEXT(CK7,"#,##0.00"),"-","△")&amp;"】"))</f>
        <v>【166.40】</v>
      </c>
      <c r="CL6" s="36">
        <f>IF(CL7="",NA(),CL7)</f>
        <v>70.63</v>
      </c>
      <c r="CM6" s="36">
        <f t="shared" ref="CM6:CU6" si="10">IF(CM7="",NA(),CM7)</f>
        <v>70.97</v>
      </c>
      <c r="CN6" s="36">
        <f t="shared" si="10"/>
        <v>75.459999999999994</v>
      </c>
      <c r="CO6" s="36">
        <f t="shared" si="10"/>
        <v>76.709999999999994</v>
      </c>
      <c r="CP6" s="36">
        <f t="shared" si="10"/>
        <v>81.430000000000007</v>
      </c>
      <c r="CQ6" s="36">
        <f t="shared" si="10"/>
        <v>59.01</v>
      </c>
      <c r="CR6" s="36">
        <f t="shared" si="10"/>
        <v>60.03</v>
      </c>
      <c r="CS6" s="36">
        <f t="shared" si="10"/>
        <v>59.74</v>
      </c>
      <c r="CT6" s="36">
        <f t="shared" si="10"/>
        <v>59.67</v>
      </c>
      <c r="CU6" s="36">
        <f t="shared" si="10"/>
        <v>60.12</v>
      </c>
      <c r="CV6" s="35" t="str">
        <f>IF(CV7="","",IF(CV7="-","【-】","【"&amp;SUBSTITUTE(TEXT(CV7,"#,##0.00"),"-","△")&amp;"】"))</f>
        <v>【60.69】</v>
      </c>
      <c r="CW6" s="36">
        <f>IF(CW7="",NA(),CW7)</f>
        <v>93.47</v>
      </c>
      <c r="CX6" s="36">
        <f t="shared" ref="CX6:DF6" si="11">IF(CX7="",NA(),CX7)</f>
        <v>94.83</v>
      </c>
      <c r="CY6" s="36">
        <f t="shared" si="11"/>
        <v>91.95</v>
      </c>
      <c r="CZ6" s="36">
        <f t="shared" si="11"/>
        <v>91.11</v>
      </c>
      <c r="DA6" s="36">
        <f t="shared" si="11"/>
        <v>89.58</v>
      </c>
      <c r="DB6" s="36">
        <f t="shared" si="11"/>
        <v>85.37</v>
      </c>
      <c r="DC6" s="36">
        <f t="shared" si="11"/>
        <v>84.81</v>
      </c>
      <c r="DD6" s="36">
        <f t="shared" si="11"/>
        <v>84.8</v>
      </c>
      <c r="DE6" s="36">
        <f t="shared" si="11"/>
        <v>84.6</v>
      </c>
      <c r="DF6" s="36">
        <f t="shared" si="11"/>
        <v>84.24</v>
      </c>
      <c r="DG6" s="35" t="str">
        <f>IF(DG7="","",IF(DG7="-","【-】","【"&amp;SUBSTITUTE(TEXT(DG7,"#,##0.00"),"-","△")&amp;"】"))</f>
        <v>【89.82】</v>
      </c>
      <c r="DH6" s="36">
        <f>IF(DH7="",NA(),DH7)</f>
        <v>34.08</v>
      </c>
      <c r="DI6" s="36">
        <f t="shared" ref="DI6:DQ6" si="12">IF(DI7="",NA(),DI7)</f>
        <v>35.26</v>
      </c>
      <c r="DJ6" s="36">
        <f t="shared" si="12"/>
        <v>35.1</v>
      </c>
      <c r="DK6" s="36">
        <f t="shared" si="12"/>
        <v>35.97</v>
      </c>
      <c r="DL6" s="36">
        <f t="shared" si="12"/>
        <v>37.369999999999997</v>
      </c>
      <c r="DM6" s="36">
        <f t="shared" si="12"/>
        <v>46.9</v>
      </c>
      <c r="DN6" s="36">
        <f t="shared" si="12"/>
        <v>47.28</v>
      </c>
      <c r="DO6" s="36">
        <f t="shared" si="12"/>
        <v>47.66</v>
      </c>
      <c r="DP6" s="36">
        <f t="shared" si="12"/>
        <v>48.17</v>
      </c>
      <c r="DQ6" s="36">
        <f t="shared" si="12"/>
        <v>48.83</v>
      </c>
      <c r="DR6" s="35" t="str">
        <f>IF(DR7="","",IF(DR7="-","【-】","【"&amp;SUBSTITUTE(TEXT(DR7,"#,##0.00"),"-","△")&amp;"】"))</f>
        <v>【50.19】</v>
      </c>
      <c r="DS6" s="35">
        <f>IF(DS7="",NA(),DS7)</f>
        <v>0</v>
      </c>
      <c r="DT6" s="35">
        <f t="shared" ref="DT6:EB6" si="13">IF(DT7="",NA(),DT7)</f>
        <v>0</v>
      </c>
      <c r="DU6" s="35">
        <f t="shared" si="13"/>
        <v>0</v>
      </c>
      <c r="DV6" s="35">
        <f t="shared" si="13"/>
        <v>0</v>
      </c>
      <c r="DW6" s="35">
        <f t="shared" si="13"/>
        <v>0</v>
      </c>
      <c r="DX6" s="36">
        <f t="shared" si="13"/>
        <v>12.03</v>
      </c>
      <c r="DY6" s="36">
        <f t="shared" si="13"/>
        <v>12.19</v>
      </c>
      <c r="DZ6" s="36">
        <f t="shared" si="13"/>
        <v>15.1</v>
      </c>
      <c r="EA6" s="36">
        <f t="shared" si="13"/>
        <v>17.12</v>
      </c>
      <c r="EB6" s="36">
        <f t="shared" si="13"/>
        <v>18.18</v>
      </c>
      <c r="EC6" s="35" t="str">
        <f>IF(EC7="","",IF(EC7="-","【-】","【"&amp;SUBSTITUTE(TEXT(EC7,"#,##0.00"),"-","△")&amp;"】"))</f>
        <v>【20.63】</v>
      </c>
      <c r="ED6" s="36">
        <f>IF(ED7="",NA(),ED7)</f>
        <v>1.6</v>
      </c>
      <c r="EE6" s="36">
        <f t="shared" ref="EE6:EM6" si="14">IF(EE7="",NA(),EE7)</f>
        <v>0.06</v>
      </c>
      <c r="EF6" s="36">
        <f t="shared" si="14"/>
        <v>0.94</v>
      </c>
      <c r="EG6" s="36">
        <f t="shared" si="14"/>
        <v>0.33</v>
      </c>
      <c r="EH6" s="36">
        <f t="shared" si="14"/>
        <v>0.31</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84433</v>
      </c>
      <c r="D7" s="38">
        <v>46</v>
      </c>
      <c r="E7" s="38">
        <v>1</v>
      </c>
      <c r="F7" s="38">
        <v>0</v>
      </c>
      <c r="G7" s="38">
        <v>1</v>
      </c>
      <c r="H7" s="38" t="s">
        <v>93</v>
      </c>
      <c r="I7" s="38" t="s">
        <v>94</v>
      </c>
      <c r="J7" s="38" t="s">
        <v>95</v>
      </c>
      <c r="K7" s="38" t="s">
        <v>96</v>
      </c>
      <c r="L7" s="38" t="s">
        <v>97</v>
      </c>
      <c r="M7" s="38" t="s">
        <v>98</v>
      </c>
      <c r="N7" s="39" t="s">
        <v>99</v>
      </c>
      <c r="O7" s="39">
        <v>82.09</v>
      </c>
      <c r="P7" s="39">
        <v>87.29</v>
      </c>
      <c r="Q7" s="39">
        <v>4488</v>
      </c>
      <c r="R7" s="39">
        <v>48070</v>
      </c>
      <c r="S7" s="39">
        <v>71.400000000000006</v>
      </c>
      <c r="T7" s="39">
        <v>673.25</v>
      </c>
      <c r="U7" s="39">
        <v>41919</v>
      </c>
      <c r="V7" s="39">
        <v>25.6</v>
      </c>
      <c r="W7" s="39">
        <v>1637.46</v>
      </c>
      <c r="X7" s="39">
        <v>119.73</v>
      </c>
      <c r="Y7" s="39">
        <v>119.5</v>
      </c>
      <c r="Z7" s="39">
        <v>117.91</v>
      </c>
      <c r="AA7" s="39">
        <v>116.54</v>
      </c>
      <c r="AB7" s="39">
        <v>117</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592.16</v>
      </c>
      <c r="AU7" s="39">
        <v>934.86</v>
      </c>
      <c r="AV7" s="39">
        <v>854.88</v>
      </c>
      <c r="AW7" s="39">
        <v>759.99</v>
      </c>
      <c r="AX7" s="39">
        <v>592.51</v>
      </c>
      <c r="AY7" s="39">
        <v>377.63</v>
      </c>
      <c r="AZ7" s="39">
        <v>357.34</v>
      </c>
      <c r="BA7" s="39">
        <v>366.03</v>
      </c>
      <c r="BB7" s="39">
        <v>365.18</v>
      </c>
      <c r="BC7" s="39">
        <v>327.77</v>
      </c>
      <c r="BD7" s="39">
        <v>260.31</v>
      </c>
      <c r="BE7" s="39">
        <v>147.85</v>
      </c>
      <c r="BF7" s="39">
        <v>151.26</v>
      </c>
      <c r="BG7" s="39">
        <v>168</v>
      </c>
      <c r="BH7" s="39">
        <v>172.14</v>
      </c>
      <c r="BI7" s="39">
        <v>160.38</v>
      </c>
      <c r="BJ7" s="39">
        <v>364.71</v>
      </c>
      <c r="BK7" s="39">
        <v>373.69</v>
      </c>
      <c r="BL7" s="39">
        <v>370.12</v>
      </c>
      <c r="BM7" s="39">
        <v>371.65</v>
      </c>
      <c r="BN7" s="39">
        <v>397.1</v>
      </c>
      <c r="BO7" s="39">
        <v>275.67</v>
      </c>
      <c r="BP7" s="39">
        <v>111.15</v>
      </c>
      <c r="BQ7" s="39">
        <v>111.54</v>
      </c>
      <c r="BR7" s="39">
        <v>111.7</v>
      </c>
      <c r="BS7" s="39">
        <v>110.02</v>
      </c>
      <c r="BT7" s="39">
        <v>112.21</v>
      </c>
      <c r="BU7" s="39">
        <v>100.65</v>
      </c>
      <c r="BV7" s="39">
        <v>99.87</v>
      </c>
      <c r="BW7" s="39">
        <v>100.42</v>
      </c>
      <c r="BX7" s="39">
        <v>98.77</v>
      </c>
      <c r="BY7" s="39">
        <v>95.79</v>
      </c>
      <c r="BZ7" s="39">
        <v>100.05</v>
      </c>
      <c r="CA7" s="39">
        <v>219.54</v>
      </c>
      <c r="CB7" s="39">
        <v>219.16</v>
      </c>
      <c r="CC7" s="39">
        <v>210.86</v>
      </c>
      <c r="CD7" s="39">
        <v>212.51</v>
      </c>
      <c r="CE7" s="39">
        <v>206.31</v>
      </c>
      <c r="CF7" s="39">
        <v>170.19</v>
      </c>
      <c r="CG7" s="39">
        <v>171.81</v>
      </c>
      <c r="CH7" s="39">
        <v>171.67</v>
      </c>
      <c r="CI7" s="39">
        <v>173.67</v>
      </c>
      <c r="CJ7" s="39">
        <v>171.13</v>
      </c>
      <c r="CK7" s="39">
        <v>166.4</v>
      </c>
      <c r="CL7" s="39">
        <v>70.63</v>
      </c>
      <c r="CM7" s="39">
        <v>70.97</v>
      </c>
      <c r="CN7" s="39">
        <v>75.459999999999994</v>
      </c>
      <c r="CO7" s="39">
        <v>76.709999999999994</v>
      </c>
      <c r="CP7" s="39">
        <v>81.430000000000007</v>
      </c>
      <c r="CQ7" s="39">
        <v>59.01</v>
      </c>
      <c r="CR7" s="39">
        <v>60.03</v>
      </c>
      <c r="CS7" s="39">
        <v>59.74</v>
      </c>
      <c r="CT7" s="39">
        <v>59.67</v>
      </c>
      <c r="CU7" s="39">
        <v>60.12</v>
      </c>
      <c r="CV7" s="39">
        <v>60.69</v>
      </c>
      <c r="CW7" s="39">
        <v>93.47</v>
      </c>
      <c r="CX7" s="39">
        <v>94.83</v>
      </c>
      <c r="CY7" s="39">
        <v>91.95</v>
      </c>
      <c r="CZ7" s="39">
        <v>91.11</v>
      </c>
      <c r="DA7" s="39">
        <v>89.58</v>
      </c>
      <c r="DB7" s="39">
        <v>85.37</v>
      </c>
      <c r="DC7" s="39">
        <v>84.81</v>
      </c>
      <c r="DD7" s="39">
        <v>84.8</v>
      </c>
      <c r="DE7" s="39">
        <v>84.6</v>
      </c>
      <c r="DF7" s="39">
        <v>84.24</v>
      </c>
      <c r="DG7" s="39">
        <v>89.82</v>
      </c>
      <c r="DH7" s="39">
        <v>34.08</v>
      </c>
      <c r="DI7" s="39">
        <v>35.26</v>
      </c>
      <c r="DJ7" s="39">
        <v>35.1</v>
      </c>
      <c r="DK7" s="39">
        <v>35.97</v>
      </c>
      <c r="DL7" s="39">
        <v>37.369999999999997</v>
      </c>
      <c r="DM7" s="39">
        <v>46.9</v>
      </c>
      <c r="DN7" s="39">
        <v>47.28</v>
      </c>
      <c r="DO7" s="39">
        <v>47.66</v>
      </c>
      <c r="DP7" s="39">
        <v>48.17</v>
      </c>
      <c r="DQ7" s="39">
        <v>48.83</v>
      </c>
      <c r="DR7" s="39">
        <v>50.19</v>
      </c>
      <c r="DS7" s="39">
        <v>0</v>
      </c>
      <c r="DT7" s="39">
        <v>0</v>
      </c>
      <c r="DU7" s="39">
        <v>0</v>
      </c>
      <c r="DV7" s="39">
        <v>0</v>
      </c>
      <c r="DW7" s="39">
        <v>0</v>
      </c>
      <c r="DX7" s="39">
        <v>12.03</v>
      </c>
      <c r="DY7" s="39">
        <v>12.19</v>
      </c>
      <c r="DZ7" s="39">
        <v>15.1</v>
      </c>
      <c r="EA7" s="39">
        <v>17.12</v>
      </c>
      <c r="EB7" s="39">
        <v>18.18</v>
      </c>
      <c r="EC7" s="39">
        <v>20.63</v>
      </c>
      <c r="ED7" s="39">
        <v>1.6</v>
      </c>
      <c r="EE7" s="39">
        <v>0.06</v>
      </c>
      <c r="EF7" s="39">
        <v>0.94</v>
      </c>
      <c r="EG7" s="39">
        <v>0.33</v>
      </c>
      <c r="EH7" s="39">
        <v>0.31</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2022-01-31T02:30:12Z</cp:lastPrinted>
  <dcterms:created xsi:type="dcterms:W3CDTF">2021-12-03T06:45:28Z</dcterms:created>
  <dcterms:modified xsi:type="dcterms:W3CDTF">2022-02-10T05:12:06Z</dcterms:modified>
  <cp:category/>
</cp:coreProperties>
</file>