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96_日立・高萩広域下水道組合\"/>
    </mc:Choice>
  </mc:AlternateContent>
  <workbookProtection workbookAlgorithmName="SHA-512" workbookHashValue="85NnBJQNty22kwXemi9JaUvlPRQe6pNVZ888kjJuu6yW8hCt6yaKdFN7JIhtM6rSJYhP1Zm7VlJXGR2fZhJFLQ==" workbookSaltValue="Z/rMMrOddOLma4R3LsWi0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<sst xmlns="http://schemas.openxmlformats.org/spreadsheetml/2006/main" count="234" uniqueCount="118">
  <si>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</si>
  <si>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</si>
  <si>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</si>
  <si>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</si>
  <si>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</si>
  <si>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</si>
  <si>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</si>
  <si>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</si>
  <si>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</si>
  <si>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</si>
  <si>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</si>
  <si>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</si>
  <si>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</si>
  <si>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</si>
  <si>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</si>
  <si>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</si>
  <si>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</si>
  <si>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</si>
  <si>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</si>
  <si>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</si>
  <si>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</si>
  <si>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</si>
  <si>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</si>
  <si>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</si>
  <si>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</si>
  <si>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</si>
  <si>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</si>
  <si>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</si>
  <si>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</si>
  <si>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</si>
  <si>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</si>
  <si>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</si>
  <si>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</si>
  <si>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</si>
  <si>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</si>
  <si>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</si>
  <si>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</si>
  <si>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</si>
  <si>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</si>
  <si>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</si>
  <si>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</si>
  <si>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</si>
  <si>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</si>
  <si>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</si>
  <si>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</si>
  <si>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</si>
  <si>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</si>
  <si>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</si>
  <si>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</si>
  <si>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</si>
  <si>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</si>
  <si>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</si>
  <si>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</si>
  <si>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</si>
  <si>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</si>
  <si>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</si>
  <si>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</si>
  <si>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</si>
  <si>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</si>
  <si>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</si>
  <si>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</si>
  <si>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</si>
  <si>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</si>
  <si>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</si>
  <si>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</si>
  <si>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</si>
  <si>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</si>
  <si>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</si>
  <si>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</si>
  <si>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</si>
  <si>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</si>
  <si>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</si>
  <si>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</si>
  <si>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</si>
  <si>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</si>
  <si>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</si>
  <si>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</si>
  <si>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</si>
  <si>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</si>
  <si>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</si>
  <si>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</si>
  <si>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</si>
  <si>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</si>
  <si>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</si>
  <si>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</si>
  <si>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</si>
  <si>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</si>
  <si>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</si>
  <si>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</si>
  <si>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</si>
  <si>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</si>
  <si>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</si>
  <si>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</si>
  <si>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</si>
  <si>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</si>
  <si>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</si>
  <si>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日立・高萩広域下水道組合</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</si>
  <si>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</si>
  <si>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</si>
  <si>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</si>
  <si>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</si>
  <si>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</si>
  <si>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</si>
  <si>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</si>
  <si>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</si>
  <si>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</si>
  <si>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</si>
  <si>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</si>
  <si>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</si>
  <si>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</si>
  <si>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</si>
  <si>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</si>
  <si>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</si>
  <si>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</si>
  <si>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</si>
  <si>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sz val="11"/>
        <rFont val="ＭＳ ゴシック"/>
        <family val="3"/>
        <charset val="128"/>
      </rPr>
      <t>①経常収支比率が100％を超えているものの、下水道使用料の減少が見込まれる中、経費削減のため経営改善を図っていく必要がある。</t>
    </r>
    <r>
      <rPr>
        <sz val="11"/>
        <color rgb="FFFF0000"/>
        <rFont val="ＭＳ ゴシック"/>
        <family val="3"/>
        <charset val="128"/>
      </rPr>
      <t>　　　　　　　　　　　　　　　　　　　　</t>
    </r>
    <r>
      <rPr>
        <sz val="11"/>
        <rFont val="ＭＳ ゴシック"/>
        <family val="3"/>
        <charset val="128"/>
      </rPr>
      <t>③流動比率が類似団体より低い状態にあるが、流動負債の主なものは企業債であり、これを財源に施設を整備し、その結果、将来の事業運営の原資である料金収入につながる部分でもあるため、一概に支払能力が低いという訳ではない。</t>
    </r>
    <r>
      <rPr>
        <sz val="11"/>
        <color rgb="FFFF0000"/>
        <rFont val="ＭＳ ゴシック"/>
        <family val="3"/>
        <charset val="128"/>
      </rPr>
      <t xml:space="preserve">
</t>
    </r>
    <r>
      <rPr>
        <sz val="11"/>
        <rFont val="ＭＳ ゴシック"/>
        <family val="3"/>
        <charset val="128"/>
      </rPr>
      <t>④企業債残高対事業規模比率が類似団体より低いのは、面整備がほぼ完了し、地方債の発行額が抑えられ、残高が減少しているためである。今後も当分の間、毎年減少する見込みである。　　　　　　　　　　　　　　　　　　　　       　⑤経費回収率は100％で類似団体と比較し高いが、構成市からの基準内繰入によるものであり、一般会計に大きく依存している状況にある。そのため、経費削減と使用料の確保が課題となっている。</t>
    </r>
    <r>
      <rPr>
        <sz val="11"/>
        <color rgb="FFFF0000"/>
        <rFont val="ＭＳ ゴシック"/>
        <family val="3"/>
        <charset val="128"/>
      </rPr>
      <t xml:space="preserve">
</t>
    </r>
    <r>
      <rPr>
        <sz val="11"/>
        <rFont val="ＭＳ ゴシック"/>
        <family val="3"/>
        <charset val="128"/>
      </rPr>
      <t>⑥汚水処理原価は、過去数年同額程度を維持しているが、類似団体と比較し高いため、維持管理の削減を図る必要がある。</t>
    </r>
    <r>
      <rPr>
        <sz val="11"/>
        <color rgb="FFFF0000"/>
        <rFont val="ＭＳ ゴシック"/>
        <family val="3"/>
        <charset val="128"/>
      </rPr>
      <t xml:space="preserve">　
</t>
    </r>
    <r>
      <rPr>
        <sz val="11"/>
        <rFont val="ＭＳ ゴシック"/>
        <family val="3"/>
        <charset val="128"/>
      </rPr>
      <t>⑦施設利用率は、平均値を上回っているが、大口事業者の排水量の減及び人口減少等が見込まれるため、将来的には、施設を縮小する等抜本的な対策が必要である。</t>
    </r>
    <r>
      <rPr>
        <sz val="11"/>
        <color rgb="FFFF0000"/>
        <rFont val="ＭＳ ゴシック"/>
        <family val="3"/>
        <charset val="128"/>
      </rPr>
      <t xml:space="preserve">
</t>
    </r>
    <r>
      <rPr>
        <sz val="11"/>
        <rFont val="ＭＳ ゴシック"/>
        <family val="3"/>
        <charset val="128"/>
      </rPr>
      <t>⑧水洗化率については、90％を超えており類似団体と比較して高い。今後も、個別訪問等により更なる向上に努めていく。</t>
    </r>
    <phoneticPr fontId="4"/>
  </si>
  <si>
    <t>①有形固定資産減価償却率が類似団体より低いのは、昭和55年から平成10年頃までの時期に、面整備を大規模に行ったため、比較的管渠が新しいからである。　　　　　　　　　　　　　　　　　　　　　②管渠老朽化比率と③管渠改善率が0％となっているのは、耐用年数の50年を経過している管渠が無いことや、管渠内テレビカメラ調査を年次計画により実施し、その結果を基にひび割れ等が発生している箇所について補修を行い、管渠の延命が図られているためと考えられる。
　13年後には、最初に布設した管渠が耐用年数を経過し、その後、毎年膨大な延長の管渠が耐用年数を経過することになる。
　このため、引き続き計画的にテレビカメラ調査及び補修を行い管路の延命化を図っていく必要がある。</t>
    <phoneticPr fontId="4"/>
  </si>
  <si>
    <t>(1) 供用開始後32年が経過し、設備の老朽化による改築工事が今後の主な工事となる。将来への負担軽減や、人口減少に対応するため、設備の統廃合や省エネタイプの機器導入等により建設コストを抑える必要がある。
(2) 現在使用している設備・管渠共に老朽化により、維持補修費が今後上昇傾向となることや、下水道使用料が人口減少等により減少することが見込まれることから、委託業務の拡大等により経費の削減に努める必要がある。
(3) 財務諸表の数値から、より詳しく経営状態を分析し、今後の経営の基礎となる経営戦略収支計画を定期的に見直していく。その計画に基づき、健全な経営状態を維持できるように、更に適正な維持管理の方法や有収水量の確保に努め、経営改善を図っていく。</t>
    <rPh sb="249" eb="251">
      <t>シュウシ</t>
    </rPh>
    <rPh sb="251" eb="253">
      <t>ケイカク</t>
    </rPh>
    <rPh sb="254" eb="256">
      <t>テイキ</t>
    </rPh>
    <rPh sb="256" eb="257">
      <t>テキ</t>
    </rPh>
    <rPh sb="267" eb="269">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</si>
</sst>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B6-47D1-AC53-14EB94ED5DF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0.11</c:v>
                </c:pt>
                <c:pt idx="2">
                  <c:v>0.09</c:v>
                </c:pt>
                <c:pt idx="3">
                  <c:v>0.09</c:v>
                </c:pt>
                <c:pt idx="4">
                  <c:v>0.09</c:v>
                </c:pt>
              </c:numCache>
            </c:numRef>
          </c:val>
          <c:smooth val="0"/>
          <c:extLst>
            <c:ext xmlns:c16="http://schemas.microsoft.com/office/drawing/2014/chart" uri="{C3380CC4-5D6E-409C-BE32-E72D297353CC}">
              <c16:uniqueId val="{00000001-D7B6-47D1-AC53-14EB94ED5DF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53.47</c:v>
                </c:pt>
                <c:pt idx="1">
                  <c:v>52.17</c:v>
                </c:pt>
                <c:pt idx="2">
                  <c:v>73.260000000000005</c:v>
                </c:pt>
                <c:pt idx="3">
                  <c:v>75.81</c:v>
                </c:pt>
                <c:pt idx="4">
                  <c:v>74.02</c:v>
                </c:pt>
              </c:numCache>
            </c:numRef>
          </c:val>
          <c:extLst>
            <c:ext xmlns:c16="http://schemas.microsoft.com/office/drawing/2014/chart" uri="{C3380CC4-5D6E-409C-BE32-E72D297353CC}">
              <c16:uniqueId val="{00000000-147D-493D-AF53-60C4FDCE75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59.55</c:v>
                </c:pt>
                <c:pt idx="2">
                  <c:v>59.19</c:v>
                </c:pt>
                <c:pt idx="3">
                  <c:v>68.31</c:v>
                </c:pt>
                <c:pt idx="4">
                  <c:v>65.28</c:v>
                </c:pt>
              </c:numCache>
            </c:numRef>
          </c:val>
          <c:smooth val="0"/>
          <c:extLst>
            <c:ext xmlns:c16="http://schemas.microsoft.com/office/drawing/2014/chart" uri="{C3380CC4-5D6E-409C-BE32-E72D297353CC}">
              <c16:uniqueId val="{00000001-147D-493D-AF53-60C4FDCE75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94.29</c:v>
                </c:pt>
                <c:pt idx="1">
                  <c:v>94.58</c:v>
                </c:pt>
                <c:pt idx="2">
                  <c:v>94.68</c:v>
                </c:pt>
                <c:pt idx="3">
                  <c:v>94.83</c:v>
                </c:pt>
                <c:pt idx="4">
                  <c:v>94.81</c:v>
                </c:pt>
              </c:numCache>
            </c:numRef>
          </c:val>
          <c:extLst>
            <c:ext xmlns:c16="http://schemas.microsoft.com/office/drawing/2014/chart" uri="{C3380CC4-5D6E-409C-BE32-E72D297353CC}">
              <c16:uniqueId val="{00000000-6BFA-4DCF-9D69-E8DF848312B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86.83</c:v>
                </c:pt>
                <c:pt idx="1">
                  <c:v>87.14</c:v>
                </c:pt>
                <c:pt idx="2">
                  <c:v>86.66</c:v>
                </c:pt>
                <c:pt idx="3">
                  <c:v>92.62</c:v>
                </c:pt>
                <c:pt idx="4">
                  <c:v>92.72</c:v>
                </c:pt>
              </c:numCache>
            </c:numRef>
          </c:val>
          <c:smooth val="0"/>
          <c:extLst>
            <c:ext xmlns:c16="http://schemas.microsoft.com/office/drawing/2014/chart" uri="{C3380CC4-5D6E-409C-BE32-E72D297353CC}">
              <c16:uniqueId val="{00000001-6BFA-4DCF-9D69-E8DF848312B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100.95</c:v>
                </c:pt>
                <c:pt idx="1">
                  <c:v>100.66</c:v>
                </c:pt>
                <c:pt idx="2">
                  <c:v>100.1</c:v>
                </c:pt>
                <c:pt idx="3">
                  <c:v>100.11</c:v>
                </c:pt>
                <c:pt idx="4">
                  <c:v>100.06</c:v>
                </c:pt>
              </c:numCache>
            </c:numRef>
          </c:val>
          <c:extLst>
            <c:ext xmlns:c16="http://schemas.microsoft.com/office/drawing/2014/chart" uri="{C3380CC4-5D6E-409C-BE32-E72D297353CC}">
              <c16:uniqueId val="{00000000-877D-4123-A892-C50FB5CA600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105.73</c:v>
                </c:pt>
                <c:pt idx="1">
                  <c:v>108.38</c:v>
                </c:pt>
                <c:pt idx="2">
                  <c:v>108.43</c:v>
                </c:pt>
                <c:pt idx="3">
                  <c:v>106.99</c:v>
                </c:pt>
                <c:pt idx="4">
                  <c:v>107.85</c:v>
                </c:pt>
              </c:numCache>
            </c:numRef>
          </c:val>
          <c:smooth val="0"/>
          <c:extLst>
            <c:ext xmlns:c16="http://schemas.microsoft.com/office/drawing/2014/chart" uri="{C3380CC4-5D6E-409C-BE32-E72D297353CC}">
              <c16:uniqueId val="{00000001-877D-4123-A892-C50FB5CA600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3.68</c:v>
                </c:pt>
                <c:pt idx="1">
                  <c:v>7.32</c:v>
                </c:pt>
                <c:pt idx="2">
                  <c:v>10.56</c:v>
                </c:pt>
                <c:pt idx="3">
                  <c:v>13.67</c:v>
                </c:pt>
                <c:pt idx="4">
                  <c:v>20.22</c:v>
                </c:pt>
              </c:numCache>
            </c:numRef>
          </c:val>
          <c:extLst>
            <c:ext xmlns:c16="http://schemas.microsoft.com/office/drawing/2014/chart" uri="{C3380CC4-5D6E-409C-BE32-E72D297353CC}">
              <c16:uniqueId val="{00000000-B43E-4093-8BAC-A3C5F48666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14.26</c:v>
                </c:pt>
                <c:pt idx="1">
                  <c:v>15.21</c:v>
                </c:pt>
                <c:pt idx="2">
                  <c:v>17.350000000000001</c:v>
                </c:pt>
                <c:pt idx="3">
                  <c:v>26.36</c:v>
                </c:pt>
                <c:pt idx="4">
                  <c:v>23.79</c:v>
                </c:pt>
              </c:numCache>
            </c:numRef>
          </c:val>
          <c:smooth val="0"/>
          <c:extLst>
            <c:ext xmlns:c16="http://schemas.microsoft.com/office/drawing/2014/chart" uri="{C3380CC4-5D6E-409C-BE32-E72D297353CC}">
              <c16:uniqueId val="{00000001-B43E-4093-8BAC-A3C5F48666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88-4C8F-A626-6378C0FA3C5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1.43</c:v>
                </c:pt>
                <c:pt idx="4">
                  <c:v>1.22</c:v>
                </c:pt>
              </c:numCache>
            </c:numRef>
          </c:val>
          <c:smooth val="0"/>
          <c:extLst>
            <c:ext xmlns:c16="http://schemas.microsoft.com/office/drawing/2014/chart" uri="{C3380CC4-5D6E-409C-BE32-E72D297353CC}">
              <c16:uniqueId val="{00000001-2288-4C8F-A626-6378C0FA3C5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B3-4283-81B1-4BC85542883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14.68</c:v>
                </c:pt>
                <c:pt idx="1">
                  <c:v>12.78</c:v>
                </c:pt>
                <c:pt idx="2">
                  <c:v>12.89</c:v>
                </c:pt>
                <c:pt idx="3">
                  <c:v>7.42</c:v>
                </c:pt>
                <c:pt idx="4">
                  <c:v>4.72</c:v>
                </c:pt>
              </c:numCache>
            </c:numRef>
          </c:val>
          <c:smooth val="0"/>
          <c:extLst>
            <c:ext xmlns:c16="http://schemas.microsoft.com/office/drawing/2014/chart" uri="{C3380CC4-5D6E-409C-BE32-E72D297353CC}">
              <c16:uniqueId val="{00000001-1BB3-4283-81B1-4BC85542883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23.33</c:v>
                </c:pt>
                <c:pt idx="1">
                  <c:v>40.17</c:v>
                </c:pt>
                <c:pt idx="2">
                  <c:v>37.29</c:v>
                </c:pt>
                <c:pt idx="3">
                  <c:v>40.659999999999997</c:v>
                </c:pt>
                <c:pt idx="4">
                  <c:v>38.42</c:v>
                </c:pt>
              </c:numCache>
            </c:numRef>
          </c:val>
          <c:extLst>
            <c:ext xmlns:c16="http://schemas.microsoft.com/office/drawing/2014/chart" uri="{C3380CC4-5D6E-409C-BE32-E72D297353CC}">
              <c16:uniqueId val="{00000000-92B8-42DF-97B1-82DB853EF35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50.78</c:v>
                </c:pt>
                <c:pt idx="1">
                  <c:v>57.48</c:v>
                </c:pt>
                <c:pt idx="2">
                  <c:v>54.32</c:v>
                </c:pt>
                <c:pt idx="3">
                  <c:v>68.180000000000007</c:v>
                </c:pt>
                <c:pt idx="4">
                  <c:v>67.930000000000007</c:v>
                </c:pt>
              </c:numCache>
            </c:numRef>
          </c:val>
          <c:smooth val="0"/>
          <c:extLst>
            <c:ext xmlns:c16="http://schemas.microsoft.com/office/drawing/2014/chart" uri="{C3380CC4-5D6E-409C-BE32-E72D297353CC}">
              <c16:uniqueId val="{00000001-92B8-42DF-97B1-82DB853EF35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1030.44</c:v>
                </c:pt>
                <c:pt idx="1">
                  <c:v>928.37</c:v>
                </c:pt>
                <c:pt idx="2">
                  <c:v>831.49</c:v>
                </c:pt>
                <c:pt idx="3">
                  <c:v>756.87</c:v>
                </c:pt>
                <c:pt idx="4">
                  <c:v>678.27</c:v>
                </c:pt>
              </c:numCache>
            </c:numRef>
          </c:val>
          <c:extLst>
            <c:ext xmlns:c16="http://schemas.microsoft.com/office/drawing/2014/chart" uri="{C3380CC4-5D6E-409C-BE32-E72D297353CC}">
              <c16:uniqueId val="{00000000-CA7B-4EB1-8B9B-0F2A286230D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1053.93</c:v>
                </c:pt>
                <c:pt idx="1">
                  <c:v>1046.25</c:v>
                </c:pt>
                <c:pt idx="2">
                  <c:v>1000.94</c:v>
                </c:pt>
                <c:pt idx="3">
                  <c:v>847.44</c:v>
                </c:pt>
                <c:pt idx="4">
                  <c:v>857.88</c:v>
                </c:pt>
              </c:numCache>
            </c:numRef>
          </c:val>
          <c:smooth val="0"/>
          <c:extLst>
            <c:ext xmlns:c16="http://schemas.microsoft.com/office/drawing/2014/chart" uri="{C3380CC4-5D6E-409C-BE32-E72D297353CC}">
              <c16:uniqueId val="{00000001-CA7B-4EB1-8B9B-0F2A286230D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101.26</c:v>
                </c:pt>
                <c:pt idx="1">
                  <c:v>100.04</c:v>
                </c:pt>
                <c:pt idx="2">
                  <c:v>100</c:v>
                </c:pt>
                <c:pt idx="3">
                  <c:v>100</c:v>
                </c:pt>
                <c:pt idx="4">
                  <c:v>100</c:v>
                </c:pt>
              </c:numCache>
            </c:numRef>
          </c:val>
          <c:extLst>
            <c:ext xmlns:c16="http://schemas.microsoft.com/office/drawing/2014/chart" uri="{C3380CC4-5D6E-409C-BE32-E72D297353CC}">
              <c16:uniqueId val="{00000000-BFEC-4E43-8999-CDC48D6688A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85.23</c:v>
                </c:pt>
                <c:pt idx="1">
                  <c:v>88.37</c:v>
                </c:pt>
                <c:pt idx="2">
                  <c:v>93.77</c:v>
                </c:pt>
                <c:pt idx="3">
                  <c:v>94.69</c:v>
                </c:pt>
                <c:pt idx="4">
                  <c:v>94.97</c:v>
                </c:pt>
              </c:numCache>
            </c:numRef>
          </c:val>
          <c:smooth val="0"/>
          <c:extLst>
            <c:ext xmlns:c16="http://schemas.microsoft.com/office/drawing/2014/chart" uri="{C3380CC4-5D6E-409C-BE32-E72D297353CC}">
              <c16:uniqueId val="{00000001-BFEC-4E43-8999-CDC48D6688A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172.17</c:v>
                </c:pt>
                <c:pt idx="1">
                  <c:v>174.65</c:v>
                </c:pt>
                <c:pt idx="2">
                  <c:v>174.88</c:v>
                </c:pt>
                <c:pt idx="3">
                  <c:v>175.62</c:v>
                </c:pt>
                <c:pt idx="4">
                  <c:v>174.52</c:v>
                </c:pt>
              </c:numCache>
            </c:numRef>
          </c:val>
          <c:extLst>
            <c:ext xmlns:c16="http://schemas.microsoft.com/office/drawing/2014/chart" uri="{C3380CC4-5D6E-409C-BE32-E72D297353CC}">
              <c16:uniqueId val="{00000000-8596-4591-BDAB-413A9958CCA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185.7</c:v>
                </c:pt>
                <c:pt idx="1">
                  <c:v>178.11</c:v>
                </c:pt>
                <c:pt idx="2">
                  <c:v>165.57</c:v>
                </c:pt>
                <c:pt idx="3">
                  <c:v>159.78</c:v>
                </c:pt>
                <c:pt idx="4">
                  <c:v>159.49</c:v>
                </c:pt>
              </c:numCache>
            </c:numRef>
          </c:val>
          <c:smooth val="0"/>
          <c:extLst>
            <c:ext xmlns:c16="http://schemas.microsoft.com/office/drawing/2014/chart" uri="{C3380CC4-5D6E-409C-BE32-E72D297353CC}">
              <c16:uniqueId val="{00000001-8596-4591-BDAB-413A9958CCA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茨城県　日立・高萩広域下水道組合</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t="str">
        <f>データ!S6</f>
        <v>-</v>
      </c>
      <c r="AM8" s="75"/>
      <c r="AN8" s="75"/>
      <c r="AO8" s="75"/>
      <c r="AP8" s="75"/>
      <c r="AQ8" s="75"/>
      <c r="AR8" s="75"/>
      <c r="AS8" s="75"/>
      <c r="AT8" s="74" t="str">
        <f>データ!T6</f>
        <v>-</v>
      </c>
      <c r="AU8" s="74"/>
      <c r="AV8" s="74"/>
      <c r="AW8" s="74"/>
      <c r="AX8" s="74"/>
      <c r="AY8" s="74"/>
      <c r="AZ8" s="74"/>
      <c r="BA8" s="74"/>
      <c r="BB8" s="74" t="str">
        <f>データ!U6</f>
        <v>-</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f>データ!O6</f>
        <v>75.92</v>
      </c>
      <c r="J10" s="74"/>
      <c r="K10" s="74"/>
      <c r="L10" s="74"/>
      <c r="M10" s="74"/>
      <c r="N10" s="74"/>
      <c r="O10" s="74"/>
      <c r="P10" s="74">
        <f>データ!P6</f>
        <v>33.08</v>
      </c>
      <c r="Q10" s="74"/>
      <c r="R10" s="74"/>
      <c r="S10" s="74"/>
      <c r="T10" s="74"/>
      <c r="U10" s="74"/>
      <c r="V10" s="74"/>
      <c r="W10" s="74">
        <f>データ!Q6</f>
        <v>81.53</v>
      </c>
      <c r="X10" s="74"/>
      <c r="Y10" s="74"/>
      <c r="Z10" s="74"/>
      <c r="AA10" s="74"/>
      <c r="AB10" s="74"/>
      <c r="AC10" s="74"/>
      <c r="AD10" s="75">
        <f>データ!R6</f>
        <v>3355</v>
      </c>
      <c r="AE10" s="75"/>
      <c r="AF10" s="75"/>
      <c r="AG10" s="75"/>
      <c r="AH10" s="75"/>
      <c r="AI10" s="75"/>
      <c r="AJ10" s="75"/>
      <c r="AK10" s="2"/>
      <c r="AL10" s="75">
        <f>データ!V6</f>
        <v>66841</v>
      </c>
      <c r="AM10" s="75"/>
      <c r="AN10" s="75"/>
      <c r="AO10" s="75"/>
      <c r="AP10" s="75"/>
      <c r="AQ10" s="75"/>
      <c r="AR10" s="75"/>
      <c r="AS10" s="75"/>
      <c r="AT10" s="74">
        <f>データ!W6</f>
        <v>25.45</v>
      </c>
      <c r="AU10" s="74"/>
      <c r="AV10" s="74"/>
      <c r="AW10" s="74"/>
      <c r="AX10" s="74"/>
      <c r="AY10" s="74"/>
      <c r="AZ10" s="74"/>
      <c r="BA10" s="74"/>
      <c r="BB10" s="74">
        <f>データ!X6</f>
        <v>2626.37</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3" t="s">
        <v>26</v>
      </c>
      <c r="BM14" s="54"/>
      <c r="BN14" s="54"/>
      <c r="BO14" s="54"/>
      <c r="BP14" s="54"/>
      <c r="BQ14" s="54"/>
      <c r="BR14" s="54"/>
      <c r="BS14" s="54"/>
      <c r="BT14" s="54"/>
      <c r="BU14" s="54"/>
      <c r="BV14" s="54"/>
      <c r="BW14" s="54"/>
      <c r="BX14" s="54"/>
      <c r="BY14" s="54"/>
      <c r="BZ14" s="55"/>
    </row>
    <row r="15" spans="1:78" ht="13.5" customHeight="1" x14ac:dyDescent="0.2">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56"/>
      <c r="BM15" s="57"/>
      <c r="BN15" s="57"/>
      <c r="BO15" s="57"/>
      <c r="BP15" s="57"/>
      <c r="BQ15" s="57"/>
      <c r="BR15" s="57"/>
      <c r="BS15" s="57"/>
      <c r="BT15" s="57"/>
      <c r="BU15" s="57"/>
      <c r="BV15" s="57"/>
      <c r="BW15" s="57"/>
      <c r="BX15" s="57"/>
      <c r="BY15" s="57"/>
      <c r="BZ15" s="5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6"/>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6"/>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3" t="s">
        <v>27</v>
      </c>
      <c r="BM45" s="54"/>
      <c r="BN45" s="54"/>
      <c r="BO45" s="54"/>
      <c r="BP45" s="54"/>
      <c r="BQ45" s="54"/>
      <c r="BR45" s="54"/>
      <c r="BS45" s="54"/>
      <c r="BT45" s="54"/>
      <c r="BU45" s="54"/>
      <c r="BV45" s="54"/>
      <c r="BW45" s="54"/>
      <c r="BX45" s="54"/>
      <c r="BY45" s="54"/>
      <c r="BZ45" s="5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6"/>
      <c r="BM46" s="57"/>
      <c r="BN46" s="57"/>
      <c r="BO46" s="57"/>
      <c r="BP46" s="57"/>
      <c r="BQ46" s="57"/>
      <c r="BR46" s="57"/>
      <c r="BS46" s="57"/>
      <c r="BT46" s="57"/>
      <c r="BU46" s="57"/>
      <c r="BV46" s="57"/>
      <c r="BW46" s="57"/>
      <c r="BX46" s="57"/>
      <c r="BY46" s="57"/>
      <c r="BZ46" s="5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6"/>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6"/>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6"/>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4"/>
      <c r="BN59" s="44"/>
      <c r="BO59" s="44"/>
      <c r="BP59" s="44"/>
      <c r="BQ59" s="44"/>
      <c r="BR59" s="44"/>
      <c r="BS59" s="44"/>
      <c r="BT59" s="44"/>
      <c r="BU59" s="44"/>
      <c r="BV59" s="44"/>
      <c r="BW59" s="44"/>
      <c r="BX59" s="44"/>
      <c r="BY59" s="44"/>
      <c r="BZ59" s="45"/>
    </row>
    <row r="60" spans="1:78" ht="13.5" customHeight="1" x14ac:dyDescent="0.2">
      <c r="A60" s="2"/>
      <c r="B60" s="50" t="s">
        <v>28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6"/>
      <c r="BM60" s="44"/>
      <c r="BN60" s="44"/>
      <c r="BO60" s="44"/>
      <c r="BP60" s="44"/>
      <c r="BQ60" s="44"/>
      <c r="BR60" s="44"/>
      <c r="BS60" s="44"/>
      <c r="BT60" s="44"/>
      <c r="BU60" s="44"/>
      <c r="BV60" s="44"/>
      <c r="BW60" s="44"/>
      <c r="BX60" s="44"/>
      <c r="BY60" s="44"/>
      <c r="BZ60" s="45"/>
    </row>
    <row r="61" spans="1:78" ht="13.5" customHeight="1" x14ac:dyDescent="0.2">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6"/>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3" t="s">
        <v>29</v>
      </c>
      <c r="BM64" s="54"/>
      <c r="BN64" s="54"/>
      <c r="BO64" s="54"/>
      <c r="BP64" s="54"/>
      <c r="BQ64" s="54"/>
      <c r="BR64" s="54"/>
      <c r="BS64" s="54"/>
      <c r="BT64" s="54"/>
      <c r="BU64" s="54"/>
      <c r="BV64" s="54"/>
      <c r="BW64" s="54"/>
      <c r="BX64" s="54"/>
      <c r="BY64" s="54"/>
      <c r="BZ64" s="5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6"/>
      <c r="BM65" s="57"/>
      <c r="BN65" s="57"/>
      <c r="BO65" s="57"/>
      <c r="BP65" s="57"/>
      <c r="BQ65" s="57"/>
      <c r="BR65" s="57"/>
      <c r="BS65" s="57"/>
      <c r="BT65" s="57"/>
      <c r="BU65" s="57"/>
      <c r="BV65" s="57"/>
      <c r="BW65" s="57"/>
      <c r="BX65" s="57"/>
      <c r="BY65" s="57"/>
      <c r="BZ65" s="5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59"/>
      <c r="BN66" s="59"/>
      <c r="BO66" s="59"/>
      <c r="BP66" s="59"/>
      <c r="BQ66" s="59"/>
      <c r="BR66" s="59"/>
      <c r="BS66" s="59"/>
      <c r="BT66" s="59"/>
      <c r="BU66" s="59"/>
      <c r="BV66" s="59"/>
      <c r="BW66" s="59"/>
      <c r="BX66" s="59"/>
      <c r="BY66" s="59"/>
      <c r="BZ66" s="6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59"/>
      <c r="BN67" s="59"/>
      <c r="BO67" s="59"/>
      <c r="BP67" s="59"/>
      <c r="BQ67" s="59"/>
      <c r="BR67" s="59"/>
      <c r="BS67" s="59"/>
      <c r="BT67" s="59"/>
      <c r="BU67" s="59"/>
      <c r="BV67" s="59"/>
      <c r="BW67" s="59"/>
      <c r="BX67" s="59"/>
      <c r="BY67" s="59"/>
      <c r="BZ67" s="6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59"/>
      <c r="BN68" s="59"/>
      <c r="BO68" s="59"/>
      <c r="BP68" s="59"/>
      <c r="BQ68" s="59"/>
      <c r="BR68" s="59"/>
      <c r="BS68" s="59"/>
      <c r="BT68" s="59"/>
      <c r="BU68" s="59"/>
      <c r="BV68" s="59"/>
      <c r="BW68" s="59"/>
      <c r="BX68" s="59"/>
      <c r="BY68" s="59"/>
      <c r="BZ68" s="6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59"/>
      <c r="BN69" s="59"/>
      <c r="BO69" s="59"/>
      <c r="BP69" s="59"/>
      <c r="BQ69" s="59"/>
      <c r="BR69" s="59"/>
      <c r="BS69" s="59"/>
      <c r="BT69" s="59"/>
      <c r="BU69" s="59"/>
      <c r="BV69" s="59"/>
      <c r="BW69" s="59"/>
      <c r="BX69" s="59"/>
      <c r="BY69" s="59"/>
      <c r="BZ69" s="6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59"/>
      <c r="BN70" s="59"/>
      <c r="BO70" s="59"/>
      <c r="BP70" s="59"/>
      <c r="BQ70" s="59"/>
      <c r="BR70" s="59"/>
      <c r="BS70" s="59"/>
      <c r="BT70" s="59"/>
      <c r="BU70" s="59"/>
      <c r="BV70" s="59"/>
      <c r="BW70" s="59"/>
      <c r="BX70" s="59"/>
      <c r="BY70" s="59"/>
      <c r="BZ70" s="6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59"/>
      <c r="BN71" s="59"/>
      <c r="BO71" s="59"/>
      <c r="BP71" s="59"/>
      <c r="BQ71" s="59"/>
      <c r="BR71" s="59"/>
      <c r="BS71" s="59"/>
      <c r="BT71" s="59"/>
      <c r="BU71" s="59"/>
      <c r="BV71" s="59"/>
      <c r="BW71" s="59"/>
      <c r="BX71" s="59"/>
      <c r="BY71" s="59"/>
      <c r="BZ71" s="6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59"/>
      <c r="BN72" s="59"/>
      <c r="BO72" s="59"/>
      <c r="BP72" s="59"/>
      <c r="BQ72" s="59"/>
      <c r="BR72" s="59"/>
      <c r="BS72" s="59"/>
      <c r="BT72" s="59"/>
      <c r="BU72" s="59"/>
      <c r="BV72" s="59"/>
      <c r="BW72" s="59"/>
      <c r="BX72" s="59"/>
      <c r="BY72" s="59"/>
      <c r="BZ72" s="6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59"/>
      <c r="BN73" s="59"/>
      <c r="BO73" s="59"/>
      <c r="BP73" s="59"/>
      <c r="BQ73" s="59"/>
      <c r="BR73" s="59"/>
      <c r="BS73" s="59"/>
      <c r="BT73" s="59"/>
      <c r="BU73" s="59"/>
      <c r="BV73" s="59"/>
      <c r="BW73" s="59"/>
      <c r="BX73" s="59"/>
      <c r="BY73" s="59"/>
      <c r="BZ73" s="6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59"/>
      <c r="BN74" s="59"/>
      <c r="BO74" s="59"/>
      <c r="BP74" s="59"/>
      <c r="BQ74" s="59"/>
      <c r="BR74" s="59"/>
      <c r="BS74" s="59"/>
      <c r="BT74" s="59"/>
      <c r="BU74" s="59"/>
      <c r="BV74" s="59"/>
      <c r="BW74" s="59"/>
      <c r="BX74" s="59"/>
      <c r="BY74" s="59"/>
      <c r="BZ74" s="6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59"/>
      <c r="BN75" s="59"/>
      <c r="BO75" s="59"/>
      <c r="BP75" s="59"/>
      <c r="BQ75" s="59"/>
      <c r="BR75" s="59"/>
      <c r="BS75" s="59"/>
      <c r="BT75" s="59"/>
      <c r="BU75" s="59"/>
      <c r="BV75" s="59"/>
      <c r="BW75" s="59"/>
      <c r="BX75" s="59"/>
      <c r="BY75" s="59"/>
      <c r="BZ75" s="6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59"/>
      <c r="BN76" s="59"/>
      <c r="BO76" s="59"/>
      <c r="BP76" s="59"/>
      <c r="BQ76" s="59"/>
      <c r="BR76" s="59"/>
      <c r="BS76" s="59"/>
      <c r="BT76" s="59"/>
      <c r="BU76" s="59"/>
      <c r="BV76" s="59"/>
      <c r="BW76" s="59"/>
      <c r="BX76" s="59"/>
      <c r="BY76" s="59"/>
      <c r="BZ76" s="6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59"/>
      <c r="BN77" s="59"/>
      <c r="BO77" s="59"/>
      <c r="BP77" s="59"/>
      <c r="BQ77" s="59"/>
      <c r="BR77" s="59"/>
      <c r="BS77" s="59"/>
      <c r="BT77" s="59"/>
      <c r="BU77" s="59"/>
      <c r="BV77" s="59"/>
      <c r="BW77" s="59"/>
      <c r="BX77" s="59"/>
      <c r="BY77" s="59"/>
      <c r="BZ77" s="6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59"/>
      <c r="BN78" s="59"/>
      <c r="BO78" s="59"/>
      <c r="BP78" s="59"/>
      <c r="BQ78" s="59"/>
      <c r="BR78" s="59"/>
      <c r="BS78" s="59"/>
      <c r="BT78" s="59"/>
      <c r="BU78" s="59"/>
      <c r="BV78" s="59"/>
      <c r="BW78" s="59"/>
      <c r="BX78" s="59"/>
      <c r="BY78" s="59"/>
      <c r="BZ78" s="6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59"/>
      <c r="BN79" s="59"/>
      <c r="BO79" s="59"/>
      <c r="BP79" s="59"/>
      <c r="BQ79" s="59"/>
      <c r="BR79" s="59"/>
      <c r="BS79" s="59"/>
      <c r="BT79" s="59"/>
      <c r="BU79" s="59"/>
      <c r="BV79" s="59"/>
      <c r="BW79" s="59"/>
      <c r="BX79" s="59"/>
      <c r="BY79" s="59"/>
      <c r="BZ79" s="6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59"/>
      <c r="BN80" s="59"/>
      <c r="BO80" s="59"/>
      <c r="BP80" s="59"/>
      <c r="BQ80" s="59"/>
      <c r="BR80" s="59"/>
      <c r="BS80" s="59"/>
      <c r="BT80" s="59"/>
      <c r="BU80" s="59"/>
      <c r="BV80" s="59"/>
      <c r="BW80" s="59"/>
      <c r="BX80" s="59"/>
      <c r="BY80" s="59"/>
      <c r="BZ80" s="6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59"/>
      <c r="BN81" s="59"/>
      <c r="BO81" s="59"/>
      <c r="BP81" s="59"/>
      <c r="BQ81" s="59"/>
      <c r="BR81" s="59"/>
      <c r="BS81" s="59"/>
      <c r="BT81" s="59"/>
      <c r="BU81" s="59"/>
      <c r="BV81" s="59"/>
      <c r="BW81" s="59"/>
      <c r="BX81" s="59"/>
      <c r="BY81" s="59"/>
      <c r="BZ81" s="6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qe/MI2N71d2w6O+d+Q44777440VTNHJuK4Htgo6MyX8GdiI69nHWA9D+hHrh9Tm+2iqu8dyA9tEMz3KaKAchVA==" saltValue="yYjgdLS1YE45b4Rko0Ujb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89222</v>
      </c>
      <c r="D6" s="33">
        <f t="shared" si="3"/>
        <v>46</v>
      </c>
      <c r="E6" s="33">
        <f t="shared" si="3"/>
        <v>17</v>
      </c>
      <c r="F6" s="33">
        <f t="shared" si="3"/>
        <v>1</v>
      </c>
      <c r="G6" s="33">
        <f t="shared" si="3"/>
        <v>0</v>
      </c>
      <c r="H6" s="33" t="str">
        <f t="shared" si="3"/>
        <v>茨城県　日立・高萩広域下水道組合</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75.92</v>
      </c>
      <c r="P6" s="34">
        <f t="shared" si="3"/>
        <v>33.08</v>
      </c>
      <c r="Q6" s="34">
        <f t="shared" si="3"/>
        <v>81.53</v>
      </c>
      <c r="R6" s="34">
        <f t="shared" si="3"/>
        <v>3355</v>
      </c>
      <c r="S6" s="34" t="str">
        <f t="shared" si="3"/>
        <v>-</v>
      </c>
      <c r="T6" s="34" t="str">
        <f t="shared" si="3"/>
        <v>-</v>
      </c>
      <c r="U6" s="34" t="str">
        <f t="shared" si="3"/>
        <v>-</v>
      </c>
      <c r="V6" s="34">
        <f t="shared" si="3"/>
        <v>66841</v>
      </c>
      <c r="W6" s="34">
        <f t="shared" si="3"/>
        <v>25.45</v>
      </c>
      <c r="X6" s="34">
        <f t="shared" si="3"/>
        <v>2626.37</v>
      </c>
      <c r="Y6" s="35">
        <f>IF(Y7="",NA(),Y7)</f>
        <v>100.95</v>
      </c>
      <c r="Z6" s="35">
        <f t="shared" ref="Z6:AH6" si="4">IF(Z7="",NA(),Z7)</f>
        <v>100.66</v>
      </c>
      <c r="AA6" s="35">
        <f t="shared" si="4"/>
        <v>100.1</v>
      </c>
      <c r="AB6" s="35">
        <f t="shared" si="4"/>
        <v>100.11</v>
      </c>
      <c r="AC6" s="35">
        <f t="shared" si="4"/>
        <v>100.06</v>
      </c>
      <c r="AD6" s="35">
        <f t="shared" si="4"/>
        <v>105.73</v>
      </c>
      <c r="AE6" s="35">
        <f t="shared" si="4"/>
        <v>108.38</v>
      </c>
      <c r="AF6" s="35">
        <f t="shared" si="4"/>
        <v>108.43</v>
      </c>
      <c r="AG6" s="35">
        <f t="shared" si="4"/>
        <v>106.99</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14.68</v>
      </c>
      <c r="AP6" s="35">
        <f t="shared" si="5"/>
        <v>12.78</v>
      </c>
      <c r="AQ6" s="35">
        <f t="shared" si="5"/>
        <v>12.89</v>
      </c>
      <c r="AR6" s="35">
        <f t="shared" si="5"/>
        <v>7.42</v>
      </c>
      <c r="AS6" s="35">
        <f t="shared" si="5"/>
        <v>4.72</v>
      </c>
      <c r="AT6" s="34" t="str">
        <f>IF(AT7="","",IF(AT7="-","【-】","【"&amp;SUBSTITUTE(TEXT(AT7,"#,##0.00"),"-","△")&amp;"】"))</f>
        <v>【3.64】</v>
      </c>
      <c r="AU6" s="35">
        <f>IF(AU7="",NA(),AU7)</f>
        <v>23.33</v>
      </c>
      <c r="AV6" s="35">
        <f t="shared" ref="AV6:BD6" si="6">IF(AV7="",NA(),AV7)</f>
        <v>40.17</v>
      </c>
      <c r="AW6" s="35">
        <f t="shared" si="6"/>
        <v>37.29</v>
      </c>
      <c r="AX6" s="35">
        <f t="shared" si="6"/>
        <v>40.659999999999997</v>
      </c>
      <c r="AY6" s="35">
        <f t="shared" si="6"/>
        <v>38.42</v>
      </c>
      <c r="AZ6" s="35">
        <f t="shared" si="6"/>
        <v>50.78</v>
      </c>
      <c r="BA6" s="35">
        <f t="shared" si="6"/>
        <v>57.48</v>
      </c>
      <c r="BB6" s="35">
        <f t="shared" si="6"/>
        <v>54.32</v>
      </c>
      <c r="BC6" s="35">
        <f t="shared" si="6"/>
        <v>68.180000000000007</v>
      </c>
      <c r="BD6" s="35">
        <f t="shared" si="6"/>
        <v>67.930000000000007</v>
      </c>
      <c r="BE6" s="34" t="str">
        <f>IF(BE7="","",IF(BE7="-","【-】","【"&amp;SUBSTITUTE(TEXT(BE7,"#,##0.00"),"-","△")&amp;"】"))</f>
        <v>【67.52】</v>
      </c>
      <c r="BF6" s="35">
        <f>IF(BF7="",NA(),BF7)</f>
        <v>1030.44</v>
      </c>
      <c r="BG6" s="35">
        <f t="shared" ref="BG6:BO6" si="7">IF(BG7="",NA(),BG7)</f>
        <v>928.37</v>
      </c>
      <c r="BH6" s="35">
        <f t="shared" si="7"/>
        <v>831.49</v>
      </c>
      <c r="BI6" s="35">
        <f t="shared" si="7"/>
        <v>756.87</v>
      </c>
      <c r="BJ6" s="35">
        <f t="shared" si="7"/>
        <v>678.27</v>
      </c>
      <c r="BK6" s="35">
        <f t="shared" si="7"/>
        <v>1053.93</v>
      </c>
      <c r="BL6" s="35">
        <f t="shared" si="7"/>
        <v>1046.25</v>
      </c>
      <c r="BM6" s="35">
        <f t="shared" si="7"/>
        <v>1000.94</v>
      </c>
      <c r="BN6" s="35">
        <f t="shared" si="7"/>
        <v>847.44</v>
      </c>
      <c r="BO6" s="35">
        <f t="shared" si="7"/>
        <v>857.88</v>
      </c>
      <c r="BP6" s="34" t="str">
        <f>IF(BP7="","",IF(BP7="-","【-】","【"&amp;SUBSTITUTE(TEXT(BP7,"#,##0.00"),"-","△")&amp;"】"))</f>
        <v>【705.21】</v>
      </c>
      <c r="BQ6" s="35">
        <f>IF(BQ7="",NA(),BQ7)</f>
        <v>101.26</v>
      </c>
      <c r="BR6" s="35">
        <f t="shared" ref="BR6:BZ6" si="8">IF(BR7="",NA(),BR7)</f>
        <v>100.04</v>
      </c>
      <c r="BS6" s="35">
        <f t="shared" si="8"/>
        <v>100</v>
      </c>
      <c r="BT6" s="35">
        <f t="shared" si="8"/>
        <v>100</v>
      </c>
      <c r="BU6" s="35">
        <f t="shared" si="8"/>
        <v>100</v>
      </c>
      <c r="BV6" s="35">
        <f t="shared" si="8"/>
        <v>85.23</v>
      </c>
      <c r="BW6" s="35">
        <f t="shared" si="8"/>
        <v>88.37</v>
      </c>
      <c r="BX6" s="35">
        <f t="shared" si="8"/>
        <v>93.77</v>
      </c>
      <c r="BY6" s="35">
        <f t="shared" si="8"/>
        <v>94.69</v>
      </c>
      <c r="BZ6" s="35">
        <f t="shared" si="8"/>
        <v>94.97</v>
      </c>
      <c r="CA6" s="34" t="str">
        <f>IF(CA7="","",IF(CA7="-","【-】","【"&amp;SUBSTITUTE(TEXT(CA7,"#,##0.00"),"-","△")&amp;"】"))</f>
        <v>【98.96】</v>
      </c>
      <c r="CB6" s="35">
        <f>IF(CB7="",NA(),CB7)</f>
        <v>172.17</v>
      </c>
      <c r="CC6" s="35">
        <f t="shared" ref="CC6:CK6" si="9">IF(CC7="",NA(),CC7)</f>
        <v>174.65</v>
      </c>
      <c r="CD6" s="35">
        <f t="shared" si="9"/>
        <v>174.88</v>
      </c>
      <c r="CE6" s="35">
        <f t="shared" si="9"/>
        <v>175.62</v>
      </c>
      <c r="CF6" s="35">
        <f t="shared" si="9"/>
        <v>174.52</v>
      </c>
      <c r="CG6" s="35">
        <f t="shared" si="9"/>
        <v>185.7</v>
      </c>
      <c r="CH6" s="35">
        <f t="shared" si="9"/>
        <v>178.11</v>
      </c>
      <c r="CI6" s="35">
        <f t="shared" si="9"/>
        <v>165.57</v>
      </c>
      <c r="CJ6" s="35">
        <f t="shared" si="9"/>
        <v>159.78</v>
      </c>
      <c r="CK6" s="35">
        <f t="shared" si="9"/>
        <v>159.49</v>
      </c>
      <c r="CL6" s="34" t="str">
        <f>IF(CL7="","",IF(CL7="-","【-】","【"&amp;SUBSTITUTE(TEXT(CL7,"#,##0.00"),"-","△")&amp;"】"))</f>
        <v>【134.52】</v>
      </c>
      <c r="CM6" s="35">
        <f>IF(CM7="",NA(),CM7)</f>
        <v>53.47</v>
      </c>
      <c r="CN6" s="35">
        <f t="shared" ref="CN6:CV6" si="10">IF(CN7="",NA(),CN7)</f>
        <v>52.17</v>
      </c>
      <c r="CO6" s="35">
        <f t="shared" si="10"/>
        <v>73.260000000000005</v>
      </c>
      <c r="CP6" s="35">
        <f t="shared" si="10"/>
        <v>75.81</v>
      </c>
      <c r="CQ6" s="35">
        <f t="shared" si="10"/>
        <v>74.02</v>
      </c>
      <c r="CR6" s="35">
        <f t="shared" si="10"/>
        <v>61.03</v>
      </c>
      <c r="CS6" s="35">
        <f t="shared" si="10"/>
        <v>59.55</v>
      </c>
      <c r="CT6" s="35">
        <f t="shared" si="10"/>
        <v>59.19</v>
      </c>
      <c r="CU6" s="35">
        <f t="shared" si="10"/>
        <v>68.31</v>
      </c>
      <c r="CV6" s="35">
        <f t="shared" si="10"/>
        <v>65.28</v>
      </c>
      <c r="CW6" s="34" t="str">
        <f>IF(CW7="","",IF(CW7="-","【-】","【"&amp;SUBSTITUTE(TEXT(CW7,"#,##0.00"),"-","△")&amp;"】"))</f>
        <v>【59.57】</v>
      </c>
      <c r="CX6" s="35">
        <f>IF(CX7="",NA(),CX7)</f>
        <v>94.29</v>
      </c>
      <c r="CY6" s="35">
        <f t="shared" ref="CY6:DG6" si="11">IF(CY7="",NA(),CY7)</f>
        <v>94.58</v>
      </c>
      <c r="CZ6" s="35">
        <f t="shared" si="11"/>
        <v>94.68</v>
      </c>
      <c r="DA6" s="35">
        <f t="shared" si="11"/>
        <v>94.83</v>
      </c>
      <c r="DB6" s="35">
        <f t="shared" si="11"/>
        <v>94.81</v>
      </c>
      <c r="DC6" s="35">
        <f t="shared" si="11"/>
        <v>86.83</v>
      </c>
      <c r="DD6" s="35">
        <f t="shared" si="11"/>
        <v>87.14</v>
      </c>
      <c r="DE6" s="35">
        <f t="shared" si="11"/>
        <v>86.66</v>
      </c>
      <c r="DF6" s="35">
        <f t="shared" si="11"/>
        <v>92.62</v>
      </c>
      <c r="DG6" s="35">
        <f t="shared" si="11"/>
        <v>92.72</v>
      </c>
      <c r="DH6" s="34" t="str">
        <f>IF(DH7="","",IF(DH7="-","【-】","【"&amp;SUBSTITUTE(TEXT(DH7,"#,##0.00"),"-","△")&amp;"】"))</f>
        <v>【95.57】</v>
      </c>
      <c r="DI6" s="35">
        <f>IF(DI7="",NA(),DI7)</f>
        <v>3.68</v>
      </c>
      <c r="DJ6" s="35">
        <f t="shared" ref="DJ6:DR6" si="12">IF(DJ7="",NA(),DJ7)</f>
        <v>7.32</v>
      </c>
      <c r="DK6" s="35">
        <f t="shared" si="12"/>
        <v>10.56</v>
      </c>
      <c r="DL6" s="35">
        <f t="shared" si="12"/>
        <v>13.67</v>
      </c>
      <c r="DM6" s="35">
        <f t="shared" si="12"/>
        <v>20.22</v>
      </c>
      <c r="DN6" s="35">
        <f t="shared" si="12"/>
        <v>14.26</v>
      </c>
      <c r="DO6" s="35">
        <f t="shared" si="12"/>
        <v>15.21</v>
      </c>
      <c r="DP6" s="35">
        <f t="shared" si="12"/>
        <v>17.350000000000001</v>
      </c>
      <c r="DQ6" s="35">
        <f t="shared" si="12"/>
        <v>26.36</v>
      </c>
      <c r="DR6" s="35">
        <f t="shared" si="12"/>
        <v>23.79</v>
      </c>
      <c r="DS6" s="34" t="str">
        <f>IF(DS7="","",IF(DS7="-","【-】","【"&amp;SUBSTITUTE(TEXT(DS7,"#,##0.00"),"-","△")&amp;"】"))</f>
        <v>【36.52】</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1.43</v>
      </c>
      <c r="EC6" s="35">
        <f t="shared" si="13"/>
        <v>1.22</v>
      </c>
      <c r="ED6" s="34" t="str">
        <f>IF(ED7="","",IF(ED7="-","【-】","【"&amp;SUBSTITUTE(TEXT(ED7,"#,##0.00"),"-","△")&amp;"】"))</f>
        <v>【5.72】</v>
      </c>
      <c r="EE6" s="34">
        <f>IF(EE7="",NA(),EE7)</f>
        <v>0</v>
      </c>
      <c r="EF6" s="34">
        <f t="shared" ref="EF6:EN6" si="14">IF(EF7="",NA(),EF7)</f>
        <v>0</v>
      </c>
      <c r="EG6" s="34">
        <f t="shared" si="14"/>
        <v>0</v>
      </c>
      <c r="EH6" s="34">
        <f t="shared" si="14"/>
        <v>0</v>
      </c>
      <c r="EI6" s="34">
        <f t="shared" si="14"/>
        <v>0</v>
      </c>
      <c r="EJ6" s="35">
        <f t="shared" si="14"/>
        <v>0.01</v>
      </c>
      <c r="EK6" s="35">
        <f t="shared" si="14"/>
        <v>0.11</v>
      </c>
      <c r="EL6" s="35">
        <f t="shared" si="14"/>
        <v>0.09</v>
      </c>
      <c r="EM6" s="35">
        <f t="shared" si="14"/>
        <v>0.09</v>
      </c>
      <c r="EN6" s="35">
        <f t="shared" si="14"/>
        <v>0.09</v>
      </c>
      <c r="EO6" s="34" t="str">
        <f>IF(EO7="","",IF(EO7="-","【-】","【"&amp;SUBSTITUTE(TEXT(EO7,"#,##0.00"),"-","△")&amp;"】"))</f>
        <v>【0.30】</v>
      </c>
    </row>
    <row r="7" spans="1:148" s="36" customFormat="1" x14ac:dyDescent="0.2">
      <c r="A7" s="28"/>
      <c r="B7" s="37">
        <v>2020</v>
      </c>
      <c r="C7" s="37">
        <v>89222</v>
      </c>
      <c r="D7" s="37">
        <v>46</v>
      </c>
      <c r="E7" s="37">
        <v>17</v>
      </c>
      <c r="F7" s="37">
        <v>1</v>
      </c>
      <c r="G7" s="37">
        <v>0</v>
      </c>
      <c r="H7" s="37" t="s">
        <v>96</v>
      </c>
      <c r="I7" s="37" t="s">
        <v>97</v>
      </c>
      <c r="J7" s="37" t="s">
        <v>98</v>
      </c>
      <c r="K7" s="37" t="s">
        <v>99</v>
      </c>
      <c r="L7" s="37" t="s">
        <v>100</v>
      </c>
      <c r="M7" s="37" t="s">
        <v>101</v>
      </c>
      <c r="N7" s="38" t="s">
        <v>102</v>
      </c>
      <c r="O7" s="38">
        <v>75.92</v>
      </c>
      <c r="P7" s="38">
        <v>33.08</v>
      </c>
      <c r="Q7" s="38">
        <v>81.53</v>
      </c>
      <c r="R7" s="38">
        <v>3355</v>
      </c>
      <c r="S7" s="38" t="s">
        <v>102</v>
      </c>
      <c r="T7" s="38" t="s">
        <v>102</v>
      </c>
      <c r="U7" s="38" t="s">
        <v>102</v>
      </c>
      <c r="V7" s="38">
        <v>66841</v>
      </c>
      <c r="W7" s="38">
        <v>25.45</v>
      </c>
      <c r="X7" s="38">
        <v>2626.37</v>
      </c>
      <c r="Y7" s="38">
        <v>100.95</v>
      </c>
      <c r="Z7" s="38">
        <v>100.66</v>
      </c>
      <c r="AA7" s="38">
        <v>100.1</v>
      </c>
      <c r="AB7" s="38">
        <v>100.11</v>
      </c>
      <c r="AC7" s="38">
        <v>100.06</v>
      </c>
      <c r="AD7" s="38">
        <v>105.73</v>
      </c>
      <c r="AE7" s="38">
        <v>108.38</v>
      </c>
      <c r="AF7" s="38">
        <v>108.43</v>
      </c>
      <c r="AG7" s="38">
        <v>106.99</v>
      </c>
      <c r="AH7" s="38">
        <v>107.85</v>
      </c>
      <c r="AI7" s="38">
        <v>106.67</v>
      </c>
      <c r="AJ7" s="38">
        <v>0</v>
      </c>
      <c r="AK7" s="38">
        <v>0</v>
      </c>
      <c r="AL7" s="38">
        <v>0</v>
      </c>
      <c r="AM7" s="38">
        <v>0</v>
      </c>
      <c r="AN7" s="38">
        <v>0</v>
      </c>
      <c r="AO7" s="38">
        <v>14.68</v>
      </c>
      <c r="AP7" s="38">
        <v>12.78</v>
      </c>
      <c r="AQ7" s="38">
        <v>12.89</v>
      </c>
      <c r="AR7" s="38">
        <v>7.42</v>
      </c>
      <c r="AS7" s="38">
        <v>4.72</v>
      </c>
      <c r="AT7" s="38">
        <v>3.64</v>
      </c>
      <c r="AU7" s="38">
        <v>23.33</v>
      </c>
      <c r="AV7" s="38">
        <v>40.17</v>
      </c>
      <c r="AW7" s="38">
        <v>37.29</v>
      </c>
      <c r="AX7" s="38">
        <v>40.659999999999997</v>
      </c>
      <c r="AY7" s="38">
        <v>38.42</v>
      </c>
      <c r="AZ7" s="38">
        <v>50.78</v>
      </c>
      <c r="BA7" s="38">
        <v>57.48</v>
      </c>
      <c r="BB7" s="38">
        <v>54.32</v>
      </c>
      <c r="BC7" s="38">
        <v>68.180000000000007</v>
      </c>
      <c r="BD7" s="38">
        <v>67.930000000000007</v>
      </c>
      <c r="BE7" s="38">
        <v>67.52</v>
      </c>
      <c r="BF7" s="38">
        <v>1030.44</v>
      </c>
      <c r="BG7" s="38">
        <v>928.37</v>
      </c>
      <c r="BH7" s="38">
        <v>831.49</v>
      </c>
      <c r="BI7" s="38">
        <v>756.87</v>
      </c>
      <c r="BJ7" s="38">
        <v>678.27</v>
      </c>
      <c r="BK7" s="38">
        <v>1053.93</v>
      </c>
      <c r="BL7" s="38">
        <v>1046.25</v>
      </c>
      <c r="BM7" s="38">
        <v>1000.94</v>
      </c>
      <c r="BN7" s="38">
        <v>847.44</v>
      </c>
      <c r="BO7" s="38">
        <v>857.88</v>
      </c>
      <c r="BP7" s="38">
        <v>705.21</v>
      </c>
      <c r="BQ7" s="38">
        <v>101.26</v>
      </c>
      <c r="BR7" s="38">
        <v>100.04</v>
      </c>
      <c r="BS7" s="38">
        <v>100</v>
      </c>
      <c r="BT7" s="38">
        <v>100</v>
      </c>
      <c r="BU7" s="38">
        <v>100</v>
      </c>
      <c r="BV7" s="38">
        <v>85.23</v>
      </c>
      <c r="BW7" s="38">
        <v>88.37</v>
      </c>
      <c r="BX7" s="38">
        <v>93.77</v>
      </c>
      <c r="BY7" s="38">
        <v>94.69</v>
      </c>
      <c r="BZ7" s="38">
        <v>94.97</v>
      </c>
      <c r="CA7" s="38">
        <v>98.96</v>
      </c>
      <c r="CB7" s="38">
        <v>172.17</v>
      </c>
      <c r="CC7" s="38">
        <v>174.65</v>
      </c>
      <c r="CD7" s="38">
        <v>174.88</v>
      </c>
      <c r="CE7" s="38">
        <v>175.62</v>
      </c>
      <c r="CF7" s="38">
        <v>174.52</v>
      </c>
      <c r="CG7" s="38">
        <v>185.7</v>
      </c>
      <c r="CH7" s="38">
        <v>178.11</v>
      </c>
      <c r="CI7" s="38">
        <v>165.57</v>
      </c>
      <c r="CJ7" s="38">
        <v>159.78</v>
      </c>
      <c r="CK7" s="38">
        <v>159.49</v>
      </c>
      <c r="CL7" s="38">
        <v>134.52000000000001</v>
      </c>
      <c r="CM7" s="38">
        <v>53.47</v>
      </c>
      <c r="CN7" s="38">
        <v>52.17</v>
      </c>
      <c r="CO7" s="38">
        <v>73.260000000000005</v>
      </c>
      <c r="CP7" s="38">
        <v>75.81</v>
      </c>
      <c r="CQ7" s="38">
        <v>74.02</v>
      </c>
      <c r="CR7" s="38">
        <v>61.03</v>
      </c>
      <c r="CS7" s="38">
        <v>59.55</v>
      </c>
      <c r="CT7" s="38">
        <v>59.19</v>
      </c>
      <c r="CU7" s="38">
        <v>68.31</v>
      </c>
      <c r="CV7" s="38">
        <v>65.28</v>
      </c>
      <c r="CW7" s="38">
        <v>59.57</v>
      </c>
      <c r="CX7" s="38">
        <v>94.29</v>
      </c>
      <c r="CY7" s="38">
        <v>94.58</v>
      </c>
      <c r="CZ7" s="38">
        <v>94.68</v>
      </c>
      <c r="DA7" s="38">
        <v>94.83</v>
      </c>
      <c r="DB7" s="38">
        <v>94.81</v>
      </c>
      <c r="DC7" s="38">
        <v>86.83</v>
      </c>
      <c r="DD7" s="38">
        <v>87.14</v>
      </c>
      <c r="DE7" s="38">
        <v>86.66</v>
      </c>
      <c r="DF7" s="38">
        <v>92.62</v>
      </c>
      <c r="DG7" s="38">
        <v>92.72</v>
      </c>
      <c r="DH7" s="38">
        <v>95.57</v>
      </c>
      <c r="DI7" s="38">
        <v>3.68</v>
      </c>
      <c r="DJ7" s="38">
        <v>7.32</v>
      </c>
      <c r="DK7" s="38">
        <v>10.56</v>
      </c>
      <c r="DL7" s="38">
        <v>13.67</v>
      </c>
      <c r="DM7" s="38">
        <v>20.22</v>
      </c>
      <c r="DN7" s="38">
        <v>14.26</v>
      </c>
      <c r="DO7" s="38">
        <v>15.21</v>
      </c>
      <c r="DP7" s="38">
        <v>17.350000000000001</v>
      </c>
      <c r="DQ7" s="38">
        <v>26.36</v>
      </c>
      <c r="DR7" s="38">
        <v>23.79</v>
      </c>
      <c r="DS7" s="38">
        <v>36.520000000000003</v>
      </c>
      <c r="DT7" s="38">
        <v>0</v>
      </c>
      <c r="DU7" s="38">
        <v>0</v>
      </c>
      <c r="DV7" s="38">
        <v>0</v>
      </c>
      <c r="DW7" s="38">
        <v>0</v>
      </c>
      <c r="DX7" s="38">
        <v>0</v>
      </c>
      <c r="DY7" s="38">
        <v>0.01</v>
      </c>
      <c r="DZ7" s="38">
        <v>0.01</v>
      </c>
      <c r="EA7" s="38">
        <v>0.01</v>
      </c>
      <c r="EB7" s="38">
        <v>1.43</v>
      </c>
      <c r="EC7" s="38">
        <v>1.22</v>
      </c>
      <c r="ED7" s="38">
        <v>5.72</v>
      </c>
      <c r="EE7" s="38">
        <v>0</v>
      </c>
      <c r="EF7" s="38">
        <v>0</v>
      </c>
      <c r="EG7" s="38">
        <v>0</v>
      </c>
      <c r="EH7" s="38">
        <v>0</v>
      </c>
      <c r="EI7" s="38">
        <v>0</v>
      </c>
      <c r="EJ7" s="38">
        <v>0.01</v>
      </c>
      <c r="EK7" s="38">
        <v>0.11</v>
      </c>
      <c r="EL7" s="38">
        <v>0.09</v>
      </c>
      <c r="EM7" s="38">
        <v>0.09</v>
      </c>
      <c r="EN7" s="38">
        <v>0.09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2022-01-23T01:31:59Z</cp:lastPrinted>
  <dcterms:created xsi:type="dcterms:W3CDTF">2021-12-03T07:08:45Z</dcterms:created>
  <dcterms:modified xsi:type="dcterms:W3CDTF">2022-02-03T05:50:40Z</dcterms:modified>
  <cp:category/>
</cp:coreProperties>
</file>