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u114766\Desktop\経営分析表\下水道事業（3事業）\"/>
    </mc:Choice>
  </mc:AlternateContent>
  <workbookProtection workbookAlgorithmName="SHA-512" workbookHashValue="pVLOUGXJ/sdGNxUL8y8uLvph9jxYrvIKrtqupkPNqEjJXj4kZe/GNQ78k224ngpsv4Yf9JhqryCNuh1bca0f0A==" workbookSaltValue="K8kujd42+8O8r1ItXKlF6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<sst xmlns="http://schemas.openxmlformats.org/spreadsheetml/2006/main" count="231" uniqueCount="115">
  <si>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</si>
  <si>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</si>
  <si>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</si>
  <si>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</si>
  <si>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</si>
  <si>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</si>
  <si>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</si>
  <si>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</si>
  <si>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</si>
  <si>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</si>
  <si>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</si>
  <si>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</si>
  <si>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</si>
  <si>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</si>
  <si>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</si>
  <si>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</si>
  <si>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</si>
  <si>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</si>
  <si>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</si>
  <si>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</si>
  <si>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</si>
  <si>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</si>
  <si>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</si>
  <si>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</si>
  <si>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</si>
  <si>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</si>
  <si>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</si>
  <si>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</si>
  <si>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</si>
  <si>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</si>
  <si>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</si>
  <si>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</si>
  <si>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</si>
  <si>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</si>
  <si>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</si>
  <si>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</si>
  <si>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</si>
  <si>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</si>
  <si>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</si>
  <si>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</si>
  <si>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</si>
  <si>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</si>
  <si>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</si>
  <si>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</si>
  <si>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</si>
  <si>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</si>
  <si>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</si>
  <si>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</si>
  <si>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</si>
  <si>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</si>
  <si>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</si>
  <si>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</si>
  <si>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</si>
  <si>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</si>
  <si>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</si>
  <si>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</si>
  <si>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</si>
  <si>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</si>
  <si>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</si>
  <si>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</si>
  <si>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</si>
  <si>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</si>
  <si>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</si>
  <si>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</si>
  <si>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</si>
  <si>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</si>
  <si>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</si>
  <si>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</si>
  <si>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</si>
  <si>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</si>
  <si>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</si>
  <si>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</si>
  <si>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</si>
  <si>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</si>
  <si>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</si>
  <si>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</si>
  <si>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</si>
  <si>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</si>
  <si>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</si>
  <si>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</si>
  <si>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</si>
  <si>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</si>
  <si>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</si>
  <si>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</si>
  <si>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</si>
  <si>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</si>
  <si>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</si>
  <si>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</si>
  <si>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</si>
  <si>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</si>
  <si>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</si>
  <si>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</si>
  <si>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</si>
  <si>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</si>
  <si>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</si>
  <si>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水戸市</t>
  </si>
  <si>
    <t>法適用</t>
  </si>
  <si>
    <t>下水道事業</t>
  </si>
  <si>
    <t>公共下水道</t>
  </si>
  <si>
    <t>Ad</t>
  </si>
  <si>
    <t>自治体職員</t>
  </si>
  <si>
    <t>-</t>
  </si>
  <si>
    <t>Ｎ－４年度</t>
    <rPh sb="3" eb="5">
      <t>ネンド</t>
    </rPh>
    <phoneticPr fontId="1"/>
  </si>
  <si>
    <t>①有形固定資産減価償却率
　法適用からの経過年数が短く，減価償却累計額が小さいため，値も低くなっている。
②管渠老朽化率　③管渠改善率
　管渠老朽化率は類似団体平均をやや下回るものの，増加傾向にある。管渠改善率は類似団体と比較して低いが，事前に改善の必要性の調査を実施したうえで施工箇所を設定しており，効率的かつ効果的な改善に努めている。引き続き，ストックマネジメント計画に基づき，適切な時期に改築・修繕工事を実施していく。</t>
    <rPh sb="85" eb="87">
      <t>シタマワ</t>
    </rPh>
    <rPh sb="92" eb="94">
      <t>ゾウカ</t>
    </rPh>
    <rPh sb="94" eb="96">
      <t>ケイコウ</t>
    </rPh>
    <rPh sb="100" eb="102">
      <t>カンキョ</t>
    </rPh>
    <rPh sb="102" eb="104">
      <t>カイゼン</t>
    </rPh>
    <rPh sb="104" eb="105">
      <t>リツ</t>
    </rPh>
    <rPh sb="106" eb="108">
      <t>ルイジ</t>
    </rPh>
    <rPh sb="108" eb="110">
      <t>ダンタイ</t>
    </rPh>
    <rPh sb="111" eb="113">
      <t>ヒカク</t>
    </rPh>
    <rPh sb="115" eb="116">
      <t>ヒク</t>
    </rPh>
    <rPh sb="169" eb="170">
      <t>ヒ</t>
    </rPh>
    <rPh sb="171" eb="172">
      <t>ツヅ</t>
    </rPh>
    <rPh sb="191" eb="193">
      <t>テキセツ</t>
    </rPh>
    <rPh sb="197" eb="199">
      <t>カイチク</t>
    </rPh>
    <rPh sb="200" eb="202">
      <t>シュウゼン</t>
    </rPh>
    <rPh sb="202" eb="204">
      <t>コウジ</t>
    </rPh>
    <rPh sb="205" eb="207">
      <t>ジッシ</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</si>
  <si>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</si>
  <si>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</si>
  <si>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</si>
  <si>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</si>
  <si>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</si>
  <si>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</si>
  <si>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</si>
  <si>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</si>
  <si>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</si>
  <si>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「1. 経営の健全性・効率性について」は，企業債残高が類似団体と比較して多いことが，各指標を悪化させる大きな要因となっている。さらに，燃料費等の高騰により，費用が増加しており，流動資産にも余裕がない。使用料収入は右肩上がりであり，短期的には普及率・水洗化率の向上に伴い増加していく見込みであるが，長期的には人口減少等の社会情勢から減少が避けられないと考えられる。新規・更新投資のペース管理に留意しながら，使用料収入の確保や維持管理費の縮減など，引き続き経営基盤の強化に努め，将来にわたる安定的な事業体制を構築していく。
　「2.老朽化の状況について」は，ストックマネジメント計画に基づく管理により，ライフサイクルコストの低減と安定的な施設運営に努めていく。</t>
    <rPh sb="68" eb="73">
      <t>ネンリョウ</t>
    </rPh>
    <rPh sb="73" eb="75">
      <t>コウトウ</t>
    </rPh>
    <rPh sb="79" eb="81">
      <t>ヒヨウ</t>
    </rPh>
    <rPh sb="82" eb="84">
      <t>ゾウカ</t>
    </rPh>
    <rPh sb="89" eb="95">
      <t>リュウドウ</t>
    </rPh>
    <rPh sb="95" eb="97">
      <t>ヨユウ</t>
    </rPh>
    <rPh sb="107" eb="112">
      <t>ミギカタ</t>
    </rPh>
    <rPh sb="291" eb="292">
      <t>モト</t>
    </rPh>
    <rPh sb="294" eb="296">
      <t>カンリ</t>
    </rPh>
    <phoneticPr fontId="1"/>
  </si>
  <si>
    <t>①経常収支比率
　引き続き100％を超えているが，収益の約1/3を一般会計補助金で賄っている。引き続き，使用料収入の確保と維持管理費の削減に努める。
③流動比率
　企業債の元金償還が多いため，類似団体平均値と比較して低い値となっているが，特に燃料費等の増加により指標が悪化した。なお，前年度は年度末時点の未払が多く，現金が多く残ったため，平年よりも流動比率が高かった。
④企業債残高対事業規模比率
　企業債の新規借入抑制により企業債残高は逓減しているが，類似団体平均値と比較して高い値であり，引き続き借入抑制を継続する必要がある。
⑤経費回収率　⑥汚水処理原価
　「分流式下水道等に要する経費」の繰入により，経費回収率は100％以上を維持している。しかし，繰入金に依存した経営状況が続いているため，引き続き維持管理費の削減に努めるとともに，使用料の水準について定期的に検討する。
⑦施設利用率　⑧水洗化率
　施設利用率は，合流式管渠の雨水処理のために余力を確保しており，類似団体平均値より数値が低くなる傾向がある。前年度は，雨水の流入量の増加により施設利用率が急上昇したが，例年並みの水準に戻った。
　水洗化率は，整備人口が増加中のため，類似団体平均値を下回っている。広報活動や戸別訪問など普及啓発活動により改善していく必要がある。</t>
    <rPh sb="47" eb="48">
      <t>ヒ</t>
    </rPh>
    <rPh sb="49" eb="50">
      <t>ツヅ</t>
    </rPh>
    <rPh sb="82" eb="86">
      <t>キギョ</t>
    </rPh>
    <rPh sb="104" eb="106">
      <t>ヒカク</t>
    </rPh>
    <rPh sb="110" eb="111">
      <t>アタイ</t>
    </rPh>
    <rPh sb="119" eb="120">
      <t>トク</t>
    </rPh>
    <rPh sb="121" eb="125">
      <t>ネンリョ</t>
    </rPh>
    <rPh sb="126" eb="128">
      <t>ゾウカ</t>
    </rPh>
    <rPh sb="131" eb="133">
      <t>シヒョウ</t>
    </rPh>
    <rPh sb="134" eb="138">
      <t>ア</t>
    </rPh>
    <rPh sb="142" eb="145">
      <t>ゼンネンド</t>
    </rPh>
    <rPh sb="146" eb="152">
      <t>ネンドマツ</t>
    </rPh>
    <rPh sb="152" eb="154">
      <t>ミバライ</t>
    </rPh>
    <rPh sb="155" eb="156">
      <t>オオ</t>
    </rPh>
    <rPh sb="158" eb="160">
      <t>ゲンキン</t>
    </rPh>
    <rPh sb="161" eb="162">
      <t>オオ</t>
    </rPh>
    <rPh sb="163" eb="164">
      <t>ザン</t>
    </rPh>
    <rPh sb="169" eb="171">
      <t>ヘイネン</t>
    </rPh>
    <rPh sb="174" eb="179">
      <t>リュウド</t>
    </rPh>
    <rPh sb="179" eb="180">
      <t>タカ</t>
    </rPh>
    <rPh sb="200" eb="204">
      <t>キギョ</t>
    </rPh>
    <rPh sb="204" eb="207">
      <t>シンキカ</t>
    </rPh>
    <rPh sb="207" eb="208">
      <t>イ</t>
    </rPh>
    <rPh sb="208" eb="210">
      <t>ヨクセイ</t>
    </rPh>
    <rPh sb="246" eb="247">
      <t>ヒ</t>
    </rPh>
    <rPh sb="248" eb="249">
      <t>ツヅ</t>
    </rPh>
    <rPh sb="255" eb="257">
      <t>ケイゾク</t>
    </rPh>
    <rPh sb="298" eb="300">
      <t>クリイレ</t>
    </rPh>
    <rPh sb="304" eb="306">
      <t>ケイヒ</t>
    </rPh>
    <rPh sb="306" eb="308">
      <t>カイシュウ</t>
    </rPh>
    <rPh sb="308" eb="309">
      <t>リツ</t>
    </rPh>
    <rPh sb="314" eb="316">
      <t>イジョウ</t>
    </rPh>
    <rPh sb="317" eb="319">
      <t>イジ</t>
    </rPh>
    <rPh sb="341" eb="342">
      <t>ツヅ</t>
    </rPh>
    <rPh sb="457" eb="460">
      <t>ゼンネンド</t>
    </rPh>
    <rPh sb="462" eb="464">
      <t>ウスイ</t>
    </rPh>
    <rPh sb="465" eb="469">
      <t>リュウニ</t>
    </rPh>
    <rPh sb="469" eb="471">
      <t>ゾウカ</t>
    </rPh>
    <rPh sb="474" eb="479">
      <t>シセツリヨ</t>
    </rPh>
    <rPh sb="480" eb="483">
      <t>キュウジョウショウ</t>
    </rPh>
    <rPh sb="487" eb="489">
      <t>レイネン</t>
    </rPh>
    <rPh sb="489" eb="490">
      <t>ナ</t>
    </rPh>
    <rPh sb="492" eb="494">
      <t>スイジュン</t>
    </rPh>
    <rPh sb="495" eb="496">
      <t>モド</t>
    </rPh>
    <rPh sb="560" eb="56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</si>
</sst>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0.09</c:v>
                </c:pt>
                <c:pt idx="1">
                  <c:v>0.08</c:v>
                </c:pt>
                <c:pt idx="2">
                  <c:v>0.08</c:v>
                </c:pt>
                <c:pt idx="3">
                  <c:v>0.09</c:v>
                </c:pt>
                <c:pt idx="4">
                  <c:v>0.12</c:v>
                </c:pt>
              </c:numCache>
            </c:numRef>
          </c:val>
          <c:extLst>
            <c:ext xmlns:c16="http://schemas.microsoft.com/office/drawing/2014/chart" uri="{C3380CC4-5D6E-409C-BE32-E72D297353CC}">
              <c16:uniqueId val="{00000000-31B1-429A-8E0C-0761CD7CD9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31B1-429A-8E0C-0761CD7CD9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c:v>
                </c:pt>
                <c:pt idx="1">
                  <c:v>63.66</c:v>
                </c:pt>
                <c:pt idx="2">
                  <c:v>63.81</c:v>
                </c:pt>
                <c:pt idx="3">
                  <c:v>68.099999999999994</c:v>
                </c:pt>
                <c:pt idx="4">
                  <c:v>63.13</c:v>
                </c:pt>
              </c:numCache>
            </c:numRef>
          </c:val>
          <c:extLst>
            <c:ext xmlns:c16="http://schemas.microsoft.com/office/drawing/2014/chart" uri="{C3380CC4-5D6E-409C-BE32-E72D297353CC}">
              <c16:uniqueId val="{00000000-5D22-4BBB-BE7E-E3234084A6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5D22-4BBB-BE7E-E3234084A6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86.85</c:v>
                </c:pt>
                <c:pt idx="1">
                  <c:v>87.35</c:v>
                </c:pt>
                <c:pt idx="2">
                  <c:v>87.69</c:v>
                </c:pt>
                <c:pt idx="3">
                  <c:v>87.89</c:v>
                </c:pt>
                <c:pt idx="4">
                  <c:v>87.9</c:v>
                </c:pt>
              </c:numCache>
            </c:numRef>
          </c:val>
          <c:extLst>
            <c:ext xmlns:c16="http://schemas.microsoft.com/office/drawing/2014/chart" uri="{C3380CC4-5D6E-409C-BE32-E72D297353CC}">
              <c16:uniqueId val="{00000000-4585-4E07-9561-B06FD4771C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4585-4E07-9561-B06FD4771C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101.31</c:v>
                </c:pt>
                <c:pt idx="1">
                  <c:v>103.62</c:v>
                </c:pt>
                <c:pt idx="2">
                  <c:v>102.4</c:v>
                </c:pt>
                <c:pt idx="3">
                  <c:v>103.03</c:v>
                </c:pt>
                <c:pt idx="4">
                  <c:v>103.52</c:v>
                </c:pt>
              </c:numCache>
            </c:numRef>
          </c:val>
          <c:extLst>
            <c:ext xmlns:c16="http://schemas.microsoft.com/office/drawing/2014/chart" uri="{C3380CC4-5D6E-409C-BE32-E72D297353CC}">
              <c16:uniqueId val="{00000000-3D8F-45A5-9649-4E5DEC44F9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3D8F-45A5-9649-4E5DEC44F9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12.16</c:v>
                </c:pt>
                <c:pt idx="1">
                  <c:v>14.88</c:v>
                </c:pt>
                <c:pt idx="2">
                  <c:v>17.55</c:v>
                </c:pt>
                <c:pt idx="3">
                  <c:v>20.04</c:v>
                </c:pt>
                <c:pt idx="4">
                  <c:v>22.61</c:v>
                </c:pt>
              </c:numCache>
            </c:numRef>
          </c:val>
          <c:extLst>
            <c:ext xmlns:c16="http://schemas.microsoft.com/office/drawing/2014/chart" uri="{C3380CC4-5D6E-409C-BE32-E72D297353CC}">
              <c16:uniqueId val="{00000000-4469-4678-89A7-61643588CC1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4469-4678-89A7-61643588CC1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5.1100000000000003</c:v>
                </c:pt>
                <c:pt idx="1">
                  <c:v>5.37</c:v>
                </c:pt>
                <c:pt idx="2">
                  <c:v>5.69</c:v>
                </c:pt>
                <c:pt idx="3">
                  <c:v>5.74</c:v>
                </c:pt>
                <c:pt idx="4">
                  <c:v>5.82</c:v>
                </c:pt>
              </c:numCache>
            </c:numRef>
          </c:val>
          <c:extLst>
            <c:ext xmlns:c16="http://schemas.microsoft.com/office/drawing/2014/chart" uri="{C3380CC4-5D6E-409C-BE32-E72D297353CC}">
              <c16:uniqueId val="{00000000-A212-447C-B8FB-D548172EF6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A212-447C-B8FB-D548172EF6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86-4B44-B70A-417511CA06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6386-4B44-B70A-417511CA06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32.99</c:v>
                </c:pt>
                <c:pt idx="1">
                  <c:v>33.21</c:v>
                </c:pt>
                <c:pt idx="2">
                  <c:v>28.37</c:v>
                </c:pt>
                <c:pt idx="3">
                  <c:v>38.24</c:v>
                </c:pt>
                <c:pt idx="4">
                  <c:v>23.99</c:v>
                </c:pt>
              </c:numCache>
            </c:numRef>
          </c:val>
          <c:extLst>
            <c:ext xmlns:c16="http://schemas.microsoft.com/office/drawing/2014/chart" uri="{C3380CC4-5D6E-409C-BE32-E72D297353CC}">
              <c16:uniqueId val="{00000000-FD0C-45ED-9156-4730073C24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FD0C-45ED-9156-4730073C24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2157.37</c:v>
                </c:pt>
                <c:pt idx="1">
                  <c:v>2078.36</c:v>
                </c:pt>
                <c:pt idx="2">
                  <c:v>2009.96</c:v>
                </c:pt>
                <c:pt idx="3">
                  <c:v>1925.62</c:v>
                </c:pt>
                <c:pt idx="4">
                  <c:v>1809.65</c:v>
                </c:pt>
              </c:numCache>
            </c:numRef>
          </c:val>
          <c:extLst>
            <c:ext xmlns:c16="http://schemas.microsoft.com/office/drawing/2014/chart" uri="{C3380CC4-5D6E-409C-BE32-E72D297353CC}">
              <c16:uniqueId val="{00000000-D3E6-4B28-B8AD-AD4D5B7C7B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D3E6-4B28-B8AD-AD4D5B7C7BF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99.86</c:v>
                </c:pt>
                <c:pt idx="1">
                  <c:v>100.03</c:v>
                </c:pt>
                <c:pt idx="2">
                  <c:v>100.03</c:v>
                </c:pt>
                <c:pt idx="3">
                  <c:v>100.04</c:v>
                </c:pt>
                <c:pt idx="4">
                  <c:v>100.03</c:v>
                </c:pt>
              </c:numCache>
            </c:numRef>
          </c:val>
          <c:extLst>
            <c:ext xmlns:c16="http://schemas.microsoft.com/office/drawing/2014/chart" uri="{C3380CC4-5D6E-409C-BE32-E72D297353CC}">
              <c16:uniqueId val="{00000000-04F5-48E3-8A36-2AD88F332D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04F5-48E3-8A36-2AD88F332D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162.41</c:v>
                </c:pt>
                <c:pt idx="1">
                  <c:v>162.07</c:v>
                </c:pt>
                <c:pt idx="2">
                  <c:v>159.32</c:v>
                </c:pt>
                <c:pt idx="3">
                  <c:v>159.84</c:v>
                </c:pt>
                <c:pt idx="4">
                  <c:v>160.77000000000001</c:v>
                </c:pt>
              </c:numCache>
            </c:numRef>
          </c:val>
          <c:extLst>
            <c:ext xmlns:c16="http://schemas.microsoft.com/office/drawing/2014/chart" uri="{C3380CC4-5D6E-409C-BE32-E72D297353CC}">
              <c16:uniqueId val="{00000000-C2E0-4871-A448-D93912E1BC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C2E0-4871-A448-D93912E1BC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水戸市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Ad</v>
      </c>
      <c r="X8" s="34"/>
      <c r="Y8" s="34"/>
      <c r="Z8" s="34"/>
      <c r="AA8" s="34"/>
      <c r="AB8" s="34"/>
      <c r="AC8" s="34"/>
      <c r="AD8" s="35" t="str">
        <f>データ!$M$6</f>
        <v>自治体職員</v>
      </c>
      <c r="AE8" s="35"/>
      <c r="AF8" s="35"/>
      <c r="AG8" s="35"/>
      <c r="AH8" s="35"/>
      <c r="AI8" s="35"/>
      <c r="AJ8" s="35"/>
      <c r="AK8" s="3"/>
      <c r="AL8" s="36">
        <f>データ!S6</f>
        <v>270010</v>
      </c>
      <c r="AM8" s="36"/>
      <c r="AN8" s="36"/>
      <c r="AO8" s="36"/>
      <c r="AP8" s="36"/>
      <c r="AQ8" s="36"/>
      <c r="AR8" s="36"/>
      <c r="AS8" s="36"/>
      <c r="AT8" s="37">
        <f>データ!T6</f>
        <v>217.32</v>
      </c>
      <c r="AU8" s="37"/>
      <c r="AV8" s="37"/>
      <c r="AW8" s="37"/>
      <c r="AX8" s="37"/>
      <c r="AY8" s="37"/>
      <c r="AZ8" s="37"/>
      <c r="BA8" s="37"/>
      <c r="BB8" s="37">
        <f>データ!U6</f>
        <v>1242.45</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55.41</v>
      </c>
      <c r="J10" s="37"/>
      <c r="K10" s="37"/>
      <c r="L10" s="37"/>
      <c r="M10" s="37"/>
      <c r="N10" s="37"/>
      <c r="O10" s="37"/>
      <c r="P10" s="37">
        <f>データ!P6</f>
        <v>80.53</v>
      </c>
      <c r="Q10" s="37"/>
      <c r="R10" s="37"/>
      <c r="S10" s="37"/>
      <c r="T10" s="37"/>
      <c r="U10" s="37"/>
      <c r="V10" s="37"/>
      <c r="W10" s="37">
        <f>データ!Q6</f>
        <v>68.16</v>
      </c>
      <c r="X10" s="37"/>
      <c r="Y10" s="37"/>
      <c r="Z10" s="37"/>
      <c r="AA10" s="37"/>
      <c r="AB10" s="37"/>
      <c r="AC10" s="37"/>
      <c r="AD10" s="36">
        <f>データ!R6</f>
        <v>2989</v>
      </c>
      <c r="AE10" s="36"/>
      <c r="AF10" s="36"/>
      <c r="AG10" s="36"/>
      <c r="AH10" s="36"/>
      <c r="AI10" s="36"/>
      <c r="AJ10" s="36"/>
      <c r="AK10" s="2"/>
      <c r="AL10" s="36">
        <f>データ!V6</f>
        <v>216123</v>
      </c>
      <c r="AM10" s="36"/>
      <c r="AN10" s="36"/>
      <c r="AO10" s="36"/>
      <c r="AP10" s="36"/>
      <c r="AQ10" s="36"/>
      <c r="AR10" s="36"/>
      <c r="AS10" s="36"/>
      <c r="AT10" s="37">
        <f>データ!W6</f>
        <v>49.57</v>
      </c>
      <c r="AU10" s="37"/>
      <c r="AV10" s="37"/>
      <c r="AW10" s="37"/>
      <c r="AX10" s="37"/>
      <c r="AY10" s="37"/>
      <c r="AZ10" s="37"/>
      <c r="BA10" s="37"/>
      <c r="BB10" s="37">
        <f>データ!X6</f>
        <v>4359.96</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103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43</v>
      </c>
      <c r="F84" s="6" t="s">
        <v>45</v>
      </c>
      <c r="G84" s="6" t="s">
        <v>46</v>
      </c>
      <c r="H84" s="6" t="s">
        <v>40</v>
      </c>
      <c r="I84" s="6" t="s">
        <v>10</v>
      </c>
      <c r="J84" s="6" t="s">
        <v>47</v>
      </c>
      <c r="K84" s="6" t="s">
        <v>48</v>
      </c>
      <c r="L84" s="6" t="s">
        <v>31</v>
      </c>
      <c r="M84" s="6" t="s">
        <v>35</v>
      </c>
      <c r="N84" s="6" t="s">
        <v>49</v>
      </c>
      <c r="O84" s="6" t="s">
        <v>51</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c1MsOJe/lhEtF/nE+frjLt7Edk0JXIGZFcZB/OaFvKVqHA3AczCMI2rIqDM6eprH07ZtkHoZ9GIdIOewTHXmag==" saltValue="las/HuvFEVVw3JdGl0MXe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38" right="0.19685039370078738" top="0.19685039370078738" bottom="0.19685039370078738" header="0.19685039370078738" footer="0.19685039370078738"/>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32</v>
      </c>
      <c r="C3" s="16" t="s">
        <v>56</v>
      </c>
      <c r="D3" s="16" t="s">
        <v>57</v>
      </c>
      <c r="E3" s="16" t="s">
        <v>5</v>
      </c>
      <c r="F3" s="16" t="s">
        <v>4</v>
      </c>
      <c r="G3" s="16" t="s">
        <v>24</v>
      </c>
      <c r="H3" s="74" t="s">
        <v>58</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59</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27</v>
      </c>
      <c r="AV4" s="73"/>
      <c r="AW4" s="73"/>
      <c r="AX4" s="73"/>
      <c r="AY4" s="73"/>
      <c r="AZ4" s="73"/>
      <c r="BA4" s="73"/>
      <c r="BB4" s="73"/>
      <c r="BC4" s="73"/>
      <c r="BD4" s="73"/>
      <c r="BE4" s="73"/>
      <c r="BF4" s="73" t="s">
        <v>60</v>
      </c>
      <c r="BG4" s="73"/>
      <c r="BH4" s="73"/>
      <c r="BI4" s="73"/>
      <c r="BJ4" s="73"/>
      <c r="BK4" s="73"/>
      <c r="BL4" s="73"/>
      <c r="BM4" s="73"/>
      <c r="BN4" s="73"/>
      <c r="BO4" s="73"/>
      <c r="BP4" s="73"/>
      <c r="BQ4" s="73" t="s">
        <v>14</v>
      </c>
      <c r="BR4" s="73"/>
      <c r="BS4" s="73"/>
      <c r="BT4" s="73"/>
      <c r="BU4" s="73"/>
      <c r="BV4" s="73"/>
      <c r="BW4" s="73"/>
      <c r="BX4" s="73"/>
      <c r="BY4" s="73"/>
      <c r="BZ4" s="73"/>
      <c r="CA4" s="73"/>
      <c r="CB4" s="73" t="s">
        <v>61</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55</v>
      </c>
      <c r="I5" s="23" t="s">
        <v>69</v>
      </c>
      <c r="J5" s="23" t="s">
        <v>70</v>
      </c>
      <c r="K5" s="23" t="s">
        <v>71</v>
      </c>
      <c r="L5" s="23" t="s">
        <v>72</v>
      </c>
      <c r="M5" s="23" t="s">
        <v>6</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42</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2022</v>
      </c>
      <c r="C6" s="19">
        <f t="shared" si="1"/>
        <v>82015</v>
      </c>
      <c r="D6" s="19">
        <f t="shared" si="1"/>
        <v>46</v>
      </c>
      <c r="E6" s="19">
        <f t="shared" si="1"/>
        <v>17</v>
      </c>
      <c r="F6" s="19">
        <f t="shared" si="1"/>
        <v>1</v>
      </c>
      <c r="G6" s="19">
        <f t="shared" si="1"/>
        <v>0</v>
      </c>
      <c r="H6" s="19" t="str">
        <f t="shared" si="1"/>
        <v>茨城県　水戸市</v>
      </c>
      <c r="I6" s="19" t="str">
        <f t="shared" si="1"/>
        <v>法適用</v>
      </c>
      <c r="J6" s="19" t="str">
        <f t="shared" si="1"/>
        <v>下水道事業</v>
      </c>
      <c r="K6" s="19" t="str">
        <f t="shared" si="1"/>
        <v>公共下水道</v>
      </c>
      <c r="L6" s="19" t="str">
        <f t="shared" si="1"/>
        <v>Ad</v>
      </c>
      <c r="M6" s="19" t="str">
        <f t="shared" si="1"/>
        <v>自治体職員</v>
      </c>
      <c r="N6" s="24" t="str">
        <f t="shared" si="1"/>
        <v>-</v>
      </c>
      <c r="O6" s="24">
        <f t="shared" si="1"/>
        <v>55.41</v>
      </c>
      <c r="P6" s="24">
        <f t="shared" si="1"/>
        <v>80.53</v>
      </c>
      <c r="Q6" s="24">
        <f t="shared" si="1"/>
        <v>68.16</v>
      </c>
      <c r="R6" s="24">
        <f t="shared" si="1"/>
        <v>2989</v>
      </c>
      <c r="S6" s="24">
        <f t="shared" si="1"/>
        <v>270010</v>
      </c>
      <c r="T6" s="24">
        <f t="shared" si="1"/>
        <v>217.32</v>
      </c>
      <c r="U6" s="24">
        <f t="shared" si="1"/>
        <v>1242.45</v>
      </c>
      <c r="V6" s="24">
        <f t="shared" si="1"/>
        <v>216123</v>
      </c>
      <c r="W6" s="24">
        <f t="shared" si="1"/>
        <v>49.57</v>
      </c>
      <c r="X6" s="24">
        <f t="shared" si="1"/>
        <v>4359.96</v>
      </c>
      <c r="Y6" s="28">
        <f t="shared" ref="Y6:AH6" si="2">IF(Y7="",NA(),Y7)</f>
        <v>101.31</v>
      </c>
      <c r="Z6" s="28">
        <f t="shared" si="2"/>
        <v>103.62</v>
      </c>
      <c r="AA6" s="28">
        <f t="shared" si="2"/>
        <v>102.4</v>
      </c>
      <c r="AB6" s="28">
        <f t="shared" si="2"/>
        <v>103.03</v>
      </c>
      <c r="AC6" s="28">
        <f t="shared" si="2"/>
        <v>103.52</v>
      </c>
      <c r="AD6" s="28">
        <f t="shared" si="2"/>
        <v>110.01</v>
      </c>
      <c r="AE6" s="28">
        <f t="shared" si="2"/>
        <v>111.12</v>
      </c>
      <c r="AF6" s="28">
        <f t="shared" si="2"/>
        <v>109.58</v>
      </c>
      <c r="AG6" s="28">
        <f t="shared" si="2"/>
        <v>109.32</v>
      </c>
      <c r="AH6" s="28">
        <f t="shared" si="2"/>
        <v>108.33</v>
      </c>
      <c r="AI6" s="24" t="str">
        <f>IF(AI7="","",IF(AI7="-","【-】","【"&amp;SUBSTITUTE(TEXT(AI7,"#,##0.00"),"-","△")&amp;"】"))</f>
        <v>【106.11】</v>
      </c>
      <c r="AJ6" s="24">
        <f t="shared" ref="AJ6:AS6" si="3">IF(AJ7="",NA(),AJ7)</f>
        <v>0</v>
      </c>
      <c r="AK6" s="24">
        <f t="shared" si="3"/>
        <v>0</v>
      </c>
      <c r="AL6" s="24">
        <f t="shared" si="3"/>
        <v>0</v>
      </c>
      <c r="AM6" s="24">
        <f t="shared" si="3"/>
        <v>0</v>
      </c>
      <c r="AN6" s="24">
        <f t="shared" si="3"/>
        <v>0</v>
      </c>
      <c r="AO6" s="28">
        <f t="shared" si="3"/>
        <v>2.36</v>
      </c>
      <c r="AP6" s="28">
        <f t="shared" si="3"/>
        <v>2.0699999999999998</v>
      </c>
      <c r="AQ6" s="28">
        <f t="shared" si="3"/>
        <v>5.97</v>
      </c>
      <c r="AR6" s="28">
        <f t="shared" si="3"/>
        <v>1.54</v>
      </c>
      <c r="AS6" s="28">
        <f t="shared" si="3"/>
        <v>1.28</v>
      </c>
      <c r="AT6" s="24" t="str">
        <f>IF(AT7="","",IF(AT7="-","【-】","【"&amp;SUBSTITUTE(TEXT(AT7,"#,##0.00"),"-","△")&amp;"】"))</f>
        <v>【3.15】</v>
      </c>
      <c r="AU6" s="28">
        <f t="shared" ref="AU6:BD6" si="4">IF(AU7="",NA(),AU7)</f>
        <v>32.99</v>
      </c>
      <c r="AV6" s="28">
        <f t="shared" si="4"/>
        <v>33.21</v>
      </c>
      <c r="AW6" s="28">
        <f t="shared" si="4"/>
        <v>28.37</v>
      </c>
      <c r="AX6" s="28">
        <f t="shared" si="4"/>
        <v>38.24</v>
      </c>
      <c r="AY6" s="28">
        <f t="shared" si="4"/>
        <v>23.99</v>
      </c>
      <c r="AZ6" s="28">
        <f t="shared" si="4"/>
        <v>62.12</v>
      </c>
      <c r="BA6" s="28">
        <f t="shared" si="4"/>
        <v>61.57</v>
      </c>
      <c r="BB6" s="28">
        <f t="shared" si="4"/>
        <v>60.82</v>
      </c>
      <c r="BC6" s="28">
        <f t="shared" si="4"/>
        <v>63.48</v>
      </c>
      <c r="BD6" s="28">
        <f t="shared" si="4"/>
        <v>65.510000000000005</v>
      </c>
      <c r="BE6" s="24" t="str">
        <f>IF(BE7="","",IF(BE7="-","【-】","【"&amp;SUBSTITUTE(TEXT(BE7,"#,##0.00"),"-","△")&amp;"】"))</f>
        <v>【73.44】</v>
      </c>
      <c r="BF6" s="28">
        <f t="shared" ref="BF6:BO6" si="5">IF(BF7="",NA(),BF7)</f>
        <v>2157.37</v>
      </c>
      <c r="BG6" s="28">
        <f t="shared" si="5"/>
        <v>2078.36</v>
      </c>
      <c r="BH6" s="28">
        <f t="shared" si="5"/>
        <v>2009.96</v>
      </c>
      <c r="BI6" s="28">
        <f t="shared" si="5"/>
        <v>1925.62</v>
      </c>
      <c r="BJ6" s="28">
        <f t="shared" si="5"/>
        <v>1809.65</v>
      </c>
      <c r="BK6" s="28">
        <f t="shared" si="5"/>
        <v>875.53</v>
      </c>
      <c r="BL6" s="28">
        <f t="shared" si="5"/>
        <v>867.39</v>
      </c>
      <c r="BM6" s="28">
        <f t="shared" si="5"/>
        <v>920.83</v>
      </c>
      <c r="BN6" s="28">
        <f t="shared" si="5"/>
        <v>874.02</v>
      </c>
      <c r="BO6" s="28">
        <f t="shared" si="5"/>
        <v>827.43</v>
      </c>
      <c r="BP6" s="24" t="str">
        <f>IF(BP7="","",IF(BP7="-","【-】","【"&amp;SUBSTITUTE(TEXT(BP7,"#,##0.00"),"-","△")&amp;"】"))</f>
        <v>【652.82】</v>
      </c>
      <c r="BQ6" s="28">
        <f t="shared" ref="BQ6:BZ6" si="6">IF(BQ7="",NA(),BQ7)</f>
        <v>99.86</v>
      </c>
      <c r="BR6" s="28">
        <f t="shared" si="6"/>
        <v>100.03</v>
      </c>
      <c r="BS6" s="28">
        <f t="shared" si="6"/>
        <v>100.03</v>
      </c>
      <c r="BT6" s="28">
        <f t="shared" si="6"/>
        <v>100.04</v>
      </c>
      <c r="BU6" s="28">
        <f t="shared" si="6"/>
        <v>100.03</v>
      </c>
      <c r="BV6" s="28">
        <f t="shared" si="6"/>
        <v>99.83</v>
      </c>
      <c r="BW6" s="28">
        <f t="shared" si="6"/>
        <v>100.91</v>
      </c>
      <c r="BX6" s="28">
        <f t="shared" si="6"/>
        <v>99.82</v>
      </c>
      <c r="BY6" s="28">
        <f t="shared" si="6"/>
        <v>100.32</v>
      </c>
      <c r="BZ6" s="28">
        <f t="shared" si="6"/>
        <v>99.71</v>
      </c>
      <c r="CA6" s="24" t="str">
        <f>IF(CA7="","",IF(CA7="-","【-】","【"&amp;SUBSTITUTE(TEXT(CA7,"#,##0.00"),"-","△")&amp;"】"))</f>
        <v>【97.61】</v>
      </c>
      <c r="CB6" s="28">
        <f t="shared" ref="CB6:CK6" si="7">IF(CB7="",NA(),CB7)</f>
        <v>162.41</v>
      </c>
      <c r="CC6" s="28">
        <f t="shared" si="7"/>
        <v>162.07</v>
      </c>
      <c r="CD6" s="28">
        <f t="shared" si="7"/>
        <v>159.32</v>
      </c>
      <c r="CE6" s="28">
        <f t="shared" si="7"/>
        <v>159.84</v>
      </c>
      <c r="CF6" s="28">
        <f t="shared" si="7"/>
        <v>160.77000000000001</v>
      </c>
      <c r="CG6" s="28">
        <f t="shared" si="7"/>
        <v>158.94</v>
      </c>
      <c r="CH6" s="28">
        <f t="shared" si="7"/>
        <v>158.04</v>
      </c>
      <c r="CI6" s="28">
        <f t="shared" si="7"/>
        <v>156.77000000000001</v>
      </c>
      <c r="CJ6" s="28">
        <f t="shared" si="7"/>
        <v>157.63999999999999</v>
      </c>
      <c r="CK6" s="28">
        <f t="shared" si="7"/>
        <v>159.59</v>
      </c>
      <c r="CL6" s="24" t="str">
        <f>IF(CL7="","",IF(CL7="-","【-】","【"&amp;SUBSTITUTE(TEXT(CL7,"#,##0.00"),"-","△")&amp;"】"))</f>
        <v>【138.29】</v>
      </c>
      <c r="CM6" s="28">
        <f t="shared" ref="CM6:CV6" si="8">IF(CM7="",NA(),CM7)</f>
        <v>62</v>
      </c>
      <c r="CN6" s="28">
        <f t="shared" si="8"/>
        <v>63.66</v>
      </c>
      <c r="CO6" s="28">
        <f t="shared" si="8"/>
        <v>63.81</v>
      </c>
      <c r="CP6" s="28">
        <f t="shared" si="8"/>
        <v>68.099999999999994</v>
      </c>
      <c r="CQ6" s="28">
        <f t="shared" si="8"/>
        <v>63.13</v>
      </c>
      <c r="CR6" s="28">
        <f t="shared" si="8"/>
        <v>67.069999999999993</v>
      </c>
      <c r="CS6" s="28">
        <f t="shared" si="8"/>
        <v>66.78</v>
      </c>
      <c r="CT6" s="28">
        <f t="shared" si="8"/>
        <v>67</v>
      </c>
      <c r="CU6" s="28">
        <f t="shared" si="8"/>
        <v>66.650000000000006</v>
      </c>
      <c r="CV6" s="28">
        <f t="shared" si="8"/>
        <v>64.45</v>
      </c>
      <c r="CW6" s="24" t="str">
        <f>IF(CW7="","",IF(CW7="-","【-】","【"&amp;SUBSTITUTE(TEXT(CW7,"#,##0.00"),"-","△")&amp;"】"))</f>
        <v>【59.10】</v>
      </c>
      <c r="CX6" s="28">
        <f t="shared" ref="CX6:DG6" si="9">IF(CX7="",NA(),CX7)</f>
        <v>86.85</v>
      </c>
      <c r="CY6" s="28">
        <f t="shared" si="9"/>
        <v>87.35</v>
      </c>
      <c r="CZ6" s="28">
        <f t="shared" si="9"/>
        <v>87.69</v>
      </c>
      <c r="DA6" s="28">
        <f t="shared" si="9"/>
        <v>87.89</v>
      </c>
      <c r="DB6" s="28">
        <f t="shared" si="9"/>
        <v>87.9</v>
      </c>
      <c r="DC6" s="28">
        <f t="shared" si="9"/>
        <v>93.96</v>
      </c>
      <c r="DD6" s="28">
        <f t="shared" si="9"/>
        <v>94.06</v>
      </c>
      <c r="DE6" s="28">
        <f t="shared" si="9"/>
        <v>94.41</v>
      </c>
      <c r="DF6" s="28">
        <f t="shared" si="9"/>
        <v>94.43</v>
      </c>
      <c r="DG6" s="28">
        <f t="shared" si="9"/>
        <v>94.58</v>
      </c>
      <c r="DH6" s="24" t="str">
        <f>IF(DH7="","",IF(DH7="-","【-】","【"&amp;SUBSTITUTE(TEXT(DH7,"#,##0.00"),"-","△")&amp;"】"))</f>
        <v>【95.82】</v>
      </c>
      <c r="DI6" s="28">
        <f t="shared" ref="DI6:DR6" si="10">IF(DI7="",NA(),DI7)</f>
        <v>12.16</v>
      </c>
      <c r="DJ6" s="28">
        <f t="shared" si="10"/>
        <v>14.88</v>
      </c>
      <c r="DK6" s="28">
        <f t="shared" si="10"/>
        <v>17.55</v>
      </c>
      <c r="DL6" s="28">
        <f t="shared" si="10"/>
        <v>20.04</v>
      </c>
      <c r="DM6" s="28">
        <f t="shared" si="10"/>
        <v>22.61</v>
      </c>
      <c r="DN6" s="28">
        <f t="shared" si="10"/>
        <v>33.090000000000003</v>
      </c>
      <c r="DO6" s="28">
        <f t="shared" si="10"/>
        <v>34.33</v>
      </c>
      <c r="DP6" s="28">
        <f t="shared" si="10"/>
        <v>34.15</v>
      </c>
      <c r="DQ6" s="28">
        <f t="shared" si="10"/>
        <v>35.53</v>
      </c>
      <c r="DR6" s="28">
        <f t="shared" si="10"/>
        <v>37.51</v>
      </c>
      <c r="DS6" s="24" t="str">
        <f>IF(DS7="","",IF(DS7="-","【-】","【"&amp;SUBSTITUTE(TEXT(DS7,"#,##0.00"),"-","△")&amp;"】"))</f>
        <v>【39.74】</v>
      </c>
      <c r="DT6" s="28">
        <f t="shared" ref="DT6:EC6" si="11">IF(DT7="",NA(),DT7)</f>
        <v>5.1100000000000003</v>
      </c>
      <c r="DU6" s="28">
        <f t="shared" si="11"/>
        <v>5.37</v>
      </c>
      <c r="DV6" s="28">
        <f t="shared" si="11"/>
        <v>5.69</v>
      </c>
      <c r="DW6" s="28">
        <f t="shared" si="11"/>
        <v>5.74</v>
      </c>
      <c r="DX6" s="28">
        <f t="shared" si="11"/>
        <v>5.82</v>
      </c>
      <c r="DY6" s="28">
        <f t="shared" si="11"/>
        <v>5.04</v>
      </c>
      <c r="DZ6" s="28">
        <f t="shared" si="11"/>
        <v>5.1100000000000003</v>
      </c>
      <c r="EA6" s="28">
        <f t="shared" si="11"/>
        <v>5.18</v>
      </c>
      <c r="EB6" s="28">
        <f t="shared" si="11"/>
        <v>6.01</v>
      </c>
      <c r="EC6" s="28">
        <f t="shared" si="11"/>
        <v>6.84</v>
      </c>
      <c r="ED6" s="24" t="str">
        <f>IF(ED7="","",IF(ED7="-","【-】","【"&amp;SUBSTITUTE(TEXT(ED7,"#,##0.00"),"-","△")&amp;"】"))</f>
        <v>【7.62】</v>
      </c>
      <c r="EE6" s="28">
        <f t="shared" ref="EE6:EN6" si="12">IF(EE7="",NA(),EE7)</f>
        <v>0.09</v>
      </c>
      <c r="EF6" s="28">
        <f t="shared" si="12"/>
        <v>0.08</v>
      </c>
      <c r="EG6" s="28">
        <f t="shared" si="12"/>
        <v>0.08</v>
      </c>
      <c r="EH6" s="28">
        <f t="shared" si="12"/>
        <v>0.09</v>
      </c>
      <c r="EI6" s="28">
        <f t="shared" si="12"/>
        <v>0.12</v>
      </c>
      <c r="EJ6" s="28">
        <f t="shared" si="12"/>
        <v>0.25</v>
      </c>
      <c r="EK6" s="28">
        <f t="shared" si="12"/>
        <v>0.21</v>
      </c>
      <c r="EL6" s="28">
        <f t="shared" si="12"/>
        <v>0.33</v>
      </c>
      <c r="EM6" s="28">
        <f t="shared" si="12"/>
        <v>0.22</v>
      </c>
      <c r="EN6" s="28">
        <f t="shared" si="12"/>
        <v>0.23</v>
      </c>
      <c r="EO6" s="24" t="str">
        <f>IF(EO7="","",IF(EO7="-","【-】","【"&amp;SUBSTITUTE(TEXT(EO7,"#,##0.00"),"-","△")&amp;"】"))</f>
        <v>【0.23】</v>
      </c>
    </row>
    <row r="7" spans="1:148" s="13" customFormat="1" x14ac:dyDescent="0.15">
      <c r="A7" s="14"/>
      <c r="B7" s="20">
        <v>2022</v>
      </c>
      <c r="C7" s="20">
        <v>82015</v>
      </c>
      <c r="D7" s="20">
        <v>46</v>
      </c>
      <c r="E7" s="20">
        <v>17</v>
      </c>
      <c r="F7" s="20">
        <v>1</v>
      </c>
      <c r="G7" s="20">
        <v>0</v>
      </c>
      <c r="H7" s="20" t="s">
        <v>95</v>
      </c>
      <c r="I7" s="20" t="s">
        <v>96</v>
      </c>
      <c r="J7" s="20" t="s">
        <v>97</v>
      </c>
      <c r="K7" s="20" t="s">
        <v>98</v>
      </c>
      <c r="L7" s="20" t="s">
        <v>99</v>
      </c>
      <c r="M7" s="20" t="s">
        <v>100</v>
      </c>
      <c r="N7" s="25" t="s">
        <v>101</v>
      </c>
      <c r="O7" s="25">
        <v>55.41</v>
      </c>
      <c r="P7" s="25">
        <v>80.53</v>
      </c>
      <c r="Q7" s="25">
        <v>68.16</v>
      </c>
      <c r="R7" s="25">
        <v>2989</v>
      </c>
      <c r="S7" s="25">
        <v>270010</v>
      </c>
      <c r="T7" s="25">
        <v>217.32</v>
      </c>
      <c r="U7" s="25">
        <v>1242.45</v>
      </c>
      <c r="V7" s="25">
        <v>216123</v>
      </c>
      <c r="W7" s="25">
        <v>49.57</v>
      </c>
      <c r="X7" s="25">
        <v>4359.96</v>
      </c>
      <c r="Y7" s="25">
        <v>101.31</v>
      </c>
      <c r="Z7" s="25">
        <v>103.62</v>
      </c>
      <c r="AA7" s="25">
        <v>102.4</v>
      </c>
      <c r="AB7" s="25">
        <v>103.03</v>
      </c>
      <c r="AC7" s="25">
        <v>103.52</v>
      </c>
      <c r="AD7" s="25">
        <v>110.01</v>
      </c>
      <c r="AE7" s="25">
        <v>111.12</v>
      </c>
      <c r="AF7" s="25">
        <v>109.58</v>
      </c>
      <c r="AG7" s="25">
        <v>109.32</v>
      </c>
      <c r="AH7" s="25">
        <v>108.33</v>
      </c>
      <c r="AI7" s="25">
        <v>106.11</v>
      </c>
      <c r="AJ7" s="25">
        <v>0</v>
      </c>
      <c r="AK7" s="25">
        <v>0</v>
      </c>
      <c r="AL7" s="25">
        <v>0</v>
      </c>
      <c r="AM7" s="25">
        <v>0</v>
      </c>
      <c r="AN7" s="25">
        <v>0</v>
      </c>
      <c r="AO7" s="25">
        <v>2.36</v>
      </c>
      <c r="AP7" s="25">
        <v>2.0699999999999998</v>
      </c>
      <c r="AQ7" s="25">
        <v>5.97</v>
      </c>
      <c r="AR7" s="25">
        <v>1.54</v>
      </c>
      <c r="AS7" s="25">
        <v>1.28</v>
      </c>
      <c r="AT7" s="25">
        <v>3.15</v>
      </c>
      <c r="AU7" s="25">
        <v>32.99</v>
      </c>
      <c r="AV7" s="25">
        <v>33.21</v>
      </c>
      <c r="AW7" s="25">
        <v>28.37</v>
      </c>
      <c r="AX7" s="25">
        <v>38.24</v>
      </c>
      <c r="AY7" s="25">
        <v>23.99</v>
      </c>
      <c r="AZ7" s="25">
        <v>62.12</v>
      </c>
      <c r="BA7" s="25">
        <v>61.57</v>
      </c>
      <c r="BB7" s="25">
        <v>60.82</v>
      </c>
      <c r="BC7" s="25">
        <v>63.48</v>
      </c>
      <c r="BD7" s="25">
        <v>65.510000000000005</v>
      </c>
      <c r="BE7" s="25">
        <v>73.44</v>
      </c>
      <c r="BF7" s="25">
        <v>2157.37</v>
      </c>
      <c r="BG7" s="25">
        <v>2078.36</v>
      </c>
      <c r="BH7" s="25">
        <v>2009.96</v>
      </c>
      <c r="BI7" s="25">
        <v>1925.62</v>
      </c>
      <c r="BJ7" s="25">
        <v>1809.65</v>
      </c>
      <c r="BK7" s="25">
        <v>875.53</v>
      </c>
      <c r="BL7" s="25">
        <v>867.39</v>
      </c>
      <c r="BM7" s="25">
        <v>920.83</v>
      </c>
      <c r="BN7" s="25">
        <v>874.02</v>
      </c>
      <c r="BO7" s="25">
        <v>827.43</v>
      </c>
      <c r="BP7" s="25">
        <v>652.82000000000005</v>
      </c>
      <c r="BQ7" s="25">
        <v>99.86</v>
      </c>
      <c r="BR7" s="25">
        <v>100.03</v>
      </c>
      <c r="BS7" s="25">
        <v>100.03</v>
      </c>
      <c r="BT7" s="25">
        <v>100.04</v>
      </c>
      <c r="BU7" s="25">
        <v>100.03</v>
      </c>
      <c r="BV7" s="25">
        <v>99.83</v>
      </c>
      <c r="BW7" s="25">
        <v>100.91</v>
      </c>
      <c r="BX7" s="25">
        <v>99.82</v>
      </c>
      <c r="BY7" s="25">
        <v>100.32</v>
      </c>
      <c r="BZ7" s="25">
        <v>99.71</v>
      </c>
      <c r="CA7" s="25">
        <v>97.61</v>
      </c>
      <c r="CB7" s="25">
        <v>162.41</v>
      </c>
      <c r="CC7" s="25">
        <v>162.07</v>
      </c>
      <c r="CD7" s="25">
        <v>159.32</v>
      </c>
      <c r="CE7" s="25">
        <v>159.84</v>
      </c>
      <c r="CF7" s="25">
        <v>160.77000000000001</v>
      </c>
      <c r="CG7" s="25">
        <v>158.94</v>
      </c>
      <c r="CH7" s="25">
        <v>158.04</v>
      </c>
      <c r="CI7" s="25">
        <v>156.77000000000001</v>
      </c>
      <c r="CJ7" s="25">
        <v>157.63999999999999</v>
      </c>
      <c r="CK7" s="25">
        <v>159.59</v>
      </c>
      <c r="CL7" s="25">
        <v>138.29</v>
      </c>
      <c r="CM7" s="25">
        <v>62</v>
      </c>
      <c r="CN7" s="25">
        <v>63.66</v>
      </c>
      <c r="CO7" s="25">
        <v>63.81</v>
      </c>
      <c r="CP7" s="25">
        <v>68.099999999999994</v>
      </c>
      <c r="CQ7" s="25">
        <v>63.13</v>
      </c>
      <c r="CR7" s="25">
        <v>67.069999999999993</v>
      </c>
      <c r="CS7" s="25">
        <v>66.78</v>
      </c>
      <c r="CT7" s="25">
        <v>67</v>
      </c>
      <c r="CU7" s="25">
        <v>66.650000000000006</v>
      </c>
      <c r="CV7" s="25">
        <v>64.45</v>
      </c>
      <c r="CW7" s="25">
        <v>59.1</v>
      </c>
      <c r="CX7" s="25">
        <v>86.85</v>
      </c>
      <c r="CY7" s="25">
        <v>87.35</v>
      </c>
      <c r="CZ7" s="25">
        <v>87.69</v>
      </c>
      <c r="DA7" s="25">
        <v>87.89</v>
      </c>
      <c r="DB7" s="25">
        <v>87.9</v>
      </c>
      <c r="DC7" s="25">
        <v>93.96</v>
      </c>
      <c r="DD7" s="25">
        <v>94.06</v>
      </c>
      <c r="DE7" s="25">
        <v>94.41</v>
      </c>
      <c r="DF7" s="25">
        <v>94.43</v>
      </c>
      <c r="DG7" s="25">
        <v>94.58</v>
      </c>
      <c r="DH7" s="25">
        <v>95.82</v>
      </c>
      <c r="DI7" s="25">
        <v>12.16</v>
      </c>
      <c r="DJ7" s="25">
        <v>14.88</v>
      </c>
      <c r="DK7" s="25">
        <v>17.55</v>
      </c>
      <c r="DL7" s="25">
        <v>20.04</v>
      </c>
      <c r="DM7" s="25">
        <v>22.61</v>
      </c>
      <c r="DN7" s="25">
        <v>33.090000000000003</v>
      </c>
      <c r="DO7" s="25">
        <v>34.33</v>
      </c>
      <c r="DP7" s="25">
        <v>34.15</v>
      </c>
      <c r="DQ7" s="25">
        <v>35.53</v>
      </c>
      <c r="DR7" s="25">
        <v>37.51</v>
      </c>
      <c r="DS7" s="25">
        <v>39.74</v>
      </c>
      <c r="DT7" s="25">
        <v>5.1100000000000003</v>
      </c>
      <c r="DU7" s="25">
        <v>5.37</v>
      </c>
      <c r="DV7" s="25">
        <v>5.69</v>
      </c>
      <c r="DW7" s="25">
        <v>5.74</v>
      </c>
      <c r="DX7" s="25">
        <v>5.82</v>
      </c>
      <c r="DY7" s="25">
        <v>5.04</v>
      </c>
      <c r="DZ7" s="25">
        <v>5.1100000000000003</v>
      </c>
      <c r="EA7" s="25">
        <v>5.18</v>
      </c>
      <c r="EB7" s="25">
        <v>6.01</v>
      </c>
      <c r="EC7" s="25">
        <v>6.84</v>
      </c>
      <c r="ED7" s="25">
        <v>7.62</v>
      </c>
      <c r="EE7" s="25">
        <v>0.09</v>
      </c>
      <c r="EF7" s="25">
        <v>0.08</v>
      </c>
      <c r="EG7" s="25">
        <v>0.08</v>
      </c>
      <c r="EH7" s="25">
        <v>0.09</v>
      </c>
      <c r="EI7" s="25">
        <v>0.12</v>
      </c>
      <c r="EJ7" s="25">
        <v>0.25</v>
      </c>
      <c r="EK7" s="25">
        <v>0.21</v>
      </c>
      <c r="EL7" s="25">
        <v>0.33</v>
      </c>
      <c r="EM7" s="25">
        <v>0.22</v>
      </c>
      <c r="EN7" s="25">
        <v>0.23</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cp:lastModifiedBy>
  <cp:lastPrinted>2024-02-01T04:42:43Z</cp:lastPrinted>
  <dcterms:created xsi:type="dcterms:W3CDTF">2023-12-12T00:43:25Z</dcterms:created>
  <dcterms:modified xsi:type="dcterms:W3CDTF">2024-02-01T04:42:44Z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2024-02-01T02:43:38Z</vt:filetime>
  </property>
</Properties>
</file>