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192.168.41.184\Gesuidou\★経営比較分析\R5年度報告分(R4年度経営比較分析)\経営比較分析表19_潮来市\"/>
    </mc:Choice>
  </mc:AlternateContent>
  <xr:revisionPtr revIDLastSave="0" documentId="13_ncr:1_{4C91A3FA-CF45-43E8-B4BA-9CAB047D7ABA}" xr6:coauthVersionLast="45" xr6:coauthVersionMax="45" xr10:uidLastSave="{00000000-0000-0000-0000-000000000000}"/>
  <workbookProtection workbookAlgorithmName="SHA-512" workbookHashValue="Ym1IZnKbfBDsGkU5U1avTIDKZRn5+Gz5Z+EYJ2NaLrTvVcHjZ44eV13m3YF8NjOI96IHKigRJ4Q/Aqzjv+HbWw==" workbookSaltValue="EryeKXFQh1umVe0ws/rgug==" workbookSpinCount="100000" lockStructure="1"/>
  <bookViews>
    <workbookView xWindow="-120" yWindow="-120" windowWidth="20730" windowHeight="1116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W10" i="4"/>
  <c r="P10" i="4"/>
  <c r="I10" i="4"/>
  <c r="BB8" i="4"/>
  <c r="AT8" i="4"/>
  <c r="AL8" i="4"/>
  <c r="W8" i="4"/>
  <c r="P8" i="4"/>
  <c r="B6" i="4"/>
</calcChain>
</file>

<file path=xl/sharedStrings.xml><?xml version="1.0" encoding="utf-8"?>
<sst xmlns="http://schemas.openxmlformats.org/spreadsheetml/2006/main" count="275" uniqueCount="118">
  <si>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</si>
  <si>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</si>
  <si>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</si>
  <si>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</si>
  <si>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</si>
  <si>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</si>
  <si>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</si>
  <si>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</si>
  <si>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</si>
  <si>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</si>
  <si>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</si>
  <si>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</si>
  <si>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</si>
  <si>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</si>
  <si>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</si>
  <si>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</si>
  <si>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</si>
  <si>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</si>
  <si>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</si>
  <si>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</si>
  <si>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</si>
  <si>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</si>
  <si>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</si>
  <si>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</si>
  <si>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</si>
  <si>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</si>
  <si>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</si>
  <si>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</si>
  <si>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</si>
  <si>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</si>
  <si>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</si>
  <si>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</si>
  <si>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</si>
  <si>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</si>
  <si>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</si>
  <si>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</si>
  <si>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</si>
  <si>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</si>
  <si>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</si>
  <si>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</si>
  <si>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</si>
  <si>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</si>
  <si>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</si>
  <si>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</si>
  <si>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</si>
  <si>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</si>
  <si>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</si>
  <si>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</si>
  <si>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</si>
  <si>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</si>
  <si>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</si>
  <si>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</si>
  <si>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</si>
  <si>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</si>
  <si>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</si>
  <si>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</si>
  <si>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</si>
  <si>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</si>
  <si>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</si>
  <si>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</si>
  <si>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</si>
  <si>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</si>
  <si>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</si>
  <si>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</si>
  <si>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</si>
  <si>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</si>
  <si>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</si>
  <si>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</si>
  <si>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</si>
  <si>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</si>
  <si>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</si>
  <si>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</si>
  <si>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</si>
  <si>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</si>
  <si>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</si>
  <si>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</si>
  <si>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</si>
  <si>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</si>
  <si>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</si>
  <si>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</si>
  <si>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</si>
  <si>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</si>
  <si>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</si>
  <si>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</si>
  <si>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</si>
  <si>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</si>
  <si>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</si>
  <si>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</si>
  <si>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</si>
  <si>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</si>
  <si>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</si>
  <si>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</si>
  <si>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</si>
  <si>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</si>
  <si>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</si>
  <si>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</si>
  <si>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潮来市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</si>
  <si>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</si>
  <si>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</si>
  <si>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</si>
  <si>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</si>
  <si>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</si>
  <si>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</si>
  <si>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</si>
  <si>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</si>
  <si>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</si>
  <si>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</si>
  <si>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</si>
  <si>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</si>
  <si>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</si>
  <si>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</si>
  <si>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</si>
  <si>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</si>
  <si>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</si>
  <si>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</si>
  <si>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経常収支比率は100％を超えており、経費回収率も100％であることから、類似団体と比較しても健全な数値が出ている。引き続き、健全な経営に努めていく。
　資産となる農業集落排水の処理施設については、令和2年度からの令和3年度にかけて改築工事を実施した。その他の施設については法定耐用年数を迎えるものはないが、今後も点検、調査、修繕等を行い、最適化を図る。
　また、区域内の人口減少が著しいことから、使用料については大幅な増加が見込めないが、引き続き接続率向上を図る。</t>
    <rPh sb="1" eb="7">
      <t>ケイジョウシュウシヒリツ</t>
    </rPh>
    <rPh sb="13" eb="14">
      <t>コ</t>
    </rPh>
    <rPh sb="19" eb="24">
      <t>ケイヒカイシュウリツ</t>
    </rPh>
    <rPh sb="37" eb="41">
      <t>ルイジダンタイ</t>
    </rPh>
    <rPh sb="42" eb="44">
      <t>ヒカク</t>
    </rPh>
    <rPh sb="47" eb="49">
      <t>ケンゼン</t>
    </rPh>
    <rPh sb="50" eb="52">
      <t>スウチ</t>
    </rPh>
    <rPh sb="53" eb="54">
      <t>デ</t>
    </rPh>
    <rPh sb="58" eb="59">
      <t>ヒ</t>
    </rPh>
    <rPh sb="60" eb="61">
      <t>ツヅ</t>
    </rPh>
    <rPh sb="63" eb="65">
      <t>ケンゼン</t>
    </rPh>
    <rPh sb="66" eb="68">
      <t>ケイエイ</t>
    </rPh>
    <rPh sb="69" eb="70">
      <t>ツト</t>
    </rPh>
    <rPh sb="77" eb="79">
      <t>シサン</t>
    </rPh>
    <rPh sb="82" eb="88">
      <t>ノウギョウシュウラクハイスイ</t>
    </rPh>
    <rPh sb="89" eb="93">
      <t>ショリシセツ</t>
    </rPh>
    <rPh sb="99" eb="101">
      <t>レイワ</t>
    </rPh>
    <rPh sb="102" eb="104">
      <t>ネンド</t>
    </rPh>
    <rPh sb="107" eb="109">
      <t>レイワ</t>
    </rPh>
    <rPh sb="110" eb="112">
      <t>ネンド</t>
    </rPh>
    <rPh sb="116" eb="120">
      <t>カイチクコウジ</t>
    </rPh>
    <rPh sb="121" eb="123">
      <t>ジッシ</t>
    </rPh>
    <rPh sb="128" eb="129">
      <t>ホカ</t>
    </rPh>
    <rPh sb="130" eb="132">
      <t>シセツ</t>
    </rPh>
    <rPh sb="137" eb="143">
      <t>ホウテイタイヨウネンスウ</t>
    </rPh>
    <rPh sb="144" eb="145">
      <t>ムカ</t>
    </rPh>
    <rPh sb="154" eb="156">
      <t>コンゴ</t>
    </rPh>
    <rPh sb="157" eb="159">
      <t>テンケン</t>
    </rPh>
    <rPh sb="160" eb="162">
      <t>チョウサ</t>
    </rPh>
    <rPh sb="163" eb="166">
      <t>シュウゼントウ</t>
    </rPh>
    <rPh sb="167" eb="168">
      <t>オコナ</t>
    </rPh>
    <rPh sb="170" eb="173">
      <t>サイテキカ</t>
    </rPh>
    <rPh sb="174" eb="175">
      <t>ハカ</t>
    </rPh>
    <rPh sb="182" eb="185">
      <t>クイキナイ</t>
    </rPh>
    <rPh sb="186" eb="190">
      <t>ジンコウゲンショウ</t>
    </rPh>
    <rPh sb="191" eb="192">
      <t>イチジル</t>
    </rPh>
    <rPh sb="199" eb="202">
      <t>シヨウリョウ</t>
    </rPh>
    <rPh sb="207" eb="209">
      <t>オオハバ</t>
    </rPh>
    <rPh sb="210" eb="212">
      <t>ゾウカ</t>
    </rPh>
    <rPh sb="213" eb="215">
      <t>ミコ</t>
    </rPh>
    <rPh sb="220" eb="221">
      <t>ヒ</t>
    </rPh>
    <rPh sb="222" eb="223">
      <t>ツヅ</t>
    </rPh>
    <phoneticPr fontId="4"/>
  </si>
  <si>
    <t>【有形固定資産減価償却率】
　令和2年度から令和3年度に実施した処理場の改築工事の影響により、前年度より増加している。数値としては低いが、令和2年度より法適用となったためであり、今後も個々の耐用年数に留意する必要がある。
【管渠老朽化率】
　耐用年数を経過した管渠がないため、0％である。しかし、将来的な更新に備え、財源の確保を行う必要がある。
【管渠改善率】
　耐用年数を超過した管渠はない。しかし、今後の老朽化対策のため、施設の長寿命化を図りながら、計画的に更新を進めていく必要がある。</t>
    <rPh sb="1" eb="7">
      <t>ユウケイコテイシサン</t>
    </rPh>
    <rPh sb="7" eb="12">
      <t>ゲンカショウキャクリツ</t>
    </rPh>
    <rPh sb="15" eb="17">
      <t>レイワ</t>
    </rPh>
    <rPh sb="18" eb="20">
      <t>ネンド</t>
    </rPh>
    <rPh sb="22" eb="24">
      <t>レイワ</t>
    </rPh>
    <rPh sb="25" eb="27">
      <t>ネンド</t>
    </rPh>
    <rPh sb="28" eb="30">
      <t>ジッシ</t>
    </rPh>
    <rPh sb="32" eb="35">
      <t>ショリジョウ</t>
    </rPh>
    <rPh sb="36" eb="40">
      <t>カイチクコウジ</t>
    </rPh>
    <rPh sb="41" eb="43">
      <t>エイキョウ</t>
    </rPh>
    <rPh sb="47" eb="50">
      <t>ゼンネンド</t>
    </rPh>
    <rPh sb="52" eb="54">
      <t>ゾウカ</t>
    </rPh>
    <rPh sb="59" eb="61">
      <t>スウチ</t>
    </rPh>
    <rPh sb="65" eb="66">
      <t>ヒク</t>
    </rPh>
    <rPh sb="69" eb="71">
      <t>レイワ</t>
    </rPh>
    <rPh sb="72" eb="74">
      <t>ネンド</t>
    </rPh>
    <rPh sb="76" eb="79">
      <t>ホウテキヨウ</t>
    </rPh>
    <rPh sb="89" eb="91">
      <t>コンゴ</t>
    </rPh>
    <rPh sb="92" eb="94">
      <t>ココ</t>
    </rPh>
    <rPh sb="95" eb="99">
      <t>タイヨウネンスウ</t>
    </rPh>
    <rPh sb="100" eb="102">
      <t>リュウイ</t>
    </rPh>
    <rPh sb="104" eb="106">
      <t>ヒツヨウ</t>
    </rPh>
    <rPh sb="113" eb="115">
      <t>カンキョ</t>
    </rPh>
    <rPh sb="115" eb="119">
      <t>ロウキュウカリツ</t>
    </rPh>
    <rPh sb="122" eb="126">
      <t>タイヨウネンスウ</t>
    </rPh>
    <rPh sb="127" eb="129">
      <t>ケイカ</t>
    </rPh>
    <rPh sb="131" eb="133">
      <t>カンキョ</t>
    </rPh>
    <rPh sb="149" eb="152">
      <t>ショウライテキ</t>
    </rPh>
    <rPh sb="176" eb="181">
      <t>カンキョカイゼンリツ</t>
    </rPh>
    <rPh sb="184" eb="188">
      <t>タイヨウネンスウ</t>
    </rPh>
    <rPh sb="189" eb="191">
      <t>チョウカ</t>
    </rPh>
    <rPh sb="193" eb="195">
      <t>カンキョ</t>
    </rPh>
    <rPh sb="203" eb="205">
      <t>コンゴ</t>
    </rPh>
    <rPh sb="206" eb="211">
      <t>ロウキュウカタイサク</t>
    </rPh>
    <rPh sb="215" eb="217">
      <t>シセツ</t>
    </rPh>
    <rPh sb="218" eb="222">
      <t>チョウジュミョウカ</t>
    </rPh>
    <rPh sb="223" eb="224">
      <t>ハカ</t>
    </rPh>
    <rPh sb="229" eb="232">
      <t>ケイカクテキ</t>
    </rPh>
    <rPh sb="233" eb="235">
      <t>コウシン</t>
    </rPh>
    <rPh sb="236" eb="237">
      <t>スス</t>
    </rPh>
    <rPh sb="241" eb="243">
      <t>ヒツヨウ</t>
    </rPh>
    <phoneticPr fontId="4"/>
  </si>
  <si>
    <t>【経常収支比率】 
　全国平均値及び類似団体平均値とほぼ同水準である。しかし、経常収益は使用料で賄えておらず、一般会計からの繰入金に依存している状況である。そのため、経常的な維持管理費の削減に努めていく必要がある。
【累積欠損比率】
　一般会計繰入金に依存しているため0％となっている。
【企業債残高対事業規模比率】
　起債の償還については、使用料で賄えていないため、0％となっている。
【経費回収率】
　経費回収率は、昨年度より増加し、100％となった。今後も費用の計画的運用に努めていく。
【汚水処理原価】
　類似団体と比較して低い水準を保つことができている。一方で今後の維持管理費の増加が考えられるため、費用の抑制に努める必要がある。
【水洗化率】
　年々上昇しており、類似団体平均値を上回っている。引き続き接続促進を進め、接続率の向上を図る。</t>
    <rPh sb="1" eb="3">
      <t>ケイジョウ</t>
    </rPh>
    <rPh sb="3" eb="7">
      <t>シュウシヒリツ</t>
    </rPh>
    <rPh sb="11" eb="15">
      <t>ゼンコクヘイキン</t>
    </rPh>
    <rPh sb="15" eb="16">
      <t>チ</t>
    </rPh>
    <rPh sb="16" eb="17">
      <t>オヨ</t>
    </rPh>
    <rPh sb="18" eb="22">
      <t>ルイジダンタイ</t>
    </rPh>
    <rPh sb="22" eb="25">
      <t>ヘイキンチ</t>
    </rPh>
    <rPh sb="28" eb="31">
      <t>ドウスイジュン</t>
    </rPh>
    <rPh sb="39" eb="43">
      <t>ケイジョウシュウエキ</t>
    </rPh>
    <rPh sb="44" eb="47">
      <t>シヨウリョウ</t>
    </rPh>
    <rPh sb="48" eb="49">
      <t>マカナ</t>
    </rPh>
    <rPh sb="55" eb="59">
      <t>イッパンカイケイ</t>
    </rPh>
    <rPh sb="62" eb="65">
      <t>クリイレキン</t>
    </rPh>
    <rPh sb="66" eb="68">
      <t>イゾン</t>
    </rPh>
    <rPh sb="72" eb="74">
      <t>ジョウキョウ</t>
    </rPh>
    <rPh sb="83" eb="86">
      <t>ケイジョウテキ</t>
    </rPh>
    <rPh sb="87" eb="92">
      <t>イジカンリヒ</t>
    </rPh>
    <rPh sb="93" eb="95">
      <t>サクゲン</t>
    </rPh>
    <rPh sb="96" eb="97">
      <t>ツト</t>
    </rPh>
    <rPh sb="101" eb="103">
      <t>ヒツヨウ</t>
    </rPh>
    <rPh sb="109" eb="113">
      <t>ルイセキケッソン</t>
    </rPh>
    <rPh sb="113" eb="115">
      <t>ヒリツ</t>
    </rPh>
    <rPh sb="118" eb="122">
      <t>イッパンカイケイ</t>
    </rPh>
    <rPh sb="122" eb="125">
      <t>クリイレキン</t>
    </rPh>
    <rPh sb="126" eb="128">
      <t>イゾン</t>
    </rPh>
    <rPh sb="145" eb="150">
      <t>キギョウサイザンダカ</t>
    </rPh>
    <rPh sb="150" eb="151">
      <t>タイ</t>
    </rPh>
    <rPh sb="151" eb="155">
      <t>ジギョウキボ</t>
    </rPh>
    <rPh sb="155" eb="157">
      <t>ヒリツ</t>
    </rPh>
    <rPh sb="160" eb="162">
      <t>キサイ</t>
    </rPh>
    <rPh sb="163" eb="165">
      <t>ショウカン</t>
    </rPh>
    <rPh sb="175" eb="176">
      <t>マカナ</t>
    </rPh>
    <rPh sb="195" eb="200">
      <t>ケイヒカイシュウリツ</t>
    </rPh>
    <rPh sb="203" eb="208">
      <t>ケイヒカイシュウリツ</t>
    </rPh>
    <rPh sb="210" eb="213">
      <t>サクネンド</t>
    </rPh>
    <rPh sb="215" eb="217">
      <t>ゾウカ</t>
    </rPh>
    <rPh sb="228" eb="230">
      <t>コンゴ</t>
    </rPh>
    <rPh sb="231" eb="233">
      <t>ヒヨウ</t>
    </rPh>
    <rPh sb="234" eb="237">
      <t>ケイカクテキ</t>
    </rPh>
    <rPh sb="237" eb="239">
      <t>ウンヨウ</t>
    </rPh>
    <rPh sb="240" eb="241">
      <t>ツト</t>
    </rPh>
    <rPh sb="248" eb="254">
      <t>オスイショリゲンカ</t>
    </rPh>
    <rPh sb="257" eb="261">
      <t>ルイジダンタイ</t>
    </rPh>
    <rPh sb="262" eb="264">
      <t>ヒカク</t>
    </rPh>
    <rPh sb="266" eb="267">
      <t>ヒク</t>
    </rPh>
    <rPh sb="268" eb="270">
      <t>スイジュン</t>
    </rPh>
    <rPh sb="271" eb="272">
      <t>タモ</t>
    </rPh>
    <rPh sb="282" eb="284">
      <t>イッポウ</t>
    </rPh>
    <rPh sb="285" eb="287">
      <t>コンゴ</t>
    </rPh>
    <rPh sb="288" eb="293">
      <t>イジカンリヒ</t>
    </rPh>
    <rPh sb="294" eb="296">
      <t>ゾウカ</t>
    </rPh>
    <rPh sb="297" eb="298">
      <t>カンガ</t>
    </rPh>
    <rPh sb="305" eb="307">
      <t>ヒヨウ</t>
    </rPh>
    <rPh sb="308" eb="310">
      <t>ヨクセイ</t>
    </rPh>
    <rPh sb="311" eb="312">
      <t>ツト</t>
    </rPh>
    <rPh sb="314" eb="316">
      <t>ヒツヨウ</t>
    </rPh>
    <rPh sb="322" eb="326">
      <t>スイセンカリツ</t>
    </rPh>
    <rPh sb="329" eb="331">
      <t>ネンネン</t>
    </rPh>
    <rPh sb="331" eb="333">
      <t>ジョウショウ</t>
    </rPh>
    <rPh sb="338" eb="342">
      <t>ルイジダンタイ</t>
    </rPh>
    <rPh sb="342" eb="345">
      <t>ヘイキンチ</t>
    </rPh>
    <rPh sb="346" eb="348">
      <t>ウワマワ</t>
    </rPh>
    <rPh sb="353" eb="354">
      <t>ヒ</t>
    </rPh>
    <rPh sb="355" eb="356">
      <t>ツヅ</t>
    </rPh>
    <rPh sb="357" eb="361">
      <t>セツゾクソクシン</t>
    </rPh>
    <rPh sb="362" eb="363">
      <t>スス</t>
    </rPh>
    <rPh sb="365" eb="368">
      <t>セツゾクリツ</t>
    </rPh>
    <rPh sb="369" eb="371">
      <t>コウジョウ</t>
    </rPh>
    <rPh sb="372" eb="373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</si>
</sst>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6-4D9E-8335-8552F1F69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C6-4D9E-8335-8552F1F69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58.23</c:v>
                </c:pt>
                <c:pt idx="3">
                  <c:v>58.23</c:v>
                </c:pt>
                <c:pt idx="4">
                  <c:v>58.23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4-425D-B287-DD9E4E156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84-425D-B287-DD9E4E156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87.61</c:v>
                </c:pt>
                <c:pt idx="3">
                  <c:v>90.39</c:v>
                </c:pt>
                <c:pt idx="4">
                  <c:v>91.15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F-4096-801F-C598BFF42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F-4096-801F-C598BFF42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117.25</c:v>
                </c:pt>
                <c:pt idx="3">
                  <c:v>105.38</c:v>
                </c:pt>
                <c:pt idx="4">
                  <c:v>101.14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D-41B7-B804-FA1C835FD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106.37</c:v>
                </c:pt>
                <c:pt idx="3">
                  <c:v>106.07</c:v>
                </c:pt>
                <c:pt idx="4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9D-41B7-B804-FA1C835FD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3.26</c:v>
                </c:pt>
                <c:pt idx="3">
                  <c:v>5.33</c:v>
                </c:pt>
                <c:pt idx="4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1-4EC0-B826-D4D27C010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20.34</c:v>
                </c:pt>
                <c:pt idx="3">
                  <c:v>21.85</c:v>
                </c:pt>
                <c:pt idx="4">
                  <c:v>25.19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51-4EC0-B826-D4D27C010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9C-46B9-8BEB-7E03942CF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9C-46B9-8BEB-7E03942CF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C-4A1E-A24E-7ED574F29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139.02000000000001</c:v>
                </c:pt>
                <c:pt idx="3">
                  <c:v>132.04</c:v>
                </c:pt>
                <c:pt idx="4">
                  <c:v>145.43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5C-4A1E-A24E-7ED574F29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153.16</c:v>
                </c:pt>
                <c:pt idx="3">
                  <c:v>124.02</c:v>
                </c:pt>
                <c:pt idx="4">
                  <c:v>136.62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7-4E75-B19A-A2626B58D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29.13</c:v>
                </c:pt>
                <c:pt idx="3">
                  <c:v>35.69</c:v>
                </c:pt>
                <c:pt idx="4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D7-4E75-B19A-A2626B58D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E-497E-A6D9-B45ED948D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AE-497E-A6D9-B45ED948D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94.6</c:v>
                </c:pt>
                <c:pt idx="3">
                  <c:v>99.15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2-402B-A6A6-467324A04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B2-402B-A6A6-467324A04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188.58</c:v>
                </c:pt>
                <c:pt idx="3">
                  <c:v>178.19</c:v>
                </c:pt>
                <c:pt idx="4">
                  <c:v>174.54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D-469A-B879-4995BFAD8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AD-469A-B879-4995BFAD8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G16" zoomScaleNormal="100" workbookViewId="0">
      <selection activeCell="BC36" sqref="BC3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茨城県　潮来市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農業集落排水</v>
      </c>
      <c r="Q8" s="65"/>
      <c r="R8" s="65"/>
      <c r="S8" s="65"/>
      <c r="T8" s="65"/>
      <c r="U8" s="65"/>
      <c r="V8" s="65"/>
      <c r="W8" s="65" t="str">
        <f>データ!L6</f>
        <v>F2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26890</v>
      </c>
      <c r="AM8" s="45"/>
      <c r="AN8" s="45"/>
      <c r="AO8" s="45"/>
      <c r="AP8" s="45"/>
      <c r="AQ8" s="45"/>
      <c r="AR8" s="45"/>
      <c r="AS8" s="45"/>
      <c r="AT8" s="46">
        <f>データ!T6</f>
        <v>71.400000000000006</v>
      </c>
      <c r="AU8" s="46"/>
      <c r="AV8" s="46"/>
      <c r="AW8" s="46"/>
      <c r="AX8" s="46"/>
      <c r="AY8" s="46"/>
      <c r="AZ8" s="46"/>
      <c r="BA8" s="46"/>
      <c r="BB8" s="46">
        <f>データ!U6</f>
        <v>376.61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83.36</v>
      </c>
      <c r="J10" s="46"/>
      <c r="K10" s="46"/>
      <c r="L10" s="46"/>
      <c r="M10" s="46"/>
      <c r="N10" s="46"/>
      <c r="O10" s="46"/>
      <c r="P10" s="46">
        <f>データ!P6</f>
        <v>2.96</v>
      </c>
      <c r="Q10" s="46"/>
      <c r="R10" s="46"/>
      <c r="S10" s="46"/>
      <c r="T10" s="46"/>
      <c r="U10" s="46"/>
      <c r="V10" s="46"/>
      <c r="W10" s="46">
        <f>データ!Q6</f>
        <v>90.46</v>
      </c>
      <c r="X10" s="46"/>
      <c r="Y10" s="46"/>
      <c r="Z10" s="46"/>
      <c r="AA10" s="46"/>
      <c r="AB10" s="46"/>
      <c r="AC10" s="46"/>
      <c r="AD10" s="45">
        <f>データ!R6</f>
        <v>3168</v>
      </c>
      <c r="AE10" s="45"/>
      <c r="AF10" s="45"/>
      <c r="AG10" s="45"/>
      <c r="AH10" s="45"/>
      <c r="AI10" s="45"/>
      <c r="AJ10" s="45"/>
      <c r="AK10" s="2"/>
      <c r="AL10" s="45">
        <f>データ!V6</f>
        <v>791</v>
      </c>
      <c r="AM10" s="45"/>
      <c r="AN10" s="45"/>
      <c r="AO10" s="45"/>
      <c r="AP10" s="45"/>
      <c r="AQ10" s="45"/>
      <c r="AR10" s="45"/>
      <c r="AS10" s="45"/>
      <c r="AT10" s="46">
        <f>データ!W6</f>
        <v>0.55000000000000004</v>
      </c>
      <c r="AU10" s="46"/>
      <c r="AV10" s="46"/>
      <c r="AW10" s="46"/>
      <c r="AX10" s="46"/>
      <c r="AY10" s="46"/>
      <c r="AZ10" s="46"/>
      <c r="BA10" s="46"/>
      <c r="BB10" s="46">
        <f>データ!X6</f>
        <v>1438.18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【103.61】</v>
      </c>
      <c r="F85" s="12" t="str">
        <f>データ!AT6</f>
        <v>【133.62】</v>
      </c>
      <c r="G85" s="12" t="str">
        <f>データ!BE6</f>
        <v>【36.94】</v>
      </c>
      <c r="H85" s="12" t="str">
        <f>データ!BP6</f>
        <v>【809.19】</v>
      </c>
      <c r="I85" s="12" t="str">
        <f>データ!CA6</f>
        <v>【57.02】</v>
      </c>
      <c r="J85" s="12" t="str">
        <f>データ!CL6</f>
        <v>【273.68】</v>
      </c>
      <c r="K85" s="12" t="str">
        <f>データ!CW6</f>
        <v>【52.55】</v>
      </c>
      <c r="L85" s="12" t="str">
        <f>データ!DH6</f>
        <v>【87.30】</v>
      </c>
      <c r="M85" s="12" t="str">
        <f>データ!DS6</f>
        <v>【27.11】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GiJcelXbe57HHc5CyeuFSpwYyw1g5mJlL7l5NByFl7VFc7EzYrmawgYzGkxoXxicdw+L2CDQDdiycXKy9/pXfQ==" saltValue="E8jbKGMDo7NTL4dYVuieT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82236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茨城県　潮来市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83.36</v>
      </c>
      <c r="P6" s="20">
        <f t="shared" si="3"/>
        <v>2.96</v>
      </c>
      <c r="Q6" s="20">
        <f t="shared" si="3"/>
        <v>90.46</v>
      </c>
      <c r="R6" s="20">
        <f t="shared" si="3"/>
        <v>3168</v>
      </c>
      <c r="S6" s="20">
        <f t="shared" si="3"/>
        <v>26890</v>
      </c>
      <c r="T6" s="20">
        <f t="shared" si="3"/>
        <v>71.400000000000006</v>
      </c>
      <c r="U6" s="20">
        <f t="shared" si="3"/>
        <v>376.61</v>
      </c>
      <c r="V6" s="20">
        <f t="shared" si="3"/>
        <v>791</v>
      </c>
      <c r="W6" s="20">
        <f t="shared" si="3"/>
        <v>0.55000000000000004</v>
      </c>
      <c r="X6" s="20">
        <f t="shared" si="3"/>
        <v>1438.18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117.25</v>
      </c>
      <c r="AB6" s="21">
        <f t="shared" si="4"/>
        <v>105.38</v>
      </c>
      <c r="AC6" s="21">
        <f t="shared" si="4"/>
        <v>101.14</v>
      </c>
      <c r="AD6" s="21" t="str">
        <f t="shared" si="4"/>
        <v>-</v>
      </c>
      <c r="AE6" s="21" t="str">
        <f t="shared" si="4"/>
        <v>-</v>
      </c>
      <c r="AF6" s="21">
        <f t="shared" si="4"/>
        <v>106.37</v>
      </c>
      <c r="AG6" s="21">
        <f t="shared" si="4"/>
        <v>106.07</v>
      </c>
      <c r="AH6" s="21">
        <f t="shared" si="4"/>
        <v>105.5</v>
      </c>
      <c r="AI6" s="20" t="str">
        <f>IF(AI7="","",IF(AI7="-","【-】","【"&amp;SUBSTITUTE(TEXT(AI7,"#,##0.00"),"-","△")&amp;"】"))</f>
        <v>【103.61】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139.02000000000001</v>
      </c>
      <c r="AR6" s="21">
        <f t="shared" si="5"/>
        <v>132.04</v>
      </c>
      <c r="AS6" s="21">
        <f t="shared" si="5"/>
        <v>145.43</v>
      </c>
      <c r="AT6" s="20" t="str">
        <f>IF(AT7="","",IF(AT7="-","【-】","【"&amp;SUBSTITUTE(TEXT(AT7,"#,##0.00"),"-","△")&amp;"】"))</f>
        <v>【133.62】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153.16</v>
      </c>
      <c r="AX6" s="21">
        <f t="shared" si="6"/>
        <v>124.02</v>
      </c>
      <c r="AY6" s="21">
        <f t="shared" si="6"/>
        <v>136.62</v>
      </c>
      <c r="AZ6" s="21" t="str">
        <f t="shared" si="6"/>
        <v>-</v>
      </c>
      <c r="BA6" s="21" t="str">
        <f t="shared" si="6"/>
        <v>-</v>
      </c>
      <c r="BB6" s="21">
        <f t="shared" si="6"/>
        <v>29.13</v>
      </c>
      <c r="BC6" s="21">
        <f t="shared" si="6"/>
        <v>35.69</v>
      </c>
      <c r="BD6" s="21">
        <f t="shared" si="6"/>
        <v>38.4</v>
      </c>
      <c r="BE6" s="20" t="str">
        <f>IF(BE7="","",IF(BE7="-","【-】","【"&amp;SUBSTITUTE(TEXT(BE7,"#,##0.00"),"-","△")&amp;"】"))</f>
        <v>【36.94】</v>
      </c>
      <c r="BF6" s="21" t="str">
        <f>IF(BF7="",NA(),BF7)</f>
        <v>-</v>
      </c>
      <c r="BG6" s="21" t="str">
        <f t="shared" ref="BG6:BO6" si="7">IF(BG7="",NA(),BG7)</f>
        <v>-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94.6</v>
      </c>
      <c r="BT6" s="21">
        <f t="shared" si="8"/>
        <v>99.15</v>
      </c>
      <c r="BU6" s="21">
        <f t="shared" si="8"/>
        <v>100</v>
      </c>
      <c r="BV6" s="21" t="str">
        <f t="shared" si="8"/>
        <v>-</v>
      </c>
      <c r="BW6" s="21" t="str">
        <f t="shared" si="8"/>
        <v>-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188.58</v>
      </c>
      <c r="CE6" s="21">
        <f t="shared" si="9"/>
        <v>178.19</v>
      </c>
      <c r="CF6" s="21">
        <f t="shared" si="9"/>
        <v>174.54</v>
      </c>
      <c r="CG6" s="21" t="str">
        <f t="shared" si="9"/>
        <v>-</v>
      </c>
      <c r="CH6" s="21" t="str">
        <f t="shared" si="9"/>
        <v>-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58.23</v>
      </c>
      <c r="CP6" s="21">
        <f t="shared" si="10"/>
        <v>58.23</v>
      </c>
      <c r="CQ6" s="21">
        <f t="shared" si="10"/>
        <v>58.23</v>
      </c>
      <c r="CR6" s="21" t="str">
        <f t="shared" si="10"/>
        <v>-</v>
      </c>
      <c r="CS6" s="21" t="str">
        <f t="shared" si="10"/>
        <v>-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87.61</v>
      </c>
      <c r="DA6" s="21">
        <f t="shared" si="11"/>
        <v>90.39</v>
      </c>
      <c r="DB6" s="21">
        <f t="shared" si="11"/>
        <v>91.15</v>
      </c>
      <c r="DC6" s="21" t="str">
        <f t="shared" si="11"/>
        <v>-</v>
      </c>
      <c r="DD6" s="21" t="str">
        <f t="shared" si="11"/>
        <v>-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3.26</v>
      </c>
      <c r="DL6" s="21">
        <f t="shared" si="12"/>
        <v>5.33</v>
      </c>
      <c r="DM6" s="21">
        <f t="shared" si="12"/>
        <v>9.1999999999999993</v>
      </c>
      <c r="DN6" s="21" t="str">
        <f t="shared" si="12"/>
        <v>-</v>
      </c>
      <c r="DO6" s="21" t="str">
        <f t="shared" si="12"/>
        <v>-</v>
      </c>
      <c r="DP6" s="21">
        <f t="shared" si="12"/>
        <v>20.34</v>
      </c>
      <c r="DQ6" s="21">
        <f t="shared" si="12"/>
        <v>21.85</v>
      </c>
      <c r="DR6" s="21">
        <f t="shared" si="12"/>
        <v>25.19</v>
      </c>
      <c r="DS6" s="20" t="str">
        <f>IF(DS7="","",IF(DS7="-","【-】","【"&amp;SUBSTITUTE(TEXT(DS7,"#,##0.00"),"-","△")&amp;"】"))</f>
        <v>【27.11】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8" s="22" customFormat="1" x14ac:dyDescent="0.15">
      <c r="A7" s="14"/>
      <c r="B7" s="23">
        <v>2022</v>
      </c>
      <c r="C7" s="23">
        <v>82236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83.36</v>
      </c>
      <c r="P7" s="24">
        <v>2.96</v>
      </c>
      <c r="Q7" s="24">
        <v>90.46</v>
      </c>
      <c r="R7" s="24">
        <v>3168</v>
      </c>
      <c r="S7" s="24">
        <v>26890</v>
      </c>
      <c r="T7" s="24">
        <v>71.400000000000006</v>
      </c>
      <c r="U7" s="24">
        <v>376.61</v>
      </c>
      <c r="V7" s="24">
        <v>791</v>
      </c>
      <c r="W7" s="24">
        <v>0.55000000000000004</v>
      </c>
      <c r="X7" s="24">
        <v>1438.18</v>
      </c>
      <c r="Y7" s="24" t="s">
        <v>102</v>
      </c>
      <c r="Z7" s="24" t="s">
        <v>102</v>
      </c>
      <c r="AA7" s="24">
        <v>117.25</v>
      </c>
      <c r="AB7" s="24">
        <v>105.38</v>
      </c>
      <c r="AC7" s="24">
        <v>101.14</v>
      </c>
      <c r="AD7" s="24" t="s">
        <v>102</v>
      </c>
      <c r="AE7" s="24" t="s">
        <v>102</v>
      </c>
      <c r="AF7" s="24">
        <v>106.37</v>
      </c>
      <c r="AG7" s="24">
        <v>106.07</v>
      </c>
      <c r="AH7" s="24">
        <v>105.5</v>
      </c>
      <c r="AI7" s="24">
        <v>103.61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139.02000000000001</v>
      </c>
      <c r="AR7" s="24">
        <v>132.04</v>
      </c>
      <c r="AS7" s="24">
        <v>145.43</v>
      </c>
      <c r="AT7" s="24">
        <v>133.62</v>
      </c>
      <c r="AU7" s="24" t="s">
        <v>102</v>
      </c>
      <c r="AV7" s="24" t="s">
        <v>102</v>
      </c>
      <c r="AW7" s="24">
        <v>153.16</v>
      </c>
      <c r="AX7" s="24">
        <v>124.02</v>
      </c>
      <c r="AY7" s="24">
        <v>136.62</v>
      </c>
      <c r="AZ7" s="24" t="s">
        <v>102</v>
      </c>
      <c r="BA7" s="24" t="s">
        <v>102</v>
      </c>
      <c r="BB7" s="24">
        <v>29.13</v>
      </c>
      <c r="BC7" s="24">
        <v>35.69</v>
      </c>
      <c r="BD7" s="24">
        <v>38.4</v>
      </c>
      <c r="BE7" s="24">
        <v>36.94</v>
      </c>
      <c r="BF7" s="24" t="s">
        <v>102</v>
      </c>
      <c r="BG7" s="24" t="s">
        <v>102</v>
      </c>
      <c r="BH7" s="24">
        <v>0</v>
      </c>
      <c r="BI7" s="24">
        <v>0</v>
      </c>
      <c r="BJ7" s="24">
        <v>0</v>
      </c>
      <c r="BK7" s="24" t="s">
        <v>102</v>
      </c>
      <c r="BL7" s="24" t="s">
        <v>102</v>
      </c>
      <c r="BM7" s="24">
        <v>867.83</v>
      </c>
      <c r="BN7" s="24">
        <v>791.76</v>
      </c>
      <c r="BO7" s="24">
        <v>900.82</v>
      </c>
      <c r="BP7" s="24">
        <v>809.19</v>
      </c>
      <c r="BQ7" s="24" t="s">
        <v>102</v>
      </c>
      <c r="BR7" s="24" t="s">
        <v>102</v>
      </c>
      <c r="BS7" s="24">
        <v>94.6</v>
      </c>
      <c r="BT7" s="24">
        <v>99.15</v>
      </c>
      <c r="BU7" s="24">
        <v>100</v>
      </c>
      <c r="BV7" s="24" t="s">
        <v>102</v>
      </c>
      <c r="BW7" s="24" t="s">
        <v>102</v>
      </c>
      <c r="BX7" s="24">
        <v>57.08</v>
      </c>
      <c r="BY7" s="24">
        <v>56.26</v>
      </c>
      <c r="BZ7" s="24">
        <v>52.94</v>
      </c>
      <c r="CA7" s="24">
        <v>57.02</v>
      </c>
      <c r="CB7" s="24" t="s">
        <v>102</v>
      </c>
      <c r="CC7" s="24" t="s">
        <v>102</v>
      </c>
      <c r="CD7" s="24">
        <v>188.58</v>
      </c>
      <c r="CE7" s="24">
        <v>178.19</v>
      </c>
      <c r="CF7" s="24">
        <v>174.54</v>
      </c>
      <c r="CG7" s="24" t="s">
        <v>102</v>
      </c>
      <c r="CH7" s="24" t="s">
        <v>102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 t="s">
        <v>102</v>
      </c>
      <c r="CN7" s="24" t="s">
        <v>102</v>
      </c>
      <c r="CO7" s="24">
        <v>58.23</v>
      </c>
      <c r="CP7" s="24">
        <v>58.23</v>
      </c>
      <c r="CQ7" s="24">
        <v>58.23</v>
      </c>
      <c r="CR7" s="24" t="s">
        <v>102</v>
      </c>
      <c r="CS7" s="24" t="s">
        <v>102</v>
      </c>
      <c r="CT7" s="24">
        <v>54.83</v>
      </c>
      <c r="CU7" s="24">
        <v>66.53</v>
      </c>
      <c r="CV7" s="24">
        <v>52.35</v>
      </c>
      <c r="CW7" s="24">
        <v>52.55</v>
      </c>
      <c r="CX7" s="24" t="s">
        <v>102</v>
      </c>
      <c r="CY7" s="24" t="s">
        <v>102</v>
      </c>
      <c r="CZ7" s="24">
        <v>87.61</v>
      </c>
      <c r="DA7" s="24">
        <v>90.39</v>
      </c>
      <c r="DB7" s="24">
        <v>91.15</v>
      </c>
      <c r="DC7" s="24" t="s">
        <v>102</v>
      </c>
      <c r="DD7" s="24" t="s">
        <v>102</v>
      </c>
      <c r="DE7" s="24">
        <v>84.7</v>
      </c>
      <c r="DF7" s="24">
        <v>84.67</v>
      </c>
      <c r="DG7" s="24">
        <v>84.39</v>
      </c>
      <c r="DH7" s="24">
        <v>87.3</v>
      </c>
      <c r="DI7" s="24" t="s">
        <v>102</v>
      </c>
      <c r="DJ7" s="24" t="s">
        <v>102</v>
      </c>
      <c r="DK7" s="24">
        <v>3.26</v>
      </c>
      <c r="DL7" s="24">
        <v>5.33</v>
      </c>
      <c r="DM7" s="24">
        <v>9.1999999999999993</v>
      </c>
      <c r="DN7" s="24" t="s">
        <v>102</v>
      </c>
      <c r="DO7" s="24" t="s">
        <v>102</v>
      </c>
      <c r="DP7" s="24">
        <v>20.34</v>
      </c>
      <c r="DQ7" s="24">
        <v>21.85</v>
      </c>
      <c r="DR7" s="24">
        <v>25.19</v>
      </c>
      <c r="DS7" s="24">
        <v>27.11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0.25</v>
      </c>
      <c r="EM7" s="24">
        <v>0.05</v>
      </c>
      <c r="EN7" s="24">
        <v>0.03</v>
      </c>
      <c r="EO7" s="24">
        <v>0.02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subject>
  </dc:subject>
  <dc:creator>
  </dc:creator>
  <cp:keywords>
  </cp:keywords>
  <dc:description>
  </dc:description>
  <cp:lastModifiedBy>高岡 慎吾</cp:lastModifiedBy>
  <cp:lastPrinted>2024-02-06T05:42:07Z</cp:lastPrinted>
  <dcterms:created xsi:type="dcterms:W3CDTF">2023-12-12T01:00:34Z</dcterms:created>
  <dcterms:modified xsi:type="dcterms:W3CDTF">2024-02-06T06:15:13Z</dcterms:modified>
  <cp:category>
  </cp:category>
</cp:coreProperties>
</file>