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Xptzg/8rX3SvjhXNrr1aOfzvDVlcz998Sisfwse3b6OLvjQA7yL4JuRhNftvilV5PhF//bGrlrJOIzAzNBRcHg==" workbookSaltValue="PJkDHMUql8dW7Gs7sQQ0d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W10" i="4"/>
  <c r="I10" i="4"/>
  <c r="B10" i="4"/>
  <c r="BB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<sst xmlns="http://schemas.openxmlformats.org/spreadsheetml/2006/main" count="228" uniqueCount="115">
  <si>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</si>
  <si>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</si>
  <si>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</si>
  <si>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</si>
  <si>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</si>
  <si>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</si>
  <si>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</si>
  <si>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</si>
  <si>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</si>
  <si>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</si>
  <si>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</si>
  <si>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</si>
  <si>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</si>
  <si>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</si>
  <si>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</si>
  <si>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</si>
  <si>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</si>
  <si>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</si>
  <si>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</si>
  <si>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</si>
  <si>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</si>
  <si>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</si>
  <si>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</si>
  <si>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</si>
  <si>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</si>
  <si>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</si>
  <si>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</si>
  <si>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</si>
  <si>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</si>
  <si>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</si>
  <si>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</si>
  <si>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</si>
  <si>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</si>
  <si>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</si>
  <si>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</si>
  <si>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</si>
  <si>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</si>
  <si>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</si>
  <si>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</si>
  <si>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</si>
  <si>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</si>
  <si>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</si>
  <si>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</si>
  <si>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</si>
  <si>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</si>
  <si>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</si>
  <si>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</si>
  <si>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</si>
  <si>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</si>
  <si>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</si>
  <si>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</si>
  <si>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</si>
  <si>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</si>
  <si>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</si>
  <si>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</si>
  <si>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</si>
  <si>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</si>
  <si>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</si>
  <si>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</si>
  <si>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</si>
  <si>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</si>
  <si>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</si>
  <si>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</si>
  <si>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</si>
  <si>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</si>
  <si>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</si>
  <si>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</si>
  <si>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</si>
  <si>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</si>
  <si>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</si>
  <si>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</si>
  <si>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</si>
  <si>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</si>
  <si>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</si>
  <si>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</si>
  <si>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</si>
  <si>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</si>
  <si>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</si>
  <si>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</si>
  <si>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</si>
  <si>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</si>
  <si>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</si>
  <si>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</si>
  <si>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</si>
  <si>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</si>
  <si>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</si>
  <si>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</si>
  <si>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</si>
  <si>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</si>
  <si>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</si>
  <si>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</si>
  <si>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</si>
  <si>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</si>
  <si>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</si>
  <si>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</si>
  <si>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</si>
  <si>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</si>
  <si>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</si>
  <si>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</si>
  <si>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</si>
  <si>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</si>
  <si>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</si>
  <si>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</si>
  <si>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</si>
  <si>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</si>
  <si>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</si>
  <si>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</si>
  <si>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</si>
  <si>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</si>
  <si>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</si>
  <si>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</si>
  <si>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</si>
  <si>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平均値よりも高い水準であり、資産の老朽化が全体として進んでいることを表している。漏水等の修繕工事が増えている一因であり、必要な投資を早急に実現できるよう計画を進めていく。
②管路経年化率
　管路の老朽化度合いが平均と比較し低い比率となっているが、今後耐用年数に達し更新時期を迎える管路が増加することから計画的な更新が必要である。
③管路更新率
　平均値を大きく下回っており、計画的な更新ができていない状況と言える。今後施設計画の見直しをして更新率の向上に努める。</t>
    <rPh sb="14" eb="17">
      <t>ヘイキンチ</t>
    </rPh>
    <rPh sb="20" eb="21">
      <t>タカ</t>
    </rPh>
    <rPh sb="22" eb="24">
      <t>スイジュン</t>
    </rPh>
    <rPh sb="28" eb="30">
      <t>シサン</t>
    </rPh>
    <rPh sb="31" eb="34">
      <t>ロウキュウカ</t>
    </rPh>
    <rPh sb="35" eb="37">
      <t>ゼンタイ</t>
    </rPh>
    <rPh sb="40" eb="41">
      <t>スス</t>
    </rPh>
    <rPh sb="48" eb="49">
      <t>アラワ</t>
    </rPh>
    <rPh sb="54" eb="56">
      <t>ロウスイ</t>
    </rPh>
    <rPh sb="56" eb="57">
      <t>トウ</t>
    </rPh>
    <rPh sb="58" eb="62">
      <t>シュウゼンコウジ</t>
    </rPh>
    <rPh sb="63" eb="64">
      <t>フ</t>
    </rPh>
    <rPh sb="68" eb="70">
      <t>イチイン</t>
    </rPh>
    <rPh sb="74" eb="76">
      <t>ヒツヨウ</t>
    </rPh>
    <rPh sb="77" eb="79">
      <t>トウシ</t>
    </rPh>
    <rPh sb="80" eb="82">
      <t>ソウキュウ</t>
    </rPh>
    <rPh sb="83" eb="85">
      <t>ジツゲン</t>
    </rPh>
    <rPh sb="90" eb="92">
      <t>ケイカク</t>
    </rPh>
    <rPh sb="93" eb="94">
      <t>スス</t>
    </rPh>
    <rPh sb="187" eb="190">
      <t>ヘイキンチ</t>
    </rPh>
    <rPh sb="191" eb="192">
      <t>オオ</t>
    </rPh>
    <rPh sb="194" eb="196">
      <t>シタマワ</t>
    </rPh>
    <rPh sb="217" eb="218">
      <t>イ</t>
    </rPh>
    <rPh sb="221" eb="223">
      <t>コンゴ</t>
    </rPh>
    <rPh sb="223" eb="225">
      <t>シセツ</t>
    </rPh>
    <phoneticPr fontId="4"/>
  </si>
  <si>
    <t>　本市の水道事業は、従来から赤字採算で資金繰りが厳しい状況にあり、経営の健全性に喫緊の課題がある。今後は人口減少等に伴う料金収入の減少、管路・施設等の老朽化による更新事業費の増加など、さらに厳しい経営環境が見込まれる。
　住民にとって必要なインフラとして将来にわたり安定的に事業を継続していくために、中長期的な視点から現状等を踏まえたうえで、料金改定などさらなる給水収益の確保、それが難しい場合は一般会計繰入金の増額など、歳入面での改善策が必要であり、さらなる経費削減にも取り組む必要がある。
　また、適切な漏水修繕の実施により有収率の向上を図り、適切な更新投資を行うことにより安定的な水の供給を目指す。</t>
    <rPh sb="10" eb="12">
      <t>ジュウライ</t>
    </rPh>
    <rPh sb="14" eb="18">
      <t>アカジサイサン</t>
    </rPh>
    <rPh sb="19" eb="21">
      <t>シキン</t>
    </rPh>
    <rPh sb="21" eb="22">
      <t>グ</t>
    </rPh>
    <rPh sb="24" eb="25">
      <t>キビ</t>
    </rPh>
    <rPh sb="27" eb="29">
      <t>ジョウキョウ</t>
    </rPh>
    <rPh sb="33" eb="35">
      <t>ケイエイ</t>
    </rPh>
    <rPh sb="36" eb="39">
      <t>ケンゼンセイ</t>
    </rPh>
    <rPh sb="40" eb="42">
      <t>キッキン</t>
    </rPh>
    <rPh sb="43" eb="45">
      <t>カダイ</t>
    </rPh>
    <rPh sb="49" eb="51">
      <t>コンゴ</t>
    </rPh>
    <rPh sb="95" eb="96">
      <t>キビ</t>
    </rPh>
    <rPh sb="98" eb="102">
      <t>ケイエイカンキョウ</t>
    </rPh>
    <rPh sb="103" eb="105">
      <t>ミコ</t>
    </rPh>
    <rPh sb="111" eb="113">
      <t>ジュウミン</t>
    </rPh>
    <rPh sb="117" eb="119">
      <t>ヒツヨウ</t>
    </rPh>
    <rPh sb="171" eb="175">
      <t>リョウキンカイテイ</t>
    </rPh>
    <rPh sb="192" eb="193">
      <t>ムズカ</t>
    </rPh>
    <rPh sb="195" eb="197">
      <t>バアイ</t>
    </rPh>
    <rPh sb="198" eb="205">
      <t>イッパンカイケイクリイレキン</t>
    </rPh>
    <rPh sb="206" eb="208">
      <t>ゾウガク</t>
    </rPh>
    <rPh sb="211" eb="214">
      <t>サイニュウメン</t>
    </rPh>
    <rPh sb="220" eb="222">
      <t>ヒツヨウ</t>
    </rPh>
    <rPh sb="236" eb="237">
      <t>ト</t>
    </rPh>
    <rPh sb="238" eb="239">
      <t>ク</t>
    </rPh>
    <rPh sb="240" eb="242">
      <t>ヒツヨウ</t>
    </rPh>
    <rPh sb="251" eb="253">
      <t>テキセツ</t>
    </rPh>
    <rPh sb="259" eb="261">
      <t>ジッシ</t>
    </rPh>
    <rPh sb="264" eb="267">
      <t>ユウシュウリツ</t>
    </rPh>
    <rPh sb="268" eb="270">
      <t>コウジョウ</t>
    </rPh>
    <rPh sb="271" eb="272">
      <t>ハカ</t>
    </rPh>
    <rPh sb="289" eb="292">
      <t>アンテイテキ</t>
    </rPh>
    <rPh sb="295" eb="297">
      <t>キョウキュウ</t>
    </rPh>
    <rPh sb="298" eb="300">
      <t>メザ</t>
    </rPh>
    <phoneticPr fontId="4"/>
  </si>
  <si>
    <r>
      <rPr>
        <sz val="11"/>
        <rFont val="ＭＳ ゴシック"/>
        <family val="3"/>
        <charset val="128"/>
      </rPr>
      <t>①経営収支比率
　令和4年度は100％を超える状況となった。繰越欠損金解消のために一般会計からの繰入したことと収益費用対応のために14ヵ月分の給水収益を計上したことによるもので一時的なものである。水道事業運営に係る経費を料金収入で賄えていない状況であり、今後も給水収益の確保や経費削減に取り組む。
②累積欠損金比率
　経営収支比率と同様の理由により比率が下がった。以降も一般会計からの繰入により累積欠損金の解消を図る。
③流動比率
　14ヵ月分の給水収益を計上したことにより未収金が増加したため、比率が改善し100％を上回った。しかしながら、一般会計からの繰入金に頼らざるを得ないため、内部留保を増やすことができるかは、繰入金額による、厳しい状況である。
④企業債残高対給水収益比率
　収益規模に対して借入は抑制されているため平均より低い状況ではあるが、更新工事が先送りになっていることが課題である。
⑤料金回収率⑥給水原価
　給水原価が平均よりも高く供給単価を上回る状況が続いており、改善が必要な状況である。
⑦施設利用率⑧有収率
　施設利用率は高いものの有収率が低い水準であることから、漏水水量の増加により給水水量が収益に結び付いていないことが考えられる。引続き漏水調査と漏水箇</t>
    </r>
    <r>
      <rPr>
        <sz val="11"/>
        <color theme="1"/>
        <rFont val="ＭＳ ゴシック"/>
        <family val="3"/>
        <charset val="128"/>
      </rPr>
      <t>所修繕に努める。</t>
    </r>
    <rPh sb="30" eb="37">
      <t>クリコシケッソンキンカイショウ</t>
    </rPh>
    <rPh sb="41" eb="45">
      <t>イッパンカイケイ</t>
    </rPh>
    <rPh sb="48" eb="49">
      <t>クリ</t>
    </rPh>
    <rPh sb="55" eb="59">
      <t>シュウエキヒヨウ</t>
    </rPh>
    <rPh sb="59" eb="61">
      <t>タイオウ</t>
    </rPh>
    <rPh sb="68" eb="70">
      <t>ゲツブン</t>
    </rPh>
    <rPh sb="71" eb="73">
      <t>キュウスイ</t>
    </rPh>
    <rPh sb="73" eb="75">
      <t>シュウエキ</t>
    </rPh>
    <rPh sb="76" eb="78">
      <t>ケイジョウ</t>
    </rPh>
    <rPh sb="88" eb="91">
      <t>イチジテキ</t>
    </rPh>
    <rPh sb="167" eb="168">
      <t>ウエ</t>
    </rPh>
    <rPh sb="211" eb="215">
      <t>クリイレキンガク</t>
    </rPh>
    <rPh sb="237" eb="240">
      <t>ミシュウキン</t>
    </rPh>
    <rPh sb="241" eb="243">
      <t>ゾウカ</t>
    </rPh>
    <rPh sb="248" eb="250">
      <t>ヒリツ</t>
    </rPh>
    <rPh sb="251" eb="253">
      <t>カイゼン</t>
    </rPh>
    <rPh sb="259" eb="26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</si>
</sst>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0.85</c:v>
                </c:pt>
                <c:pt idx="1">
                  <c:v>0.05</c:v>
                </c:pt>
                <c:pt idx="2">
                  <c:v>0.02</c:v>
                </c:pt>
                <c:pt idx="3">
                  <c:v>0.06</c:v>
                </c:pt>
                <c:pt idx="4">
                  <c:v>0.03</c:v>
                </c:pt>
              </c:numCache>
            </c:numRef>
          </c:val>
          <c:extLst>
            <c:ext xmlns:c16="http://schemas.microsoft.com/office/drawing/2014/chart" uri="{C3380CC4-5D6E-409C-BE32-E72D297353CC}">
              <c16:uniqueId val="{00000000-20EF-44E9-A190-5F9496BBF6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20EF-44E9-A190-5F9496BBF6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70.25</c:v>
                </c:pt>
                <c:pt idx="1">
                  <c:v>71.7</c:v>
                </c:pt>
                <c:pt idx="2">
                  <c:v>74.290000000000006</c:v>
                </c:pt>
                <c:pt idx="3">
                  <c:v>68.75</c:v>
                </c:pt>
                <c:pt idx="4">
                  <c:v>77.72</c:v>
                </c:pt>
              </c:numCache>
            </c:numRef>
          </c:val>
          <c:extLst>
            <c:ext xmlns:c16="http://schemas.microsoft.com/office/drawing/2014/chart" uri="{C3380CC4-5D6E-409C-BE32-E72D297353CC}">
              <c16:uniqueId val="{00000000-58E0-4240-BAC3-9482184FB0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8E0-4240-BAC3-9482184FB0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64.239999999999995</c:v>
                </c:pt>
                <c:pt idx="1">
                  <c:v>60.44</c:v>
                </c:pt>
                <c:pt idx="2">
                  <c:v>59.36</c:v>
                </c:pt>
                <c:pt idx="3">
                  <c:v>63.69</c:v>
                </c:pt>
                <c:pt idx="4">
                  <c:v>64.2</c:v>
                </c:pt>
              </c:numCache>
            </c:numRef>
          </c:val>
          <c:extLst>
            <c:ext xmlns:c16="http://schemas.microsoft.com/office/drawing/2014/chart" uri="{C3380CC4-5D6E-409C-BE32-E72D297353CC}">
              <c16:uniqueId val="{00000000-8169-4822-80A6-1E8AFD1B26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169-4822-80A6-1E8AFD1B26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95.1</c:v>
                </c:pt>
                <c:pt idx="1">
                  <c:v>91.32</c:v>
                </c:pt>
                <c:pt idx="2">
                  <c:v>96.54</c:v>
                </c:pt>
                <c:pt idx="3">
                  <c:v>93.48</c:v>
                </c:pt>
                <c:pt idx="4">
                  <c:v>116.63</c:v>
                </c:pt>
              </c:numCache>
            </c:numRef>
          </c:val>
          <c:extLst>
            <c:ext xmlns:c16="http://schemas.microsoft.com/office/drawing/2014/chart" uri="{C3380CC4-5D6E-409C-BE32-E72D297353CC}">
              <c16:uniqueId val="{00000000-C907-47A7-ACEE-700C8C8B5B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907-47A7-ACEE-700C8C8B5B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59.04</c:v>
                </c:pt>
                <c:pt idx="1">
                  <c:v>60.65</c:v>
                </c:pt>
                <c:pt idx="2">
                  <c:v>62.1</c:v>
                </c:pt>
                <c:pt idx="3">
                  <c:v>63.47</c:v>
                </c:pt>
                <c:pt idx="4">
                  <c:v>64.91</c:v>
                </c:pt>
              </c:numCache>
            </c:numRef>
          </c:val>
          <c:extLst>
            <c:ext xmlns:c16="http://schemas.microsoft.com/office/drawing/2014/chart" uri="{C3380CC4-5D6E-409C-BE32-E72D297353CC}">
              <c16:uniqueId val="{00000000-AFD1-476C-A738-6FC20EEF03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FD1-476C-A738-6FC20EEF03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c:v>
                </c:pt>
                <c:pt idx="1">
                  <c:v>10.050000000000001</c:v>
                </c:pt>
                <c:pt idx="2">
                  <c:v>10.06</c:v>
                </c:pt>
                <c:pt idx="3">
                  <c:v>12.05</c:v>
                </c:pt>
                <c:pt idx="4">
                  <c:v>12.02</c:v>
                </c:pt>
              </c:numCache>
            </c:numRef>
          </c:val>
          <c:extLst>
            <c:ext xmlns:c16="http://schemas.microsoft.com/office/drawing/2014/chart" uri="{C3380CC4-5D6E-409C-BE32-E72D297353CC}">
              <c16:uniqueId val="{00000000-093A-4D23-8C82-3EF5E2C1E7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093A-4D23-8C82-3EF5E2C1E7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10.46</c:v>
                </c:pt>
                <c:pt idx="1">
                  <c:v>21.63</c:v>
                </c:pt>
                <c:pt idx="2">
                  <c:v>25.51</c:v>
                </c:pt>
                <c:pt idx="3">
                  <c:v>33.119999999999997</c:v>
                </c:pt>
                <c:pt idx="4">
                  <c:v>12.46</c:v>
                </c:pt>
              </c:numCache>
            </c:numRef>
          </c:val>
          <c:extLst>
            <c:ext xmlns:c16="http://schemas.microsoft.com/office/drawing/2014/chart" uri="{C3380CC4-5D6E-409C-BE32-E72D297353CC}">
              <c16:uniqueId val="{00000000-5C9C-4ED9-ADFE-472E0CB25E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5C9C-4ED9-ADFE-472E0CB25E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79.03</c:v>
                </c:pt>
                <c:pt idx="1">
                  <c:v>40</c:v>
                </c:pt>
                <c:pt idx="2">
                  <c:v>46.77</c:v>
                </c:pt>
                <c:pt idx="3">
                  <c:v>74.94</c:v>
                </c:pt>
                <c:pt idx="4">
                  <c:v>140.97</c:v>
                </c:pt>
              </c:numCache>
            </c:numRef>
          </c:val>
          <c:extLst>
            <c:ext xmlns:c16="http://schemas.microsoft.com/office/drawing/2014/chart" uri="{C3380CC4-5D6E-409C-BE32-E72D297353CC}">
              <c16:uniqueId val="{00000000-0771-497C-B3D3-24C947DF2C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771-497C-B3D3-24C947DF2C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244.62</c:v>
                </c:pt>
                <c:pt idx="1">
                  <c:v>232.86</c:v>
                </c:pt>
                <c:pt idx="2">
                  <c:v>213.96</c:v>
                </c:pt>
                <c:pt idx="3">
                  <c:v>202.97</c:v>
                </c:pt>
                <c:pt idx="4">
                  <c:v>166.95</c:v>
                </c:pt>
              </c:numCache>
            </c:numRef>
          </c:val>
          <c:extLst>
            <c:ext xmlns:c16="http://schemas.microsoft.com/office/drawing/2014/chart" uri="{C3380CC4-5D6E-409C-BE32-E72D297353CC}">
              <c16:uniqueId val="{00000000-01E4-4001-B043-2FAD35B54B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01E4-4001-B043-2FAD35B54B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90.4</c:v>
                </c:pt>
                <c:pt idx="1">
                  <c:v>87.23</c:v>
                </c:pt>
                <c:pt idx="2">
                  <c:v>92.47</c:v>
                </c:pt>
                <c:pt idx="3">
                  <c:v>89.68</c:v>
                </c:pt>
                <c:pt idx="4">
                  <c:v>98.76</c:v>
                </c:pt>
              </c:numCache>
            </c:numRef>
          </c:val>
          <c:extLst>
            <c:ext xmlns:c16="http://schemas.microsoft.com/office/drawing/2014/chart" uri="{C3380CC4-5D6E-409C-BE32-E72D297353CC}">
              <c16:uniqueId val="{00000000-D145-4B6A-B55B-8D4E92C587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145-4B6A-B55B-8D4E92C587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308.5</c:v>
                </c:pt>
                <c:pt idx="1">
                  <c:v>320.95999999999998</c:v>
                </c:pt>
                <c:pt idx="2">
                  <c:v>300.88</c:v>
                </c:pt>
                <c:pt idx="3">
                  <c:v>311.57</c:v>
                </c:pt>
                <c:pt idx="4">
                  <c:v>283.45</c:v>
                </c:pt>
              </c:numCache>
            </c:numRef>
          </c:val>
          <c:extLst>
            <c:ext xmlns:c16="http://schemas.microsoft.com/office/drawing/2014/chart" uri="{C3380CC4-5D6E-409C-BE32-E72D297353CC}">
              <c16:uniqueId val="{00000000-55B1-4C19-B5D7-5A434D1446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5B1-4C19-B5D7-5A434D1446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桜川市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39041</v>
      </c>
      <c r="AM8" s="45"/>
      <c r="AN8" s="45"/>
      <c r="AO8" s="45"/>
      <c r="AP8" s="45"/>
      <c r="AQ8" s="45"/>
      <c r="AR8" s="45"/>
      <c r="AS8" s="45"/>
      <c r="AT8" s="46">
        <f>データ!$S$6</f>
        <v>180.06</v>
      </c>
      <c r="AU8" s="47"/>
      <c r="AV8" s="47"/>
      <c r="AW8" s="47"/>
      <c r="AX8" s="47"/>
      <c r="AY8" s="47"/>
      <c r="AZ8" s="47"/>
      <c r="BA8" s="47"/>
      <c r="BB8" s="48">
        <f>データ!$T$6</f>
        <v>216.82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69.13</v>
      </c>
      <c r="J10" s="47"/>
      <c r="K10" s="47"/>
      <c r="L10" s="47"/>
      <c r="M10" s="47"/>
      <c r="N10" s="47"/>
      <c r="O10" s="81"/>
      <c r="P10" s="48">
        <f>データ!$P$6</f>
        <v>88.46</v>
      </c>
      <c r="Q10" s="48"/>
      <c r="R10" s="48"/>
      <c r="S10" s="48"/>
      <c r="T10" s="48"/>
      <c r="U10" s="48"/>
      <c r="V10" s="48"/>
      <c r="W10" s="45">
        <f>データ!$Q$6</f>
        <v>5280</v>
      </c>
      <c r="X10" s="45"/>
      <c r="Y10" s="45"/>
      <c r="Z10" s="45"/>
      <c r="AA10" s="45"/>
      <c r="AB10" s="45"/>
      <c r="AC10" s="45"/>
      <c r="AD10" s="2"/>
      <c r="AE10" s="2"/>
      <c r="AF10" s="2"/>
      <c r="AG10" s="2"/>
      <c r="AH10" s="2"/>
      <c r="AI10" s="2"/>
      <c r="AJ10" s="2"/>
      <c r="AK10" s="2"/>
      <c r="AL10" s="45">
        <f>データ!$U$6</f>
        <v>34278</v>
      </c>
      <c r="AM10" s="45"/>
      <c r="AN10" s="45"/>
      <c r="AO10" s="45"/>
      <c r="AP10" s="45"/>
      <c r="AQ10" s="45"/>
      <c r="AR10" s="45"/>
      <c r="AS10" s="45"/>
      <c r="AT10" s="46">
        <f>データ!$V$6</f>
        <v>179.78</v>
      </c>
      <c r="AU10" s="47"/>
      <c r="AV10" s="47"/>
      <c r="AW10" s="47"/>
      <c r="AX10" s="47"/>
      <c r="AY10" s="47"/>
      <c r="AZ10" s="47"/>
      <c r="BA10" s="47"/>
      <c r="BB10" s="48">
        <f>データ!$W$6</f>
        <v>190.67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CZCmmvg67BLjE6frIbXjot0gJt48ydwNA2SUdXpul4RfyaHFJhqPHfXiaO71IHHHnviK7Zz4+Py+9Ks3Laug==" saltValue="m+Pr5evkvKkTFtQC6hjb3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82317</v>
      </c>
      <c r="D6" s="20">
        <f t="shared" si="3"/>
        <v>46</v>
      </c>
      <c r="E6" s="20">
        <f t="shared" si="3"/>
        <v>1</v>
      </c>
      <c r="F6" s="20">
        <f t="shared" si="3"/>
        <v>0</v>
      </c>
      <c r="G6" s="20">
        <f t="shared" si="3"/>
        <v>1</v>
      </c>
      <c r="H6" s="20" t="str">
        <f t="shared" si="3"/>
        <v>茨城県　桜川市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69.13</v>
      </c>
      <c r="P6" s="21">
        <f t="shared" si="3"/>
        <v>88.46</v>
      </c>
      <c r="Q6" s="21">
        <f t="shared" si="3"/>
        <v>5280</v>
      </c>
      <c r="R6" s="21">
        <f t="shared" si="3"/>
        <v>39041</v>
      </c>
      <c r="S6" s="21">
        <f t="shared" si="3"/>
        <v>180.06</v>
      </c>
      <c r="T6" s="21">
        <f t="shared" si="3"/>
        <v>216.82</v>
      </c>
      <c r="U6" s="21">
        <f t="shared" si="3"/>
        <v>34278</v>
      </c>
      <c r="V6" s="21">
        <f t="shared" si="3"/>
        <v>179.78</v>
      </c>
      <c r="W6" s="21">
        <f t="shared" si="3"/>
        <v>190.67</v>
      </c>
      <c r="X6" s="22">
        <f>IF(X7="",NA(),X7)</f>
        <v>95.1</v>
      </c>
      <c r="Y6" s="22">
        <f t="shared" ref="Y6:AG6" si="4">IF(Y7="",NA(),Y7)</f>
        <v>91.32</v>
      </c>
      <c r="Z6" s="22">
        <f t="shared" si="4"/>
        <v>96.54</v>
      </c>
      <c r="AA6" s="22">
        <f t="shared" si="4"/>
        <v>93.48</v>
      </c>
      <c r="AB6" s="22">
        <f t="shared" si="4"/>
        <v>116.63</v>
      </c>
      <c r="AC6" s="22">
        <f t="shared" si="4"/>
        <v>110.66</v>
      </c>
      <c r="AD6" s="22">
        <f t="shared" si="4"/>
        <v>109.01</v>
      </c>
      <c r="AE6" s="22">
        <f t="shared" si="4"/>
        <v>108.83</v>
      </c>
      <c r="AF6" s="22">
        <f t="shared" si="4"/>
        <v>109.23</v>
      </c>
      <c r="AG6" s="22">
        <f t="shared" si="4"/>
        <v>108.04</v>
      </c>
      <c r="AH6" s="21" t="str">
        <f>IF(AH7="","",IF(AH7="-","【-】","【"&amp;SUBSTITUTE(TEXT(AH7,"#,##0.00"),"-","△")&amp;"】"))</f>
        <v>【108.70】</v>
      </c>
      <c r="AI6" s="22">
        <f>IF(AI7="",NA(),AI7)</f>
        <v>10.46</v>
      </c>
      <c r="AJ6" s="22">
        <f t="shared" ref="AJ6:AR6" si="5">IF(AJ7="",NA(),AJ7)</f>
        <v>21.63</v>
      </c>
      <c r="AK6" s="22">
        <f t="shared" si="5"/>
        <v>25.51</v>
      </c>
      <c r="AL6" s="22">
        <f t="shared" si="5"/>
        <v>33.119999999999997</v>
      </c>
      <c r="AM6" s="22">
        <f t="shared" si="5"/>
        <v>12.46</v>
      </c>
      <c r="AN6" s="22">
        <f t="shared" si="5"/>
        <v>2.74</v>
      </c>
      <c r="AO6" s="22">
        <f t="shared" si="5"/>
        <v>3.7</v>
      </c>
      <c r="AP6" s="22">
        <f t="shared" si="5"/>
        <v>4.34</v>
      </c>
      <c r="AQ6" s="22">
        <f t="shared" si="5"/>
        <v>4.6900000000000004</v>
      </c>
      <c r="AR6" s="22">
        <f t="shared" si="5"/>
        <v>4.72</v>
      </c>
      <c r="AS6" s="21" t="str">
        <f>IF(AS7="","",IF(AS7="-","【-】","【"&amp;SUBSTITUTE(TEXT(AS7,"#,##0.00"),"-","△")&amp;"】"))</f>
        <v>【1.34】</v>
      </c>
      <c r="AT6" s="22">
        <f>IF(AT7="",NA(),AT7)</f>
        <v>79.03</v>
      </c>
      <c r="AU6" s="22">
        <f t="shared" ref="AU6:BC6" si="6">IF(AU7="",NA(),AU7)</f>
        <v>40</v>
      </c>
      <c r="AV6" s="22">
        <f t="shared" si="6"/>
        <v>46.77</v>
      </c>
      <c r="AW6" s="22">
        <f t="shared" si="6"/>
        <v>74.94</v>
      </c>
      <c r="AX6" s="22">
        <f t="shared" si="6"/>
        <v>140.97</v>
      </c>
      <c r="AY6" s="22">
        <f t="shared" si="6"/>
        <v>366.03</v>
      </c>
      <c r="AZ6" s="22">
        <f t="shared" si="6"/>
        <v>365.18</v>
      </c>
      <c r="BA6" s="22">
        <f t="shared" si="6"/>
        <v>327.77</v>
      </c>
      <c r="BB6" s="22">
        <f t="shared" si="6"/>
        <v>338.02</v>
      </c>
      <c r="BC6" s="22">
        <f t="shared" si="6"/>
        <v>345.94</v>
      </c>
      <c r="BD6" s="21" t="str">
        <f>IF(BD7="","",IF(BD7="-","【-】","【"&amp;SUBSTITUTE(TEXT(BD7,"#,##0.00"),"-","△")&amp;"】"))</f>
        <v>【252.29】</v>
      </c>
      <c r="BE6" s="22">
        <f>IF(BE7="",NA(),BE7)</f>
        <v>244.62</v>
      </c>
      <c r="BF6" s="22">
        <f t="shared" ref="BF6:BN6" si="7">IF(BF7="",NA(),BF7)</f>
        <v>232.86</v>
      </c>
      <c r="BG6" s="22">
        <f t="shared" si="7"/>
        <v>213.96</v>
      </c>
      <c r="BH6" s="22">
        <f t="shared" si="7"/>
        <v>202.97</v>
      </c>
      <c r="BI6" s="22">
        <f t="shared" si="7"/>
        <v>166.95</v>
      </c>
      <c r="BJ6" s="22">
        <f t="shared" si="7"/>
        <v>370.12</v>
      </c>
      <c r="BK6" s="22">
        <f t="shared" si="7"/>
        <v>371.65</v>
      </c>
      <c r="BL6" s="22">
        <f t="shared" si="7"/>
        <v>397.1</v>
      </c>
      <c r="BM6" s="22">
        <f t="shared" si="7"/>
        <v>379.91</v>
      </c>
      <c r="BN6" s="22">
        <f t="shared" si="7"/>
        <v>386.61</v>
      </c>
      <c r="BO6" s="21" t="str">
        <f>IF(BO7="","",IF(BO7="-","【-】","【"&amp;SUBSTITUTE(TEXT(BO7,"#,##0.00"),"-","△")&amp;"】"))</f>
        <v>【268.07】</v>
      </c>
      <c r="BP6" s="22">
        <f>IF(BP7="",NA(),BP7)</f>
        <v>90.4</v>
      </c>
      <c r="BQ6" s="22">
        <f t="shared" ref="BQ6:BY6" si="8">IF(BQ7="",NA(),BQ7)</f>
        <v>87.23</v>
      </c>
      <c r="BR6" s="22">
        <f t="shared" si="8"/>
        <v>92.47</v>
      </c>
      <c r="BS6" s="22">
        <f t="shared" si="8"/>
        <v>89.68</v>
      </c>
      <c r="BT6" s="22">
        <f t="shared" si="8"/>
        <v>98.76</v>
      </c>
      <c r="BU6" s="22">
        <f t="shared" si="8"/>
        <v>100.42</v>
      </c>
      <c r="BV6" s="22">
        <f t="shared" si="8"/>
        <v>98.77</v>
      </c>
      <c r="BW6" s="22">
        <f t="shared" si="8"/>
        <v>95.79</v>
      </c>
      <c r="BX6" s="22">
        <f t="shared" si="8"/>
        <v>98.3</v>
      </c>
      <c r="BY6" s="22">
        <f t="shared" si="8"/>
        <v>93.82</v>
      </c>
      <c r="BZ6" s="21" t="str">
        <f>IF(BZ7="","",IF(BZ7="-","【-】","【"&amp;SUBSTITUTE(TEXT(BZ7,"#,##0.00"),"-","△")&amp;"】"))</f>
        <v>【97.47】</v>
      </c>
      <c r="CA6" s="22">
        <f>IF(CA7="",NA(),CA7)</f>
        <v>308.5</v>
      </c>
      <c r="CB6" s="22">
        <f t="shared" ref="CB6:CJ6" si="9">IF(CB7="",NA(),CB7)</f>
        <v>320.95999999999998</v>
      </c>
      <c r="CC6" s="22">
        <f t="shared" si="9"/>
        <v>300.88</v>
      </c>
      <c r="CD6" s="22">
        <f t="shared" si="9"/>
        <v>311.57</v>
      </c>
      <c r="CE6" s="22">
        <f t="shared" si="9"/>
        <v>283.45</v>
      </c>
      <c r="CF6" s="22">
        <f t="shared" si="9"/>
        <v>171.67</v>
      </c>
      <c r="CG6" s="22">
        <f t="shared" si="9"/>
        <v>173.67</v>
      </c>
      <c r="CH6" s="22">
        <f t="shared" si="9"/>
        <v>171.13</v>
      </c>
      <c r="CI6" s="22">
        <f t="shared" si="9"/>
        <v>173.7</v>
      </c>
      <c r="CJ6" s="22">
        <f t="shared" si="9"/>
        <v>178.94</v>
      </c>
      <c r="CK6" s="21" t="str">
        <f>IF(CK7="","",IF(CK7="-","【-】","【"&amp;SUBSTITUTE(TEXT(CK7,"#,##0.00"),"-","△")&amp;"】"))</f>
        <v>【174.75】</v>
      </c>
      <c r="CL6" s="22">
        <f>IF(CL7="",NA(),CL7)</f>
        <v>70.25</v>
      </c>
      <c r="CM6" s="22">
        <f t="shared" ref="CM6:CU6" si="10">IF(CM7="",NA(),CM7)</f>
        <v>71.7</v>
      </c>
      <c r="CN6" s="22">
        <f t="shared" si="10"/>
        <v>74.290000000000006</v>
      </c>
      <c r="CO6" s="22">
        <f t="shared" si="10"/>
        <v>68.75</v>
      </c>
      <c r="CP6" s="22">
        <f t="shared" si="10"/>
        <v>77.72</v>
      </c>
      <c r="CQ6" s="22">
        <f t="shared" si="10"/>
        <v>59.74</v>
      </c>
      <c r="CR6" s="22">
        <f t="shared" si="10"/>
        <v>59.67</v>
      </c>
      <c r="CS6" s="22">
        <f t="shared" si="10"/>
        <v>60.12</v>
      </c>
      <c r="CT6" s="22">
        <f t="shared" si="10"/>
        <v>60.34</v>
      </c>
      <c r="CU6" s="22">
        <f t="shared" si="10"/>
        <v>59.54</v>
      </c>
      <c r="CV6" s="21" t="str">
        <f>IF(CV7="","",IF(CV7="-","【-】","【"&amp;SUBSTITUTE(TEXT(CV7,"#,##0.00"),"-","△")&amp;"】"))</f>
        <v>【59.97】</v>
      </c>
      <c r="CW6" s="22">
        <f>IF(CW7="",NA(),CW7)</f>
        <v>64.239999999999995</v>
      </c>
      <c r="CX6" s="22">
        <f t="shared" ref="CX6:DF6" si="11">IF(CX7="",NA(),CX7)</f>
        <v>60.44</v>
      </c>
      <c r="CY6" s="22">
        <f t="shared" si="11"/>
        <v>59.36</v>
      </c>
      <c r="CZ6" s="22">
        <f t="shared" si="11"/>
        <v>63.69</v>
      </c>
      <c r="DA6" s="22">
        <f t="shared" si="11"/>
        <v>64.2</v>
      </c>
      <c r="DB6" s="22">
        <f t="shared" si="11"/>
        <v>84.8</v>
      </c>
      <c r="DC6" s="22">
        <f t="shared" si="11"/>
        <v>84.6</v>
      </c>
      <c r="DD6" s="22">
        <f t="shared" si="11"/>
        <v>84.24</v>
      </c>
      <c r="DE6" s="22">
        <f t="shared" si="11"/>
        <v>84.19</v>
      </c>
      <c r="DF6" s="22">
        <f t="shared" si="11"/>
        <v>83.93</v>
      </c>
      <c r="DG6" s="21" t="str">
        <f>IF(DG7="","",IF(DG7="-","【-】","【"&amp;SUBSTITUTE(TEXT(DG7,"#,##0.00"),"-","△")&amp;"】"))</f>
        <v>【89.76】</v>
      </c>
      <c r="DH6" s="22">
        <f>IF(DH7="",NA(),DH7)</f>
        <v>59.04</v>
      </c>
      <c r="DI6" s="22">
        <f t="shared" ref="DI6:DQ6" si="12">IF(DI7="",NA(),DI7)</f>
        <v>60.65</v>
      </c>
      <c r="DJ6" s="22">
        <f t="shared" si="12"/>
        <v>62.1</v>
      </c>
      <c r="DK6" s="22">
        <f t="shared" si="12"/>
        <v>63.47</v>
      </c>
      <c r="DL6" s="22">
        <f t="shared" si="12"/>
        <v>64.91</v>
      </c>
      <c r="DM6" s="22">
        <f t="shared" si="12"/>
        <v>47.66</v>
      </c>
      <c r="DN6" s="22">
        <f t="shared" si="12"/>
        <v>48.17</v>
      </c>
      <c r="DO6" s="22">
        <f t="shared" si="12"/>
        <v>48.83</v>
      </c>
      <c r="DP6" s="22">
        <f t="shared" si="12"/>
        <v>49.96</v>
      </c>
      <c r="DQ6" s="22">
        <f t="shared" si="12"/>
        <v>50.82</v>
      </c>
      <c r="DR6" s="21" t="str">
        <f>IF(DR7="","",IF(DR7="-","【-】","【"&amp;SUBSTITUTE(TEXT(DR7,"#,##0.00"),"-","△")&amp;"】"))</f>
        <v>【51.51】</v>
      </c>
      <c r="DS6" s="22">
        <f>IF(DS7="",NA(),DS7)</f>
        <v>10</v>
      </c>
      <c r="DT6" s="22">
        <f t="shared" ref="DT6:EB6" si="13">IF(DT7="",NA(),DT7)</f>
        <v>10.050000000000001</v>
      </c>
      <c r="DU6" s="22">
        <f t="shared" si="13"/>
        <v>10.06</v>
      </c>
      <c r="DV6" s="22">
        <f t="shared" si="13"/>
        <v>12.05</v>
      </c>
      <c r="DW6" s="22">
        <f t="shared" si="13"/>
        <v>12.02</v>
      </c>
      <c r="DX6" s="22">
        <f t="shared" si="13"/>
        <v>15.1</v>
      </c>
      <c r="DY6" s="22">
        <f t="shared" si="13"/>
        <v>17.12</v>
      </c>
      <c r="DZ6" s="22">
        <f t="shared" si="13"/>
        <v>18.18</v>
      </c>
      <c r="EA6" s="22">
        <f t="shared" si="13"/>
        <v>19.32</v>
      </c>
      <c r="EB6" s="22">
        <f t="shared" si="13"/>
        <v>21.16</v>
      </c>
      <c r="EC6" s="21" t="str">
        <f>IF(EC7="","",IF(EC7="-","【-】","【"&amp;SUBSTITUTE(TEXT(EC7,"#,##0.00"),"-","△")&amp;"】"))</f>
        <v>【23.75】</v>
      </c>
      <c r="ED6" s="22">
        <f>IF(ED7="",NA(),ED7)</f>
        <v>0.85</v>
      </c>
      <c r="EE6" s="22">
        <f t="shared" ref="EE6:EM6" si="14">IF(EE7="",NA(),EE7)</f>
        <v>0.05</v>
      </c>
      <c r="EF6" s="22">
        <f t="shared" si="14"/>
        <v>0.02</v>
      </c>
      <c r="EG6" s="22">
        <f t="shared" si="14"/>
        <v>0.06</v>
      </c>
      <c r="EH6" s="22">
        <f t="shared" si="14"/>
        <v>0.03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82317</v>
      </c>
      <c r="D7" s="24">
        <v>46</v>
      </c>
      <c r="E7" s="24">
        <v>1</v>
      </c>
      <c r="F7" s="24">
        <v>0</v>
      </c>
      <c r="G7" s="24">
        <v>1</v>
      </c>
      <c r="H7" s="24" t="s">
        <v>93</v>
      </c>
      <c r="I7" s="24" t="s">
        <v>94</v>
      </c>
      <c r="J7" s="24" t="s">
        <v>95</v>
      </c>
      <c r="K7" s="24" t="s">
        <v>96</v>
      </c>
      <c r="L7" s="24" t="s">
        <v>97</v>
      </c>
      <c r="M7" s="24" t="s">
        <v>98</v>
      </c>
      <c r="N7" s="25" t="s">
        <v>99</v>
      </c>
      <c r="O7" s="25">
        <v>69.13</v>
      </c>
      <c r="P7" s="25">
        <v>88.46</v>
      </c>
      <c r="Q7" s="25">
        <v>5280</v>
      </c>
      <c r="R7" s="25">
        <v>39041</v>
      </c>
      <c r="S7" s="25">
        <v>180.06</v>
      </c>
      <c r="T7" s="25">
        <v>216.82</v>
      </c>
      <c r="U7" s="25">
        <v>34278</v>
      </c>
      <c r="V7" s="25">
        <v>179.78</v>
      </c>
      <c r="W7" s="25">
        <v>190.67</v>
      </c>
      <c r="X7" s="25">
        <v>95.1</v>
      </c>
      <c r="Y7" s="25">
        <v>91.32</v>
      </c>
      <c r="Z7" s="25">
        <v>96.54</v>
      </c>
      <c r="AA7" s="25">
        <v>93.48</v>
      </c>
      <c r="AB7" s="25">
        <v>116.63</v>
      </c>
      <c r="AC7" s="25">
        <v>110.66</v>
      </c>
      <c r="AD7" s="25">
        <v>109.01</v>
      </c>
      <c r="AE7" s="25">
        <v>108.83</v>
      </c>
      <c r="AF7" s="25">
        <v>109.23</v>
      </c>
      <c r="AG7" s="25">
        <v>108.04</v>
      </c>
      <c r="AH7" s="25">
        <v>108.7</v>
      </c>
      <c r="AI7" s="25">
        <v>10.46</v>
      </c>
      <c r="AJ7" s="25">
        <v>21.63</v>
      </c>
      <c r="AK7" s="25">
        <v>25.51</v>
      </c>
      <c r="AL7" s="25">
        <v>33.119999999999997</v>
      </c>
      <c r="AM7" s="25">
        <v>12.46</v>
      </c>
      <c r="AN7" s="25">
        <v>2.74</v>
      </c>
      <c r="AO7" s="25">
        <v>3.7</v>
      </c>
      <c r="AP7" s="25">
        <v>4.34</v>
      </c>
      <c r="AQ7" s="25">
        <v>4.6900000000000004</v>
      </c>
      <c r="AR7" s="25">
        <v>4.72</v>
      </c>
      <c r="AS7" s="25">
        <v>1.34</v>
      </c>
      <c r="AT7" s="25">
        <v>79.03</v>
      </c>
      <c r="AU7" s="25">
        <v>40</v>
      </c>
      <c r="AV7" s="25">
        <v>46.77</v>
      </c>
      <c r="AW7" s="25">
        <v>74.94</v>
      </c>
      <c r="AX7" s="25">
        <v>140.97</v>
      </c>
      <c r="AY7" s="25">
        <v>366.03</v>
      </c>
      <c r="AZ7" s="25">
        <v>365.18</v>
      </c>
      <c r="BA7" s="25">
        <v>327.77</v>
      </c>
      <c r="BB7" s="25">
        <v>338.02</v>
      </c>
      <c r="BC7" s="25">
        <v>345.94</v>
      </c>
      <c r="BD7" s="25">
        <v>252.29</v>
      </c>
      <c r="BE7" s="25">
        <v>244.62</v>
      </c>
      <c r="BF7" s="25">
        <v>232.86</v>
      </c>
      <c r="BG7" s="25">
        <v>213.96</v>
      </c>
      <c r="BH7" s="25">
        <v>202.97</v>
      </c>
      <c r="BI7" s="25">
        <v>166.95</v>
      </c>
      <c r="BJ7" s="25">
        <v>370.12</v>
      </c>
      <c r="BK7" s="25">
        <v>371.65</v>
      </c>
      <c r="BL7" s="25">
        <v>397.1</v>
      </c>
      <c r="BM7" s="25">
        <v>379.91</v>
      </c>
      <c r="BN7" s="25">
        <v>386.61</v>
      </c>
      <c r="BO7" s="25">
        <v>268.07</v>
      </c>
      <c r="BP7" s="25">
        <v>90.4</v>
      </c>
      <c r="BQ7" s="25">
        <v>87.23</v>
      </c>
      <c r="BR7" s="25">
        <v>92.47</v>
      </c>
      <c r="BS7" s="25">
        <v>89.68</v>
      </c>
      <c r="BT7" s="25">
        <v>98.76</v>
      </c>
      <c r="BU7" s="25">
        <v>100.42</v>
      </c>
      <c r="BV7" s="25">
        <v>98.77</v>
      </c>
      <c r="BW7" s="25">
        <v>95.79</v>
      </c>
      <c r="BX7" s="25">
        <v>98.3</v>
      </c>
      <c r="BY7" s="25">
        <v>93.82</v>
      </c>
      <c r="BZ7" s="25">
        <v>97.47</v>
      </c>
      <c r="CA7" s="25">
        <v>308.5</v>
      </c>
      <c r="CB7" s="25">
        <v>320.95999999999998</v>
      </c>
      <c r="CC7" s="25">
        <v>300.88</v>
      </c>
      <c r="CD7" s="25">
        <v>311.57</v>
      </c>
      <c r="CE7" s="25">
        <v>283.45</v>
      </c>
      <c r="CF7" s="25">
        <v>171.67</v>
      </c>
      <c r="CG7" s="25">
        <v>173.67</v>
      </c>
      <c r="CH7" s="25">
        <v>171.13</v>
      </c>
      <c r="CI7" s="25">
        <v>173.7</v>
      </c>
      <c r="CJ7" s="25">
        <v>178.94</v>
      </c>
      <c r="CK7" s="25">
        <v>174.75</v>
      </c>
      <c r="CL7" s="25">
        <v>70.25</v>
      </c>
      <c r="CM7" s="25">
        <v>71.7</v>
      </c>
      <c r="CN7" s="25">
        <v>74.290000000000006</v>
      </c>
      <c r="CO7" s="25">
        <v>68.75</v>
      </c>
      <c r="CP7" s="25">
        <v>77.72</v>
      </c>
      <c r="CQ7" s="25">
        <v>59.74</v>
      </c>
      <c r="CR7" s="25">
        <v>59.67</v>
      </c>
      <c r="CS7" s="25">
        <v>60.12</v>
      </c>
      <c r="CT7" s="25">
        <v>60.34</v>
      </c>
      <c r="CU7" s="25">
        <v>59.54</v>
      </c>
      <c r="CV7" s="25">
        <v>59.97</v>
      </c>
      <c r="CW7" s="25">
        <v>64.239999999999995</v>
      </c>
      <c r="CX7" s="25">
        <v>60.44</v>
      </c>
      <c r="CY7" s="25">
        <v>59.36</v>
      </c>
      <c r="CZ7" s="25">
        <v>63.69</v>
      </c>
      <c r="DA7" s="25">
        <v>64.2</v>
      </c>
      <c r="DB7" s="25">
        <v>84.8</v>
      </c>
      <c r="DC7" s="25">
        <v>84.6</v>
      </c>
      <c r="DD7" s="25">
        <v>84.24</v>
      </c>
      <c r="DE7" s="25">
        <v>84.19</v>
      </c>
      <c r="DF7" s="25">
        <v>83.93</v>
      </c>
      <c r="DG7" s="25">
        <v>89.76</v>
      </c>
      <c r="DH7" s="25">
        <v>59.04</v>
      </c>
      <c r="DI7" s="25">
        <v>60.65</v>
      </c>
      <c r="DJ7" s="25">
        <v>62.1</v>
      </c>
      <c r="DK7" s="25">
        <v>63.47</v>
      </c>
      <c r="DL7" s="25">
        <v>64.91</v>
      </c>
      <c r="DM7" s="25">
        <v>47.66</v>
      </c>
      <c r="DN7" s="25">
        <v>48.17</v>
      </c>
      <c r="DO7" s="25">
        <v>48.83</v>
      </c>
      <c r="DP7" s="25">
        <v>49.96</v>
      </c>
      <c r="DQ7" s="25">
        <v>50.82</v>
      </c>
      <c r="DR7" s="25">
        <v>51.51</v>
      </c>
      <c r="DS7" s="25">
        <v>10</v>
      </c>
      <c r="DT7" s="25">
        <v>10.050000000000001</v>
      </c>
      <c r="DU7" s="25">
        <v>10.06</v>
      </c>
      <c r="DV7" s="25">
        <v>12.05</v>
      </c>
      <c r="DW7" s="25">
        <v>12.02</v>
      </c>
      <c r="DX7" s="25">
        <v>15.1</v>
      </c>
      <c r="DY7" s="25">
        <v>17.12</v>
      </c>
      <c r="DZ7" s="25">
        <v>18.18</v>
      </c>
      <c r="EA7" s="25">
        <v>19.32</v>
      </c>
      <c r="EB7" s="25">
        <v>21.16</v>
      </c>
      <c r="EC7" s="25">
        <v>23.75</v>
      </c>
      <c r="ED7" s="25">
        <v>0.85</v>
      </c>
      <c r="EE7" s="25">
        <v>0.05</v>
      </c>
      <c r="EF7" s="25">
        <v>0.02</v>
      </c>
      <c r="EG7" s="25">
        <v>0.06</v>
      </c>
      <c r="EH7" s="25">
        <v>0.03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2024-01-18T05:23:46Z</cp:lastPrinted>
  <dcterms:created xsi:type="dcterms:W3CDTF">2023-12-05T00:50:10Z</dcterms:created>
  <dcterms:modified xsi:type="dcterms:W3CDTF">2024-02-05T06:05:41Z</dcterms:modified>
  <cp:category/>
</cp:coreProperties>
</file>