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OjDMLhniA0ZzSRcUO15pPltSdRifIxUhxeH+fF/rXl6nJPnyDI9Lorhd2FbYjj/ZtGARwL0d/SiieiRFMU9Lsw==" workbookSaltValue="oEB8xlez3MSDm3MKcMSKfA==" workbookSpinCount="100000" lockStructure="1"/>
  <bookViews>
    <workbookView xWindow="0" yWindow="0" windowWidth="28800" windowHeight="118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<sst xmlns="http://schemas.openxmlformats.org/spreadsheetml/2006/main" count="278" uniqueCount="115">
  <si>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</si>
  <si>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</si>
  <si>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</si>
  <si>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</si>
  <si>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</si>
  <si>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</si>
  <si>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</si>
  <si>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</si>
  <si>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</si>
  <si>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</si>
  <si>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</si>
  <si>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茨城県　神栖市</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</si>
  <si>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</si>
  <si>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</si>
  <si>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</si>
  <si>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</si>
  <si>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</si>
  <si>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</si>
  <si>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</si>
  <si>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</si>
  <si>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</si>
  <si>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</si>
  <si>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</si>
  <si>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</si>
  <si>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</si>
  <si>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</si>
  <si>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</si>
  <si>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</si>
  <si>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</si>
  <si>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</si>
  <si>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</si>
  <si>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</si>
  <si>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</si>
  <si>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</si>
  <si>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</si>
  <si>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</si>
  <si>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</si>
  <si>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</si>
  <si>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</si>
  <si>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</si>
  <si>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</si>
  <si>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</si>
  <si>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</si>
  <si>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</si>
  <si>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</si>
  <si>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</si>
  <si>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</si>
  <si>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</si>
  <si>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</si>
  <si>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</si>
  <si>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</si>
  <si>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</si>
  <si>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　下水道事業は，大規模な先行投資が必要なことから財政運営に与える影響が大きく，さらに今後は，人口減少に伴う使用料収入の減少や施設の本格的な更新時期の到来を踏まえ，下水道事業をめぐる経営環境は益々厳しくなることが見込まれます。
　このため，未普及地域においては，地域の特性に応じた最適な事業手法を選択し，計画的かつ効率的な整備を行なうとともに，令和2年度に策定した経営戦略による人口減少や将来の需要予測等を踏まえ，投資及び維持管理の両面にわたって徹底した事業経営の効率化・合理化に取り組んでいきます。</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</si>
  <si>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</si>
  <si>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</si>
  <si>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</si>
  <si>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</si>
  <si>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</si>
  <si>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</si>
  <si>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</si>
  <si>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</si>
  <si>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</si>
  <si>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</si>
  <si>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</si>
  <si>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</si>
  <si>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</si>
  <si>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</si>
  <si>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</si>
  <si>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</si>
  <si>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</si>
  <si>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</si>
  <si>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</si>
  <si>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</si>
  <si>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</si>
  <si>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</si>
  <si>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</si>
  <si>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</si>
  <si>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</si>
  <si>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</si>
  <si>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</si>
  <si>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</si>
  <si>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</si>
  <si>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</si>
  <si>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</si>
  <si>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</si>
  <si>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</si>
  <si>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</si>
  <si>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</si>
  <si>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</si>
  <si>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</si>
  <si>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</si>
  <si>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</si>
  <si>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</si>
  <si>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</si>
  <si>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</si>
  <si>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</si>
  <si>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</si>
  <si>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</si>
  <si>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</si>
  <si>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</si>
  <si>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</si>
  <si>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</si>
  <si>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</si>
  <si>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</si>
  <si>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</si>
  <si>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</si>
  <si>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</si>
  <si>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</si>
  <si>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</si>
  <si>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</si>
  <si>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</si>
  <si>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</si>
  <si>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</si>
  <si>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「①経常収支比率」については，</t>
    </r>
    <r>
      <rPr>
        <sz val="11"/>
        <rFont val="ＭＳ ゴシック"/>
        <family val="3"/>
        <charset val="128"/>
      </rPr>
      <t>107.37%と単年度収支は黒字であり，類似団体平均値と同程度の数値になっています。累積欠損金は発生していませんが，今後は，下水道施設の維持管理費の増加や一般会計からの繰入金の減少等が予測されるため，使用料改定等を検討する必要があります。
　「③流動比率」については，100%を大幅に上回っていますが，今後は建設改良費に充てられた企業債の増加が予測されるため，注視する必要があります。
　「④企業債残高対事業規模比率」については，481.05%と類似団体平均値と比べて低い数値ですが，今後は企業債の増加が予測されるため，使用料改定等を検討する必要があります。
　「⑤経費回収率」については，100%と平成28年度の料金改定以降，使用料で回収すべき経費を使用料で賄えていますが，今後は下水道施設の維持管理費の増加が予測されるため，使用料改定等を検討する必要があります。
　「⑥汚水処理原価」については，有収水量１㎥当たり157.55円で類似団体平均値と同程度の数値になっています。今後は下水道施設の維持管理費の増加が予測されるため，注視する必要があります。
　「⑧水洗化率」については，83.11%と類似団体平均値と比べて低い数値になっているため，未接続者に対する個別訪問等を行い，引き続き接続率向上に努めます。</t>
    </r>
    <rPh sb="44" eb="45">
      <t>ドウ</t>
    </rPh>
    <rPh sb="45" eb="47">
      <t>テイド</t>
    </rPh>
    <rPh sb="441" eb="442">
      <t>ドウ</t>
    </rPh>
    <rPh sb="442" eb="444">
      <t>テイド</t>
    </rPh>
    <rPh sb="526" eb="527">
      <t>ヒク</t>
    </rPh>
    <rPh sb="539" eb="542">
      <t>ミセツゾク</t>
    </rPh>
    <rPh sb="542" eb="543">
      <t>シャ</t>
    </rPh>
    <rPh sb="544" eb="545">
      <t>タイ</t>
    </rPh>
    <rPh sb="547" eb="549">
      <t>コベツ</t>
    </rPh>
    <rPh sb="549" eb="551">
      <t>ホウモン</t>
    </rPh>
    <rPh sb="551" eb="552">
      <t>トウ</t>
    </rPh>
    <rPh sb="553" eb="554">
      <t>オコナ</t>
    </rPh>
    <phoneticPr fontId="1"/>
  </si>
  <si>
    <r>
      <t>　「①有形固定資産減価償却率」「②管渠老朽化率」「③管渠改善率」を類似団体平均値と比較すると，老朽化している施設や管渠は少ないが，公共下水道事業を開始して約</t>
    </r>
    <r>
      <rPr>
        <sz val="11"/>
        <rFont val="ＭＳ ゴシック"/>
        <family val="3"/>
        <charset val="128"/>
      </rPr>
      <t>46年が経過することから，今後は経年劣化の進行している下水道施設の維持管理費の増大や更新需要の発生が予測されます。
　特に，下水道整備の進展に伴い，中継ポンプ場を構成する施設・設備の数は膨大であり，下水道施設の老朽化等に起因した事故が発生した場合，事後的な対応では市民生活に大きな支障が出るだけでなくコスト的にも不経済となります。
　そのため，令和元年度に策定したストックマネジメント計画に基づく対策を実施し，下水道施設における予防保全的な維持管理を行い，設備が使用限界値に達する前に耐用年数の延伸とライフサイクルコストの最小化を進め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</si>
</sst>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6" fillId="0" borderId="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8" fillId="0" borderId="3"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8"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0.19</c:v>
                </c:pt>
                <c:pt idx="3">
                  <c:v>0.33</c:v>
                </c:pt>
                <c:pt idx="4">
                  <c:v>0.25</c:v>
                </c:pt>
              </c:numCache>
            </c:numRef>
          </c:val>
          <c:extLst>
            <c:ext xmlns:c16="http://schemas.microsoft.com/office/drawing/2014/chart" uri="{C3380CC4-5D6E-409C-BE32-E72D297353CC}">
              <c16:uniqueId val="{00000000-6B75-43A5-ABAF-DFF8D4697A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6B75-43A5-ABAF-DFF8D4697A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4F-4087-88B9-84986AB465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F64F-4087-88B9-84986AB465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94.06</c:v>
                </c:pt>
                <c:pt idx="3">
                  <c:v>94.04</c:v>
                </c:pt>
                <c:pt idx="4">
                  <c:v>83.11</c:v>
                </c:pt>
              </c:numCache>
            </c:numRef>
          </c:val>
          <c:extLst>
            <c:ext xmlns:c16="http://schemas.microsoft.com/office/drawing/2014/chart" uri="{C3380CC4-5D6E-409C-BE32-E72D297353CC}">
              <c16:uniqueId val="{00000000-2E9B-4C8F-A0DD-1660EF098DE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2E9B-4C8F-A0DD-1660EF098DE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103.67</c:v>
                </c:pt>
                <c:pt idx="3">
                  <c:v>104.86</c:v>
                </c:pt>
                <c:pt idx="4">
                  <c:v>107.37</c:v>
                </c:pt>
              </c:numCache>
            </c:numRef>
          </c:val>
          <c:extLst>
            <c:ext xmlns:c16="http://schemas.microsoft.com/office/drawing/2014/chart" uri="{C3380CC4-5D6E-409C-BE32-E72D297353CC}">
              <c16:uniqueId val="{00000000-10EC-4985-8908-3ED191B26C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10EC-4985-8908-3ED191B26C1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3.25</c:v>
                </c:pt>
                <c:pt idx="3">
                  <c:v>5.93</c:v>
                </c:pt>
                <c:pt idx="4">
                  <c:v>8.77</c:v>
                </c:pt>
              </c:numCache>
            </c:numRef>
          </c:val>
          <c:extLst>
            <c:ext xmlns:c16="http://schemas.microsoft.com/office/drawing/2014/chart" uri="{C3380CC4-5D6E-409C-BE32-E72D297353CC}">
              <c16:uniqueId val="{00000000-6DE6-4B6B-95B5-EA1B24EC3B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6DE6-4B6B-95B5-EA1B24EC3B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69D-4705-8159-9DE58AB4506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F69D-4705-8159-9DE58AB4506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2AF-49DB-B9B3-F5679411FD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B2AF-49DB-B9B3-F5679411FDE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199.33</c:v>
                </c:pt>
                <c:pt idx="3">
                  <c:v>194.56</c:v>
                </c:pt>
                <c:pt idx="4">
                  <c:v>251.9</c:v>
                </c:pt>
              </c:numCache>
            </c:numRef>
          </c:val>
          <c:extLst>
            <c:ext xmlns:c16="http://schemas.microsoft.com/office/drawing/2014/chart" uri="{C3380CC4-5D6E-409C-BE32-E72D297353CC}">
              <c16:uniqueId val="{00000000-C8EE-4129-830E-3FB9B23312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C8EE-4129-830E-3FB9B23312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461.14</c:v>
                </c:pt>
                <c:pt idx="4">
                  <c:v>481.05</c:v>
                </c:pt>
              </c:numCache>
            </c:numRef>
          </c:val>
          <c:extLst>
            <c:ext xmlns:c16="http://schemas.microsoft.com/office/drawing/2014/chart" uri="{C3380CC4-5D6E-409C-BE32-E72D297353CC}">
              <c16:uniqueId val="{00000000-BA85-45EA-9928-3E2938C4B6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BA85-45EA-9928-3E2938C4B6D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3E74-423C-A05A-50026EAC05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3E74-423C-A05A-50026EAC05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156.86000000000001</c:v>
                </c:pt>
                <c:pt idx="3">
                  <c:v>156.82</c:v>
                </c:pt>
                <c:pt idx="4">
                  <c:v>157.55000000000001</c:v>
                </c:pt>
              </c:numCache>
            </c:numRef>
          </c:val>
          <c:extLst>
            <c:ext xmlns:c16="http://schemas.microsoft.com/office/drawing/2014/chart" uri="{C3380CC4-5D6E-409C-BE32-E72D297353CC}">
              <c16:uniqueId val="{00000000-7660-47D8-A444-3FD2CB3481E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7660-47D8-A444-3FD2CB3481E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election activeCell="BL66" sqref="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茨城県　神栖市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6</v>
      </c>
      <c r="C7" s="30"/>
      <c r="D7" s="30"/>
      <c r="E7" s="30"/>
      <c r="F7" s="30"/>
      <c r="G7" s="30"/>
      <c r="H7" s="30"/>
      <c r="I7" s="30" t="s">
        <v>13</v>
      </c>
      <c r="J7" s="30"/>
      <c r="K7" s="30"/>
      <c r="L7" s="30"/>
      <c r="M7" s="30"/>
      <c r="N7" s="30"/>
      <c r="O7" s="30"/>
      <c r="P7" s="30" t="s">
        <v>5</v>
      </c>
      <c r="Q7" s="30"/>
      <c r="R7" s="30"/>
      <c r="S7" s="30"/>
      <c r="T7" s="30"/>
      <c r="U7" s="30"/>
      <c r="V7" s="30"/>
      <c r="W7" s="30" t="s">
        <v>15</v>
      </c>
      <c r="X7" s="30"/>
      <c r="Y7" s="30"/>
      <c r="Z7" s="30"/>
      <c r="AA7" s="30"/>
      <c r="AB7" s="30"/>
      <c r="AC7" s="30"/>
      <c r="AD7" s="30" t="s">
        <v>4</v>
      </c>
      <c r="AE7" s="30"/>
      <c r="AF7" s="30"/>
      <c r="AG7" s="30"/>
      <c r="AH7" s="30"/>
      <c r="AI7" s="30"/>
      <c r="AJ7" s="30"/>
      <c r="AK7" s="3"/>
      <c r="AL7" s="30" t="s">
        <v>0</v>
      </c>
      <c r="AM7" s="30"/>
      <c r="AN7" s="30"/>
      <c r="AO7" s="30"/>
      <c r="AP7" s="30"/>
      <c r="AQ7" s="30"/>
      <c r="AR7" s="30"/>
      <c r="AS7" s="30"/>
      <c r="AT7" s="30" t="s">
        <v>10</v>
      </c>
      <c r="AU7" s="30"/>
      <c r="AV7" s="30"/>
      <c r="AW7" s="30"/>
      <c r="AX7" s="30"/>
      <c r="AY7" s="30"/>
      <c r="AZ7" s="30"/>
      <c r="BA7" s="30"/>
      <c r="BB7" s="30" t="s">
        <v>17</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Bd1</v>
      </c>
      <c r="X8" s="34"/>
      <c r="Y8" s="34"/>
      <c r="Z8" s="34"/>
      <c r="AA8" s="34"/>
      <c r="AB8" s="34"/>
      <c r="AC8" s="34"/>
      <c r="AD8" s="35" t="str">
        <f>データ!$M$6</f>
        <v>非設置</v>
      </c>
      <c r="AE8" s="35"/>
      <c r="AF8" s="35"/>
      <c r="AG8" s="35"/>
      <c r="AH8" s="35"/>
      <c r="AI8" s="35"/>
      <c r="AJ8" s="35"/>
      <c r="AK8" s="3"/>
      <c r="AL8" s="36">
        <f>データ!S6</f>
        <v>94710</v>
      </c>
      <c r="AM8" s="36"/>
      <c r="AN8" s="36"/>
      <c r="AO8" s="36"/>
      <c r="AP8" s="36"/>
      <c r="AQ8" s="36"/>
      <c r="AR8" s="36"/>
      <c r="AS8" s="36"/>
      <c r="AT8" s="37">
        <f>データ!T6</f>
        <v>146.97</v>
      </c>
      <c r="AU8" s="37"/>
      <c r="AV8" s="37"/>
      <c r="AW8" s="37"/>
      <c r="AX8" s="37"/>
      <c r="AY8" s="37"/>
      <c r="AZ8" s="37"/>
      <c r="BA8" s="37"/>
      <c r="BB8" s="37">
        <f>データ!U6</f>
        <v>644.41999999999996</v>
      </c>
      <c r="BC8" s="37"/>
      <c r="BD8" s="37"/>
      <c r="BE8" s="37"/>
      <c r="BF8" s="37"/>
      <c r="BG8" s="37"/>
      <c r="BH8" s="37"/>
      <c r="BI8" s="37"/>
      <c r="BJ8" s="3"/>
      <c r="BK8" s="3"/>
      <c r="BL8" s="38" t="s">
        <v>12</v>
      </c>
      <c r="BM8" s="39"/>
      <c r="BN8" s="40" t="s">
        <v>20</v>
      </c>
      <c r="BO8" s="40"/>
      <c r="BP8" s="40"/>
      <c r="BQ8" s="40"/>
      <c r="BR8" s="40"/>
      <c r="BS8" s="40"/>
      <c r="BT8" s="40"/>
      <c r="BU8" s="40"/>
      <c r="BV8" s="40"/>
      <c r="BW8" s="40"/>
      <c r="BX8" s="40"/>
      <c r="BY8" s="41"/>
    </row>
    <row r="9" spans="1:78" ht="18.75" customHeight="1" x14ac:dyDescent="0.15">
      <c r="A9" s="2"/>
      <c r="B9" s="30" t="s">
        <v>22</v>
      </c>
      <c r="C9" s="30"/>
      <c r="D9" s="30"/>
      <c r="E9" s="30"/>
      <c r="F9" s="30"/>
      <c r="G9" s="30"/>
      <c r="H9" s="30"/>
      <c r="I9" s="30" t="s">
        <v>23</v>
      </c>
      <c r="J9" s="30"/>
      <c r="K9" s="30"/>
      <c r="L9" s="30"/>
      <c r="M9" s="30"/>
      <c r="N9" s="30"/>
      <c r="O9" s="30"/>
      <c r="P9" s="30" t="s">
        <v>25</v>
      </c>
      <c r="Q9" s="30"/>
      <c r="R9" s="30"/>
      <c r="S9" s="30"/>
      <c r="T9" s="30"/>
      <c r="U9" s="30"/>
      <c r="V9" s="30"/>
      <c r="W9" s="30" t="s">
        <v>26</v>
      </c>
      <c r="X9" s="30"/>
      <c r="Y9" s="30"/>
      <c r="Z9" s="30"/>
      <c r="AA9" s="30"/>
      <c r="AB9" s="30"/>
      <c r="AC9" s="30"/>
      <c r="AD9" s="30" t="s">
        <v>21</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33</v>
      </c>
      <c r="BC9" s="30"/>
      <c r="BD9" s="30"/>
      <c r="BE9" s="30"/>
      <c r="BF9" s="30"/>
      <c r="BG9" s="30"/>
      <c r="BH9" s="30"/>
      <c r="BI9" s="30"/>
      <c r="BJ9" s="3"/>
      <c r="BK9" s="3"/>
      <c r="BL9" s="42" t="s">
        <v>34</v>
      </c>
      <c r="BM9" s="43"/>
      <c r="BN9" s="44" t="s">
        <v>36</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69.66</v>
      </c>
      <c r="J10" s="37"/>
      <c r="K10" s="37"/>
      <c r="L10" s="37"/>
      <c r="M10" s="37"/>
      <c r="N10" s="37"/>
      <c r="O10" s="37"/>
      <c r="P10" s="37">
        <f>データ!P6</f>
        <v>48.59</v>
      </c>
      <c r="Q10" s="37"/>
      <c r="R10" s="37"/>
      <c r="S10" s="37"/>
      <c r="T10" s="37"/>
      <c r="U10" s="37"/>
      <c r="V10" s="37"/>
      <c r="W10" s="37">
        <f>データ!Q6</f>
        <v>98.92</v>
      </c>
      <c r="X10" s="37"/>
      <c r="Y10" s="37"/>
      <c r="Z10" s="37"/>
      <c r="AA10" s="37"/>
      <c r="AB10" s="37"/>
      <c r="AC10" s="37"/>
      <c r="AD10" s="36">
        <f>データ!R6</f>
        <v>2970</v>
      </c>
      <c r="AE10" s="36"/>
      <c r="AF10" s="36"/>
      <c r="AG10" s="36"/>
      <c r="AH10" s="36"/>
      <c r="AI10" s="36"/>
      <c r="AJ10" s="36"/>
      <c r="AK10" s="2"/>
      <c r="AL10" s="36">
        <f>データ!V6</f>
        <v>45831</v>
      </c>
      <c r="AM10" s="36"/>
      <c r="AN10" s="36"/>
      <c r="AO10" s="36"/>
      <c r="AP10" s="36"/>
      <c r="AQ10" s="36"/>
      <c r="AR10" s="36"/>
      <c r="AS10" s="36"/>
      <c r="AT10" s="37">
        <f>データ!W6</f>
        <v>15.34</v>
      </c>
      <c r="AU10" s="37"/>
      <c r="AV10" s="37"/>
      <c r="AW10" s="37"/>
      <c r="AX10" s="37"/>
      <c r="AY10" s="37"/>
      <c r="AZ10" s="37"/>
      <c r="BA10" s="37"/>
      <c r="BB10" s="37">
        <f>データ!X6</f>
        <v>2987.68</v>
      </c>
      <c r="BC10" s="37"/>
      <c r="BD10" s="37"/>
      <c r="BE10" s="37"/>
      <c r="BF10" s="37"/>
      <c r="BG10" s="37"/>
      <c r="BH10" s="37"/>
      <c r="BI10" s="37"/>
      <c r="BJ10" s="2"/>
      <c r="BK10" s="2"/>
      <c r="BL10" s="46" t="s">
        <v>37</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74" t="s">
        <v>113</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80" t="s">
        <v>41</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4"/>
      <c r="BM58" s="75"/>
      <c r="BN58" s="75"/>
      <c r="BO58" s="75"/>
      <c r="BP58" s="75"/>
      <c r="BQ58" s="75"/>
      <c r="BR58" s="75"/>
      <c r="BS58" s="75"/>
      <c r="BT58" s="75"/>
      <c r="BU58" s="75"/>
      <c r="BV58" s="75"/>
      <c r="BW58" s="75"/>
      <c r="BX58" s="75"/>
      <c r="BY58" s="75"/>
      <c r="BZ58" s="76"/>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4"/>
      <c r="BM59" s="75"/>
      <c r="BN59" s="75"/>
      <c r="BO59" s="75"/>
      <c r="BP59" s="75"/>
      <c r="BQ59" s="75"/>
      <c r="BR59" s="75"/>
      <c r="BS59" s="75"/>
      <c r="BT59" s="75"/>
      <c r="BU59" s="75"/>
      <c r="BV59" s="75"/>
      <c r="BW59" s="75"/>
      <c r="BX59" s="75"/>
      <c r="BY59" s="75"/>
      <c r="BZ59" s="76"/>
    </row>
    <row r="60" spans="1:78" ht="13.5" customHeight="1" x14ac:dyDescent="0.15">
      <c r="A60" s="2"/>
      <c r="B60" s="57" t="s">
        <v>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4"/>
      <c r="BM60" s="75"/>
      <c r="BN60" s="75"/>
      <c r="BO60" s="75"/>
      <c r="BP60" s="75"/>
      <c r="BQ60" s="75"/>
      <c r="BR60" s="75"/>
      <c r="BS60" s="75"/>
      <c r="BT60" s="75"/>
      <c r="BU60" s="75"/>
      <c r="BV60" s="75"/>
      <c r="BW60" s="75"/>
      <c r="BX60" s="75"/>
      <c r="BY60" s="75"/>
      <c r="BZ60" s="7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80" t="s">
        <v>8</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4" t="s">
        <v>52</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4"/>
      <c r="BM80" s="75"/>
      <c r="BN80" s="75"/>
      <c r="BO80" s="75"/>
      <c r="BP80" s="75"/>
      <c r="BQ80" s="75"/>
      <c r="BR80" s="75"/>
      <c r="BS80" s="75"/>
      <c r="BT80" s="75"/>
      <c r="BU80" s="75"/>
      <c r="BV80" s="75"/>
      <c r="BW80" s="75"/>
      <c r="BX80" s="75"/>
      <c r="BY80" s="75"/>
      <c r="BZ80" s="76"/>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4"/>
      <c r="BM81" s="75"/>
      <c r="BN81" s="75"/>
      <c r="BO81" s="75"/>
      <c r="BP81" s="75"/>
      <c r="BQ81" s="75"/>
      <c r="BR81" s="75"/>
      <c r="BS81" s="75"/>
      <c r="BT81" s="75"/>
      <c r="BU81" s="75"/>
      <c r="BV81" s="75"/>
      <c r="BW81" s="75"/>
      <c r="BX81" s="75"/>
      <c r="BY81" s="75"/>
      <c r="BZ81" s="76"/>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7"/>
      <c r="BM82" s="78"/>
      <c r="BN82" s="78"/>
      <c r="BO82" s="78"/>
      <c r="BP82" s="78"/>
      <c r="BQ82" s="78"/>
      <c r="BR82" s="78"/>
      <c r="BS82" s="78"/>
      <c r="BT82" s="78"/>
      <c r="BU82" s="78"/>
      <c r="BV82" s="78"/>
      <c r="BW82" s="78"/>
      <c r="BX82" s="78"/>
      <c r="BY82" s="78"/>
      <c r="BZ82" s="79"/>
    </row>
    <row r="83" spans="1:78" x14ac:dyDescent="0.15">
      <c r="C83" s="50" t="s">
        <v>42</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43</v>
      </c>
      <c r="C84" s="6"/>
      <c r="D84" s="6"/>
      <c r="E84" s="6" t="s">
        <v>45</v>
      </c>
      <c r="F84" s="6" t="s">
        <v>46</v>
      </c>
      <c r="G84" s="6" t="s">
        <v>47</v>
      </c>
      <c r="H84" s="6" t="s">
        <v>40</v>
      </c>
      <c r="I84" s="6" t="s">
        <v>7</v>
      </c>
      <c r="J84" s="6" t="s">
        <v>48</v>
      </c>
      <c r="K84" s="6" t="s">
        <v>49</v>
      </c>
      <c r="L84" s="6" t="s">
        <v>32</v>
      </c>
      <c r="M84" s="6" t="s">
        <v>35</v>
      </c>
      <c r="N84" s="6" t="s">
        <v>51</v>
      </c>
      <c r="O84" s="6" t="s">
        <v>54</v>
      </c>
    </row>
    <row r="85" spans="1:78" hidden="1" x14ac:dyDescent="0.15">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jFNiShsQizYkWEBQy61zSCtiUkAonxZkszEploctmtwxfYwZmeW1xtL2sfP7eWn95g1nkLoH9jQfEXRshJ6gEQ==" saltValue="xrlcezgiozaDvANOIBz4L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19</v>
      </c>
      <c r="B3" s="16" t="s">
        <v>31</v>
      </c>
      <c r="C3" s="16" t="s">
        <v>58</v>
      </c>
      <c r="D3" s="16" t="s">
        <v>59</v>
      </c>
      <c r="E3" s="16" t="s">
        <v>3</v>
      </c>
      <c r="F3" s="16" t="s">
        <v>2</v>
      </c>
      <c r="G3" s="16" t="s">
        <v>24</v>
      </c>
      <c r="H3" s="68" t="s">
        <v>60</v>
      </c>
      <c r="I3" s="69"/>
      <c r="J3" s="69"/>
      <c r="K3" s="69"/>
      <c r="L3" s="69"/>
      <c r="M3" s="69"/>
      <c r="N3" s="69"/>
      <c r="O3" s="69"/>
      <c r="P3" s="69"/>
      <c r="Q3" s="69"/>
      <c r="R3" s="69"/>
      <c r="S3" s="69"/>
      <c r="T3" s="69"/>
      <c r="U3" s="69"/>
      <c r="V3" s="69"/>
      <c r="W3" s="69"/>
      <c r="X3" s="70"/>
      <c r="Y3" s="66" t="s">
        <v>53</v>
      </c>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t="s">
        <v>9</v>
      </c>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row>
    <row r="4" spans="1:148" x14ac:dyDescent="0.15">
      <c r="A4" s="14" t="s">
        <v>61</v>
      </c>
      <c r="B4" s="17"/>
      <c r="C4" s="17"/>
      <c r="D4" s="17"/>
      <c r="E4" s="17"/>
      <c r="F4" s="17"/>
      <c r="G4" s="17"/>
      <c r="H4" s="71"/>
      <c r="I4" s="72"/>
      <c r="J4" s="72"/>
      <c r="K4" s="72"/>
      <c r="L4" s="72"/>
      <c r="M4" s="72"/>
      <c r="N4" s="72"/>
      <c r="O4" s="72"/>
      <c r="P4" s="72"/>
      <c r="Q4" s="72"/>
      <c r="R4" s="72"/>
      <c r="S4" s="72"/>
      <c r="T4" s="72"/>
      <c r="U4" s="72"/>
      <c r="V4" s="72"/>
      <c r="W4" s="72"/>
      <c r="X4" s="73"/>
      <c r="Y4" s="67" t="s">
        <v>50</v>
      </c>
      <c r="Z4" s="67"/>
      <c r="AA4" s="67"/>
      <c r="AB4" s="67"/>
      <c r="AC4" s="67"/>
      <c r="AD4" s="67"/>
      <c r="AE4" s="67"/>
      <c r="AF4" s="67"/>
      <c r="AG4" s="67"/>
      <c r="AH4" s="67"/>
      <c r="AI4" s="67"/>
      <c r="AJ4" s="67" t="s">
        <v>44</v>
      </c>
      <c r="AK4" s="67"/>
      <c r="AL4" s="67"/>
      <c r="AM4" s="67"/>
      <c r="AN4" s="67"/>
      <c r="AO4" s="67"/>
      <c r="AP4" s="67"/>
      <c r="AQ4" s="67"/>
      <c r="AR4" s="67"/>
      <c r="AS4" s="67"/>
      <c r="AT4" s="67"/>
      <c r="AU4" s="67" t="s">
        <v>27</v>
      </c>
      <c r="AV4" s="67"/>
      <c r="AW4" s="67"/>
      <c r="AX4" s="67"/>
      <c r="AY4" s="67"/>
      <c r="AZ4" s="67"/>
      <c r="BA4" s="67"/>
      <c r="BB4" s="67"/>
      <c r="BC4" s="67"/>
      <c r="BD4" s="67"/>
      <c r="BE4" s="67"/>
      <c r="BF4" s="67" t="s">
        <v>63</v>
      </c>
      <c r="BG4" s="67"/>
      <c r="BH4" s="67"/>
      <c r="BI4" s="67"/>
      <c r="BJ4" s="67"/>
      <c r="BK4" s="67"/>
      <c r="BL4" s="67"/>
      <c r="BM4" s="67"/>
      <c r="BN4" s="67"/>
      <c r="BO4" s="67"/>
      <c r="BP4" s="67"/>
      <c r="BQ4" s="67" t="s">
        <v>14</v>
      </c>
      <c r="BR4" s="67"/>
      <c r="BS4" s="67"/>
      <c r="BT4" s="67"/>
      <c r="BU4" s="67"/>
      <c r="BV4" s="67"/>
      <c r="BW4" s="67"/>
      <c r="BX4" s="67"/>
      <c r="BY4" s="67"/>
      <c r="BZ4" s="67"/>
      <c r="CA4" s="67"/>
      <c r="CB4" s="67" t="s">
        <v>62</v>
      </c>
      <c r="CC4" s="67"/>
      <c r="CD4" s="67"/>
      <c r="CE4" s="67"/>
      <c r="CF4" s="67"/>
      <c r="CG4" s="67"/>
      <c r="CH4" s="67"/>
      <c r="CI4" s="67"/>
      <c r="CJ4" s="67"/>
      <c r="CK4" s="67"/>
      <c r="CL4" s="67"/>
      <c r="CM4" s="67" t="s">
        <v>65</v>
      </c>
      <c r="CN4" s="67"/>
      <c r="CO4" s="67"/>
      <c r="CP4" s="67"/>
      <c r="CQ4" s="67"/>
      <c r="CR4" s="67"/>
      <c r="CS4" s="67"/>
      <c r="CT4" s="67"/>
      <c r="CU4" s="67"/>
      <c r="CV4" s="67"/>
      <c r="CW4" s="67"/>
      <c r="CX4" s="67" t="s">
        <v>66</v>
      </c>
      <c r="CY4" s="67"/>
      <c r="CZ4" s="67"/>
      <c r="DA4" s="67"/>
      <c r="DB4" s="67"/>
      <c r="DC4" s="67"/>
      <c r="DD4" s="67"/>
      <c r="DE4" s="67"/>
      <c r="DF4" s="67"/>
      <c r="DG4" s="67"/>
      <c r="DH4" s="67"/>
      <c r="DI4" s="67" t="s">
        <v>67</v>
      </c>
      <c r="DJ4" s="67"/>
      <c r="DK4" s="67"/>
      <c r="DL4" s="67"/>
      <c r="DM4" s="67"/>
      <c r="DN4" s="67"/>
      <c r="DO4" s="67"/>
      <c r="DP4" s="67"/>
      <c r="DQ4" s="67"/>
      <c r="DR4" s="67"/>
      <c r="DS4" s="67"/>
      <c r="DT4" s="67" t="s">
        <v>68</v>
      </c>
      <c r="DU4" s="67"/>
      <c r="DV4" s="67"/>
      <c r="DW4" s="67"/>
      <c r="DX4" s="67"/>
      <c r="DY4" s="67"/>
      <c r="DZ4" s="67"/>
      <c r="EA4" s="67"/>
      <c r="EB4" s="67"/>
      <c r="EC4" s="67"/>
      <c r="ED4" s="67"/>
      <c r="EE4" s="67" t="s">
        <v>69</v>
      </c>
      <c r="EF4" s="67"/>
      <c r="EG4" s="67"/>
      <c r="EH4" s="67"/>
      <c r="EI4" s="67"/>
      <c r="EJ4" s="67"/>
      <c r="EK4" s="67"/>
      <c r="EL4" s="67"/>
      <c r="EM4" s="67"/>
      <c r="EN4" s="67"/>
      <c r="EO4" s="67"/>
    </row>
    <row r="5" spans="1:148" x14ac:dyDescent="0.15">
      <c r="A5" s="14" t="s">
        <v>70</v>
      </c>
      <c r="B5" s="18"/>
      <c r="C5" s="18"/>
      <c r="D5" s="18"/>
      <c r="E5" s="18"/>
      <c r="F5" s="18"/>
      <c r="G5" s="18"/>
      <c r="H5" s="23" t="s">
        <v>57</v>
      </c>
      <c r="I5" s="23" t="s">
        <v>71</v>
      </c>
      <c r="J5" s="23" t="s">
        <v>72</v>
      </c>
      <c r="K5" s="23" t="s">
        <v>73</v>
      </c>
      <c r="L5" s="23" t="s">
        <v>74</v>
      </c>
      <c r="M5" s="23" t="s">
        <v>4</v>
      </c>
      <c r="N5" s="23" t="s">
        <v>75</v>
      </c>
      <c r="O5" s="23" t="s">
        <v>76</v>
      </c>
      <c r="P5" s="23" t="s">
        <v>77</v>
      </c>
      <c r="Q5" s="23" t="s">
        <v>78</v>
      </c>
      <c r="R5" s="23" t="s">
        <v>79</v>
      </c>
      <c r="S5" s="23" t="s">
        <v>80</v>
      </c>
      <c r="T5" s="23" t="s">
        <v>81</v>
      </c>
      <c r="U5" s="23" t="s">
        <v>64</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43</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8" s="13" customFormat="1" x14ac:dyDescent="0.15">
      <c r="A6" s="14" t="s">
        <v>96</v>
      </c>
      <c r="B6" s="19">
        <f t="shared" ref="B6:X6" si="1">B7</f>
        <v>2022</v>
      </c>
      <c r="C6" s="19">
        <f t="shared" si="1"/>
        <v>82325</v>
      </c>
      <c r="D6" s="19">
        <f t="shared" si="1"/>
        <v>46</v>
      </c>
      <c r="E6" s="19">
        <f t="shared" si="1"/>
        <v>17</v>
      </c>
      <c r="F6" s="19">
        <f t="shared" si="1"/>
        <v>1</v>
      </c>
      <c r="G6" s="19">
        <f t="shared" si="1"/>
        <v>0</v>
      </c>
      <c r="H6" s="19" t="str">
        <f t="shared" si="1"/>
        <v>茨城県　神栖市</v>
      </c>
      <c r="I6" s="19" t="str">
        <f t="shared" si="1"/>
        <v>法適用</v>
      </c>
      <c r="J6" s="19" t="str">
        <f t="shared" si="1"/>
        <v>下水道事業</v>
      </c>
      <c r="K6" s="19" t="str">
        <f t="shared" si="1"/>
        <v>公共下水道</v>
      </c>
      <c r="L6" s="19" t="str">
        <f t="shared" si="1"/>
        <v>Bd1</v>
      </c>
      <c r="M6" s="19" t="str">
        <f t="shared" si="1"/>
        <v>非設置</v>
      </c>
      <c r="N6" s="24" t="str">
        <f t="shared" si="1"/>
        <v>-</v>
      </c>
      <c r="O6" s="24">
        <f t="shared" si="1"/>
        <v>69.66</v>
      </c>
      <c r="P6" s="24">
        <f t="shared" si="1"/>
        <v>48.59</v>
      </c>
      <c r="Q6" s="24">
        <f t="shared" si="1"/>
        <v>98.92</v>
      </c>
      <c r="R6" s="24">
        <f t="shared" si="1"/>
        <v>2970</v>
      </c>
      <c r="S6" s="24">
        <f t="shared" si="1"/>
        <v>94710</v>
      </c>
      <c r="T6" s="24">
        <f t="shared" si="1"/>
        <v>146.97</v>
      </c>
      <c r="U6" s="24">
        <f t="shared" si="1"/>
        <v>644.41999999999996</v>
      </c>
      <c r="V6" s="24">
        <f t="shared" si="1"/>
        <v>45831</v>
      </c>
      <c r="W6" s="24">
        <f t="shared" si="1"/>
        <v>15.34</v>
      </c>
      <c r="X6" s="24">
        <f t="shared" si="1"/>
        <v>2987.68</v>
      </c>
      <c r="Y6" s="28" t="str">
        <f t="shared" ref="Y6:AH6" si="2">IF(Y7="",NA(),Y7)</f>
        <v>-</v>
      </c>
      <c r="Z6" s="28" t="str">
        <f t="shared" si="2"/>
        <v>-</v>
      </c>
      <c r="AA6" s="28">
        <f t="shared" si="2"/>
        <v>103.67</v>
      </c>
      <c r="AB6" s="28">
        <f t="shared" si="2"/>
        <v>104.86</v>
      </c>
      <c r="AC6" s="28">
        <f t="shared" si="2"/>
        <v>107.37</v>
      </c>
      <c r="AD6" s="28" t="str">
        <f t="shared" si="2"/>
        <v>-</v>
      </c>
      <c r="AE6" s="28" t="str">
        <f t="shared" si="2"/>
        <v>-</v>
      </c>
      <c r="AF6" s="28">
        <f t="shared" si="2"/>
        <v>107.85</v>
      </c>
      <c r="AG6" s="28">
        <f t="shared" si="2"/>
        <v>108.04</v>
      </c>
      <c r="AH6" s="28">
        <f t="shared" si="2"/>
        <v>107.49</v>
      </c>
      <c r="AI6" s="24" t="str">
        <f>IF(AI7="","",IF(AI7="-","【-】","【"&amp;SUBSTITUTE(TEXT(AI7,"#,##0.00"),"-","△")&amp;"】"))</f>
        <v>【106.11】</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4.72</v>
      </c>
      <c r="AR6" s="28">
        <f t="shared" si="3"/>
        <v>4.49</v>
      </c>
      <c r="AS6" s="28">
        <f t="shared" si="3"/>
        <v>5.41</v>
      </c>
      <c r="AT6" s="24" t="str">
        <f>IF(AT7="","",IF(AT7="-","【-】","【"&amp;SUBSTITUTE(TEXT(AT7,"#,##0.00"),"-","△")&amp;"】"))</f>
        <v>【3.15】</v>
      </c>
      <c r="AU6" s="28" t="str">
        <f t="shared" ref="AU6:BD6" si="4">IF(AU7="",NA(),AU7)</f>
        <v>-</v>
      </c>
      <c r="AV6" s="28" t="str">
        <f t="shared" si="4"/>
        <v>-</v>
      </c>
      <c r="AW6" s="28">
        <f t="shared" si="4"/>
        <v>199.33</v>
      </c>
      <c r="AX6" s="28">
        <f t="shared" si="4"/>
        <v>194.56</v>
      </c>
      <c r="AY6" s="28">
        <f t="shared" si="4"/>
        <v>251.9</v>
      </c>
      <c r="AZ6" s="28" t="str">
        <f t="shared" si="4"/>
        <v>-</v>
      </c>
      <c r="BA6" s="28" t="str">
        <f t="shared" si="4"/>
        <v>-</v>
      </c>
      <c r="BB6" s="28">
        <f t="shared" si="4"/>
        <v>67.930000000000007</v>
      </c>
      <c r="BC6" s="28">
        <f t="shared" si="4"/>
        <v>68.53</v>
      </c>
      <c r="BD6" s="28">
        <f t="shared" si="4"/>
        <v>69.180000000000007</v>
      </c>
      <c r="BE6" s="24" t="str">
        <f>IF(BE7="","",IF(BE7="-","【-】","【"&amp;SUBSTITUTE(TEXT(BE7,"#,##0.00"),"-","△")&amp;"】"))</f>
        <v>【73.44】</v>
      </c>
      <c r="BF6" s="28" t="str">
        <f t="shared" ref="BF6:BO6" si="5">IF(BF7="",NA(),BF7)</f>
        <v>-</v>
      </c>
      <c r="BG6" s="28" t="str">
        <f t="shared" si="5"/>
        <v>-</v>
      </c>
      <c r="BH6" s="24">
        <f t="shared" si="5"/>
        <v>0</v>
      </c>
      <c r="BI6" s="28">
        <f t="shared" si="5"/>
        <v>461.14</v>
      </c>
      <c r="BJ6" s="28">
        <f t="shared" si="5"/>
        <v>481.05</v>
      </c>
      <c r="BK6" s="28" t="str">
        <f t="shared" si="5"/>
        <v>-</v>
      </c>
      <c r="BL6" s="28" t="str">
        <f t="shared" si="5"/>
        <v>-</v>
      </c>
      <c r="BM6" s="28">
        <f t="shared" si="5"/>
        <v>857.88</v>
      </c>
      <c r="BN6" s="28">
        <f t="shared" si="5"/>
        <v>825.1</v>
      </c>
      <c r="BO6" s="28">
        <f t="shared" si="5"/>
        <v>789.87</v>
      </c>
      <c r="BP6" s="24" t="str">
        <f>IF(BP7="","",IF(BP7="-","【-】","【"&amp;SUBSTITUTE(TEXT(BP7,"#,##0.00"),"-","△")&amp;"】"))</f>
        <v>【652.82】</v>
      </c>
      <c r="BQ6" s="28" t="str">
        <f t="shared" ref="BQ6:BZ6" si="6">IF(BQ7="",NA(),BQ7)</f>
        <v>-</v>
      </c>
      <c r="BR6" s="28" t="str">
        <f t="shared" si="6"/>
        <v>-</v>
      </c>
      <c r="BS6" s="28">
        <f t="shared" si="6"/>
        <v>100</v>
      </c>
      <c r="BT6" s="28">
        <f t="shared" si="6"/>
        <v>100</v>
      </c>
      <c r="BU6" s="28">
        <f t="shared" si="6"/>
        <v>100</v>
      </c>
      <c r="BV6" s="28" t="str">
        <f t="shared" si="6"/>
        <v>-</v>
      </c>
      <c r="BW6" s="28" t="str">
        <f t="shared" si="6"/>
        <v>-</v>
      </c>
      <c r="BX6" s="28">
        <f t="shared" si="6"/>
        <v>94.97</v>
      </c>
      <c r="BY6" s="28">
        <f t="shared" si="6"/>
        <v>97.07</v>
      </c>
      <c r="BZ6" s="28">
        <f t="shared" si="6"/>
        <v>98.06</v>
      </c>
      <c r="CA6" s="24" t="str">
        <f>IF(CA7="","",IF(CA7="-","【-】","【"&amp;SUBSTITUTE(TEXT(CA7,"#,##0.00"),"-","△")&amp;"】"))</f>
        <v>【97.61】</v>
      </c>
      <c r="CB6" s="28" t="str">
        <f t="shared" ref="CB6:CK6" si="7">IF(CB7="",NA(),CB7)</f>
        <v>-</v>
      </c>
      <c r="CC6" s="28" t="str">
        <f t="shared" si="7"/>
        <v>-</v>
      </c>
      <c r="CD6" s="28">
        <f t="shared" si="7"/>
        <v>156.86000000000001</v>
      </c>
      <c r="CE6" s="28">
        <f t="shared" si="7"/>
        <v>156.82</v>
      </c>
      <c r="CF6" s="28">
        <f t="shared" si="7"/>
        <v>157.55000000000001</v>
      </c>
      <c r="CG6" s="28" t="str">
        <f t="shared" si="7"/>
        <v>-</v>
      </c>
      <c r="CH6" s="28" t="str">
        <f t="shared" si="7"/>
        <v>-</v>
      </c>
      <c r="CI6" s="28">
        <f t="shared" si="7"/>
        <v>159.49</v>
      </c>
      <c r="CJ6" s="28">
        <f t="shared" si="7"/>
        <v>157.81</v>
      </c>
      <c r="CK6" s="28">
        <f t="shared" si="7"/>
        <v>157.37</v>
      </c>
      <c r="CL6" s="24" t="str">
        <f>IF(CL7="","",IF(CL7="-","【-】","【"&amp;SUBSTITUTE(TEXT(CL7,"#,##0.00"),"-","△")&amp;"】"))</f>
        <v>【138.29】</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f t="shared" si="8"/>
        <v>65.28</v>
      </c>
      <c r="CU6" s="28">
        <f t="shared" si="8"/>
        <v>64.92</v>
      </c>
      <c r="CV6" s="28">
        <f t="shared" si="8"/>
        <v>64.14</v>
      </c>
      <c r="CW6" s="24" t="str">
        <f>IF(CW7="","",IF(CW7="-","【-】","【"&amp;SUBSTITUTE(TEXT(CW7,"#,##0.00"),"-","△")&amp;"】"))</f>
        <v>【59.10】</v>
      </c>
      <c r="CX6" s="28" t="str">
        <f t="shared" ref="CX6:DG6" si="9">IF(CX7="",NA(),CX7)</f>
        <v>-</v>
      </c>
      <c r="CY6" s="28" t="str">
        <f t="shared" si="9"/>
        <v>-</v>
      </c>
      <c r="CZ6" s="28">
        <f t="shared" si="9"/>
        <v>94.06</v>
      </c>
      <c r="DA6" s="28">
        <f t="shared" si="9"/>
        <v>94.04</v>
      </c>
      <c r="DB6" s="28">
        <f t="shared" si="9"/>
        <v>83.11</v>
      </c>
      <c r="DC6" s="28" t="str">
        <f t="shared" si="9"/>
        <v>-</v>
      </c>
      <c r="DD6" s="28" t="str">
        <f t="shared" si="9"/>
        <v>-</v>
      </c>
      <c r="DE6" s="28">
        <f t="shared" si="9"/>
        <v>92.72</v>
      </c>
      <c r="DF6" s="28">
        <f t="shared" si="9"/>
        <v>92.88</v>
      </c>
      <c r="DG6" s="28">
        <f t="shared" si="9"/>
        <v>92.9</v>
      </c>
      <c r="DH6" s="24" t="str">
        <f>IF(DH7="","",IF(DH7="-","【-】","【"&amp;SUBSTITUTE(TEXT(DH7,"#,##0.00"),"-","△")&amp;"】"))</f>
        <v>【95.82】</v>
      </c>
      <c r="DI6" s="28" t="str">
        <f t="shared" ref="DI6:DR6" si="10">IF(DI7="",NA(),DI7)</f>
        <v>-</v>
      </c>
      <c r="DJ6" s="28" t="str">
        <f t="shared" si="10"/>
        <v>-</v>
      </c>
      <c r="DK6" s="28">
        <f t="shared" si="10"/>
        <v>3.25</v>
      </c>
      <c r="DL6" s="28">
        <f t="shared" si="10"/>
        <v>5.93</v>
      </c>
      <c r="DM6" s="28">
        <f t="shared" si="10"/>
        <v>8.77</v>
      </c>
      <c r="DN6" s="28" t="str">
        <f t="shared" si="10"/>
        <v>-</v>
      </c>
      <c r="DO6" s="28" t="str">
        <f t="shared" si="10"/>
        <v>-</v>
      </c>
      <c r="DP6" s="28">
        <f t="shared" si="10"/>
        <v>23.79</v>
      </c>
      <c r="DQ6" s="28">
        <f t="shared" si="10"/>
        <v>25.66</v>
      </c>
      <c r="DR6" s="28">
        <f t="shared" si="10"/>
        <v>27.46</v>
      </c>
      <c r="DS6" s="24" t="str">
        <f>IF(DS7="","",IF(DS7="-","【-】","【"&amp;SUBSTITUTE(TEXT(DS7,"#,##0.00"),"-","△")&amp;"】"))</f>
        <v>【39.74】</v>
      </c>
      <c r="DT6" s="28" t="str">
        <f t="shared" ref="DT6:EC6" si="11">IF(DT7="",NA(),DT7)</f>
        <v>-</v>
      </c>
      <c r="DU6" s="28" t="str">
        <f t="shared" si="11"/>
        <v>-</v>
      </c>
      <c r="DV6" s="24">
        <f t="shared" si="11"/>
        <v>0</v>
      </c>
      <c r="DW6" s="24">
        <f t="shared" si="11"/>
        <v>0</v>
      </c>
      <c r="DX6" s="24">
        <f t="shared" si="11"/>
        <v>0</v>
      </c>
      <c r="DY6" s="28" t="str">
        <f t="shared" si="11"/>
        <v>-</v>
      </c>
      <c r="DZ6" s="28" t="str">
        <f t="shared" si="11"/>
        <v>-</v>
      </c>
      <c r="EA6" s="28">
        <f t="shared" si="11"/>
        <v>1.22</v>
      </c>
      <c r="EB6" s="28">
        <f t="shared" si="11"/>
        <v>1.61</v>
      </c>
      <c r="EC6" s="28">
        <f t="shared" si="11"/>
        <v>2.08</v>
      </c>
      <c r="ED6" s="24" t="str">
        <f>IF(ED7="","",IF(ED7="-","【-】","【"&amp;SUBSTITUTE(TEXT(ED7,"#,##0.00"),"-","△")&amp;"】"))</f>
        <v>【7.62】</v>
      </c>
      <c r="EE6" s="28" t="str">
        <f t="shared" ref="EE6:EN6" si="12">IF(EE7="",NA(),EE7)</f>
        <v>-</v>
      </c>
      <c r="EF6" s="28" t="str">
        <f t="shared" si="12"/>
        <v>-</v>
      </c>
      <c r="EG6" s="28">
        <f t="shared" si="12"/>
        <v>0.19</v>
      </c>
      <c r="EH6" s="28">
        <f t="shared" si="12"/>
        <v>0.33</v>
      </c>
      <c r="EI6" s="28">
        <f t="shared" si="12"/>
        <v>0.25</v>
      </c>
      <c r="EJ6" s="28" t="str">
        <f t="shared" si="12"/>
        <v>-</v>
      </c>
      <c r="EK6" s="28" t="str">
        <f t="shared" si="12"/>
        <v>-</v>
      </c>
      <c r="EL6" s="28">
        <f t="shared" si="12"/>
        <v>0.09</v>
      </c>
      <c r="EM6" s="28">
        <f t="shared" si="12"/>
        <v>0.17</v>
      </c>
      <c r="EN6" s="28">
        <f t="shared" si="12"/>
        <v>0.13</v>
      </c>
      <c r="EO6" s="24" t="str">
        <f>IF(EO7="","",IF(EO7="-","【-】","【"&amp;SUBSTITUTE(TEXT(EO7,"#,##0.00"),"-","△")&amp;"】"))</f>
        <v>【0.23】</v>
      </c>
    </row>
    <row r="7" spans="1:148" s="13" customFormat="1" x14ac:dyDescent="0.15">
      <c r="A7" s="14"/>
      <c r="B7" s="20">
        <v>2022</v>
      </c>
      <c r="C7" s="20">
        <v>82325</v>
      </c>
      <c r="D7" s="20">
        <v>46</v>
      </c>
      <c r="E7" s="20">
        <v>17</v>
      </c>
      <c r="F7" s="20">
        <v>1</v>
      </c>
      <c r="G7" s="20">
        <v>0</v>
      </c>
      <c r="H7" s="20" t="s">
        <v>11</v>
      </c>
      <c r="I7" s="20" t="s">
        <v>97</v>
      </c>
      <c r="J7" s="20" t="s">
        <v>98</v>
      </c>
      <c r="K7" s="20" t="s">
        <v>99</v>
      </c>
      <c r="L7" s="20" t="s">
        <v>100</v>
      </c>
      <c r="M7" s="20" t="s">
        <v>101</v>
      </c>
      <c r="N7" s="25" t="s">
        <v>102</v>
      </c>
      <c r="O7" s="25">
        <v>69.66</v>
      </c>
      <c r="P7" s="25">
        <v>48.59</v>
      </c>
      <c r="Q7" s="25">
        <v>98.92</v>
      </c>
      <c r="R7" s="25">
        <v>2970</v>
      </c>
      <c r="S7" s="25">
        <v>94710</v>
      </c>
      <c r="T7" s="25">
        <v>146.97</v>
      </c>
      <c r="U7" s="25">
        <v>644.41999999999996</v>
      </c>
      <c r="V7" s="25">
        <v>45831</v>
      </c>
      <c r="W7" s="25">
        <v>15.34</v>
      </c>
      <c r="X7" s="25">
        <v>2987.68</v>
      </c>
      <c r="Y7" s="25" t="s">
        <v>102</v>
      </c>
      <c r="Z7" s="25" t="s">
        <v>102</v>
      </c>
      <c r="AA7" s="25">
        <v>103.67</v>
      </c>
      <c r="AB7" s="25">
        <v>104.86</v>
      </c>
      <c r="AC7" s="25">
        <v>107.37</v>
      </c>
      <c r="AD7" s="25" t="s">
        <v>102</v>
      </c>
      <c r="AE7" s="25" t="s">
        <v>102</v>
      </c>
      <c r="AF7" s="25">
        <v>107.85</v>
      </c>
      <c r="AG7" s="25">
        <v>108.04</v>
      </c>
      <c r="AH7" s="25">
        <v>107.49</v>
      </c>
      <c r="AI7" s="25">
        <v>106.11</v>
      </c>
      <c r="AJ7" s="25" t="s">
        <v>102</v>
      </c>
      <c r="AK7" s="25" t="s">
        <v>102</v>
      </c>
      <c r="AL7" s="25">
        <v>0</v>
      </c>
      <c r="AM7" s="25">
        <v>0</v>
      </c>
      <c r="AN7" s="25">
        <v>0</v>
      </c>
      <c r="AO7" s="25" t="s">
        <v>102</v>
      </c>
      <c r="AP7" s="25" t="s">
        <v>102</v>
      </c>
      <c r="AQ7" s="25">
        <v>4.72</v>
      </c>
      <c r="AR7" s="25">
        <v>4.49</v>
      </c>
      <c r="AS7" s="25">
        <v>5.41</v>
      </c>
      <c r="AT7" s="25">
        <v>3.15</v>
      </c>
      <c r="AU7" s="25" t="s">
        <v>102</v>
      </c>
      <c r="AV7" s="25" t="s">
        <v>102</v>
      </c>
      <c r="AW7" s="25">
        <v>199.33</v>
      </c>
      <c r="AX7" s="25">
        <v>194.56</v>
      </c>
      <c r="AY7" s="25">
        <v>251.9</v>
      </c>
      <c r="AZ7" s="25" t="s">
        <v>102</v>
      </c>
      <c r="BA7" s="25" t="s">
        <v>102</v>
      </c>
      <c r="BB7" s="25">
        <v>67.930000000000007</v>
      </c>
      <c r="BC7" s="25">
        <v>68.53</v>
      </c>
      <c r="BD7" s="25">
        <v>69.180000000000007</v>
      </c>
      <c r="BE7" s="25">
        <v>73.44</v>
      </c>
      <c r="BF7" s="25" t="s">
        <v>102</v>
      </c>
      <c r="BG7" s="25" t="s">
        <v>102</v>
      </c>
      <c r="BH7" s="25">
        <v>0</v>
      </c>
      <c r="BI7" s="25">
        <v>461.14</v>
      </c>
      <c r="BJ7" s="25">
        <v>481.05</v>
      </c>
      <c r="BK7" s="25" t="s">
        <v>102</v>
      </c>
      <c r="BL7" s="25" t="s">
        <v>102</v>
      </c>
      <c r="BM7" s="25">
        <v>857.88</v>
      </c>
      <c r="BN7" s="25">
        <v>825.1</v>
      </c>
      <c r="BO7" s="25">
        <v>789.87</v>
      </c>
      <c r="BP7" s="25">
        <v>652.82000000000005</v>
      </c>
      <c r="BQ7" s="25" t="s">
        <v>102</v>
      </c>
      <c r="BR7" s="25" t="s">
        <v>102</v>
      </c>
      <c r="BS7" s="25">
        <v>100</v>
      </c>
      <c r="BT7" s="25">
        <v>100</v>
      </c>
      <c r="BU7" s="25">
        <v>100</v>
      </c>
      <c r="BV7" s="25" t="s">
        <v>102</v>
      </c>
      <c r="BW7" s="25" t="s">
        <v>102</v>
      </c>
      <c r="BX7" s="25">
        <v>94.97</v>
      </c>
      <c r="BY7" s="25">
        <v>97.07</v>
      </c>
      <c r="BZ7" s="25">
        <v>98.06</v>
      </c>
      <c r="CA7" s="25">
        <v>97.61</v>
      </c>
      <c r="CB7" s="25" t="s">
        <v>102</v>
      </c>
      <c r="CC7" s="25" t="s">
        <v>102</v>
      </c>
      <c r="CD7" s="25">
        <v>156.86000000000001</v>
      </c>
      <c r="CE7" s="25">
        <v>156.82</v>
      </c>
      <c r="CF7" s="25">
        <v>157.55000000000001</v>
      </c>
      <c r="CG7" s="25" t="s">
        <v>102</v>
      </c>
      <c r="CH7" s="25" t="s">
        <v>102</v>
      </c>
      <c r="CI7" s="25">
        <v>159.49</v>
      </c>
      <c r="CJ7" s="25">
        <v>157.81</v>
      </c>
      <c r="CK7" s="25">
        <v>157.37</v>
      </c>
      <c r="CL7" s="25">
        <v>138.29</v>
      </c>
      <c r="CM7" s="25" t="s">
        <v>102</v>
      </c>
      <c r="CN7" s="25" t="s">
        <v>102</v>
      </c>
      <c r="CO7" s="25" t="s">
        <v>102</v>
      </c>
      <c r="CP7" s="25" t="s">
        <v>102</v>
      </c>
      <c r="CQ7" s="25" t="s">
        <v>102</v>
      </c>
      <c r="CR7" s="25" t="s">
        <v>102</v>
      </c>
      <c r="CS7" s="25" t="s">
        <v>102</v>
      </c>
      <c r="CT7" s="25">
        <v>65.28</v>
      </c>
      <c r="CU7" s="25">
        <v>64.92</v>
      </c>
      <c r="CV7" s="25">
        <v>64.14</v>
      </c>
      <c r="CW7" s="25">
        <v>59.1</v>
      </c>
      <c r="CX7" s="25" t="s">
        <v>102</v>
      </c>
      <c r="CY7" s="25" t="s">
        <v>102</v>
      </c>
      <c r="CZ7" s="25">
        <v>94.06</v>
      </c>
      <c r="DA7" s="25">
        <v>94.04</v>
      </c>
      <c r="DB7" s="25">
        <v>83.11</v>
      </c>
      <c r="DC7" s="25" t="s">
        <v>102</v>
      </c>
      <c r="DD7" s="25" t="s">
        <v>102</v>
      </c>
      <c r="DE7" s="25">
        <v>92.72</v>
      </c>
      <c r="DF7" s="25">
        <v>92.88</v>
      </c>
      <c r="DG7" s="25">
        <v>92.9</v>
      </c>
      <c r="DH7" s="25">
        <v>95.82</v>
      </c>
      <c r="DI7" s="25" t="s">
        <v>102</v>
      </c>
      <c r="DJ7" s="25" t="s">
        <v>102</v>
      </c>
      <c r="DK7" s="25">
        <v>3.25</v>
      </c>
      <c r="DL7" s="25">
        <v>5.93</v>
      </c>
      <c r="DM7" s="25">
        <v>8.77</v>
      </c>
      <c r="DN7" s="25" t="s">
        <v>102</v>
      </c>
      <c r="DO7" s="25" t="s">
        <v>102</v>
      </c>
      <c r="DP7" s="25">
        <v>23.79</v>
      </c>
      <c r="DQ7" s="25">
        <v>25.66</v>
      </c>
      <c r="DR7" s="25">
        <v>27.46</v>
      </c>
      <c r="DS7" s="25">
        <v>39.74</v>
      </c>
      <c r="DT7" s="25" t="s">
        <v>102</v>
      </c>
      <c r="DU7" s="25" t="s">
        <v>102</v>
      </c>
      <c r="DV7" s="25">
        <v>0</v>
      </c>
      <c r="DW7" s="25">
        <v>0</v>
      </c>
      <c r="DX7" s="25">
        <v>0</v>
      </c>
      <c r="DY7" s="25" t="s">
        <v>102</v>
      </c>
      <c r="DZ7" s="25" t="s">
        <v>102</v>
      </c>
      <c r="EA7" s="25">
        <v>1.22</v>
      </c>
      <c r="EB7" s="25">
        <v>1.61</v>
      </c>
      <c r="EC7" s="25">
        <v>2.08</v>
      </c>
      <c r="ED7" s="25">
        <v>7.62</v>
      </c>
      <c r="EE7" s="25" t="s">
        <v>102</v>
      </c>
      <c r="EF7" s="25" t="s">
        <v>102</v>
      </c>
      <c r="EG7" s="25">
        <v>0.19</v>
      </c>
      <c r="EH7" s="25">
        <v>0.33</v>
      </c>
      <c r="EI7" s="25">
        <v>0.25</v>
      </c>
      <c r="EJ7" s="25" t="s">
        <v>102</v>
      </c>
      <c r="EK7" s="25" t="s">
        <v>102</v>
      </c>
      <c r="EL7" s="25">
        <v>0.09</v>
      </c>
      <c r="EM7" s="25">
        <v>0.17</v>
      </c>
      <c r="EN7" s="25">
        <v>0.13</v>
      </c>
      <c r="EO7" s="25">
        <v>0.23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31</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政策企画部情報システム課</cp:lastModifiedBy>
  <cp:lastPrinted>2024-02-22T00:54:45Z</cp:lastPrinted>
  <dcterms:created xsi:type="dcterms:W3CDTF">2023-12-12T00:43:42Z</dcterms:created>
  <dcterms:modified xsi:type="dcterms:W3CDTF">2024-02-22T00:54:54Z</dcterms:modified>
  <cp:category>
  </cp:category>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2024-01-30T06:50:20Z</vt:filetime>
  </property>
</Properties>
</file>