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lyB1ceocKLk7hz6oLWnt1f3sYu0bfoZIqdwGLiH82ye+PzXgfFOrwRX0mlyHNbUwBWaVzVsea0WmreN96IBZhw==" workbookSaltValue="rdGxmlPxTvoS2e0MS/htdA=="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T10" i="4"/>
  <c r="P10" i="4"/>
  <c r="B10" i="4"/>
  <c r="BB8" i="4"/>
  <c r="AT8" i="4"/>
  <c r="W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<sst xmlns="http://schemas.openxmlformats.org/spreadsheetml/2006/main" count="275" uniqueCount="117">
  <si>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</si>
  <si>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</si>
  <si>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</si>
  <si>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</si>
  <si>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</si>
  <si>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</si>
  <si>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</si>
  <si>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</si>
  <si>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</si>
  <si>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</si>
  <si>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</si>
  <si>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</si>
  <si>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</si>
  <si>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</si>
  <si>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</si>
  <si>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</si>
  <si>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</si>
  <si>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</si>
  <si>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</si>
  <si>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</si>
  <si>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</si>
  <si>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</si>
  <si>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</si>
  <si>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</si>
  <si>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</si>
  <si>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</si>
  <si>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</si>
  <si>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</si>
  <si>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</si>
  <si>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</si>
  <si>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</si>
  <si>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</si>
  <si>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</si>
  <si>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</si>
  <si>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</si>
  <si>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</si>
  <si>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</si>
  <si>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</si>
  <si>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</si>
  <si>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</si>
  <si>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</si>
  <si>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</si>
  <si>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</si>
  <si>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</si>
  <si>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</si>
  <si>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</si>
  <si>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</si>
  <si>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</si>
  <si>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</si>
  <si>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</si>
  <si>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</si>
  <si>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</si>
  <si>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</si>
  <si>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</si>
  <si>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</si>
  <si>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</si>
  <si>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</si>
  <si>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</si>
  <si>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</si>
  <si>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</si>
  <si>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</si>
  <si>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</si>
  <si>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</si>
  <si>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</si>
  <si>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</si>
  <si>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</si>
  <si>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</si>
  <si>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</si>
  <si>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</si>
  <si>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</si>
  <si>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</si>
  <si>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</si>
  <si>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</si>
  <si>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</si>
  <si>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</si>
  <si>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</si>
  <si>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</si>
  <si>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</si>
  <si>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</si>
  <si>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</si>
  <si>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</si>
  <si>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</si>
  <si>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</si>
  <si>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</si>
  <si>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</si>
  <si>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</si>
  <si>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</si>
  <si>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</si>
  <si>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</si>
  <si>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</si>
  <si>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</si>
  <si>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</si>
  <si>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</si>
  <si>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</si>
  <si>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</si>
  <si>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</si>
  <si>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茨城町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</si>
  <si>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</si>
  <si>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</si>
  <si>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</si>
  <si>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</si>
  <si>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</si>
  <si>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</si>
  <si>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</si>
  <si>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</si>
  <si>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</si>
  <si>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</si>
  <si>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</si>
  <si>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</si>
  <si>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</si>
  <si>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</si>
  <si>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</si>
  <si>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</si>
  <si>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</si>
  <si>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は、今年度が法適用化後３年目で、類似団体平均よりも低い水準となっているが、終末処理場の機械・電気類等は法定耐用年数を越えるものが増えてきており、適切な長寿命化計画を作成する必要がある。
③管渠改善率に対する考察として、当町の下水道事業は平成16年度に供用が開始されて以後17年が経過しているが、管渠及び施設躯体における耐用年数は50年を目途としているため、管渠の更新・改良の時期に至っていないことが考えられる。ただし、マンホールポンプ施設や終末処理場施設の各種設備は損耗や耐用年数を迎えているものもあり、維持管理に伴う修繕・改修等は汚水処理費などに著しく影響を受けることから、管渠も含め適切な機能診断を行っていくとともに、長寿命化計画を策定していく必要がある。</t>
    <phoneticPr fontId="4"/>
  </si>
  <si>
    <t>①経常収支比率においては、100%を超えているが、他会計繰入金が総収益の5割超を占めているため、使用料収入の確保と維持管理費の削減に努めていく必要がある。
②累積欠損金比率は0％であるが、一般会計繰入金に依存している。
③流動比率は、類似団体平均値と同じであるが、100％を下回っている。企業債の元金償還が進む中で、新規借り入れを抑制していく必要がある。
⑤経費回収率は、経費回収率が55.40%と低く、経常収支比率と同様に使用料収入の改善を図る必要がある。また、維持管理費と併せ設備の耐用年数による損耗等の増加も今後想定されることから適切な施設管理とともに機能診断・修繕等を実施し、汚水処理費の軽減を図る必要がある。
⑥汚水処理原価では類似団体平均値に対し、高い原価率となっており、長寿命化等を図るとともに不明水を解消し負担軽減を図る必要がある。
⑦施設利用率では、類似団体平均値に比べ若干低い数値となっているが、供用開始から日が浅く、普及率26.48%と低いことから、現下水道計画を踏まえた施設使用率に対する処理水量を得られていない状況にある。よって、引き続き事業区域の整備拡大を推進し、供用開始となった区域の接続率向上を推進することが必要である。
⑧水洗化率では、類似団体平均を上回って推移しているが、市街部を離れた地域などでは水洗化率が低調な区域があるため、事業整備を行うとともに接続率の向上を図る必要がある。</t>
    <rPh sb="125" eb="126">
      <t>オナ</t>
    </rPh>
    <rPh sb="542" eb="543">
      <t>ウエ</t>
    </rPh>
    <phoneticPr fontId="4"/>
  </si>
  <si>
    <t>　類似団体と比較し、⑤経費回収率が低く、⑥汚水処理原価が高いことが特徴となっている。使用料収入の改善のため、接続率の向上や、事業区域の整備拡大が必要となっている。また、使用料単価についても、検討する必要があると考えられる。
　また、老朽化の状況についても事業開始からの経年が浅いことから、現時点での更新投資やその対策の必要性は無いが、当町の地勢や人口分布等を踏まえ、かつ長期的な見地に立ち投資的経費となる管渠整備について効果的な整備を行い、併せて適切な施設・設備の維持管理計画を策定し、持続性の高い経営を構築・推進していくことが肝要とな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</si>
</sst>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BC-48F1-A3DB-A3B3194324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B0BC-48F1-A3DB-A3B3194324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41.4</c:v>
                </c:pt>
                <c:pt idx="3">
                  <c:v>43.6</c:v>
                </c:pt>
                <c:pt idx="4">
                  <c:v>44.15</c:v>
                </c:pt>
              </c:numCache>
            </c:numRef>
          </c:val>
          <c:extLst>
            <c:ext xmlns:c16="http://schemas.microsoft.com/office/drawing/2014/chart" uri="{C3380CC4-5D6E-409C-BE32-E72D297353CC}">
              <c16:uniqueId val="{00000000-8D04-460C-9038-299ED7F17A6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8D04-460C-9038-299ED7F17A6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84.82</c:v>
                </c:pt>
                <c:pt idx="3">
                  <c:v>85.45</c:v>
                </c:pt>
                <c:pt idx="4">
                  <c:v>85.25</c:v>
                </c:pt>
              </c:numCache>
            </c:numRef>
          </c:val>
          <c:extLst>
            <c:ext xmlns:c16="http://schemas.microsoft.com/office/drawing/2014/chart" uri="{C3380CC4-5D6E-409C-BE32-E72D297353CC}">
              <c16:uniqueId val="{00000000-A9A6-483C-A43C-1CEFE9C517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A9A6-483C-A43C-1CEFE9C517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105.63</c:v>
                </c:pt>
                <c:pt idx="3">
                  <c:v>104.2</c:v>
                </c:pt>
                <c:pt idx="4">
                  <c:v>101.39</c:v>
                </c:pt>
              </c:numCache>
            </c:numRef>
          </c:val>
          <c:extLst>
            <c:ext xmlns:c16="http://schemas.microsoft.com/office/drawing/2014/chart" uri="{C3380CC4-5D6E-409C-BE32-E72D297353CC}">
              <c16:uniqueId val="{00000000-9B4E-4255-BB6C-00C69F727F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9B4E-4255-BB6C-00C69F727F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3.79</c:v>
                </c:pt>
                <c:pt idx="3">
                  <c:v>7.54</c:v>
                </c:pt>
                <c:pt idx="4">
                  <c:v>10.96</c:v>
                </c:pt>
              </c:numCache>
            </c:numRef>
          </c:val>
          <c:extLst>
            <c:ext xmlns:c16="http://schemas.microsoft.com/office/drawing/2014/chart" uri="{C3380CC4-5D6E-409C-BE32-E72D297353CC}">
              <c16:uniqueId val="{00000000-A8C3-44A2-A650-66842353A2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A8C3-44A2-A650-66842353A2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451-44E0-B2D7-8928D282F15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1451-44E0-B2D7-8928D282F15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9E-4BFE-8E01-ADF43EDE56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4B9E-4BFE-8E01-ADF43EDE56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43.63</c:v>
                </c:pt>
                <c:pt idx="3">
                  <c:v>45.97</c:v>
                </c:pt>
                <c:pt idx="4">
                  <c:v>50.59</c:v>
                </c:pt>
              </c:numCache>
            </c:numRef>
          </c:val>
          <c:extLst>
            <c:ext xmlns:c16="http://schemas.microsoft.com/office/drawing/2014/chart" uri="{C3380CC4-5D6E-409C-BE32-E72D297353CC}">
              <c16:uniqueId val="{00000000-4AB7-4C59-83C5-64593DA4BF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4AB7-4C59-83C5-64593DA4BF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82-4D02-8173-C76D7A3DDE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3A82-4D02-8173-C76D7A3DDE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62.3</c:v>
                </c:pt>
                <c:pt idx="3">
                  <c:v>59.37</c:v>
                </c:pt>
                <c:pt idx="4">
                  <c:v>55.4</c:v>
                </c:pt>
              </c:numCache>
            </c:numRef>
          </c:val>
          <c:extLst>
            <c:ext xmlns:c16="http://schemas.microsoft.com/office/drawing/2014/chart" uri="{C3380CC4-5D6E-409C-BE32-E72D297353CC}">
              <c16:uniqueId val="{00000000-202A-473F-9187-A58833DF4B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202A-473F-9187-A58833DF4B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261.83</c:v>
                </c:pt>
                <c:pt idx="3">
                  <c:v>273.83</c:v>
                </c:pt>
                <c:pt idx="4">
                  <c:v>293.14</c:v>
                </c:pt>
              </c:numCache>
            </c:numRef>
          </c:val>
          <c:extLst>
            <c:ext xmlns:c16="http://schemas.microsoft.com/office/drawing/2014/chart" uri="{C3380CC4-5D6E-409C-BE32-E72D297353CC}">
              <c16:uniqueId val="{00000000-0E90-43B2-BB0A-92551257DD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0E90-43B2-BB0A-92551257DD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茨城町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31098</v>
      </c>
      <c r="AM8" s="42"/>
      <c r="AN8" s="42"/>
      <c r="AO8" s="42"/>
      <c r="AP8" s="42"/>
      <c r="AQ8" s="42"/>
      <c r="AR8" s="42"/>
      <c r="AS8" s="42"/>
      <c r="AT8" s="35">
        <f>データ!T6</f>
        <v>121.58</v>
      </c>
      <c r="AU8" s="35"/>
      <c r="AV8" s="35"/>
      <c r="AW8" s="35"/>
      <c r="AX8" s="35"/>
      <c r="AY8" s="35"/>
      <c r="AZ8" s="35"/>
      <c r="BA8" s="35"/>
      <c r="BB8" s="35">
        <f>データ!U6</f>
        <v>255.78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56.6</v>
      </c>
      <c r="J10" s="35"/>
      <c r="K10" s="35"/>
      <c r="L10" s="35"/>
      <c r="M10" s="35"/>
      <c r="N10" s="35"/>
      <c r="O10" s="35"/>
      <c r="P10" s="35">
        <f>データ!P6</f>
        <v>26.48</v>
      </c>
      <c r="Q10" s="35"/>
      <c r="R10" s="35"/>
      <c r="S10" s="35"/>
      <c r="T10" s="35"/>
      <c r="U10" s="35"/>
      <c r="V10" s="35"/>
      <c r="W10" s="35">
        <f>データ!Q6</f>
        <v>100</v>
      </c>
      <c r="X10" s="35"/>
      <c r="Y10" s="35"/>
      <c r="Z10" s="35"/>
      <c r="AA10" s="35"/>
      <c r="AB10" s="35"/>
      <c r="AC10" s="35"/>
      <c r="AD10" s="42">
        <f>データ!R6</f>
        <v>2750</v>
      </c>
      <c r="AE10" s="42"/>
      <c r="AF10" s="42"/>
      <c r="AG10" s="42"/>
      <c r="AH10" s="42"/>
      <c r="AI10" s="42"/>
      <c r="AJ10" s="42"/>
      <c r="AK10" s="2"/>
      <c r="AL10" s="42">
        <f>データ!V6</f>
        <v>8164</v>
      </c>
      <c r="AM10" s="42"/>
      <c r="AN10" s="42"/>
      <c r="AO10" s="42"/>
      <c r="AP10" s="42"/>
      <c r="AQ10" s="42"/>
      <c r="AR10" s="42"/>
      <c r="AS10" s="42"/>
      <c r="AT10" s="35">
        <f>データ!W6</f>
        <v>2.94</v>
      </c>
      <c r="AU10" s="35"/>
      <c r="AV10" s="35"/>
      <c r="AW10" s="35"/>
      <c r="AX10" s="35"/>
      <c r="AY10" s="35"/>
      <c r="AZ10" s="35"/>
      <c r="BA10" s="35"/>
      <c r="BB10" s="35">
        <f>データ!X6</f>
        <v>2776.87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6VjRwkObwBzIlunjki6576fFzzF2BYGPdNmu3PTp/5OiH6SEC5oNnFxpk2IvD9LzqlqSNf9OcD2ighUlxV+6A==" saltValue="od6PaC2T+JN2o38XNtOk4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83020</v>
      </c>
      <c r="D6" s="19">
        <f t="shared" si="3"/>
        <v>46</v>
      </c>
      <c r="E6" s="19">
        <f t="shared" si="3"/>
        <v>17</v>
      </c>
      <c r="F6" s="19">
        <f t="shared" si="3"/>
        <v>1</v>
      </c>
      <c r="G6" s="19">
        <f t="shared" si="3"/>
        <v>0</v>
      </c>
      <c r="H6" s="19" t="str">
        <f t="shared" si="3"/>
        <v>茨城県　茨城町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56.6</v>
      </c>
      <c r="P6" s="20">
        <f t="shared" si="3"/>
        <v>26.48</v>
      </c>
      <c r="Q6" s="20">
        <f t="shared" si="3"/>
        <v>100</v>
      </c>
      <c r="R6" s="20">
        <f t="shared" si="3"/>
        <v>2750</v>
      </c>
      <c r="S6" s="20">
        <f t="shared" si="3"/>
        <v>31098</v>
      </c>
      <c r="T6" s="20">
        <f t="shared" si="3"/>
        <v>121.58</v>
      </c>
      <c r="U6" s="20">
        <f t="shared" si="3"/>
        <v>255.78</v>
      </c>
      <c r="V6" s="20">
        <f t="shared" si="3"/>
        <v>8164</v>
      </c>
      <c r="W6" s="20">
        <f t="shared" si="3"/>
        <v>2.94</v>
      </c>
      <c r="X6" s="20">
        <f t="shared" si="3"/>
        <v>2776.87</v>
      </c>
      <c r="Y6" s="21" t="str">
        <f>IF(Y7="",NA(),Y7)</f>
        <v>-</v>
      </c>
      <c r="Z6" s="21" t="str">
        <f t="shared" ref="Z6:AH6" si="4">IF(Z7="",NA(),Z7)</f>
        <v>-</v>
      </c>
      <c r="AA6" s="21">
        <f t="shared" si="4"/>
        <v>105.63</v>
      </c>
      <c r="AB6" s="21">
        <f t="shared" si="4"/>
        <v>104.2</v>
      </c>
      <c r="AC6" s="21">
        <f t="shared" si="4"/>
        <v>101.39</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43.63</v>
      </c>
      <c r="AX6" s="21">
        <f t="shared" si="6"/>
        <v>45.97</v>
      </c>
      <c r="AY6" s="21">
        <f t="shared" si="6"/>
        <v>50.59</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62.3</v>
      </c>
      <c r="BT6" s="21">
        <f t="shared" si="8"/>
        <v>59.37</v>
      </c>
      <c r="BU6" s="21">
        <f t="shared" si="8"/>
        <v>55.4</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261.83</v>
      </c>
      <c r="CE6" s="21">
        <f t="shared" si="9"/>
        <v>273.83</v>
      </c>
      <c r="CF6" s="21">
        <f t="shared" si="9"/>
        <v>293.14</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41.4</v>
      </c>
      <c r="CP6" s="21">
        <f t="shared" si="10"/>
        <v>43.6</v>
      </c>
      <c r="CQ6" s="21">
        <f t="shared" si="10"/>
        <v>44.15</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84.82</v>
      </c>
      <c r="DA6" s="21">
        <f t="shared" si="11"/>
        <v>85.45</v>
      </c>
      <c r="DB6" s="21">
        <f t="shared" si="11"/>
        <v>85.25</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3.79</v>
      </c>
      <c r="DL6" s="21">
        <f t="shared" si="12"/>
        <v>7.54</v>
      </c>
      <c r="DM6" s="21">
        <f t="shared" si="12"/>
        <v>10.96</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83020</v>
      </c>
      <c r="D7" s="23">
        <v>46</v>
      </c>
      <c r="E7" s="23">
        <v>17</v>
      </c>
      <c r="F7" s="23">
        <v>1</v>
      </c>
      <c r="G7" s="23">
        <v>0</v>
      </c>
      <c r="H7" s="23" t="s">
        <v>96</v>
      </c>
      <c r="I7" s="23" t="s">
        <v>97</v>
      </c>
      <c r="J7" s="23" t="s">
        <v>98</v>
      </c>
      <c r="K7" s="23" t="s">
        <v>99</v>
      </c>
      <c r="L7" s="23" t="s">
        <v>100</v>
      </c>
      <c r="M7" s="23" t="s">
        <v>101</v>
      </c>
      <c r="N7" s="24" t="s">
        <v>102</v>
      </c>
      <c r="O7" s="24">
        <v>56.6</v>
      </c>
      <c r="P7" s="24">
        <v>26.48</v>
      </c>
      <c r="Q7" s="24">
        <v>100</v>
      </c>
      <c r="R7" s="24">
        <v>2750</v>
      </c>
      <c r="S7" s="24">
        <v>31098</v>
      </c>
      <c r="T7" s="24">
        <v>121.58</v>
      </c>
      <c r="U7" s="24">
        <v>255.78</v>
      </c>
      <c r="V7" s="24">
        <v>8164</v>
      </c>
      <c r="W7" s="24">
        <v>2.94</v>
      </c>
      <c r="X7" s="24">
        <v>2776.87</v>
      </c>
      <c r="Y7" s="24" t="s">
        <v>102</v>
      </c>
      <c r="Z7" s="24" t="s">
        <v>102</v>
      </c>
      <c r="AA7" s="24">
        <v>105.63</v>
      </c>
      <c r="AB7" s="24">
        <v>104.2</v>
      </c>
      <c r="AC7" s="24">
        <v>101.39</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43.63</v>
      </c>
      <c r="AX7" s="24">
        <v>45.97</v>
      </c>
      <c r="AY7" s="24">
        <v>50.59</v>
      </c>
      <c r="AZ7" s="24" t="s">
        <v>102</v>
      </c>
      <c r="BA7" s="24" t="s">
        <v>102</v>
      </c>
      <c r="BB7" s="24">
        <v>40.67</v>
      </c>
      <c r="BC7" s="24">
        <v>47.7</v>
      </c>
      <c r="BD7" s="24">
        <v>50.59</v>
      </c>
      <c r="BE7" s="24">
        <v>73.44</v>
      </c>
      <c r="BF7" s="24" t="s">
        <v>102</v>
      </c>
      <c r="BG7" s="24" t="s">
        <v>102</v>
      </c>
      <c r="BH7" s="24">
        <v>0</v>
      </c>
      <c r="BI7" s="24">
        <v>0</v>
      </c>
      <c r="BJ7" s="24">
        <v>0</v>
      </c>
      <c r="BK7" s="24" t="s">
        <v>102</v>
      </c>
      <c r="BL7" s="24" t="s">
        <v>102</v>
      </c>
      <c r="BM7" s="24">
        <v>1050.51</v>
      </c>
      <c r="BN7" s="24">
        <v>1102.01</v>
      </c>
      <c r="BO7" s="24">
        <v>987.36</v>
      </c>
      <c r="BP7" s="24">
        <v>652.82000000000005</v>
      </c>
      <c r="BQ7" s="24" t="s">
        <v>102</v>
      </c>
      <c r="BR7" s="24" t="s">
        <v>102</v>
      </c>
      <c r="BS7" s="24">
        <v>62.3</v>
      </c>
      <c r="BT7" s="24">
        <v>59.37</v>
      </c>
      <c r="BU7" s="24">
        <v>55.4</v>
      </c>
      <c r="BV7" s="24" t="s">
        <v>102</v>
      </c>
      <c r="BW7" s="24" t="s">
        <v>102</v>
      </c>
      <c r="BX7" s="24">
        <v>82.65</v>
      </c>
      <c r="BY7" s="24">
        <v>82.55</v>
      </c>
      <c r="BZ7" s="24">
        <v>83.55</v>
      </c>
      <c r="CA7" s="24">
        <v>97.61</v>
      </c>
      <c r="CB7" s="24" t="s">
        <v>102</v>
      </c>
      <c r="CC7" s="24" t="s">
        <v>102</v>
      </c>
      <c r="CD7" s="24">
        <v>261.83</v>
      </c>
      <c r="CE7" s="24">
        <v>273.83</v>
      </c>
      <c r="CF7" s="24">
        <v>293.14</v>
      </c>
      <c r="CG7" s="24" t="s">
        <v>102</v>
      </c>
      <c r="CH7" s="24" t="s">
        <v>102</v>
      </c>
      <c r="CI7" s="24">
        <v>186.3</v>
      </c>
      <c r="CJ7" s="24">
        <v>188.38</v>
      </c>
      <c r="CK7" s="24">
        <v>185.98</v>
      </c>
      <c r="CL7" s="24">
        <v>138.29</v>
      </c>
      <c r="CM7" s="24" t="s">
        <v>102</v>
      </c>
      <c r="CN7" s="24" t="s">
        <v>102</v>
      </c>
      <c r="CO7" s="24">
        <v>41.4</v>
      </c>
      <c r="CP7" s="24">
        <v>43.6</v>
      </c>
      <c r="CQ7" s="24">
        <v>44.15</v>
      </c>
      <c r="CR7" s="24" t="s">
        <v>102</v>
      </c>
      <c r="CS7" s="24" t="s">
        <v>102</v>
      </c>
      <c r="CT7" s="24">
        <v>50.53</v>
      </c>
      <c r="CU7" s="24">
        <v>51.42</v>
      </c>
      <c r="CV7" s="24">
        <v>48.95</v>
      </c>
      <c r="CW7" s="24">
        <v>59.1</v>
      </c>
      <c r="CX7" s="24" t="s">
        <v>102</v>
      </c>
      <c r="CY7" s="24" t="s">
        <v>102</v>
      </c>
      <c r="CZ7" s="24">
        <v>84.82</v>
      </c>
      <c r="DA7" s="24">
        <v>85.45</v>
      </c>
      <c r="DB7" s="24">
        <v>85.25</v>
      </c>
      <c r="DC7" s="24" t="s">
        <v>102</v>
      </c>
      <c r="DD7" s="24" t="s">
        <v>102</v>
      </c>
      <c r="DE7" s="24">
        <v>82.08</v>
      </c>
      <c r="DF7" s="24">
        <v>81.34</v>
      </c>
      <c r="DG7" s="24">
        <v>81.14</v>
      </c>
      <c r="DH7" s="24">
        <v>95.82</v>
      </c>
      <c r="DI7" s="24" t="s">
        <v>102</v>
      </c>
      <c r="DJ7" s="24" t="s">
        <v>102</v>
      </c>
      <c r="DK7" s="24">
        <v>3.79</v>
      </c>
      <c r="DL7" s="24">
        <v>7.54</v>
      </c>
      <c r="DM7" s="24">
        <v>10.96</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2024-02-22T01:04:36Z</cp:lastPrinted>
  <dcterms:created xsi:type="dcterms:W3CDTF">2023-12-12T00:43:46Z</dcterms:created>
  <dcterms:modified xsi:type="dcterms:W3CDTF">2024-02-22T01:04:42Z</dcterms:modified>
  <cp:category/>
</cp:coreProperties>
</file>