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AM36" i="9"/>
  <c r="C36" i="9"/>
  <c r="AM35" i="9"/>
  <c r="C34" i="9"/>
  <c r="C35"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<sst xmlns="http://schemas.openxmlformats.org/spreadsheetml/2006/main" count="966" uniqueCount="553">
  <si>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</si>
  <si>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</si>
  <si>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</si>
  <si>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</si>
  <si>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</si>
  <si>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</si>
  <si>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</si>
  <si>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</si>
  <si>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</si>
  <si>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</si>
  <si>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</si>
  <si>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</si>
  <si>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</si>
  <si>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</si>
  <si>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</si>
  <si>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</si>
  <si>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</si>
  <si>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</si>
  <si>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</si>
  <si>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</si>
  <si>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</si>
  <si>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</si>
  <si>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</si>
  <si>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</si>
  <si>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</si>
  <si>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</si>
  <si>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</si>
  <si>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</si>
  <si>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</si>
  <si>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</si>
  <si>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</si>
  <si>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</si>
  <si>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</si>
  <si>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</si>
  <si>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</si>
  <si>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</si>
  <si>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</si>
  <si>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</si>
  <si>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</si>
  <si>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</si>
  <si>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</si>
  <si>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</si>
  <si>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</si>
  <si>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</si>
  <si>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</si>
  <si>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</si>
  <si>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</si>
  <si>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</si>
  <si>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</si>
  <si>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</si>
  <si>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</si>
  <si>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</si>
  <si>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</si>
  <si>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</si>
  <si>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</si>
  <si>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</si>
  <si>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</si>
  <si>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</si>
  <si>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</si>
  <si>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</si>
  <si>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</si>
  <si>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</si>
  <si>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</si>
  <si>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</si>
  <si>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</si>
  <si>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</si>
  <si>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</si>
  <si>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</si>
  <si>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</si>
  <si>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</si>
  <si>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</si>
  <si>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</si>
  <si>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</si>
  <si>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</si>
  <si>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</si>
  <si>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</si>
  <si>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</si>
  <si>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</si>
  <si>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</si>
  <si>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</si>
  <si>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</si>
  <si>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</si>
  <si>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</si>
  <si>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</si>
  <si>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</si>
  <si>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</si>
  <si>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</si>
  <si>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</si>
  <si>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</si>
  <si>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</si>
  <si>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</si>
  <si>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</si>
  <si>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</si>
  <si>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</si>
  <si>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</si>
  <si>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</si>
  <si>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</si>
  <si>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</si>
  <si>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</si>
  <si>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</si>
  <si>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</si>
  <si>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</si>
  <si>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</si>
  <si>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</si>
  <si>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</si>
  <si>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</si>
  <si>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</si>
  <si>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</si>
  <si>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</si>
  <si>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</si>
  <si>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</si>
  <si>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</si>
  <si>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</si>
  <si>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</si>
  <si>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</si>
  <si>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</si>
  <si>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</si>
  <si>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</si>
  <si>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</si>
  <si>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</si>
  <si>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</si>
  <si>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</si>
  <si>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</si>
  <si>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</si>
  <si>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</si>
  <si>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</si>
  <si>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</si>
  <si>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</si>
  <si>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</si>
  <si>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</si>
  <si>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</si>
  <si>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</si>
  <si>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</si>
  <si>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</si>
  <si>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</si>
  <si>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</si>
  <si>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</si>
  <si>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</si>
  <si>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</si>
  <si>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</si>
  <si>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</si>
  <si>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</si>
  <si>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</si>
  <si>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</si>
  <si>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</si>
  <si>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</si>
  <si>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</si>
  <si>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</si>
  <si>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</si>
  <si>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</si>
  <si>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</si>
  <si>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</si>
  <si>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</si>
  <si>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</si>
  <si>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</si>
  <si>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</si>
  <si>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</si>
  <si>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</si>
  <si>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</si>
  <si>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</si>
  <si>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</si>
  <si>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</si>
  <si>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</si>
  <si>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</si>
  <si>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</si>
  <si>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</si>
  <si>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</si>
  <si>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</si>
  <si>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</si>
  <si>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</si>
  <si>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</si>
  <si>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</si>
  <si>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</si>
  <si>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</si>
  <si>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</si>
  <si>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</si>
  <si>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</si>
  <si>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</si>
  <si>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</si>
  <si>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</si>
  <si>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</si>
  <si>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</si>
  <si>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</si>
  <si>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</si>
  <si>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</si>
  <si>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</si>
  <si>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</si>
  <si>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</si>
  <si>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</si>
  <si>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</si>
  <si>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</si>
  <si>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</si>
  <si>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</si>
  <si>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</si>
  <si>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茨城県石岡市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</si>
  <si>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</si>
  <si>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</si>
  <si>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</si>
  <si>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</si>
  <si>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</si>
  <si>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</si>
  <si>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</si>
  <si>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</si>
  <si>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</si>
  <si>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</si>
  <si>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</si>
  <si>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</si>
  <si>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</si>
  <si>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</si>
  <si>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</si>
  <si>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</si>
  <si>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</si>
  <si>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</si>
  <si>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</si>
  <si>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</si>
  <si>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</si>
  <si>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</si>
  <si>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</si>
  <si>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</si>
  <si>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</si>
  <si>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</si>
  <si>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</si>
  <si>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</si>
  <si>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</si>
  <si>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</si>
  <si>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</si>
  <si>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</si>
  <si>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</si>
  <si>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</si>
  <si>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</si>
  <si>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</si>
  <si>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</si>
  <si>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</si>
  <si>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</si>
  <si>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</si>
  <si>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</si>
  <si>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</si>
  <si>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</si>
  <si>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</si>
  <si>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</si>
  <si>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</si>
  <si>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</si>
  <si>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</si>
  <si>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</si>
  <si>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</si>
  <si>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</si>
  <si>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</si>
  <si>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</si>
  <si>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</si>
  <si>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</si>
  <si>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</si>
  <si>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</si>
  <si>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</si>
  <si>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</si>
  <si>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</si>
  <si>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</si>
  <si>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</si>
  <si>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</si>
  <si>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</si>
  <si>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</si>
  <si>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</si>
  <si>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</si>
  <si>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</si>
  <si>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</si>
  <si>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</si>
  <si>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</si>
  <si>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</si>
  <si>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</si>
  <si>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</si>
  <si>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</si>
  <si>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</si>
  <si>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</si>
  <si>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</si>
  <si>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</si>
  <si>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</si>
  <si>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</si>
  <si>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</si>
  <si>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</si>
  <si>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</si>
  <si>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</si>
  <si>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</si>
  <si>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</si>
  <si>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</si>
  <si>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</si>
  <si>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</si>
  <si>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</si>
  <si>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</si>
  <si>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</si>
  <si>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</si>
  <si>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</si>
  <si>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</si>
  <si>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</si>
  <si>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</si>
  <si>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</si>
  <si>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</si>
  <si>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</si>
  <si>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</si>
  <si>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</si>
  <si>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</si>
  <si>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</si>
  <si>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</si>
  <si>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</si>
  <si>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</si>
  <si>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</si>
  <si>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</si>
  <si>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</si>
  <si>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</si>
  <si>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</si>
  <si>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</si>
  <si>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</si>
  <si>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</si>
  <si>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</si>
  <si>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</si>
  <si>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</si>
  <si>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</si>
  <si>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</si>
  <si>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</si>
  <si>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</si>
  <si>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</si>
  <si>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</si>
  <si>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</si>
  <si>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</si>
  <si>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</si>
  <si>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</si>
  <si>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</si>
  <si>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</si>
  <si>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</si>
  <si>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</si>
  <si>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</si>
  <si>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</si>
  <si>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</si>
  <si>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</si>
  <si>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</si>
  <si>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</si>
  <si>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</si>
  <si>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</si>
  <si>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</si>
  <si>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</si>
  <si>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</si>
  <si>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</si>
  <si>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</si>
  <si>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</si>
  <si>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</si>
  <si>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茨城県石岡市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</si>
  <si>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</si>
  <si>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</si>
  <si>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</si>
  <si>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</si>
  <si>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</si>
  <si>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</si>
  <si>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</si>
  <si>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</si>
  <si>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</si>
  <si>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</si>
  <si>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</si>
  <si>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</si>
  <si>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</si>
  <si>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</si>
  <si>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</si>
  <si>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</si>
  <si>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</si>
  <si>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</si>
  <si>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</si>
  <si>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</si>
  <si>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</si>
  <si>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</si>
  <si>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</si>
  <si>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</si>
  <si>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</si>
  <si>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</si>
  <si>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</si>
  <si>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</si>
  <si>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</si>
  <si>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</si>
  <si>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</si>
  <si>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</si>
  <si>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</si>
  <si>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</si>
  <si>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</si>
  <si>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</si>
  <si>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</si>
  <si>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</si>
  <si>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t>
    <phoneticPr fontId="5"/>
  </si>
  <si>
    <t>駐車場特別会計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</si>
  <si>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</si>
  <si>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</si>
  <si>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</si>
  <si>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</si>
  <si>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</si>
  <si>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</si>
  <si>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</si>
  <si>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</si>
  <si>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</si>
  <si>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</si>
  <si>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</si>
  <si>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</si>
  <si>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</si>
  <si>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</si>
  <si>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</si>
  <si>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</si>
  <si>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</si>
  <si>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</si>
  <si>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</si>
  <si>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</si>
  <si>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</si>
  <si>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</si>
  <si>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</si>
  <si>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</si>
  <si>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</si>
  <si>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</si>
  <si>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</si>
  <si>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</si>
  <si>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</si>
  <si>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</si>
  <si>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</si>
  <si>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</si>
  <si>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</si>
  <si>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</si>
  <si>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</si>
  <si>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</si>
  <si>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</si>
  <si>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</si>
  <si>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</si>
  <si>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</si>
  <si>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</si>
  <si>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</si>
  <si>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</si>
  <si>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</si>
  <si>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</si>
  <si>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</si>
  <si>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</si>
  <si>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</si>
  <si>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</si>
  <si>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</si>
  <si>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</si>
  <si>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</si>
  <si>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</si>
  <si>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</si>
  <si>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</si>
  <si>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</si>
  <si>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</si>
  <si>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</si>
  <si>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</si>
  <si>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</si>
  <si>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</si>
  <si>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</si>
  <si>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</si>
  <si>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</si>
  <si>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</si>
  <si>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</si>
  <si>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</si>
  <si>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</si>
  <si>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</si>
  <si>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</si>
  <si>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</si>
  <si>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</si>
  <si>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</si>
  <si>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</si>
  <si>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</si>
  <si>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</si>
  <si>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</si>
  <si>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</si>
  <si>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</si>
  <si>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</si>
  <si>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</si>
  <si>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</si>
  <si>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</si>
  <si>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</si>
  <si>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</si>
  <si>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</si>
  <si>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</si>
  <si>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</si>
  <si>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</si>
  <si>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</si>
  <si>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</si>
  <si>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</si>
  <si>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</si>
  <si>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</si>
  <si>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</si>
  <si>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</si>
  <si>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</si>
  <si>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</si>
  <si>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</si>
  <si>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</si>
  <si>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</si>
  <si>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</si>
  <si>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</si>
  <si>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</si>
  <si>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</si>
  <si>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</si>
  <si>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</si>
  <si>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</si>
  <si>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</si>
  <si>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</si>
  <si>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</si>
  <si>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</si>
  <si>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</si>
  <si>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</si>
  <si>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</si>
  <si>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</si>
  <si>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</si>
  <si>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</si>
  <si>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</si>
  <si>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</si>
  <si>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</si>
  <si>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</si>
  <si>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</si>
  <si>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</si>
  <si>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</si>
  <si>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</si>
  <si>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</si>
  <si>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</si>
  <si>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</si>
  <si>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</si>
  <si>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</si>
  <si>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</si>
  <si>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</si>
  <si>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</si>
  <si>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</si>
  <si>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</si>
  <si>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</si>
  <si>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</si>
  <si>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</si>
  <si>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</si>
  <si>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</si>
  <si>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</si>
  <si>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</si>
  <si>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</si>
  <si>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</si>
  <si>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水道事業会計</t>
  </si>
  <si>
    <t>介護保険特別会計</t>
  </si>
  <si>
    <t>下水道事業特別会計</t>
  </si>
  <si>
    <t>簡易水道事業特別会計</t>
  </si>
  <si>
    <t>霊園事業特別会計</t>
  </si>
  <si>
    <t>農業集落排水事業特別会計</t>
  </si>
  <si>
    <t>その他会計（赤字）</t>
  </si>
  <si>
    <t>その他会計（黒字）</t>
  </si>
  <si>
    <t>石岡市産業文化事業団</t>
    <rPh sb="0" eb="2">
      <t>イシオカ</t>
    </rPh>
    <rPh sb="2" eb="3">
      <t>シ</t>
    </rPh>
    <rPh sb="3" eb="5">
      <t>サンギョウ</t>
    </rPh>
    <rPh sb="5" eb="7">
      <t>ブンカ</t>
    </rPh>
    <rPh sb="7" eb="10">
      <t>ジギョウダン</t>
    </rPh>
    <phoneticPr fontId="2"/>
  </si>
  <si>
    <t>まち未来いしおか</t>
    <rPh sb="2" eb="4">
      <t>ミライ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</si>
  <si>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</si>
  <si>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</si>
  <si>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</si>
  <si>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</si>
  <si>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</si>
  <si>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湖北水道企業団</t>
    <rPh sb="0" eb="2">
      <t>コホク</t>
    </rPh>
    <rPh sb="2" eb="4">
      <t>スイドウ</t>
    </rPh>
    <rPh sb="4" eb="6">
      <t>キギョウ</t>
    </rPh>
    <rPh sb="6" eb="7">
      <t>ダン</t>
    </rPh>
    <phoneticPr fontId="2"/>
  </si>
  <si>
    <t>湖北環境衛生組合</t>
    <rPh sb="0" eb="2">
      <t>コホク</t>
    </rPh>
    <rPh sb="2" eb="4">
      <t>カンキョウ</t>
    </rPh>
    <rPh sb="4" eb="6">
      <t>エイセイ</t>
    </rPh>
    <rPh sb="6" eb="8">
      <t>クミアイ</t>
    </rPh>
    <phoneticPr fontId="2"/>
  </si>
  <si>
    <t>霞台厚生施設組合</t>
    <rPh sb="0" eb="2">
      <t>カスミダイ</t>
    </rPh>
    <rPh sb="2" eb="4">
      <t>コウセイ</t>
    </rPh>
    <rPh sb="4" eb="6">
      <t>シセツ</t>
    </rPh>
    <rPh sb="6" eb="8">
      <t>クミアイ</t>
    </rPh>
    <phoneticPr fontId="2"/>
  </si>
  <si>
    <t>新治地方広域事務組合</t>
    <rPh sb="0" eb="2">
      <t>ニイハリ</t>
    </rPh>
    <rPh sb="2" eb="4">
      <t>チホウ</t>
    </rPh>
    <rPh sb="4" eb="6">
      <t>コウイキ</t>
    </rPh>
    <rPh sb="6" eb="8">
      <t>ジム</t>
    </rPh>
    <rPh sb="8" eb="10">
      <t>クミアイ</t>
    </rPh>
    <phoneticPr fontId="2"/>
  </si>
  <si>
    <t>石岡地方斎場組合</t>
    <rPh sb="0" eb="2">
      <t>イシオカ</t>
    </rPh>
    <rPh sb="2" eb="4">
      <t>チホウ</t>
    </rPh>
    <rPh sb="4" eb="6">
      <t>サイジョウ</t>
    </rPh>
    <rPh sb="6" eb="8">
      <t>クミアイ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</si>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</sst>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51951</c:v>
                </c:pt>
                <c:pt idx="1">
                  <c:v>55642</c:v>
                </c:pt>
                <c:pt idx="2">
                  <c:v>58864</c:v>
                </c:pt>
                <c:pt idx="3">
                  <c:v>48833</c:v>
                </c:pt>
                <c:pt idx="4">
                  <c:v>55529</c:v>
                </c:pt>
              </c:numCache>
            </c:numRef>
          </c:val>
          <c:smooth val="0"/>
        </c:ser>
        <c:dLbls>
          <c:showLegendKey val="0"/>
          <c:showVal val="0"/>
          <c:showCatName val="0"/>
          <c:showSerName val="0"/>
          <c:showPercent val="0"/>
          <c:showBubbleSize val="0"/>
        </c:dLbls>
        <c:marker val="1"/>
        <c:smooth val="0"/>
        <c:axId val="128492288"/>
        <c:axId val="128494208"/>
      </c:lineChart>
      <c:catAx>
        <c:axId val="1284922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494208"/>
        <c:crosses val="autoZero"/>
        <c:auto val="1"/>
        <c:lblAlgn val="ctr"/>
        <c:lblOffset val="100"/>
        <c:tickLblSkip val="1"/>
        <c:tickMarkSkip val="1"/>
        <c:noMultiLvlLbl val="0"/>
      </c:catAx>
      <c:valAx>
        <c:axId val="1284942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492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5.39</c:v>
                </c:pt>
                <c:pt idx="1">
                  <c:v>10.76</c:v>
                </c:pt>
                <c:pt idx="2">
                  <c:v>6.85</c:v>
                </c:pt>
                <c:pt idx="3">
                  <c:v>5.9</c:v>
                </c:pt>
                <c:pt idx="4">
                  <c:v>4.8099999999999996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7.78</c:v>
                </c:pt>
                <c:pt idx="1">
                  <c:v>10.6</c:v>
                </c:pt>
                <c:pt idx="2">
                  <c:v>13.03</c:v>
                </c:pt>
                <c:pt idx="3">
                  <c:v>15.21</c:v>
                </c:pt>
                <c:pt idx="4">
                  <c:v>16.809999999999999</c:v>
                </c:pt>
              </c:numCache>
            </c:numRef>
          </c:val>
        </c:ser>
        <c:dLbls>
          <c:showLegendKey val="0"/>
          <c:showVal val="0"/>
          <c:showCatName val="0"/>
          <c:showSerName val="0"/>
          <c:showPercent val="0"/>
          <c:showBubbleSize val="0"/>
        </c:dLbls>
        <c:gapWidth val="250"/>
        <c:overlap val="100"/>
        <c:axId val="130068864"/>
        <c:axId val="130070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13.09</c:v>
                </c:pt>
                <c:pt idx="1">
                  <c:v>8.33</c:v>
                </c:pt>
                <c:pt idx="2">
                  <c:v>0.43</c:v>
                </c:pt>
                <c:pt idx="3">
                  <c:v>1.1499999999999999</c:v>
                </c:pt>
                <c:pt idx="4">
                  <c:v>0.78</c:v>
                </c:pt>
              </c:numCache>
            </c:numRef>
          </c:val>
          <c:smooth val="0"/>
        </c:ser>
        <c:dLbls>
          <c:showLegendKey val="0"/>
          <c:showVal val="0"/>
          <c:showCatName val="0"/>
          <c:showSerName val="0"/>
          <c:showPercent val="0"/>
          <c:showBubbleSize val="0"/>
        </c:dLbls>
        <c:marker val="1"/>
        <c:smooth val="0"/>
        <c:axId val="130068864"/>
        <c:axId val="130070784"/>
      </c:lineChart>
      <c:catAx>
        <c:axId val="13006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070784"/>
        <c:crosses val="autoZero"/>
        <c:auto val="1"/>
        <c:lblAlgn val="ctr"/>
        <c:lblOffset val="100"/>
        <c:tickLblSkip val="1"/>
        <c:tickMarkSkip val="1"/>
        <c:noMultiLvlLbl val="0"/>
      </c:catAx>
      <c:valAx>
        <c:axId val="13007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6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c:v>
                </c:pt>
                <c:pt idx="4">
                  <c:v>#N/A</c:v>
                </c:pt>
                <c:pt idx="5">
                  <c:v>0.01</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0.05</c:v>
                </c:pt>
                <c:pt idx="6">
                  <c:v>#N/A</c:v>
                </c:pt>
                <c:pt idx="7">
                  <c:v>0.01</c:v>
                </c:pt>
                <c:pt idx="8">
                  <c:v>#N/A</c:v>
                </c:pt>
                <c:pt idx="9">
                  <c:v>0.01</c:v>
                </c:pt>
              </c:numCache>
            </c:numRef>
          </c:val>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0.03</c:v>
                </c:pt>
                <c:pt idx="4">
                  <c:v>#N/A</c:v>
                </c:pt>
                <c:pt idx="5">
                  <c:v>0.01</c:v>
                </c:pt>
                <c:pt idx="6">
                  <c:v>#N/A</c:v>
                </c:pt>
                <c:pt idx="7">
                  <c:v>0.02</c:v>
                </c:pt>
                <c:pt idx="8">
                  <c:v>#N/A</c:v>
                </c:pt>
                <c:pt idx="9">
                  <c:v>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0.15</c:v>
                </c:pt>
                <c:pt idx="2">
                  <c:v>#N/A</c:v>
                </c:pt>
                <c:pt idx="3">
                  <c:v>0.1</c:v>
                </c:pt>
                <c:pt idx="4">
                  <c:v>#N/A</c:v>
                </c:pt>
                <c:pt idx="5">
                  <c:v>0.12</c:v>
                </c:pt>
                <c:pt idx="6">
                  <c:v>#N/A</c:v>
                </c:pt>
                <c:pt idx="7">
                  <c:v>0.11</c:v>
                </c:pt>
                <c:pt idx="8">
                  <c:v>#N/A</c:v>
                </c:pt>
                <c:pt idx="9">
                  <c:v>0.12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c:v>
                </c:pt>
                <c:pt idx="2">
                  <c:v>#N/A</c:v>
                </c:pt>
                <c:pt idx="3">
                  <c:v>0.35</c:v>
                </c:pt>
                <c:pt idx="4">
                  <c:v>#N/A</c:v>
                </c:pt>
                <c:pt idx="5">
                  <c:v>0.09</c:v>
                </c:pt>
                <c:pt idx="6">
                  <c:v>#N/A</c:v>
                </c:pt>
                <c:pt idx="7">
                  <c:v>0.17</c:v>
                </c:pt>
                <c:pt idx="8">
                  <c:v>#N/A</c:v>
                </c:pt>
                <c:pt idx="9">
                  <c:v>0.31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2.2000000000000002</c:v>
                </c:pt>
                <c:pt idx="2">
                  <c:v>#N/A</c:v>
                </c:pt>
                <c:pt idx="3">
                  <c:v>1.95</c:v>
                </c:pt>
                <c:pt idx="4">
                  <c:v>#N/A</c:v>
                </c:pt>
                <c:pt idx="5">
                  <c:v>1.52</c:v>
                </c:pt>
                <c:pt idx="6">
                  <c:v>#N/A</c:v>
                </c:pt>
                <c:pt idx="7">
                  <c:v>1.28</c:v>
                </c:pt>
                <c:pt idx="8">
                  <c:v>#N/A</c:v>
                </c:pt>
                <c:pt idx="9">
                  <c:v>1.1299999999999999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0.65</c:v>
                </c:pt>
                <c:pt idx="2">
                  <c:v>#N/A</c:v>
                </c:pt>
                <c:pt idx="3">
                  <c:v>0.61</c:v>
                </c:pt>
                <c:pt idx="4">
                  <c:v>#N/A</c:v>
                </c:pt>
                <c:pt idx="5">
                  <c:v>1</c:v>
                </c:pt>
                <c:pt idx="6">
                  <c:v>#N/A</c:v>
                </c:pt>
                <c:pt idx="7">
                  <c:v>1.68</c:v>
                </c:pt>
                <c:pt idx="8">
                  <c:v>#N/A</c:v>
                </c:pt>
                <c:pt idx="9">
                  <c:v>1.45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5.35</c:v>
                </c:pt>
                <c:pt idx="2">
                  <c:v>#N/A</c:v>
                </c:pt>
                <c:pt idx="3">
                  <c:v>10.72</c:v>
                </c:pt>
                <c:pt idx="4">
                  <c:v>#N/A</c:v>
                </c:pt>
                <c:pt idx="5">
                  <c:v>6.83</c:v>
                </c:pt>
                <c:pt idx="6">
                  <c:v>#N/A</c:v>
                </c:pt>
                <c:pt idx="7">
                  <c:v>5.87</c:v>
                </c:pt>
                <c:pt idx="8">
                  <c:v>#N/A</c:v>
                </c:pt>
                <c:pt idx="9">
                  <c:v>4.78</c:v>
                </c:pt>
              </c:numCache>
            </c:numRef>
          </c:val>
        </c:ser>
        <c:dLbls>
          <c:showLegendKey val="0"/>
          <c:showVal val="0"/>
          <c:showCatName val="0"/>
          <c:showSerName val="0"/>
          <c:showPercent val="0"/>
          <c:showBubbleSize val="0"/>
        </c:dLbls>
        <c:gapWidth val="150"/>
        <c:overlap val="100"/>
        <c:axId val="130262528"/>
        <c:axId val="130264064"/>
      </c:barChart>
      <c:catAx>
        <c:axId val="13026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264064"/>
        <c:crosses val="autoZero"/>
        <c:auto val="1"/>
        <c:lblAlgn val="ctr"/>
        <c:lblOffset val="100"/>
        <c:tickLblSkip val="1"/>
        <c:tickMarkSkip val="1"/>
        <c:noMultiLvlLbl val="0"/>
      </c:catAx>
      <c:valAx>
        <c:axId val="13026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62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8E-2"/>
          <c:y val="8.7976539589442848E-2"/>
          <c:w val="0.90356317136844067"/>
          <c:h val="0.639296187683286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3045</c:v>
                </c:pt>
                <c:pt idx="5">
                  <c:v>2856</c:v>
                </c:pt>
                <c:pt idx="8">
                  <c:v>2921</c:v>
                </c:pt>
                <c:pt idx="11">
                  <c:v>3015</c:v>
                </c:pt>
                <c:pt idx="14">
                  <c:v>3198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204</c:v>
                </c:pt>
                <c:pt idx="3">
                  <c:v>203</c:v>
                </c:pt>
                <c:pt idx="6">
                  <c:v>190</c:v>
                </c:pt>
                <c:pt idx="9">
                  <c:v>174</c:v>
                </c:pt>
                <c:pt idx="12">
                  <c:v>161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208</c:v>
                </c:pt>
                <c:pt idx="3">
                  <c:v>164</c:v>
                </c:pt>
                <c:pt idx="6">
                  <c:v>135</c:v>
                </c:pt>
                <c:pt idx="9">
                  <c:v>132</c:v>
                </c:pt>
                <c:pt idx="12">
                  <c:v>127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1493</c:v>
                </c:pt>
                <c:pt idx="3">
                  <c:v>1552</c:v>
                </c:pt>
                <c:pt idx="6">
                  <c:v>1382</c:v>
                </c:pt>
                <c:pt idx="9">
                  <c:v>1368</c:v>
                </c:pt>
                <c:pt idx="12">
                  <c:v>1455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30</c:v>
                </c:pt>
                <c:pt idx="3">
                  <c:v>30</c:v>
                </c:pt>
                <c:pt idx="6">
                  <c:v>27</c:v>
                </c:pt>
                <c:pt idx="9">
                  <c:v>23</c:v>
                </c:pt>
                <c:pt idx="12">
                  <c:v>20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2971</c:v>
                </c:pt>
                <c:pt idx="3">
                  <c:v>2654</c:v>
                </c:pt>
                <c:pt idx="6">
                  <c:v>2980</c:v>
                </c:pt>
                <c:pt idx="9">
                  <c:v>2697</c:v>
                </c:pt>
                <c:pt idx="12">
                  <c:v>2842</c:v>
                </c:pt>
              </c:numCache>
            </c:numRef>
          </c:val>
        </c:ser>
        <c:dLbls>
          <c:showLegendKey val="0"/>
          <c:showVal val="0"/>
          <c:showCatName val="0"/>
          <c:showSerName val="0"/>
          <c:showPercent val="0"/>
          <c:showBubbleSize val="0"/>
        </c:dLbls>
        <c:gapWidth val="100"/>
        <c:overlap val="100"/>
        <c:axId val="131928832"/>
        <c:axId val="131930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1861</c:v>
                </c:pt>
                <c:pt idx="2">
                  <c:v>#N/A</c:v>
                </c:pt>
                <c:pt idx="3">
                  <c:v>#N/A</c:v>
                </c:pt>
                <c:pt idx="4">
                  <c:v>1747</c:v>
                </c:pt>
                <c:pt idx="5">
                  <c:v>#N/A</c:v>
                </c:pt>
                <c:pt idx="6">
                  <c:v>#N/A</c:v>
                </c:pt>
                <c:pt idx="7">
                  <c:v>1793</c:v>
                </c:pt>
                <c:pt idx="8">
                  <c:v>#N/A</c:v>
                </c:pt>
                <c:pt idx="9">
                  <c:v>#N/A</c:v>
                </c:pt>
                <c:pt idx="10">
                  <c:v>1379</c:v>
                </c:pt>
                <c:pt idx="11">
                  <c:v>#N/A</c:v>
                </c:pt>
                <c:pt idx="12">
                  <c:v>#N/A</c:v>
                </c:pt>
                <c:pt idx="13">
                  <c:v>1407</c:v>
                </c:pt>
                <c:pt idx="14">
                  <c:v>#N/A</c:v>
                </c:pt>
              </c:numCache>
            </c:numRef>
          </c:val>
          <c:smooth val="0"/>
        </c:ser>
        <c:dLbls>
          <c:showLegendKey val="0"/>
          <c:showVal val="0"/>
          <c:showCatName val="0"/>
          <c:showSerName val="0"/>
          <c:showPercent val="0"/>
          <c:showBubbleSize val="0"/>
        </c:dLbls>
        <c:marker val="1"/>
        <c:smooth val="0"/>
        <c:axId val="131928832"/>
        <c:axId val="131930752"/>
      </c:lineChart>
      <c:catAx>
        <c:axId val="13192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930752"/>
        <c:crosses val="autoZero"/>
        <c:auto val="1"/>
        <c:lblAlgn val="ctr"/>
        <c:lblOffset val="100"/>
        <c:tickLblSkip val="1"/>
        <c:tickMarkSkip val="1"/>
        <c:noMultiLvlLbl val="0"/>
      </c:catAx>
      <c:valAx>
        <c:axId val="13193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2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29"/>
          <c:h val="0.589182127738552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29471</c:v>
                </c:pt>
                <c:pt idx="5">
                  <c:v>29768</c:v>
                </c:pt>
                <c:pt idx="8">
                  <c:v>30340</c:v>
                </c:pt>
                <c:pt idx="11">
                  <c:v>31627</c:v>
                </c:pt>
                <c:pt idx="14">
                  <c:v>31183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5323</c:v>
                </c:pt>
                <c:pt idx="5">
                  <c:v>5306</c:v>
                </c:pt>
                <c:pt idx="8">
                  <c:v>5470</c:v>
                </c:pt>
                <c:pt idx="11">
                  <c:v>4869</c:v>
                </c:pt>
                <c:pt idx="14">
                  <c:v>4856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7051</c:v>
                </c:pt>
                <c:pt idx="5">
                  <c:v>8007</c:v>
                </c:pt>
                <c:pt idx="8">
                  <c:v>9420</c:v>
                </c:pt>
                <c:pt idx="11">
                  <c:v>10275</c:v>
                </c:pt>
                <c:pt idx="14">
                  <c:v>10470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17</c:v>
                </c:pt>
                <c:pt idx="3">
                  <c:v>13</c:v>
                </c:pt>
                <c:pt idx="6">
                  <c:v>11</c:v>
                </c:pt>
                <c:pt idx="9">
                  <c:v>7</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7277</c:v>
                </c:pt>
                <c:pt idx="3">
                  <c:v>6969</c:v>
                </c:pt>
                <c:pt idx="6">
                  <c:v>6705</c:v>
                </c:pt>
                <c:pt idx="9">
                  <c:v>6295</c:v>
                </c:pt>
                <c:pt idx="12">
                  <c:v>5916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978</c:v>
                </c:pt>
                <c:pt idx="3">
                  <c:v>824</c:v>
                </c:pt>
                <c:pt idx="6">
                  <c:v>767</c:v>
                </c:pt>
                <c:pt idx="9">
                  <c:v>619</c:v>
                </c:pt>
                <c:pt idx="12">
                  <c:v>502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18698</c:v>
                </c:pt>
                <c:pt idx="3">
                  <c:v>19093</c:v>
                </c:pt>
                <c:pt idx="6">
                  <c:v>19267</c:v>
                </c:pt>
                <c:pt idx="9">
                  <c:v>18451</c:v>
                </c:pt>
                <c:pt idx="12">
                  <c:v>17625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1528</c:v>
                </c:pt>
                <c:pt idx="3">
                  <c:v>1334</c:v>
                </c:pt>
                <c:pt idx="6">
                  <c:v>1151</c:v>
                </c:pt>
                <c:pt idx="9">
                  <c:v>983</c:v>
                </c:pt>
                <c:pt idx="12">
                  <c:v>826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25998</c:v>
                </c:pt>
                <c:pt idx="3">
                  <c:v>27106</c:v>
                </c:pt>
                <c:pt idx="6">
                  <c:v>27841</c:v>
                </c:pt>
                <c:pt idx="9">
                  <c:v>29213</c:v>
                </c:pt>
                <c:pt idx="12">
                  <c:v>29297</c:v>
                </c:pt>
              </c:numCache>
            </c:numRef>
          </c:val>
        </c:ser>
        <c:dLbls>
          <c:showLegendKey val="0"/>
          <c:showVal val="0"/>
          <c:showCatName val="0"/>
          <c:showSerName val="0"/>
          <c:showPercent val="0"/>
          <c:showBubbleSize val="0"/>
        </c:dLbls>
        <c:gapWidth val="100"/>
        <c:overlap val="100"/>
        <c:axId val="133052672"/>
        <c:axId val="133071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12651</c:v>
                </c:pt>
                <c:pt idx="2">
                  <c:v>#N/A</c:v>
                </c:pt>
                <c:pt idx="3">
                  <c:v>#N/A</c:v>
                </c:pt>
                <c:pt idx="4">
                  <c:v>12258</c:v>
                </c:pt>
                <c:pt idx="5">
                  <c:v>#N/A</c:v>
                </c:pt>
                <c:pt idx="6">
                  <c:v>#N/A</c:v>
                </c:pt>
                <c:pt idx="7">
                  <c:v>10512</c:v>
                </c:pt>
                <c:pt idx="8">
                  <c:v>#N/A</c:v>
                </c:pt>
                <c:pt idx="9">
                  <c:v>#N/A</c:v>
                </c:pt>
                <c:pt idx="10">
                  <c:v>8797</c:v>
                </c:pt>
                <c:pt idx="11">
                  <c:v>#N/A</c:v>
                </c:pt>
                <c:pt idx="12">
                  <c:v>#N/A</c:v>
                </c:pt>
                <c:pt idx="13">
                  <c:v>7657</c:v>
                </c:pt>
                <c:pt idx="14">
                  <c:v>#N/A</c:v>
                </c:pt>
              </c:numCache>
            </c:numRef>
          </c:val>
          <c:smooth val="0"/>
        </c:ser>
        <c:dLbls>
          <c:showLegendKey val="0"/>
          <c:showVal val="0"/>
          <c:showCatName val="0"/>
          <c:showSerName val="0"/>
          <c:showPercent val="0"/>
          <c:showBubbleSize val="0"/>
        </c:dLbls>
        <c:marker val="1"/>
        <c:smooth val="0"/>
        <c:axId val="133052672"/>
        <c:axId val="133071232"/>
      </c:lineChart>
      <c:catAx>
        <c:axId val="13305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071232"/>
        <c:crosses val="autoZero"/>
        <c:auto val="1"/>
        <c:lblAlgn val="ctr"/>
        <c:lblOffset val="100"/>
        <c:tickLblSkip val="1"/>
        <c:tickMarkSkip val="1"/>
        <c:noMultiLvlLbl val="0"/>
      </c:catAx>
      <c:valAx>
        <c:axId val="13307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5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78,221
77,346
215.53
30,045,932
29,042,158
861,523
17,913,797
29,296,730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50">
              <a:latin typeface="ＭＳ Ｐゴシック"/>
            </a:rPr>
            <a:t>類似団体平均と比較すると</a:t>
          </a:r>
          <a:r>
            <a:rPr kumimoji="1" lang="en-US" altLang="ja-JP" sz="1150">
              <a:latin typeface="ＭＳ Ｐゴシック"/>
            </a:rPr>
            <a:t>0.02</a:t>
          </a:r>
          <a:r>
            <a:rPr kumimoji="1" lang="ja-JP" altLang="en-US" sz="1150">
              <a:latin typeface="ＭＳ Ｐゴシック"/>
            </a:rPr>
            <a:t>ポイント下回り，前年度と比較して</a:t>
          </a:r>
          <a:r>
            <a:rPr kumimoji="1" lang="en-US" altLang="ja-JP" sz="1150">
              <a:latin typeface="ＭＳ Ｐゴシック"/>
            </a:rPr>
            <a:t>0.01</a:t>
          </a:r>
          <a:r>
            <a:rPr kumimoji="1" lang="ja-JP" altLang="en-US" sz="1150">
              <a:latin typeface="ＭＳ Ｐゴシック"/>
            </a:rPr>
            <a:t>ポイント増加した。主な要因として，基準財政収入額は税率増による地方消費税交付金の増，納税義務者の増による市税の増，基準財政需要額は新たに償還を開始した合併特例債等の償還による公債費の増により，</a:t>
          </a:r>
          <a:r>
            <a:rPr kumimoji="1" lang="ja-JP" altLang="ja-JP" sz="1150">
              <a:solidFill>
                <a:schemeClr val="dk1"/>
              </a:solidFill>
              <a:latin typeface="+mn-lt"/>
              <a:ea typeface="+mn-ea"/>
              <a:cs typeface="+mn-cs"/>
            </a:rPr>
            <a:t>基準財政収入額</a:t>
          </a:r>
          <a:r>
            <a:rPr kumimoji="1" lang="ja-JP" altLang="en-US" sz="1150">
              <a:solidFill>
                <a:schemeClr val="dk1"/>
              </a:solidFill>
              <a:latin typeface="+mn-lt"/>
              <a:ea typeface="+mn-ea"/>
              <a:cs typeface="+mn-cs"/>
            </a:rPr>
            <a:t>と</a:t>
          </a:r>
          <a:r>
            <a:rPr kumimoji="1" lang="ja-JP" altLang="ja-JP" sz="1150">
              <a:solidFill>
                <a:schemeClr val="dk1"/>
              </a:solidFill>
              <a:latin typeface="+mn-lt"/>
              <a:ea typeface="+mn-ea"/>
              <a:cs typeface="+mn-cs"/>
            </a:rPr>
            <a:t>基準財政需要額</a:t>
          </a:r>
          <a:r>
            <a:rPr kumimoji="1" lang="ja-JP" altLang="en-US" sz="1150">
              <a:latin typeface="ＭＳ Ｐゴシック"/>
            </a:rPr>
            <a:t>ともに増加し，公債費等の増による基準財政需要額の増の割合が大きかったため，単年度の指数は減少したが，平成</a:t>
          </a:r>
          <a:r>
            <a:rPr kumimoji="1" lang="en-US" altLang="ja-JP" sz="1150">
              <a:latin typeface="ＭＳ Ｐゴシック"/>
            </a:rPr>
            <a:t>23</a:t>
          </a:r>
          <a:r>
            <a:rPr kumimoji="1" lang="ja-JP" altLang="en-US" sz="1150">
              <a:latin typeface="ＭＳ Ｐゴシック"/>
            </a:rPr>
            <a:t>年度のほうが指数が低かったため，３カ年平均では増加した。</a:t>
          </a:r>
          <a:endParaRPr kumimoji="1" lang="en-US" altLang="ja-JP" sz="1150">
            <a:latin typeface="ＭＳ Ｐゴシック"/>
          </a:endParaRPr>
        </a:p>
        <a:p>
          <a:r>
            <a:rPr kumimoji="1" lang="en-US" altLang="ja-JP" sz="1150">
              <a:latin typeface="ＭＳ Ｐゴシック"/>
            </a:rPr>
            <a:t>   </a:t>
          </a:r>
          <a:r>
            <a:rPr kumimoji="1" lang="ja-JP" altLang="en-US" sz="1150">
              <a:latin typeface="ＭＳ Ｐゴシック"/>
            </a:rPr>
            <a:t>引き続き，自主財源の柱である市税の徴収強化等による収入の確保に努める。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127907</xdr:rowOff>
    </xdr:to>
    <xdr:cxnSp macro="">
      <xdr:nvCxnSpPr>
        <xdr:cNvPr id="69" name="直線コネクタ 68"/>
        <xdr:cNvCxnSpPr/>
      </xdr:nvCxnSpPr>
      <xdr:spPr>
        <a:xfrm flipV="1">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2" name="直線コネクタ 71"/>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110672</xdr:rowOff>
    </xdr:from>
    <xdr:to>
      <xdr:col>4</xdr:col>
      <xdr:colOff>482600</xdr:colOff>
      <xdr:row>41</xdr:row>
      <xdr:rowOff>127907</xdr:rowOff>
    </xdr:to>
    <xdr:cxnSp macro="">
      <xdr:nvCxnSpPr>
        <xdr:cNvPr id="75" name="直線コネクタ 74"/>
        <xdr:cNvCxnSpPr/>
      </xdr:nvCxnSpPr>
      <xdr:spPr>
        <a:xfrm>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110672</xdr:rowOff>
    </xdr:to>
    <xdr:cxnSp macro="">
      <xdr:nvCxnSpPr>
        <xdr:cNvPr id="78" name="直線コネクタ 77"/>
        <xdr:cNvCxnSpPr/>
      </xdr:nvCxnSpPr>
      <xdr:spPr>
        <a:xfrm>
          <a:off x="1447800" y="70884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8" name="円/楕円 87"/>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31949</xdr:rowOff>
    </xdr:from>
    <xdr:ext cx="762000" cy="259045"/>
    <xdr:sp macro="" textlink="">
      <xdr:nvSpPr>
        <xdr:cNvPr id="89" name="財政力該当値テキスト"/>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91" name="テキスト ボックス 90"/>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2" name="円/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93" name="テキスト ボックス 92"/>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59872</xdr:rowOff>
    </xdr:from>
    <xdr:to>
      <xdr:col>3</xdr:col>
      <xdr:colOff>330200</xdr:colOff>
      <xdr:row>41</xdr:row>
      <xdr:rowOff>161472</xdr:rowOff>
    </xdr:to>
    <xdr:sp macro="" textlink="">
      <xdr:nvSpPr>
        <xdr:cNvPr id="94" name="円/楕円 93"/>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146249</xdr:rowOff>
    </xdr:from>
    <xdr:ext cx="762000" cy="259045"/>
    <xdr:sp macro="" textlink="">
      <xdr:nvSpPr>
        <xdr:cNvPr id="95" name="テキスト ボックス 94"/>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6" name="円/楕円 95"/>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7" name="テキスト ボックス 96"/>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0.6</a:t>
          </a:r>
          <a:r>
            <a:rPr kumimoji="1" lang="ja-JP" altLang="en-US" sz="1300">
              <a:latin typeface="ＭＳ Ｐゴシック"/>
            </a:rPr>
            <a:t>ポイント下回り，前年度と比較して</a:t>
          </a:r>
          <a:r>
            <a:rPr kumimoji="1" lang="en-US" altLang="ja-JP" sz="1300">
              <a:latin typeface="ＭＳ Ｐゴシック"/>
            </a:rPr>
            <a:t>0.2</a:t>
          </a:r>
          <a:r>
            <a:rPr kumimoji="1" lang="ja-JP" altLang="en-US" sz="1300">
              <a:latin typeface="ＭＳ Ｐゴシック"/>
            </a:rPr>
            <a:t>ポイント減少した。主な要因としては，経常一般財源等の地方交付税が増加したこと，経常経費に充当した一般財源の内，児童手当・児童扶養手当等の扶助費が減少したこと等があげられる。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引き続き，市税滞納額の縮減や課税の適正化に努め，財政健全化への取組みを緩めることなく継続する。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109728</xdr:rowOff>
    </xdr:from>
    <xdr:to>
      <xdr:col>7</xdr:col>
      <xdr:colOff>152400</xdr:colOff>
      <xdr:row>61</xdr:row>
      <xdr:rowOff>119380</xdr:rowOff>
    </xdr:to>
    <xdr:cxnSp macro="">
      <xdr:nvCxnSpPr>
        <xdr:cNvPr id="130" name="直線コネクタ 129"/>
        <xdr:cNvCxnSpPr/>
      </xdr:nvCxnSpPr>
      <xdr:spPr>
        <a:xfrm flipV="1">
          <a:off x="4114800" y="105681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61</xdr:row>
      <xdr:rowOff>124206</xdr:rowOff>
    </xdr:to>
    <xdr:cxnSp macro="">
      <xdr:nvCxnSpPr>
        <xdr:cNvPr id="133" name="直線コネクタ 132"/>
        <xdr:cNvCxnSpPr/>
      </xdr:nvCxnSpPr>
      <xdr:spPr>
        <a:xfrm flipV="1">
          <a:off x="3225800" y="105778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126746</xdr:rowOff>
    </xdr:from>
    <xdr:to>
      <xdr:col>4</xdr:col>
      <xdr:colOff>482600</xdr:colOff>
      <xdr:row>61</xdr:row>
      <xdr:rowOff>124206</xdr:rowOff>
    </xdr:to>
    <xdr:cxnSp macro="">
      <xdr:nvCxnSpPr>
        <xdr:cNvPr id="136" name="直線コネクタ 135"/>
        <xdr:cNvCxnSpPr/>
      </xdr:nvCxnSpPr>
      <xdr:spPr>
        <a:xfrm>
          <a:off x="2336800" y="104137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126746</xdr:rowOff>
    </xdr:from>
    <xdr:to>
      <xdr:col>3</xdr:col>
      <xdr:colOff>279400</xdr:colOff>
      <xdr:row>60</xdr:row>
      <xdr:rowOff>131572</xdr:rowOff>
    </xdr:to>
    <xdr:cxnSp macro="">
      <xdr:nvCxnSpPr>
        <xdr:cNvPr id="139" name="直線コネクタ 138"/>
        <xdr:cNvCxnSpPr/>
      </xdr:nvCxnSpPr>
      <xdr:spPr>
        <a:xfrm flipV="1">
          <a:off x="1447800" y="104137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58928</xdr:rowOff>
    </xdr:from>
    <xdr:to>
      <xdr:col>7</xdr:col>
      <xdr:colOff>203200</xdr:colOff>
      <xdr:row>61</xdr:row>
      <xdr:rowOff>160528</xdr:rowOff>
    </xdr:to>
    <xdr:sp macro="" textlink="">
      <xdr:nvSpPr>
        <xdr:cNvPr id="149" name="円/楕円 148"/>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75455</xdr:rowOff>
    </xdr:from>
    <xdr:ext cx="762000" cy="259045"/>
    <xdr:sp macro="" textlink="">
      <xdr:nvSpPr>
        <xdr:cNvPr id="150" name="財政構造の弾力性該当値テキスト"/>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68580</xdr:rowOff>
    </xdr:from>
    <xdr:to>
      <xdr:col>6</xdr:col>
      <xdr:colOff>50800</xdr:colOff>
      <xdr:row>61</xdr:row>
      <xdr:rowOff>170180</xdr:rowOff>
    </xdr:to>
    <xdr:sp macro="" textlink="">
      <xdr:nvSpPr>
        <xdr:cNvPr id="151" name="円/楕円 150"/>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52" name="テキスト ボックス 151"/>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73406</xdr:rowOff>
    </xdr:from>
    <xdr:to>
      <xdr:col>4</xdr:col>
      <xdr:colOff>533400</xdr:colOff>
      <xdr:row>62</xdr:row>
      <xdr:rowOff>3556</xdr:rowOff>
    </xdr:to>
    <xdr:sp macro="" textlink="">
      <xdr:nvSpPr>
        <xdr:cNvPr id="153" name="円/楕円 152"/>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159783</xdr:rowOff>
    </xdr:from>
    <xdr:ext cx="762000" cy="259045"/>
    <xdr:sp macro="" textlink="">
      <xdr:nvSpPr>
        <xdr:cNvPr id="154" name="テキスト ボックス 153"/>
        <xdr:cNvSpPr txBox="1"/>
      </xdr:nvSpPr>
      <xdr:spPr>
        <a:xfrm>
          <a:off x="2844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75946</xdr:rowOff>
    </xdr:from>
    <xdr:to>
      <xdr:col>3</xdr:col>
      <xdr:colOff>330200</xdr:colOff>
      <xdr:row>61</xdr:row>
      <xdr:rowOff>6096</xdr:rowOff>
    </xdr:to>
    <xdr:sp macro="" textlink="">
      <xdr:nvSpPr>
        <xdr:cNvPr id="155" name="円/楕円 154"/>
        <xdr:cNvSpPr/>
      </xdr:nvSpPr>
      <xdr:spPr>
        <a:xfrm>
          <a:off x="2286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16273</xdr:rowOff>
    </xdr:from>
    <xdr:ext cx="762000" cy="259045"/>
    <xdr:sp macro="" textlink="">
      <xdr:nvSpPr>
        <xdr:cNvPr id="156" name="テキスト ボックス 155"/>
        <xdr:cNvSpPr txBox="1"/>
      </xdr:nvSpPr>
      <xdr:spPr>
        <a:xfrm>
          <a:off x="1955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80772</xdr:rowOff>
    </xdr:from>
    <xdr:to>
      <xdr:col>2</xdr:col>
      <xdr:colOff>127000</xdr:colOff>
      <xdr:row>61</xdr:row>
      <xdr:rowOff>10922</xdr:rowOff>
    </xdr:to>
    <xdr:sp macro="" textlink="">
      <xdr:nvSpPr>
        <xdr:cNvPr id="157" name="円/楕円 156"/>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21099</xdr:rowOff>
    </xdr:from>
    <xdr:ext cx="762000" cy="259045"/>
    <xdr:sp macro="" textlink="">
      <xdr:nvSpPr>
        <xdr:cNvPr id="158" name="テキスト ボックス 157"/>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[108,916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12,396</a:t>
          </a:r>
          <a:r>
            <a:rPr kumimoji="1" lang="ja-JP" altLang="en-US" sz="1300">
              <a:latin typeface="ＭＳ Ｐゴシック"/>
            </a:rPr>
            <a:t>円下回っているが，前年度と比較すると</a:t>
          </a:r>
          <a:r>
            <a:rPr kumimoji="1" lang="en-US" altLang="ja-JP" sz="1300">
              <a:latin typeface="ＭＳ Ｐゴシック"/>
            </a:rPr>
            <a:t>3,319</a:t>
          </a:r>
          <a:r>
            <a:rPr kumimoji="1" lang="ja-JP" altLang="en-US" sz="1300">
              <a:latin typeface="ＭＳ Ｐゴシック"/>
            </a:rPr>
            <a:t>円増加した。主な要因としては，勧奨退職を含む退職者が多かったため人件費は減少した一方，各公共施設の維持管理経費等の物件費が増加したこと等があげられる。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今後も職員の定員管理，給与の適正化や事務事業の節減に努めるとともに，物件費の削減等を徹底し，これらの経費の抑制に努めていく。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125555</xdr:rowOff>
    </xdr:from>
    <xdr:to>
      <xdr:col>7</xdr:col>
      <xdr:colOff>152400</xdr:colOff>
      <xdr:row>81</xdr:row>
      <xdr:rowOff>132229</xdr:rowOff>
    </xdr:to>
    <xdr:cxnSp macro="">
      <xdr:nvCxnSpPr>
        <xdr:cNvPr id="192" name="直線コネクタ 191"/>
        <xdr:cNvCxnSpPr/>
      </xdr:nvCxnSpPr>
      <xdr:spPr>
        <a:xfrm>
          <a:off x="4114800" y="14013005"/>
          <a:ext cx="8382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117006</xdr:rowOff>
    </xdr:from>
    <xdr:ext cx="762000" cy="259045"/>
    <xdr:sp macro="" textlink="">
      <xdr:nvSpPr>
        <xdr:cNvPr id="193" name="人件費・物件費等の状況平均値テキスト"/>
        <xdr:cNvSpPr txBox="1"/>
      </xdr:nvSpPr>
      <xdr:spPr>
        <a:xfrm>
          <a:off x="5041900" y="14004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122470</xdr:rowOff>
    </xdr:from>
    <xdr:to>
      <xdr:col>6</xdr:col>
      <xdr:colOff>0</xdr:colOff>
      <xdr:row>81</xdr:row>
      <xdr:rowOff>125555</xdr:rowOff>
    </xdr:to>
    <xdr:cxnSp macro="">
      <xdr:nvCxnSpPr>
        <xdr:cNvPr id="195" name="直線コネクタ 194"/>
        <xdr:cNvCxnSpPr/>
      </xdr:nvCxnSpPr>
      <xdr:spPr>
        <a:xfrm>
          <a:off x="3225800" y="14009920"/>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122470</xdr:rowOff>
    </xdr:from>
    <xdr:to>
      <xdr:col>4</xdr:col>
      <xdr:colOff>482600</xdr:colOff>
      <xdr:row>81</xdr:row>
      <xdr:rowOff>126780</xdr:rowOff>
    </xdr:to>
    <xdr:cxnSp macro="">
      <xdr:nvCxnSpPr>
        <xdr:cNvPr id="198" name="直線コネクタ 197"/>
        <xdr:cNvCxnSpPr/>
      </xdr:nvCxnSpPr>
      <xdr:spPr>
        <a:xfrm flipV="1">
          <a:off x="2336800" y="14009920"/>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116982</xdr:rowOff>
    </xdr:from>
    <xdr:to>
      <xdr:col>3</xdr:col>
      <xdr:colOff>279400</xdr:colOff>
      <xdr:row>81</xdr:row>
      <xdr:rowOff>126780</xdr:rowOff>
    </xdr:to>
    <xdr:cxnSp macro="">
      <xdr:nvCxnSpPr>
        <xdr:cNvPr id="201" name="直線コネクタ 200"/>
        <xdr:cNvCxnSpPr/>
      </xdr:nvCxnSpPr>
      <xdr:spPr>
        <a:xfrm>
          <a:off x="1447800" y="1400443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81429</xdr:rowOff>
    </xdr:from>
    <xdr:to>
      <xdr:col>7</xdr:col>
      <xdr:colOff>203200</xdr:colOff>
      <xdr:row>82</xdr:row>
      <xdr:rowOff>11579</xdr:rowOff>
    </xdr:to>
    <xdr:sp macro="" textlink="">
      <xdr:nvSpPr>
        <xdr:cNvPr id="211" name="円/楕円 210"/>
        <xdr:cNvSpPr/>
      </xdr:nvSpPr>
      <xdr:spPr>
        <a:xfrm>
          <a:off x="4902200" y="139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2706</xdr:rowOff>
    </xdr:from>
    <xdr:ext cx="762000" cy="259045"/>
    <xdr:sp macro="" textlink="">
      <xdr:nvSpPr>
        <xdr:cNvPr id="212" name="人件費・物件費等の状況該当値テキスト"/>
        <xdr:cNvSpPr txBox="1"/>
      </xdr:nvSpPr>
      <xdr:spPr>
        <a:xfrm>
          <a:off x="5041900" y="1389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108,916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74755</xdr:rowOff>
    </xdr:from>
    <xdr:to>
      <xdr:col>6</xdr:col>
      <xdr:colOff>50800</xdr:colOff>
      <xdr:row>82</xdr:row>
      <xdr:rowOff>4905</xdr:rowOff>
    </xdr:to>
    <xdr:sp macro="" textlink="">
      <xdr:nvSpPr>
        <xdr:cNvPr id="213" name="円/楕円 212"/>
        <xdr:cNvSpPr/>
      </xdr:nvSpPr>
      <xdr:spPr>
        <a:xfrm>
          <a:off x="4064000" y="139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15082</xdr:rowOff>
    </xdr:from>
    <xdr:ext cx="736600" cy="259045"/>
    <xdr:sp macro="" textlink="">
      <xdr:nvSpPr>
        <xdr:cNvPr id="214" name="テキスト ボックス 213"/>
        <xdr:cNvSpPr txBox="1"/>
      </xdr:nvSpPr>
      <xdr:spPr>
        <a:xfrm>
          <a:off x="3733800" y="13731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105,597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71670</xdr:rowOff>
    </xdr:from>
    <xdr:to>
      <xdr:col>4</xdr:col>
      <xdr:colOff>533400</xdr:colOff>
      <xdr:row>82</xdr:row>
      <xdr:rowOff>1820</xdr:rowOff>
    </xdr:to>
    <xdr:sp macro="" textlink="">
      <xdr:nvSpPr>
        <xdr:cNvPr id="215" name="円/楕円 214"/>
        <xdr:cNvSpPr/>
      </xdr:nvSpPr>
      <xdr:spPr>
        <a:xfrm>
          <a:off x="3175000" y="139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11997</xdr:rowOff>
    </xdr:from>
    <xdr:ext cx="762000" cy="259045"/>
    <xdr:sp macro="" textlink="">
      <xdr:nvSpPr>
        <xdr:cNvPr id="216" name="テキスト ボックス 215"/>
        <xdr:cNvSpPr txBox="1"/>
      </xdr:nvSpPr>
      <xdr:spPr>
        <a:xfrm>
          <a:off x="2844800" y="1372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104,063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75980</xdr:rowOff>
    </xdr:from>
    <xdr:to>
      <xdr:col>3</xdr:col>
      <xdr:colOff>330200</xdr:colOff>
      <xdr:row>82</xdr:row>
      <xdr:rowOff>6130</xdr:rowOff>
    </xdr:to>
    <xdr:sp macro="" textlink="">
      <xdr:nvSpPr>
        <xdr:cNvPr id="217" name="円/楕円 216"/>
        <xdr:cNvSpPr/>
      </xdr:nvSpPr>
      <xdr:spPr>
        <a:xfrm>
          <a:off x="2286000" y="139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16307</xdr:rowOff>
    </xdr:from>
    <xdr:ext cx="762000" cy="259045"/>
    <xdr:sp macro="" textlink="">
      <xdr:nvSpPr>
        <xdr:cNvPr id="218" name="テキスト ボックス 217"/>
        <xdr:cNvSpPr txBox="1"/>
      </xdr:nvSpPr>
      <xdr:spPr>
        <a:xfrm>
          <a:off x="1955800" y="1373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66182</xdr:rowOff>
    </xdr:from>
    <xdr:to>
      <xdr:col>2</xdr:col>
      <xdr:colOff>127000</xdr:colOff>
      <xdr:row>81</xdr:row>
      <xdr:rowOff>167782</xdr:rowOff>
    </xdr:to>
    <xdr:sp macro="" textlink="">
      <xdr:nvSpPr>
        <xdr:cNvPr id="219" name="円/楕円 218"/>
        <xdr:cNvSpPr/>
      </xdr:nvSpPr>
      <xdr:spPr>
        <a:xfrm>
          <a:off x="1397000" y="139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6509</xdr:rowOff>
    </xdr:from>
    <xdr:ext cx="762000" cy="259045"/>
    <xdr:sp macro="" textlink="">
      <xdr:nvSpPr>
        <xdr:cNvPr id="220" name="テキスト ボックス 219"/>
        <xdr:cNvSpPr txBox="1"/>
      </xdr:nvSpPr>
      <xdr:spPr>
        <a:xfrm>
          <a:off x="1066800" y="1372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3.1</a:t>
          </a:r>
          <a:r>
            <a:rPr kumimoji="1" lang="ja-JP" altLang="en-US" sz="1300">
              <a:latin typeface="ＭＳ Ｐゴシック"/>
            </a:rPr>
            <a:t>ポイント下回り，前年度と比較すると</a:t>
          </a:r>
          <a:r>
            <a:rPr kumimoji="1" lang="en-US" altLang="ja-JP" sz="1300">
              <a:latin typeface="ＭＳ Ｐゴシック"/>
            </a:rPr>
            <a:t>0.4</a:t>
          </a:r>
          <a:r>
            <a:rPr kumimoji="1" lang="ja-JP" altLang="en-US" sz="1300">
              <a:latin typeface="ＭＳ Ｐゴシック"/>
            </a:rPr>
            <a:t>ポイント減少した。主な要因としては，国と当市での職員構成が違うため，人事院勧告による給与改定の引き上げ率に差異が生じたこと，また国と当市では昇給月が違うため，現給保障される額に差異が生じたことによ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今後も，本市の厳しい財政状況に鑑み，給与水準の適正化に努める。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63923</xdr:rowOff>
    </xdr:to>
    <xdr:cxnSp macro="">
      <xdr:nvCxnSpPr>
        <xdr:cNvPr id="254" name="直線コネクタ 253"/>
        <xdr:cNvCxnSpPr/>
      </xdr:nvCxnSpPr>
      <xdr:spPr>
        <a:xfrm flipV="1">
          <a:off x="16179800" y="146050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63923</xdr:rowOff>
    </xdr:from>
    <xdr:to>
      <xdr:col>23</xdr:col>
      <xdr:colOff>406400</xdr:colOff>
      <xdr:row>89</xdr:row>
      <xdr:rowOff>53763</xdr:rowOff>
    </xdr:to>
    <xdr:cxnSp macro="">
      <xdr:nvCxnSpPr>
        <xdr:cNvPr id="257" name="直線コネクタ 256"/>
        <xdr:cNvCxnSpPr/>
      </xdr:nvCxnSpPr>
      <xdr:spPr>
        <a:xfrm flipV="1">
          <a:off x="15290800" y="14637173"/>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53763</xdr:rowOff>
    </xdr:from>
    <xdr:to>
      <xdr:col>22</xdr:col>
      <xdr:colOff>203200</xdr:colOff>
      <xdr:row>89</xdr:row>
      <xdr:rowOff>134196</xdr:rowOff>
    </xdr:to>
    <xdr:cxnSp macro="">
      <xdr:nvCxnSpPr>
        <xdr:cNvPr id="260" name="直線コネクタ 259"/>
        <xdr:cNvCxnSpPr/>
      </xdr:nvCxnSpPr>
      <xdr:spPr>
        <a:xfrm flipV="1">
          <a:off x="14401800" y="153128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89</xdr:row>
      <xdr:rowOff>134196</xdr:rowOff>
    </xdr:to>
    <xdr:cxnSp macro="">
      <xdr:nvCxnSpPr>
        <xdr:cNvPr id="263" name="直線コネクタ 262"/>
        <xdr:cNvCxnSpPr/>
      </xdr:nvCxnSpPr>
      <xdr:spPr>
        <a:xfrm>
          <a:off x="13512800" y="14773911"/>
          <a:ext cx="889000" cy="6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3" name="円/楕円 272"/>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4"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75" name="円/楕円 274"/>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124900</xdr:rowOff>
    </xdr:from>
    <xdr:ext cx="736600" cy="259045"/>
    <xdr:sp macro="" textlink="">
      <xdr:nvSpPr>
        <xdr:cNvPr id="276" name="テキスト ボックス 275"/>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2963</xdr:rowOff>
    </xdr:from>
    <xdr:to>
      <xdr:col>22</xdr:col>
      <xdr:colOff>254000</xdr:colOff>
      <xdr:row>89</xdr:row>
      <xdr:rowOff>104563</xdr:rowOff>
    </xdr:to>
    <xdr:sp macro="" textlink="">
      <xdr:nvSpPr>
        <xdr:cNvPr id="277" name="円/楕円 276"/>
        <xdr:cNvSpPr/>
      </xdr:nvSpPr>
      <xdr:spPr>
        <a:xfrm>
          <a:off x="15240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114740</xdr:rowOff>
    </xdr:from>
    <xdr:ext cx="762000" cy="259045"/>
    <xdr:sp macro="" textlink="">
      <xdr:nvSpPr>
        <xdr:cNvPr id="278" name="テキスト ボックス 277"/>
        <xdr:cNvSpPr txBox="1"/>
      </xdr:nvSpPr>
      <xdr:spPr>
        <a:xfrm>
          <a:off x="14909800" y="1503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83396</xdr:rowOff>
    </xdr:from>
    <xdr:to>
      <xdr:col>21</xdr:col>
      <xdr:colOff>50800</xdr:colOff>
      <xdr:row>90</xdr:row>
      <xdr:rowOff>13546</xdr:rowOff>
    </xdr:to>
    <xdr:sp macro="" textlink="">
      <xdr:nvSpPr>
        <xdr:cNvPr id="279" name="円/楕円 278"/>
        <xdr:cNvSpPr/>
      </xdr:nvSpPr>
      <xdr:spPr>
        <a:xfrm>
          <a:off x="14351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23723</xdr:rowOff>
    </xdr:from>
    <xdr:ext cx="762000" cy="259045"/>
    <xdr:sp macro="" textlink="">
      <xdr:nvSpPr>
        <xdr:cNvPr id="280" name="テキスト ボックス 279"/>
        <xdr:cNvSpPr txBox="1"/>
      </xdr:nvSpPr>
      <xdr:spPr>
        <a:xfrm>
          <a:off x="14020800" y="1511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81" name="円/楕円 280"/>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90188</xdr:rowOff>
    </xdr:from>
    <xdr:ext cx="762000" cy="259045"/>
    <xdr:sp macro="" textlink="">
      <xdr:nvSpPr>
        <xdr:cNvPr id="282" name="テキスト ボックス 28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0.12</a:t>
          </a:r>
          <a:r>
            <a:rPr kumimoji="1" lang="ja-JP" altLang="en-US" sz="1300">
              <a:latin typeface="ＭＳ Ｐゴシック"/>
            </a:rPr>
            <a:t>ポイント高い水準であり，前年度と比較して</a:t>
          </a:r>
          <a:r>
            <a:rPr kumimoji="1" lang="en-US" altLang="ja-JP" sz="1300">
              <a:latin typeface="ＭＳ Ｐゴシック"/>
            </a:rPr>
            <a:t>0.05</a:t>
          </a:r>
          <a:r>
            <a:rPr kumimoji="1" lang="ja-JP" altLang="en-US" sz="1300">
              <a:latin typeface="ＭＳ Ｐゴシック"/>
            </a:rPr>
            <a:t>ポイント増加した。主な要因としては，人口が前年度より</a:t>
          </a:r>
          <a:r>
            <a:rPr kumimoji="1" lang="en-US" altLang="ja-JP" sz="1300">
              <a:latin typeface="ＭＳ Ｐゴシック"/>
            </a:rPr>
            <a:t>1.0</a:t>
          </a:r>
          <a:r>
            <a:rPr kumimoji="1" lang="ja-JP" altLang="en-US" sz="1300">
              <a:latin typeface="ＭＳ Ｐゴシック"/>
            </a:rPr>
            <a:t>％</a:t>
          </a:r>
          <a:r>
            <a:rPr kumimoji="1" lang="en-US" altLang="ja-JP" sz="1300">
              <a:latin typeface="ＭＳ Ｐゴシック"/>
            </a:rPr>
            <a:t>(801</a:t>
          </a:r>
          <a:r>
            <a:rPr kumimoji="1" lang="ja-JP" altLang="en-US" sz="1300">
              <a:latin typeface="ＭＳ Ｐゴシック"/>
            </a:rPr>
            <a:t>人</a:t>
          </a:r>
          <a:r>
            <a:rPr kumimoji="1" lang="en-US" altLang="ja-JP" sz="1300">
              <a:latin typeface="ＭＳ Ｐゴシック"/>
            </a:rPr>
            <a:t>)</a:t>
          </a:r>
          <a:r>
            <a:rPr kumimoji="1" lang="ja-JP" altLang="en-US" sz="1300">
              <a:latin typeface="ＭＳ Ｐゴシック"/>
            </a:rPr>
            <a:t>減少したのに対し，職員数については，</a:t>
          </a:r>
          <a:r>
            <a:rPr kumimoji="1" lang="en-US" altLang="ja-JP" sz="1300">
              <a:latin typeface="ＭＳ Ｐゴシック"/>
            </a:rPr>
            <a:t>568</a:t>
          </a:r>
          <a:r>
            <a:rPr kumimoji="1" lang="ja-JP" altLang="en-US" sz="1300">
              <a:latin typeface="ＭＳ Ｐゴシック"/>
            </a:rPr>
            <a:t>人から</a:t>
          </a:r>
          <a:r>
            <a:rPr kumimoji="1" lang="en-US" altLang="ja-JP" sz="1300">
              <a:latin typeface="ＭＳ Ｐゴシック"/>
            </a:rPr>
            <a:t>567</a:t>
          </a:r>
          <a:r>
            <a:rPr kumimoji="1" lang="ja-JP" altLang="en-US" sz="1300">
              <a:latin typeface="ＭＳ Ｐゴシック"/>
            </a:rPr>
            <a:t>人と，それを下回る</a:t>
          </a:r>
          <a:r>
            <a:rPr kumimoji="1" lang="en-US" altLang="ja-JP" sz="1300">
              <a:latin typeface="ＭＳ Ｐゴシック"/>
            </a:rPr>
            <a:t>0.2</a:t>
          </a:r>
          <a:r>
            <a:rPr kumimoji="1" lang="ja-JP" altLang="en-US" sz="1300">
              <a:latin typeface="ＭＳ Ｐゴシック"/>
            </a:rPr>
            <a:t>％</a:t>
          </a:r>
          <a:r>
            <a:rPr kumimoji="1" lang="en-US" altLang="ja-JP" sz="1300">
              <a:latin typeface="ＭＳ Ｐゴシック"/>
            </a:rPr>
            <a:t>(1</a:t>
          </a:r>
          <a:r>
            <a:rPr kumimoji="1" lang="ja-JP" altLang="en-US" sz="1300">
              <a:latin typeface="ＭＳ Ｐゴシック"/>
            </a:rPr>
            <a:t>人</a:t>
          </a:r>
          <a:r>
            <a:rPr kumimoji="1" lang="en-US" altLang="ja-JP" sz="1300">
              <a:latin typeface="ＭＳ Ｐゴシック"/>
            </a:rPr>
            <a:t>)</a:t>
          </a:r>
          <a:r>
            <a:rPr kumimoji="1" lang="ja-JP" altLang="en-US" sz="1300">
              <a:latin typeface="ＭＳ Ｐゴシック"/>
            </a:rPr>
            <a:t>の減となったことがあげられる。</a:t>
          </a:r>
          <a:endParaRPr kumimoji="1" lang="en-US" altLang="ja-JP" sz="1300">
            <a:latin typeface="ＭＳ Ｐゴシック"/>
          </a:endParaRPr>
        </a:p>
        <a:p>
          <a:r>
            <a:rPr kumimoji="1" lang="en-US" altLang="ja-JP" sz="1300" baseline="0">
              <a:latin typeface="ＭＳ Ｐゴシック"/>
            </a:rPr>
            <a:t>   </a:t>
          </a:r>
          <a:r>
            <a:rPr kumimoji="1" lang="ja-JP" altLang="en-US" sz="1300">
              <a:latin typeface="ＭＳ Ｐゴシック"/>
            </a:rPr>
            <a:t>今後も職員の定員管理を行い，職員数の適正化に努める。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128815</xdr:rowOff>
    </xdr:from>
    <xdr:to>
      <xdr:col>24</xdr:col>
      <xdr:colOff>558800</xdr:colOff>
      <xdr:row>60</xdr:row>
      <xdr:rowOff>134559</xdr:rowOff>
    </xdr:to>
    <xdr:cxnSp macro="">
      <xdr:nvCxnSpPr>
        <xdr:cNvPr id="319" name="直線コネクタ 318"/>
        <xdr:cNvCxnSpPr/>
      </xdr:nvCxnSpPr>
      <xdr:spPr>
        <a:xfrm>
          <a:off x="16179800" y="10415815"/>
          <a:ext cx="8382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128815</xdr:rowOff>
    </xdr:from>
    <xdr:to>
      <xdr:col>23</xdr:col>
      <xdr:colOff>406400</xdr:colOff>
      <xdr:row>60</xdr:row>
      <xdr:rowOff>149497</xdr:rowOff>
    </xdr:to>
    <xdr:cxnSp macro="">
      <xdr:nvCxnSpPr>
        <xdr:cNvPr id="322" name="直線コネクタ 321"/>
        <xdr:cNvCxnSpPr/>
      </xdr:nvCxnSpPr>
      <xdr:spPr>
        <a:xfrm flipV="1">
          <a:off x="15290800" y="104158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138006</xdr:rowOff>
    </xdr:from>
    <xdr:to>
      <xdr:col>22</xdr:col>
      <xdr:colOff>203200</xdr:colOff>
      <xdr:row>60</xdr:row>
      <xdr:rowOff>149497</xdr:rowOff>
    </xdr:to>
    <xdr:cxnSp macro="">
      <xdr:nvCxnSpPr>
        <xdr:cNvPr id="325" name="直線コネクタ 324"/>
        <xdr:cNvCxnSpPr/>
      </xdr:nvCxnSpPr>
      <xdr:spPr>
        <a:xfrm>
          <a:off x="14401800" y="1042500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121920</xdr:rowOff>
    </xdr:from>
    <xdr:to>
      <xdr:col>21</xdr:col>
      <xdr:colOff>0</xdr:colOff>
      <xdr:row>60</xdr:row>
      <xdr:rowOff>138006</xdr:rowOff>
    </xdr:to>
    <xdr:cxnSp macro="">
      <xdr:nvCxnSpPr>
        <xdr:cNvPr id="328" name="直線コネクタ 327"/>
        <xdr:cNvCxnSpPr/>
      </xdr:nvCxnSpPr>
      <xdr:spPr>
        <a:xfrm>
          <a:off x="13512800" y="1040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83759</xdr:rowOff>
    </xdr:from>
    <xdr:to>
      <xdr:col>24</xdr:col>
      <xdr:colOff>609600</xdr:colOff>
      <xdr:row>61</xdr:row>
      <xdr:rowOff>13909</xdr:rowOff>
    </xdr:to>
    <xdr:sp macro="" textlink="">
      <xdr:nvSpPr>
        <xdr:cNvPr id="338" name="円/楕円 337"/>
        <xdr:cNvSpPr/>
      </xdr:nvSpPr>
      <xdr:spPr>
        <a:xfrm>
          <a:off x="169672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55836</xdr:rowOff>
    </xdr:from>
    <xdr:ext cx="762000" cy="259045"/>
    <xdr:sp macro="" textlink="">
      <xdr:nvSpPr>
        <xdr:cNvPr id="339" name="定員管理の状況該当値テキスト"/>
        <xdr:cNvSpPr txBox="1"/>
      </xdr:nvSpPr>
      <xdr:spPr>
        <a:xfrm>
          <a:off x="17106900" y="1034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78015</xdr:rowOff>
    </xdr:from>
    <xdr:to>
      <xdr:col>23</xdr:col>
      <xdr:colOff>457200</xdr:colOff>
      <xdr:row>61</xdr:row>
      <xdr:rowOff>8165</xdr:rowOff>
    </xdr:to>
    <xdr:sp macro="" textlink="">
      <xdr:nvSpPr>
        <xdr:cNvPr id="340" name="円/楕円 339"/>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164392</xdr:rowOff>
    </xdr:from>
    <xdr:ext cx="736600" cy="259045"/>
    <xdr:sp macro="" textlink="">
      <xdr:nvSpPr>
        <xdr:cNvPr id="341" name="テキスト ボックス 340"/>
        <xdr:cNvSpPr txBox="1"/>
      </xdr:nvSpPr>
      <xdr:spPr>
        <a:xfrm>
          <a:off x="15798800" y="10451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98697</xdr:rowOff>
    </xdr:from>
    <xdr:to>
      <xdr:col>22</xdr:col>
      <xdr:colOff>254000</xdr:colOff>
      <xdr:row>61</xdr:row>
      <xdr:rowOff>28847</xdr:rowOff>
    </xdr:to>
    <xdr:sp macro="" textlink="">
      <xdr:nvSpPr>
        <xdr:cNvPr id="342" name="円/楕円 341"/>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13624</xdr:rowOff>
    </xdr:from>
    <xdr:ext cx="762000" cy="259045"/>
    <xdr:sp macro="" textlink="">
      <xdr:nvSpPr>
        <xdr:cNvPr id="343" name="テキスト ボックス 342"/>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87206</xdr:rowOff>
    </xdr:from>
    <xdr:to>
      <xdr:col>21</xdr:col>
      <xdr:colOff>50800</xdr:colOff>
      <xdr:row>61</xdr:row>
      <xdr:rowOff>17356</xdr:rowOff>
    </xdr:to>
    <xdr:sp macro="" textlink="">
      <xdr:nvSpPr>
        <xdr:cNvPr id="344" name="円/楕円 343"/>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27533</xdr:rowOff>
    </xdr:from>
    <xdr:ext cx="762000" cy="259045"/>
    <xdr:sp macro="" textlink="">
      <xdr:nvSpPr>
        <xdr:cNvPr id="345" name="テキスト ボックス 344"/>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46" name="円/楕円 345"/>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47" name="テキスト ボックス 346"/>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1.2</a:t>
          </a:r>
          <a:r>
            <a:rPr kumimoji="1" lang="ja-JP" altLang="en-US" sz="1300">
              <a:latin typeface="ＭＳ Ｐゴシック"/>
            </a:rPr>
            <a:t>ポイント上回ったものの，前年度と比較すると</a:t>
          </a:r>
          <a:r>
            <a:rPr kumimoji="1" lang="en-US" altLang="ja-JP" sz="1300">
              <a:latin typeface="ＭＳ Ｐゴシック"/>
            </a:rPr>
            <a:t>0.5</a:t>
          </a:r>
          <a:r>
            <a:rPr kumimoji="1" lang="ja-JP" altLang="en-US" sz="1300">
              <a:latin typeface="ＭＳ Ｐゴシック"/>
            </a:rPr>
            <a:t>ポイント減少した。主な要因としては，利率の高い市債の償還が終了したこと等があげられる。今後も，合併特例債事業等の大規模事業が予定されており，地方債残高の増加や元利償還金の増大が懸念されてい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今後は，将来の財政負担を見極めつつ，事業を厳選して市債発行の適正化に努める。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40</xdr:row>
      <xdr:rowOff>157163</xdr:rowOff>
    </xdr:to>
    <xdr:cxnSp macro="">
      <xdr:nvCxnSpPr>
        <xdr:cNvPr id="377" name="直線コネクタ 376"/>
        <xdr:cNvCxnSpPr/>
      </xdr:nvCxnSpPr>
      <xdr:spPr>
        <a:xfrm flipV="1">
          <a:off x="16179800" y="698500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157163</xdr:rowOff>
    </xdr:from>
    <xdr:to>
      <xdr:col>23</xdr:col>
      <xdr:colOff>406400</xdr:colOff>
      <xdr:row>41</xdr:row>
      <xdr:rowOff>40005</xdr:rowOff>
    </xdr:to>
    <xdr:cxnSp macro="">
      <xdr:nvCxnSpPr>
        <xdr:cNvPr id="380" name="直線コネクタ 379"/>
        <xdr:cNvCxnSpPr/>
      </xdr:nvCxnSpPr>
      <xdr:spPr>
        <a:xfrm flipV="1">
          <a:off x="15290800" y="70151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40005</xdr:rowOff>
    </xdr:from>
    <xdr:to>
      <xdr:col>22</xdr:col>
      <xdr:colOff>203200</xdr:colOff>
      <xdr:row>41</xdr:row>
      <xdr:rowOff>52070</xdr:rowOff>
    </xdr:to>
    <xdr:cxnSp macro="">
      <xdr:nvCxnSpPr>
        <xdr:cNvPr id="383" name="直線コネクタ 382"/>
        <xdr:cNvCxnSpPr/>
      </xdr:nvCxnSpPr>
      <xdr:spPr>
        <a:xfrm flipV="1">
          <a:off x="14401800" y="70694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100330</xdr:rowOff>
    </xdr:to>
    <xdr:cxnSp macro="">
      <xdr:nvCxnSpPr>
        <xdr:cNvPr id="386" name="直線コネクタ 385"/>
        <xdr:cNvCxnSpPr/>
      </xdr:nvCxnSpPr>
      <xdr:spPr>
        <a:xfrm flipV="1">
          <a:off x="13512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6" name="円/楕円 395"/>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397"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106363</xdr:rowOff>
    </xdr:from>
    <xdr:to>
      <xdr:col>23</xdr:col>
      <xdr:colOff>457200</xdr:colOff>
      <xdr:row>41</xdr:row>
      <xdr:rowOff>36513</xdr:rowOff>
    </xdr:to>
    <xdr:sp macro="" textlink="">
      <xdr:nvSpPr>
        <xdr:cNvPr id="398" name="円/楕円 397"/>
        <xdr:cNvSpPr/>
      </xdr:nvSpPr>
      <xdr:spPr>
        <a:xfrm>
          <a:off x="16129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21290</xdr:rowOff>
    </xdr:from>
    <xdr:ext cx="736600" cy="259045"/>
    <xdr:sp macro="" textlink="">
      <xdr:nvSpPr>
        <xdr:cNvPr id="399" name="テキスト ボックス 398"/>
        <xdr:cNvSpPr txBox="1"/>
      </xdr:nvSpPr>
      <xdr:spPr>
        <a:xfrm>
          <a:off x="15798800" y="70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160655</xdr:rowOff>
    </xdr:from>
    <xdr:to>
      <xdr:col>22</xdr:col>
      <xdr:colOff>254000</xdr:colOff>
      <xdr:row>41</xdr:row>
      <xdr:rowOff>90805</xdr:rowOff>
    </xdr:to>
    <xdr:sp macro="" textlink="">
      <xdr:nvSpPr>
        <xdr:cNvPr id="400" name="円/楕円 399"/>
        <xdr:cNvSpPr/>
      </xdr:nvSpPr>
      <xdr:spPr>
        <a:xfrm>
          <a:off x="15240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75582</xdr:rowOff>
    </xdr:from>
    <xdr:ext cx="762000" cy="259045"/>
    <xdr:sp macro="" textlink="">
      <xdr:nvSpPr>
        <xdr:cNvPr id="401" name="テキスト ボックス 400"/>
        <xdr:cNvSpPr txBox="1"/>
      </xdr:nvSpPr>
      <xdr:spPr>
        <a:xfrm>
          <a:off x="14909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2" name="円/楕円 401"/>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403" name="テキスト ボックス 402"/>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4" name="円/楕円 403"/>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05" name="テキスト ボックス 404"/>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4.5</a:t>
          </a:r>
          <a:r>
            <a:rPr kumimoji="1" lang="ja-JP" altLang="en-US" sz="1300">
              <a:latin typeface="ＭＳ Ｐゴシック"/>
            </a:rPr>
            <a:t>ポイント上回るが，前年度と比較すると</a:t>
          </a:r>
          <a:r>
            <a:rPr kumimoji="1" lang="en-US" altLang="ja-JP" sz="1300">
              <a:latin typeface="ＭＳ Ｐゴシック"/>
            </a:rPr>
            <a:t>7.7</a:t>
          </a:r>
          <a:r>
            <a:rPr kumimoji="1" lang="ja-JP" altLang="en-US" sz="1300">
              <a:latin typeface="ＭＳ Ｐゴシック"/>
            </a:rPr>
            <a:t>ポイント減少した。主な要因としては，財政調整基金や庁舎整備基金等への積立てを行ったことにより，充当可能財源額が増加したこと等があげられる。一方で合併特例債事業等の大規模事業が予定されており，地方債の残高や元利償還金の増大により，将来負担比率の悪化が懸念されてい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今後は，将来の財政負担を見極めつつ，事業を厳選して市債発行の適正化に努める。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132588</xdr:rowOff>
    </xdr:from>
    <xdr:to>
      <xdr:col>24</xdr:col>
      <xdr:colOff>558800</xdr:colOff>
      <xdr:row>17</xdr:row>
      <xdr:rowOff>7588</xdr:rowOff>
    </xdr:to>
    <xdr:cxnSp macro="">
      <xdr:nvCxnSpPr>
        <xdr:cNvPr id="435" name="直線コネクタ 434"/>
        <xdr:cNvCxnSpPr/>
      </xdr:nvCxnSpPr>
      <xdr:spPr>
        <a:xfrm flipV="1">
          <a:off x="16179800" y="2875788"/>
          <a:ext cx="8382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7588</xdr:rowOff>
    </xdr:from>
    <xdr:to>
      <xdr:col>23</xdr:col>
      <xdr:colOff>406400</xdr:colOff>
      <xdr:row>17</xdr:row>
      <xdr:rowOff>67913</xdr:rowOff>
    </xdr:to>
    <xdr:cxnSp macro="">
      <xdr:nvCxnSpPr>
        <xdr:cNvPr id="438" name="直線コネクタ 437"/>
        <xdr:cNvCxnSpPr/>
      </xdr:nvCxnSpPr>
      <xdr:spPr>
        <a:xfrm flipV="1">
          <a:off x="15290800" y="29222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67913</xdr:rowOff>
    </xdr:from>
    <xdr:to>
      <xdr:col>22</xdr:col>
      <xdr:colOff>203200</xdr:colOff>
      <xdr:row>17</xdr:row>
      <xdr:rowOff>118586</xdr:rowOff>
    </xdr:to>
    <xdr:cxnSp macro="">
      <xdr:nvCxnSpPr>
        <xdr:cNvPr id="441" name="直線コネクタ 440"/>
        <xdr:cNvCxnSpPr/>
      </xdr:nvCxnSpPr>
      <xdr:spPr>
        <a:xfrm flipV="1">
          <a:off x="14401800" y="298256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118586</xdr:rowOff>
    </xdr:from>
    <xdr:to>
      <xdr:col>21</xdr:col>
      <xdr:colOff>0</xdr:colOff>
      <xdr:row>17</xdr:row>
      <xdr:rowOff>140303</xdr:rowOff>
    </xdr:to>
    <xdr:cxnSp macro="">
      <xdr:nvCxnSpPr>
        <xdr:cNvPr id="444" name="直線コネクタ 443"/>
        <xdr:cNvCxnSpPr/>
      </xdr:nvCxnSpPr>
      <xdr:spPr>
        <a:xfrm flipV="1">
          <a:off x="13512800" y="303323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8" name="テキスト ボックス 447"/>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81788</xdr:rowOff>
    </xdr:from>
    <xdr:to>
      <xdr:col>24</xdr:col>
      <xdr:colOff>609600</xdr:colOff>
      <xdr:row>17</xdr:row>
      <xdr:rowOff>11938</xdr:rowOff>
    </xdr:to>
    <xdr:sp macro="" textlink="">
      <xdr:nvSpPr>
        <xdr:cNvPr id="454" name="円/楕円 453"/>
        <xdr:cNvSpPr/>
      </xdr:nvSpPr>
      <xdr:spPr>
        <a:xfrm>
          <a:off x="169672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53865</xdr:rowOff>
    </xdr:from>
    <xdr:ext cx="762000" cy="259045"/>
    <xdr:sp macro="" textlink="">
      <xdr:nvSpPr>
        <xdr:cNvPr id="455" name="将来負担の状況該当値テキスト"/>
        <xdr:cNvSpPr txBox="1"/>
      </xdr:nvSpPr>
      <xdr:spPr>
        <a:xfrm>
          <a:off x="17106900" y="279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128238</xdr:rowOff>
    </xdr:from>
    <xdr:to>
      <xdr:col>23</xdr:col>
      <xdr:colOff>457200</xdr:colOff>
      <xdr:row>17</xdr:row>
      <xdr:rowOff>58388</xdr:rowOff>
    </xdr:to>
    <xdr:sp macro="" textlink="">
      <xdr:nvSpPr>
        <xdr:cNvPr id="456" name="円/楕円 455"/>
        <xdr:cNvSpPr/>
      </xdr:nvSpPr>
      <xdr:spPr>
        <a:xfrm>
          <a:off x="16129000" y="287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43165</xdr:rowOff>
    </xdr:from>
    <xdr:ext cx="736600" cy="259045"/>
    <xdr:sp macro="" textlink="">
      <xdr:nvSpPr>
        <xdr:cNvPr id="457" name="テキスト ボックス 456"/>
        <xdr:cNvSpPr txBox="1"/>
      </xdr:nvSpPr>
      <xdr:spPr>
        <a:xfrm>
          <a:off x="15798800" y="2957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17113</xdr:rowOff>
    </xdr:from>
    <xdr:to>
      <xdr:col>22</xdr:col>
      <xdr:colOff>254000</xdr:colOff>
      <xdr:row>17</xdr:row>
      <xdr:rowOff>118713</xdr:rowOff>
    </xdr:to>
    <xdr:sp macro="" textlink="">
      <xdr:nvSpPr>
        <xdr:cNvPr id="458" name="円/楕円 457"/>
        <xdr:cNvSpPr/>
      </xdr:nvSpPr>
      <xdr:spPr>
        <a:xfrm>
          <a:off x="15240000" y="29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103490</xdr:rowOff>
    </xdr:from>
    <xdr:ext cx="762000" cy="259045"/>
    <xdr:sp macro="" textlink="">
      <xdr:nvSpPr>
        <xdr:cNvPr id="459" name="テキスト ボックス 458"/>
        <xdr:cNvSpPr txBox="1"/>
      </xdr:nvSpPr>
      <xdr:spPr>
        <a:xfrm>
          <a:off x="14909800" y="301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67786</xdr:rowOff>
    </xdr:from>
    <xdr:to>
      <xdr:col>21</xdr:col>
      <xdr:colOff>50800</xdr:colOff>
      <xdr:row>17</xdr:row>
      <xdr:rowOff>169386</xdr:rowOff>
    </xdr:to>
    <xdr:sp macro="" textlink="">
      <xdr:nvSpPr>
        <xdr:cNvPr id="460" name="円/楕円 459"/>
        <xdr:cNvSpPr/>
      </xdr:nvSpPr>
      <xdr:spPr>
        <a:xfrm>
          <a:off x="14351000" y="29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154163</xdr:rowOff>
    </xdr:from>
    <xdr:ext cx="762000" cy="259045"/>
    <xdr:sp macro="" textlink="">
      <xdr:nvSpPr>
        <xdr:cNvPr id="461" name="テキスト ボックス 460"/>
        <xdr:cNvSpPr txBox="1"/>
      </xdr:nvSpPr>
      <xdr:spPr>
        <a:xfrm>
          <a:off x="14020800" y="306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89503</xdr:rowOff>
    </xdr:from>
    <xdr:to>
      <xdr:col>19</xdr:col>
      <xdr:colOff>533400</xdr:colOff>
      <xdr:row>18</xdr:row>
      <xdr:rowOff>19653</xdr:rowOff>
    </xdr:to>
    <xdr:sp macro="" textlink="">
      <xdr:nvSpPr>
        <xdr:cNvPr id="462" name="円/楕円 461"/>
        <xdr:cNvSpPr/>
      </xdr:nvSpPr>
      <xdr:spPr>
        <a:xfrm>
          <a:off x="13462000" y="30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29830</xdr:rowOff>
    </xdr:from>
    <xdr:ext cx="762000" cy="259045"/>
    <xdr:sp macro="" textlink="">
      <xdr:nvSpPr>
        <xdr:cNvPr id="463" name="テキスト ボックス 462"/>
        <xdr:cNvSpPr txBox="1"/>
      </xdr:nvSpPr>
      <xdr:spPr>
        <a:xfrm>
          <a:off x="13131800" y="277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78,221
77,346
215.53
30,045,932
29,042,158
861,523
17,913,797
29,296,730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0.2</a:t>
          </a:r>
          <a:r>
            <a:rPr kumimoji="1" lang="ja-JP" altLang="en-US" sz="1300">
              <a:latin typeface="ＭＳ Ｐゴシック"/>
            </a:rPr>
            <a:t>ポイント下回り，前年度と比較しても</a:t>
          </a:r>
          <a:r>
            <a:rPr kumimoji="1" lang="en-US" altLang="ja-JP" sz="1300">
              <a:latin typeface="ＭＳ Ｐゴシック"/>
            </a:rPr>
            <a:t>1.6</a:t>
          </a:r>
          <a:r>
            <a:rPr kumimoji="1" lang="ja-JP" altLang="en-US" sz="1300">
              <a:latin typeface="ＭＳ Ｐゴシック"/>
            </a:rPr>
            <a:t>ポイント減少した。主な要因としては，勧奨退職を含む退職者数が多かったことにより職員給が減少したこと等があげられる。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今後も職員の定員管理や給与の適正化を図り，人件費の抑制に努める。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115570</xdr:rowOff>
    </xdr:to>
    <xdr:cxnSp macro="">
      <xdr:nvCxnSpPr>
        <xdr:cNvPr id="64" name="直線コネクタ 63"/>
        <xdr:cNvCxnSpPr/>
      </xdr:nvCxnSpPr>
      <xdr:spPr>
        <a:xfrm flipV="1">
          <a:off x="3987800" y="63373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37</xdr:row>
      <xdr:rowOff>115570</xdr:rowOff>
    </xdr:to>
    <xdr:cxnSp macro="">
      <xdr:nvCxnSpPr>
        <xdr:cNvPr id="67" name="直線コネクタ 66"/>
        <xdr:cNvCxnSpPr/>
      </xdr:nvCxnSpPr>
      <xdr:spPr>
        <a:xfrm>
          <a:off x="3098800" y="642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85090</xdr:rowOff>
    </xdr:to>
    <xdr:cxnSp macro="">
      <xdr:nvCxnSpPr>
        <xdr:cNvPr id="70" name="直線コネクタ 69"/>
        <xdr:cNvCxnSpPr/>
      </xdr:nvCxnSpPr>
      <xdr:spPr>
        <a:xfrm>
          <a:off x="2209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92710</xdr:rowOff>
    </xdr:to>
    <xdr:cxnSp macro="">
      <xdr:nvCxnSpPr>
        <xdr:cNvPr id="73" name="直線コネクタ 72"/>
        <xdr:cNvCxnSpPr/>
      </xdr:nvCxnSpPr>
      <xdr:spPr>
        <a:xfrm flipV="1">
          <a:off x="1320800" y="640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3" name="円/楕円 82"/>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4"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5" name="円/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7" name="円/楕円 86"/>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88" name="テキスト ボックス 87"/>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89" name="円/楕円 88"/>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90" name="テキスト ボックス 89"/>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1" name="円/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0.6</a:t>
          </a:r>
          <a:r>
            <a:rPr kumimoji="1" lang="ja-JP" altLang="en-US" sz="1300">
              <a:latin typeface="ＭＳ Ｐゴシック"/>
            </a:rPr>
            <a:t>ポイント下回っており，前年度と比較すると</a:t>
          </a:r>
          <a:r>
            <a:rPr kumimoji="1" lang="en-US" altLang="ja-JP" sz="1300">
              <a:latin typeface="ＭＳ Ｐゴシック"/>
            </a:rPr>
            <a:t>0.7</a:t>
          </a:r>
          <a:r>
            <a:rPr kumimoji="1" lang="ja-JP" altLang="en-US" sz="1300">
              <a:latin typeface="ＭＳ Ｐゴシック"/>
            </a:rPr>
            <a:t>ポイント増加した。主な要因としては，各公共施設の維持管理経費等の増があげられる。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今後も事務事業の精査を行い，物件費の抑制に努める。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111760</xdr:rowOff>
    </xdr:from>
    <xdr:to>
      <xdr:col>24</xdr:col>
      <xdr:colOff>31750</xdr:colOff>
      <xdr:row>16</xdr:row>
      <xdr:rowOff>165100</xdr:rowOff>
    </xdr:to>
    <xdr:cxnSp macro="">
      <xdr:nvCxnSpPr>
        <xdr:cNvPr id="125" name="直線コネクタ 124"/>
        <xdr:cNvCxnSpPr/>
      </xdr:nvCxnSpPr>
      <xdr:spPr>
        <a:xfrm>
          <a:off x="15671800" y="2854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66040</xdr:rowOff>
    </xdr:from>
    <xdr:to>
      <xdr:col>22</xdr:col>
      <xdr:colOff>565150</xdr:colOff>
      <xdr:row>16</xdr:row>
      <xdr:rowOff>111760</xdr:rowOff>
    </xdr:to>
    <xdr:cxnSp macro="">
      <xdr:nvCxnSpPr>
        <xdr:cNvPr id="128" name="直線コネクタ 127"/>
        <xdr:cNvCxnSpPr/>
      </xdr:nvCxnSpPr>
      <xdr:spPr>
        <a:xfrm>
          <a:off x="14782800" y="280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66040</xdr:rowOff>
    </xdr:to>
    <xdr:cxnSp macro="">
      <xdr:nvCxnSpPr>
        <xdr:cNvPr id="131" name="直線コネクタ 130"/>
        <xdr:cNvCxnSpPr/>
      </xdr:nvCxnSpPr>
      <xdr:spPr>
        <a:xfrm>
          <a:off x="13893800" y="276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27940</xdr:rowOff>
    </xdr:to>
    <xdr:cxnSp macro="">
      <xdr:nvCxnSpPr>
        <xdr:cNvPr id="134" name="直線コネクタ 133"/>
        <xdr:cNvCxnSpPr/>
      </xdr:nvCxnSpPr>
      <xdr:spPr>
        <a:xfrm flipV="1">
          <a:off x="13004800" y="276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4" name="円/楕円 143"/>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5"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60960</xdr:rowOff>
    </xdr:from>
    <xdr:to>
      <xdr:col>22</xdr:col>
      <xdr:colOff>615950</xdr:colOff>
      <xdr:row>16</xdr:row>
      <xdr:rowOff>162560</xdr:rowOff>
    </xdr:to>
    <xdr:sp macro="" textlink="">
      <xdr:nvSpPr>
        <xdr:cNvPr id="146" name="円/楕円 145"/>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47" name="テキスト ボックス 146"/>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xdr:rowOff>
    </xdr:from>
    <xdr:to>
      <xdr:col>21</xdr:col>
      <xdr:colOff>412750</xdr:colOff>
      <xdr:row>16</xdr:row>
      <xdr:rowOff>116840</xdr:rowOff>
    </xdr:to>
    <xdr:sp macro="" textlink="">
      <xdr:nvSpPr>
        <xdr:cNvPr id="148" name="円/楕円 147"/>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49" name="テキスト ボックス 148"/>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0" name="円/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51" name="テキスト ボックス 150"/>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2" name="円/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53" name="テキスト ボックス 152"/>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1.7</a:t>
          </a:r>
          <a:r>
            <a:rPr kumimoji="1" lang="ja-JP" altLang="en-US" sz="1300">
              <a:latin typeface="ＭＳ Ｐゴシック"/>
            </a:rPr>
            <a:t>ポイント下回っており，前年度と比較しても</a:t>
          </a:r>
          <a:r>
            <a:rPr kumimoji="1" lang="en-US" altLang="ja-JP" sz="1300">
              <a:latin typeface="ＭＳ Ｐゴシック"/>
            </a:rPr>
            <a:t>0.3</a:t>
          </a:r>
          <a:r>
            <a:rPr kumimoji="1" lang="ja-JP" altLang="en-US" sz="1300">
              <a:latin typeface="ＭＳ Ｐゴシック"/>
            </a:rPr>
            <a:t>ポイント減少した。主な要因としては，児童手当・児童扶養手当等が減少したこと等があげられる。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今後も扶助費の適正な支出に努める。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81280</xdr:rowOff>
    </xdr:from>
    <xdr:to>
      <xdr:col>7</xdr:col>
      <xdr:colOff>15875</xdr:colOff>
      <xdr:row>54</xdr:row>
      <xdr:rowOff>104140</xdr:rowOff>
    </xdr:to>
    <xdr:cxnSp macro="">
      <xdr:nvCxnSpPr>
        <xdr:cNvPr id="186" name="直線コネクタ 185"/>
        <xdr:cNvCxnSpPr/>
      </xdr:nvCxnSpPr>
      <xdr:spPr>
        <a:xfrm flipV="1">
          <a:off x="3987800" y="9339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104140</xdr:rowOff>
    </xdr:from>
    <xdr:to>
      <xdr:col>5</xdr:col>
      <xdr:colOff>549275</xdr:colOff>
      <xdr:row>54</xdr:row>
      <xdr:rowOff>119380</xdr:rowOff>
    </xdr:to>
    <xdr:cxnSp macro="">
      <xdr:nvCxnSpPr>
        <xdr:cNvPr id="189" name="直線コネクタ 188"/>
        <xdr:cNvCxnSpPr/>
      </xdr:nvCxnSpPr>
      <xdr:spPr>
        <a:xfrm flipV="1">
          <a:off x="3098800" y="9362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119380</xdr:rowOff>
    </xdr:to>
    <xdr:cxnSp macro="">
      <xdr:nvCxnSpPr>
        <xdr:cNvPr id="192" name="直線コネクタ 191"/>
        <xdr:cNvCxnSpPr/>
      </xdr:nvCxnSpPr>
      <xdr:spPr>
        <a:xfrm>
          <a:off x="2209800" y="9309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66040</xdr:rowOff>
    </xdr:to>
    <xdr:cxnSp macro="">
      <xdr:nvCxnSpPr>
        <xdr:cNvPr id="195" name="直線コネクタ 194"/>
        <xdr:cNvCxnSpPr/>
      </xdr:nvCxnSpPr>
      <xdr:spPr>
        <a:xfrm flipV="1">
          <a:off x="1320800" y="9309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30480</xdr:rowOff>
    </xdr:from>
    <xdr:to>
      <xdr:col>7</xdr:col>
      <xdr:colOff>66675</xdr:colOff>
      <xdr:row>54</xdr:row>
      <xdr:rowOff>132080</xdr:rowOff>
    </xdr:to>
    <xdr:sp macro="" textlink="">
      <xdr:nvSpPr>
        <xdr:cNvPr id="205" name="円/楕円 204"/>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47007</xdr:rowOff>
    </xdr:from>
    <xdr:ext cx="762000" cy="259045"/>
    <xdr:sp macro="" textlink="">
      <xdr:nvSpPr>
        <xdr:cNvPr id="206" name="扶助費該当値テキスト"/>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53340</xdr:rowOff>
    </xdr:from>
    <xdr:to>
      <xdr:col>5</xdr:col>
      <xdr:colOff>600075</xdr:colOff>
      <xdr:row>54</xdr:row>
      <xdr:rowOff>154940</xdr:rowOff>
    </xdr:to>
    <xdr:sp macro="" textlink="">
      <xdr:nvSpPr>
        <xdr:cNvPr id="207" name="円/楕円 206"/>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165117</xdr:rowOff>
    </xdr:from>
    <xdr:ext cx="736600" cy="259045"/>
    <xdr:sp macro="" textlink="">
      <xdr:nvSpPr>
        <xdr:cNvPr id="208" name="テキスト ボックス 207"/>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68580</xdr:rowOff>
    </xdr:from>
    <xdr:to>
      <xdr:col>4</xdr:col>
      <xdr:colOff>396875</xdr:colOff>
      <xdr:row>54</xdr:row>
      <xdr:rowOff>170180</xdr:rowOff>
    </xdr:to>
    <xdr:sp macro="" textlink="">
      <xdr:nvSpPr>
        <xdr:cNvPr id="209" name="円/楕円 208"/>
        <xdr:cNvSpPr/>
      </xdr:nvSpPr>
      <xdr:spPr>
        <a:xfrm>
          <a:off x="3048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8907</xdr:rowOff>
    </xdr:from>
    <xdr:ext cx="762000" cy="259045"/>
    <xdr:sp macro="" textlink="">
      <xdr:nvSpPr>
        <xdr:cNvPr id="210" name="テキスト ボックス 209"/>
        <xdr:cNvSpPr txBox="1"/>
      </xdr:nvSpPr>
      <xdr:spPr>
        <a:xfrm>
          <a:off x="2717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xdr:rowOff>
    </xdr:from>
    <xdr:to>
      <xdr:col>1</xdr:col>
      <xdr:colOff>676275</xdr:colOff>
      <xdr:row>54</xdr:row>
      <xdr:rowOff>116840</xdr:rowOff>
    </xdr:to>
    <xdr:sp macro="" textlink="">
      <xdr:nvSpPr>
        <xdr:cNvPr id="213" name="円/楕円 212"/>
        <xdr:cNvSpPr/>
      </xdr:nvSpPr>
      <xdr:spPr>
        <a:xfrm>
          <a:off x="1270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127017</xdr:rowOff>
    </xdr:from>
    <xdr:ext cx="762000" cy="259045"/>
    <xdr:sp macro="" textlink="">
      <xdr:nvSpPr>
        <xdr:cNvPr id="214" name="テキスト ボックス 213"/>
        <xdr:cNvSpPr txBox="1"/>
      </xdr:nvSpPr>
      <xdr:spPr>
        <a:xfrm>
          <a:off x="939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5.8</a:t>
          </a:r>
          <a:r>
            <a:rPr kumimoji="1" lang="ja-JP" altLang="en-US" sz="1300">
              <a:latin typeface="ＭＳ Ｐゴシック"/>
            </a:rPr>
            <a:t>ポイント上回り，前年度と比較して</a:t>
          </a:r>
          <a:r>
            <a:rPr kumimoji="1" lang="en-US" altLang="ja-JP" sz="1300">
              <a:latin typeface="ＭＳ Ｐゴシック"/>
            </a:rPr>
            <a:t>0.5</a:t>
          </a:r>
          <a:r>
            <a:rPr kumimoji="1" lang="ja-JP" altLang="en-US" sz="1300">
              <a:latin typeface="ＭＳ Ｐゴシック"/>
            </a:rPr>
            <a:t>ポイント増加した。主な要因としては，介護保険特別会計等に対する繰出金の増等があげられる。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各特別会計並びに公営企業等への繰出金については，各事業の趣旨を鑑み，事業計画の見直し，事業の一層の効率化及び健全経営に努め，繰出金を最小限にとどめるなど，経常経費の削減に努める。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69850</xdr:rowOff>
    </xdr:from>
    <xdr:to>
      <xdr:col>24</xdr:col>
      <xdr:colOff>31750</xdr:colOff>
      <xdr:row>59</xdr:row>
      <xdr:rowOff>107950</xdr:rowOff>
    </xdr:to>
    <xdr:cxnSp macro="">
      <xdr:nvCxnSpPr>
        <xdr:cNvPr id="247" name="直線コネクタ 246"/>
        <xdr:cNvCxnSpPr/>
      </xdr:nvCxnSpPr>
      <xdr:spPr>
        <a:xfrm>
          <a:off x="15671800" y="10185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69850</xdr:rowOff>
    </xdr:to>
    <xdr:cxnSp macro="">
      <xdr:nvCxnSpPr>
        <xdr:cNvPr id="250" name="直線コネクタ 249"/>
        <xdr:cNvCxnSpPr/>
      </xdr:nvCxnSpPr>
      <xdr:spPr>
        <a:xfrm>
          <a:off x="14782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31750</xdr:rowOff>
    </xdr:from>
    <xdr:to>
      <xdr:col>21</xdr:col>
      <xdr:colOff>361950</xdr:colOff>
      <xdr:row>59</xdr:row>
      <xdr:rowOff>100330</xdr:rowOff>
    </xdr:to>
    <xdr:cxnSp macro="">
      <xdr:nvCxnSpPr>
        <xdr:cNvPr id="253" name="直線コネクタ 252"/>
        <xdr:cNvCxnSpPr/>
      </xdr:nvCxnSpPr>
      <xdr:spPr>
        <a:xfrm flipV="1">
          <a:off x="13893800" y="1014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59</xdr:row>
      <xdr:rowOff>100330</xdr:rowOff>
    </xdr:to>
    <xdr:cxnSp macro="">
      <xdr:nvCxnSpPr>
        <xdr:cNvPr id="256" name="直線コネクタ 255"/>
        <xdr:cNvCxnSpPr/>
      </xdr:nvCxnSpPr>
      <xdr:spPr>
        <a:xfrm>
          <a:off x="13004800" y="100406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66" name="円/楕円 265"/>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29227</xdr:rowOff>
    </xdr:from>
    <xdr:ext cx="762000" cy="259045"/>
    <xdr:sp macro="" textlink="">
      <xdr:nvSpPr>
        <xdr:cNvPr id="267"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68" name="円/楕円 267"/>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69" name="テキスト ボックス 268"/>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0" name="円/楕円 269"/>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1" name="テキスト ボックス 270"/>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49530</xdr:rowOff>
    </xdr:from>
    <xdr:to>
      <xdr:col>20</xdr:col>
      <xdr:colOff>209550</xdr:colOff>
      <xdr:row>59</xdr:row>
      <xdr:rowOff>151130</xdr:rowOff>
    </xdr:to>
    <xdr:sp macro="" textlink="">
      <xdr:nvSpPr>
        <xdr:cNvPr id="272" name="円/楕円 271"/>
        <xdr:cNvSpPr/>
      </xdr:nvSpPr>
      <xdr:spPr>
        <a:xfrm>
          <a:off x="13843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135907</xdr:rowOff>
    </xdr:from>
    <xdr:ext cx="762000" cy="259045"/>
    <xdr:sp macro="" textlink="">
      <xdr:nvSpPr>
        <xdr:cNvPr id="273" name="テキスト ボックス 272"/>
        <xdr:cNvSpPr txBox="1"/>
      </xdr:nvSpPr>
      <xdr:spPr>
        <a:xfrm>
          <a:off x="13512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45720</xdr:rowOff>
    </xdr:from>
    <xdr:to>
      <xdr:col>19</xdr:col>
      <xdr:colOff>6350</xdr:colOff>
      <xdr:row>58</xdr:row>
      <xdr:rowOff>147320</xdr:rowOff>
    </xdr:to>
    <xdr:sp macro="" textlink="">
      <xdr:nvSpPr>
        <xdr:cNvPr id="274" name="円/楕円 273"/>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132097</xdr:rowOff>
    </xdr:from>
    <xdr:ext cx="762000" cy="259045"/>
    <xdr:sp macro="" textlink="">
      <xdr:nvSpPr>
        <xdr:cNvPr id="275" name="テキスト ボックス 274"/>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1.5</a:t>
          </a:r>
          <a:r>
            <a:rPr kumimoji="1" lang="ja-JP" altLang="en-US" sz="1300">
              <a:latin typeface="ＭＳ Ｐゴシック"/>
            </a:rPr>
            <a:t>ポイント下回り，前年度と比較して</a:t>
          </a:r>
          <a:r>
            <a:rPr kumimoji="1" lang="en-US" altLang="ja-JP" sz="1300">
              <a:latin typeface="ＭＳ Ｐゴシック"/>
            </a:rPr>
            <a:t>0.1</a:t>
          </a:r>
          <a:r>
            <a:rPr kumimoji="1" lang="ja-JP" altLang="en-US" sz="1300">
              <a:latin typeface="ＭＳ Ｐゴシック"/>
            </a:rPr>
            <a:t>ポイント減少した。主な要因としては，恒常的に支出してきた補助金等を見直したことによる補助費の減等があげられる。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引き続き，補助金審査を適正に行うとともに，サンセット方式の推進等により整理・見直しを行い，補助金等の適正化に努める。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35</xdr:row>
      <xdr:rowOff>133858</xdr:rowOff>
    </xdr:to>
    <xdr:cxnSp macro="">
      <xdr:nvCxnSpPr>
        <xdr:cNvPr id="305" name="直線コネクタ 304"/>
        <xdr:cNvCxnSpPr/>
      </xdr:nvCxnSpPr>
      <xdr:spPr>
        <a:xfrm flipV="1">
          <a:off x="15671800" y="6130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35</xdr:row>
      <xdr:rowOff>133858</xdr:rowOff>
    </xdr:to>
    <xdr:cxnSp macro="">
      <xdr:nvCxnSpPr>
        <xdr:cNvPr id="308" name="直線コネクタ 307"/>
        <xdr:cNvCxnSpPr/>
      </xdr:nvCxnSpPr>
      <xdr:spPr>
        <a:xfrm>
          <a:off x="14782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35</xdr:row>
      <xdr:rowOff>129286</xdr:rowOff>
    </xdr:to>
    <xdr:cxnSp macro="">
      <xdr:nvCxnSpPr>
        <xdr:cNvPr id="311" name="直線コネクタ 310"/>
        <xdr:cNvCxnSpPr/>
      </xdr:nvCxnSpPr>
      <xdr:spPr>
        <a:xfrm>
          <a:off x="13893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35</xdr:row>
      <xdr:rowOff>133858</xdr:rowOff>
    </xdr:to>
    <xdr:cxnSp macro="">
      <xdr:nvCxnSpPr>
        <xdr:cNvPr id="314" name="直線コネクタ 313"/>
        <xdr:cNvCxnSpPr/>
      </xdr:nvCxnSpPr>
      <xdr:spPr>
        <a:xfrm flipV="1">
          <a:off x="13004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4" name="円/楕円 323"/>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5"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83058</xdr:rowOff>
    </xdr:from>
    <xdr:to>
      <xdr:col>22</xdr:col>
      <xdr:colOff>615950</xdr:colOff>
      <xdr:row>36</xdr:row>
      <xdr:rowOff>13208</xdr:rowOff>
    </xdr:to>
    <xdr:sp macro="" textlink="">
      <xdr:nvSpPr>
        <xdr:cNvPr id="326" name="円/楕円 325"/>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27" name="テキスト ボックス 326"/>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8" name="円/楕円 327"/>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9" name="テキスト ボックス 328"/>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78486</xdr:rowOff>
    </xdr:from>
    <xdr:to>
      <xdr:col>20</xdr:col>
      <xdr:colOff>209550</xdr:colOff>
      <xdr:row>36</xdr:row>
      <xdr:rowOff>8636</xdr:rowOff>
    </xdr:to>
    <xdr:sp macro="" textlink="">
      <xdr:nvSpPr>
        <xdr:cNvPr id="330" name="円/楕円 329"/>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31" name="テキスト ボックス 330"/>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83058</xdr:rowOff>
    </xdr:from>
    <xdr:to>
      <xdr:col>19</xdr:col>
      <xdr:colOff>6350</xdr:colOff>
      <xdr:row>36</xdr:row>
      <xdr:rowOff>13208</xdr:rowOff>
    </xdr:to>
    <xdr:sp macro="" textlink="">
      <xdr:nvSpPr>
        <xdr:cNvPr id="332" name="円/楕円 331"/>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23385</xdr:rowOff>
    </xdr:from>
    <xdr:ext cx="762000" cy="259045"/>
    <xdr:sp macro="" textlink="">
      <xdr:nvSpPr>
        <xdr:cNvPr id="333" name="テキスト ボックス 332"/>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2.4</a:t>
          </a:r>
          <a:r>
            <a:rPr kumimoji="1" lang="ja-JP" altLang="en-US" sz="1300">
              <a:latin typeface="ＭＳ Ｐゴシック"/>
            </a:rPr>
            <a:t>ポイント下回っているものの，前年度と比較すると</a:t>
          </a:r>
          <a:r>
            <a:rPr kumimoji="1" lang="en-US" altLang="ja-JP" sz="1300">
              <a:latin typeface="ＭＳ Ｐゴシック"/>
            </a:rPr>
            <a:t>0.6</a:t>
          </a:r>
          <a:r>
            <a:rPr kumimoji="1" lang="ja-JP" altLang="en-US" sz="1300">
              <a:latin typeface="ＭＳ Ｐゴシック"/>
            </a:rPr>
            <a:t>ポイント増加した。主な要因としては，過去に借り入れた合併特例債等で償還が開始となったものがあり，元金償還額が増加したこと等による。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今後は，将来の財政負担を見極めつつ，事業を厳選して市債発行の適正化に努める。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74422</xdr:rowOff>
    </xdr:to>
    <xdr:cxnSp macro="">
      <xdr:nvCxnSpPr>
        <xdr:cNvPr id="363" name="直線コネクタ 362"/>
        <xdr:cNvCxnSpPr/>
      </xdr:nvCxnSpPr>
      <xdr:spPr>
        <a:xfrm>
          <a:off x="3987800" y="132486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115570</xdr:rowOff>
    </xdr:to>
    <xdr:cxnSp macro="">
      <xdr:nvCxnSpPr>
        <xdr:cNvPr id="366" name="直線コネクタ 365"/>
        <xdr:cNvCxnSpPr/>
      </xdr:nvCxnSpPr>
      <xdr:spPr>
        <a:xfrm flipV="1">
          <a:off x="3098800" y="13248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115570</xdr:rowOff>
    </xdr:to>
    <xdr:cxnSp macro="">
      <xdr:nvCxnSpPr>
        <xdr:cNvPr id="369" name="直線コネクタ 368"/>
        <xdr:cNvCxnSpPr/>
      </xdr:nvCxnSpPr>
      <xdr:spPr>
        <a:xfrm>
          <a:off x="2209800" y="131983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168148</xdr:rowOff>
    </xdr:from>
    <xdr:to>
      <xdr:col>3</xdr:col>
      <xdr:colOff>142875</xdr:colOff>
      <xdr:row>77</xdr:row>
      <xdr:rowOff>69850</xdr:rowOff>
    </xdr:to>
    <xdr:cxnSp macro="">
      <xdr:nvCxnSpPr>
        <xdr:cNvPr id="372" name="直線コネクタ 371"/>
        <xdr:cNvCxnSpPr/>
      </xdr:nvCxnSpPr>
      <xdr:spPr>
        <a:xfrm flipV="1">
          <a:off x="1320800" y="13198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82" name="円/楕円 381"/>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40149</xdr:rowOff>
    </xdr:from>
    <xdr:ext cx="762000" cy="259045"/>
    <xdr:sp macro="" textlink="">
      <xdr:nvSpPr>
        <xdr:cNvPr id="383"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4" name="円/楕円 383"/>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85" name="テキスト ボックス 384"/>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86" name="円/楕円 385"/>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87" name="テキスト ボックス 386"/>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117348</xdr:rowOff>
    </xdr:from>
    <xdr:to>
      <xdr:col>3</xdr:col>
      <xdr:colOff>193675</xdr:colOff>
      <xdr:row>77</xdr:row>
      <xdr:rowOff>47498</xdr:rowOff>
    </xdr:to>
    <xdr:sp macro="" textlink="">
      <xdr:nvSpPr>
        <xdr:cNvPr id="388" name="円/楕円 387"/>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57675</xdr:rowOff>
    </xdr:from>
    <xdr:ext cx="762000" cy="259045"/>
    <xdr:sp macro="" textlink="">
      <xdr:nvSpPr>
        <xdr:cNvPr id="389" name="テキスト ボックス 388"/>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0" name="円/楕円 389"/>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91" name="テキスト ボックス 390"/>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1.8</a:t>
          </a:r>
          <a:r>
            <a:rPr kumimoji="1" lang="ja-JP" altLang="en-US" sz="1300">
              <a:latin typeface="ＭＳ Ｐゴシック"/>
            </a:rPr>
            <a:t>ポイント上回っているものの，前年度と比較して</a:t>
          </a:r>
          <a:r>
            <a:rPr kumimoji="1" lang="en-US" altLang="ja-JP" sz="1300">
              <a:latin typeface="ＭＳ Ｐゴシック"/>
            </a:rPr>
            <a:t>0.8</a:t>
          </a:r>
          <a:r>
            <a:rPr kumimoji="1" lang="ja-JP" altLang="en-US" sz="1300">
              <a:latin typeface="ＭＳ Ｐゴシック"/>
            </a:rPr>
            <a:t>ポイント減少した。主な要因としては，人件費や扶助費等の減があげられる。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今後は，高齢化社会の進展等により，特別会計繰出金の増加が見込まれるため，将来の財政負担を考慮しながら事務事業の適正執行に努める。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88900</xdr:rowOff>
    </xdr:to>
    <xdr:cxnSp macro="">
      <xdr:nvCxnSpPr>
        <xdr:cNvPr id="424" name="直線コネクタ 423"/>
        <xdr:cNvCxnSpPr/>
      </xdr:nvCxnSpPr>
      <xdr:spPr>
        <a:xfrm flipV="1">
          <a:off x="15671800" y="13088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88900</xdr:rowOff>
    </xdr:to>
    <xdr:cxnSp macro="">
      <xdr:nvCxnSpPr>
        <xdr:cNvPr id="427" name="直線コネクタ 426"/>
        <xdr:cNvCxnSpPr/>
      </xdr:nvCxnSpPr>
      <xdr:spPr>
        <a:xfrm>
          <a:off x="14782800" y="130657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xdr:rowOff>
    </xdr:from>
    <xdr:to>
      <xdr:col>21</xdr:col>
      <xdr:colOff>361950</xdr:colOff>
      <xdr:row>76</xdr:row>
      <xdr:rowOff>35561</xdr:rowOff>
    </xdr:to>
    <xdr:cxnSp macro="">
      <xdr:nvCxnSpPr>
        <xdr:cNvPr id="430" name="直線コネクタ 429"/>
        <xdr:cNvCxnSpPr/>
      </xdr:nvCxnSpPr>
      <xdr:spPr>
        <a:xfrm>
          <a:off x="13893800" y="130314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76</xdr:row>
      <xdr:rowOff>1270</xdr:rowOff>
    </xdr:to>
    <xdr:cxnSp macro="">
      <xdr:nvCxnSpPr>
        <xdr:cNvPr id="433" name="直線コネクタ 432"/>
        <xdr:cNvCxnSpPr/>
      </xdr:nvCxnSpPr>
      <xdr:spPr>
        <a:xfrm>
          <a:off x="13004800" y="12974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3" name="円/楕円 442"/>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151147</xdr:rowOff>
    </xdr:from>
    <xdr:ext cx="762000" cy="259045"/>
    <xdr:sp macro="" textlink="">
      <xdr:nvSpPr>
        <xdr:cNvPr id="444" name="公債費以外該当値テキスト"/>
        <xdr:cNvSpPr txBox="1"/>
      </xdr:nvSpPr>
      <xdr:spPr>
        <a:xfrm>
          <a:off x="165989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38100</xdr:rowOff>
    </xdr:from>
    <xdr:to>
      <xdr:col>22</xdr:col>
      <xdr:colOff>615950</xdr:colOff>
      <xdr:row>76</xdr:row>
      <xdr:rowOff>139700</xdr:rowOff>
    </xdr:to>
    <xdr:sp macro="" textlink="">
      <xdr:nvSpPr>
        <xdr:cNvPr id="445" name="円/楕円 444"/>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46" name="テキスト ボックス 445"/>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47" name="円/楕円 446"/>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71138</xdr:rowOff>
    </xdr:from>
    <xdr:ext cx="762000" cy="259045"/>
    <xdr:sp macro="" textlink="">
      <xdr:nvSpPr>
        <xdr:cNvPr id="448" name="テキスト ボックス 447"/>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121920</xdr:rowOff>
    </xdr:from>
    <xdr:to>
      <xdr:col>20</xdr:col>
      <xdr:colOff>209550</xdr:colOff>
      <xdr:row>76</xdr:row>
      <xdr:rowOff>52070</xdr:rowOff>
    </xdr:to>
    <xdr:sp macro="" textlink="">
      <xdr:nvSpPr>
        <xdr:cNvPr id="449" name="円/楕円 448"/>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36847</xdr:rowOff>
    </xdr:from>
    <xdr:ext cx="762000" cy="259045"/>
    <xdr:sp macro="" textlink="">
      <xdr:nvSpPr>
        <xdr:cNvPr id="450" name="テキスト ボックス 449"/>
        <xdr:cNvSpPr txBox="1"/>
      </xdr:nvSpPr>
      <xdr:spPr>
        <a:xfrm>
          <a:off x="13512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1" name="円/楕円 450"/>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52" name="テキスト ボックス 451"/>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茨城県石岡市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48079</xdr:rowOff>
    </xdr:from>
    <xdr:to>
      <xdr:col>4</xdr:col>
      <xdr:colOff>1117600</xdr:colOff>
      <xdr:row>18</xdr:row>
      <xdr:rowOff>67591</xdr:rowOff>
    </xdr:to>
    <xdr:cxnSp macro="">
      <xdr:nvCxnSpPr>
        <xdr:cNvPr id="52" name="直線コネクタ 51"/>
        <xdr:cNvCxnSpPr/>
      </xdr:nvCxnSpPr>
      <xdr:spPr bwMode="auto">
        <a:xfrm>
          <a:off x="5003800" y="3181804"/>
          <a:ext cx="647700" cy="1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48079</xdr:rowOff>
    </xdr:from>
    <xdr:to>
      <xdr:col>4</xdr:col>
      <xdr:colOff>469900</xdr:colOff>
      <xdr:row>18</xdr:row>
      <xdr:rowOff>57451</xdr:rowOff>
    </xdr:to>
    <xdr:cxnSp macro="">
      <xdr:nvCxnSpPr>
        <xdr:cNvPr id="55" name="直線コネクタ 54"/>
        <xdr:cNvCxnSpPr/>
      </xdr:nvCxnSpPr>
      <xdr:spPr bwMode="auto">
        <a:xfrm flipV="1">
          <a:off x="4305300" y="3181804"/>
          <a:ext cx="6985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51099</xdr:rowOff>
    </xdr:from>
    <xdr:to>
      <xdr:col>3</xdr:col>
      <xdr:colOff>904875</xdr:colOff>
      <xdr:row>18</xdr:row>
      <xdr:rowOff>57451</xdr:rowOff>
    </xdr:to>
    <xdr:cxnSp macro="">
      <xdr:nvCxnSpPr>
        <xdr:cNvPr id="58" name="直線コネクタ 57"/>
        <xdr:cNvCxnSpPr/>
      </xdr:nvCxnSpPr>
      <xdr:spPr bwMode="auto">
        <a:xfrm>
          <a:off x="3606800" y="3184824"/>
          <a:ext cx="698500" cy="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37073</xdr:rowOff>
    </xdr:from>
    <xdr:to>
      <xdr:col>3</xdr:col>
      <xdr:colOff>206375</xdr:colOff>
      <xdr:row>18</xdr:row>
      <xdr:rowOff>51099</xdr:rowOff>
    </xdr:to>
    <xdr:cxnSp macro="">
      <xdr:nvCxnSpPr>
        <xdr:cNvPr id="61" name="直線コネクタ 60"/>
        <xdr:cNvCxnSpPr/>
      </xdr:nvCxnSpPr>
      <xdr:spPr bwMode="auto">
        <a:xfrm>
          <a:off x="2908300" y="3170798"/>
          <a:ext cx="698500" cy="14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16791</xdr:rowOff>
    </xdr:from>
    <xdr:to>
      <xdr:col>5</xdr:col>
      <xdr:colOff>34925</xdr:colOff>
      <xdr:row>18</xdr:row>
      <xdr:rowOff>118391</xdr:rowOff>
    </xdr:to>
    <xdr:sp macro="" textlink="">
      <xdr:nvSpPr>
        <xdr:cNvPr id="71" name="円/楕円 70"/>
        <xdr:cNvSpPr/>
      </xdr:nvSpPr>
      <xdr:spPr bwMode="auto">
        <a:xfrm>
          <a:off x="5600700" y="315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160318</xdr:rowOff>
    </xdr:from>
    <xdr:ext cx="762000" cy="259045"/>
    <xdr:sp macro="" textlink="">
      <xdr:nvSpPr>
        <xdr:cNvPr id="72" name="人口1人当たり決算額の推移該当値テキスト130"/>
        <xdr:cNvSpPr txBox="1"/>
      </xdr:nvSpPr>
      <xdr:spPr>
        <a:xfrm>
          <a:off x="5740400" y="312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65,055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168729</xdr:rowOff>
    </xdr:from>
    <xdr:to>
      <xdr:col>4</xdr:col>
      <xdr:colOff>520700</xdr:colOff>
      <xdr:row>18</xdr:row>
      <xdr:rowOff>98879</xdr:rowOff>
    </xdr:to>
    <xdr:sp macro="" textlink="">
      <xdr:nvSpPr>
        <xdr:cNvPr id="73" name="円/楕円 72"/>
        <xdr:cNvSpPr/>
      </xdr:nvSpPr>
      <xdr:spPr bwMode="auto">
        <a:xfrm>
          <a:off x="4953000" y="313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83655</xdr:rowOff>
    </xdr:from>
    <xdr:ext cx="736600" cy="259045"/>
    <xdr:sp macro="" textlink="">
      <xdr:nvSpPr>
        <xdr:cNvPr id="74" name="テキスト ボックス 73"/>
        <xdr:cNvSpPr txBox="1"/>
      </xdr:nvSpPr>
      <xdr:spPr>
        <a:xfrm>
          <a:off x="4622800" y="3217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66,250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6651</xdr:rowOff>
    </xdr:from>
    <xdr:to>
      <xdr:col>3</xdr:col>
      <xdr:colOff>955675</xdr:colOff>
      <xdr:row>18</xdr:row>
      <xdr:rowOff>108251</xdr:rowOff>
    </xdr:to>
    <xdr:sp macro="" textlink="">
      <xdr:nvSpPr>
        <xdr:cNvPr id="75" name="円/楕円 74"/>
        <xdr:cNvSpPr/>
      </xdr:nvSpPr>
      <xdr:spPr bwMode="auto">
        <a:xfrm>
          <a:off x="4254500" y="314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93028</xdr:rowOff>
    </xdr:from>
    <xdr:ext cx="762000" cy="259045"/>
    <xdr:sp macro="" textlink="">
      <xdr:nvSpPr>
        <xdr:cNvPr id="76" name="テキスト ボックス 75"/>
        <xdr:cNvSpPr txBox="1"/>
      </xdr:nvSpPr>
      <xdr:spPr>
        <a:xfrm>
          <a:off x="3924300" y="322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65,676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299</xdr:rowOff>
    </xdr:from>
    <xdr:to>
      <xdr:col>3</xdr:col>
      <xdr:colOff>257175</xdr:colOff>
      <xdr:row>18</xdr:row>
      <xdr:rowOff>101899</xdr:rowOff>
    </xdr:to>
    <xdr:sp macro="" textlink="">
      <xdr:nvSpPr>
        <xdr:cNvPr id="77" name="円/楕円 76"/>
        <xdr:cNvSpPr/>
      </xdr:nvSpPr>
      <xdr:spPr bwMode="auto">
        <a:xfrm>
          <a:off x="3556000" y="3134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86676</xdr:rowOff>
    </xdr:from>
    <xdr:ext cx="762000" cy="259045"/>
    <xdr:sp macro="" textlink="">
      <xdr:nvSpPr>
        <xdr:cNvPr id="78" name="テキスト ボックス 77"/>
        <xdr:cNvSpPr txBox="1"/>
      </xdr:nvSpPr>
      <xdr:spPr>
        <a:xfrm>
          <a:off x="3225800" y="32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66,065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157723</xdr:rowOff>
    </xdr:from>
    <xdr:to>
      <xdr:col>2</xdr:col>
      <xdr:colOff>692150</xdr:colOff>
      <xdr:row>18</xdr:row>
      <xdr:rowOff>87873</xdr:rowOff>
    </xdr:to>
    <xdr:sp macro="" textlink="">
      <xdr:nvSpPr>
        <xdr:cNvPr id="79" name="円/楕円 78"/>
        <xdr:cNvSpPr/>
      </xdr:nvSpPr>
      <xdr:spPr bwMode="auto">
        <a:xfrm>
          <a:off x="2857500" y="311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72650</xdr:rowOff>
    </xdr:from>
    <xdr:ext cx="762000" cy="259045"/>
    <xdr:sp macro="" textlink="">
      <xdr:nvSpPr>
        <xdr:cNvPr id="80" name="テキスト ボックス 79"/>
        <xdr:cNvSpPr txBox="1"/>
      </xdr:nvSpPr>
      <xdr:spPr>
        <a:xfrm>
          <a:off x="2527300" y="320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222136</xdr:rowOff>
    </xdr:from>
    <xdr:to>
      <xdr:col>4</xdr:col>
      <xdr:colOff>1117600</xdr:colOff>
      <xdr:row>35</xdr:row>
      <xdr:rowOff>232442</xdr:rowOff>
    </xdr:to>
    <xdr:cxnSp macro="">
      <xdr:nvCxnSpPr>
        <xdr:cNvPr id="113" name="直線コネクタ 112"/>
        <xdr:cNvCxnSpPr/>
      </xdr:nvCxnSpPr>
      <xdr:spPr bwMode="auto">
        <a:xfrm flipV="1">
          <a:off x="5003800" y="6832486"/>
          <a:ext cx="647700" cy="1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206913</xdr:rowOff>
    </xdr:from>
    <xdr:ext cx="762000" cy="259045"/>
    <xdr:sp macro="" textlink="">
      <xdr:nvSpPr>
        <xdr:cNvPr id="114" name="人口1人当たり決算額の推移平均値テキスト445"/>
        <xdr:cNvSpPr txBox="1"/>
      </xdr:nvSpPr>
      <xdr:spPr>
        <a:xfrm>
          <a:off x="5740400" y="681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134106</xdr:rowOff>
    </xdr:from>
    <xdr:to>
      <xdr:col>4</xdr:col>
      <xdr:colOff>469900</xdr:colOff>
      <xdr:row>35</xdr:row>
      <xdr:rowOff>232442</xdr:rowOff>
    </xdr:to>
    <xdr:cxnSp macro="">
      <xdr:nvCxnSpPr>
        <xdr:cNvPr id="116" name="直線コネクタ 115"/>
        <xdr:cNvCxnSpPr/>
      </xdr:nvCxnSpPr>
      <xdr:spPr bwMode="auto">
        <a:xfrm>
          <a:off x="4305300" y="6744456"/>
          <a:ext cx="698500" cy="98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134106</xdr:rowOff>
    </xdr:from>
    <xdr:to>
      <xdr:col>3</xdr:col>
      <xdr:colOff>904875</xdr:colOff>
      <xdr:row>35</xdr:row>
      <xdr:rowOff>144697</xdr:rowOff>
    </xdr:to>
    <xdr:cxnSp macro="">
      <xdr:nvCxnSpPr>
        <xdr:cNvPr id="119" name="直線コネクタ 118"/>
        <xdr:cNvCxnSpPr/>
      </xdr:nvCxnSpPr>
      <xdr:spPr bwMode="auto">
        <a:xfrm flipV="1">
          <a:off x="3606800" y="6744456"/>
          <a:ext cx="698500" cy="10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121609</xdr:rowOff>
    </xdr:from>
    <xdr:to>
      <xdr:col>3</xdr:col>
      <xdr:colOff>206375</xdr:colOff>
      <xdr:row>35</xdr:row>
      <xdr:rowOff>144697</xdr:rowOff>
    </xdr:to>
    <xdr:cxnSp macro="">
      <xdr:nvCxnSpPr>
        <xdr:cNvPr id="122" name="直線コネクタ 121"/>
        <xdr:cNvCxnSpPr/>
      </xdr:nvCxnSpPr>
      <xdr:spPr bwMode="auto">
        <a:xfrm>
          <a:off x="2908300" y="6731959"/>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171336</xdr:rowOff>
    </xdr:from>
    <xdr:to>
      <xdr:col>5</xdr:col>
      <xdr:colOff>34925</xdr:colOff>
      <xdr:row>35</xdr:row>
      <xdr:rowOff>272936</xdr:rowOff>
    </xdr:to>
    <xdr:sp macro="" textlink="">
      <xdr:nvSpPr>
        <xdr:cNvPr id="132" name="円/楕円 131"/>
        <xdr:cNvSpPr/>
      </xdr:nvSpPr>
      <xdr:spPr bwMode="auto">
        <a:xfrm>
          <a:off x="5600700" y="6781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16413</xdr:rowOff>
    </xdr:from>
    <xdr:ext cx="762000" cy="259045"/>
    <xdr:sp macro="" textlink="">
      <xdr:nvSpPr>
        <xdr:cNvPr id="133" name="人口1人当たり決算額の推移該当値テキスト445"/>
        <xdr:cNvSpPr txBox="1"/>
      </xdr:nvSpPr>
      <xdr:spPr>
        <a:xfrm>
          <a:off x="5740400" y="662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181642</xdr:rowOff>
    </xdr:from>
    <xdr:to>
      <xdr:col>4</xdr:col>
      <xdr:colOff>520700</xdr:colOff>
      <xdr:row>35</xdr:row>
      <xdr:rowOff>283242</xdr:rowOff>
    </xdr:to>
    <xdr:sp macro="" textlink="">
      <xdr:nvSpPr>
        <xdr:cNvPr id="134" name="円/楕円 133"/>
        <xdr:cNvSpPr/>
      </xdr:nvSpPr>
      <xdr:spPr bwMode="auto">
        <a:xfrm>
          <a:off x="4953000" y="679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268019</xdr:rowOff>
    </xdr:from>
    <xdr:ext cx="736600" cy="259045"/>
    <xdr:sp macro="" textlink="">
      <xdr:nvSpPr>
        <xdr:cNvPr id="135" name="テキスト ボックス 134"/>
        <xdr:cNvSpPr txBox="1"/>
      </xdr:nvSpPr>
      <xdr:spPr>
        <a:xfrm>
          <a:off x="4622800" y="687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83306</xdr:rowOff>
    </xdr:from>
    <xdr:to>
      <xdr:col>3</xdr:col>
      <xdr:colOff>955675</xdr:colOff>
      <xdr:row>35</xdr:row>
      <xdr:rowOff>184906</xdr:rowOff>
    </xdr:to>
    <xdr:sp macro="" textlink="">
      <xdr:nvSpPr>
        <xdr:cNvPr id="136" name="円/楕円 135"/>
        <xdr:cNvSpPr/>
      </xdr:nvSpPr>
      <xdr:spPr bwMode="auto">
        <a:xfrm>
          <a:off x="4254500" y="669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195083</xdr:rowOff>
    </xdr:from>
    <xdr:ext cx="762000" cy="259045"/>
    <xdr:sp macro="" textlink="">
      <xdr:nvSpPr>
        <xdr:cNvPr id="137" name="テキスト ボックス 136"/>
        <xdr:cNvSpPr txBox="1"/>
      </xdr:nvSpPr>
      <xdr:spPr>
        <a:xfrm>
          <a:off x="3924300" y="646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93897</xdr:rowOff>
    </xdr:from>
    <xdr:to>
      <xdr:col>3</xdr:col>
      <xdr:colOff>257175</xdr:colOff>
      <xdr:row>35</xdr:row>
      <xdr:rowOff>195497</xdr:rowOff>
    </xdr:to>
    <xdr:sp macro="" textlink="">
      <xdr:nvSpPr>
        <xdr:cNvPr id="138" name="円/楕円 137"/>
        <xdr:cNvSpPr/>
      </xdr:nvSpPr>
      <xdr:spPr bwMode="auto">
        <a:xfrm>
          <a:off x="3556000" y="670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205674</xdr:rowOff>
    </xdr:from>
    <xdr:ext cx="762000" cy="259045"/>
    <xdr:sp macro="" textlink="">
      <xdr:nvSpPr>
        <xdr:cNvPr id="139" name="テキスト ボックス 138"/>
        <xdr:cNvSpPr txBox="1"/>
      </xdr:nvSpPr>
      <xdr:spPr>
        <a:xfrm>
          <a:off x="3225800" y="647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70809</xdr:rowOff>
    </xdr:from>
    <xdr:to>
      <xdr:col>2</xdr:col>
      <xdr:colOff>692150</xdr:colOff>
      <xdr:row>35</xdr:row>
      <xdr:rowOff>172409</xdr:rowOff>
    </xdr:to>
    <xdr:sp macro="" textlink="">
      <xdr:nvSpPr>
        <xdr:cNvPr id="140" name="円/楕円 139"/>
        <xdr:cNvSpPr/>
      </xdr:nvSpPr>
      <xdr:spPr bwMode="auto">
        <a:xfrm>
          <a:off x="2857500" y="668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157186</xdr:rowOff>
    </xdr:from>
    <xdr:ext cx="762000" cy="259045"/>
    <xdr:sp macro="" textlink="">
      <xdr:nvSpPr>
        <xdr:cNvPr id="141" name="テキスト ボックス 140"/>
        <xdr:cNvSpPr txBox="1"/>
      </xdr:nvSpPr>
      <xdr:spPr>
        <a:xfrm>
          <a:off x="2527300" y="676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latin typeface="+mn-lt"/>
              <a:ea typeface="+mn-ea"/>
              <a:cs typeface="+mn-cs"/>
            </a:rPr>
            <a:t> 　財政調整基金残高は，前年度と比較して</a:t>
          </a:r>
          <a:r>
            <a:rPr kumimoji="1" lang="en-US" altLang="ja-JP" sz="1100" baseline="0">
              <a:solidFill>
                <a:schemeClr val="dk1"/>
              </a:solidFill>
              <a:latin typeface="+mn-lt"/>
              <a:ea typeface="+mn-ea"/>
              <a:cs typeface="+mn-cs"/>
            </a:rPr>
            <a:t>1.6</a:t>
          </a:r>
          <a:r>
            <a:rPr kumimoji="1" lang="ja-JP" altLang="en-US" sz="1100" baseline="0">
              <a:solidFill>
                <a:schemeClr val="dk1"/>
              </a:solidFill>
              <a:latin typeface="+mn-lt"/>
              <a:ea typeface="+mn-ea"/>
              <a:cs typeface="+mn-cs"/>
            </a:rPr>
            <a:t>ポイントの増となっている。これは，決算剰余金を今後の市税等の財源不足に備え，財政調整基金に積立てたためである。</a:t>
          </a:r>
          <a:r>
            <a:rPr kumimoji="1" lang="ja-JP" altLang="en-US" sz="1400" baseline="0">
              <a:latin typeface="ＭＳ ゴシック" pitchFamily="49" charset="-128"/>
              <a:ea typeface="ＭＳ ゴシック" pitchFamily="49" charset="-128"/>
            </a:rPr>
            <a:t> </a:t>
          </a:r>
          <a:endParaRPr kumimoji="1" lang="en-US" altLang="ja-JP" sz="1400" baseline="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実質収支は前年度に引き続き黒字であったが，地方税の減少等により黒字額は減少し，実質収支比率は前年度と比較して</a:t>
          </a:r>
          <a:r>
            <a:rPr kumimoji="1" lang="en-US" altLang="ja-JP" sz="1100">
              <a:latin typeface="ＭＳ ゴシック" pitchFamily="49" charset="-128"/>
              <a:ea typeface="ＭＳ ゴシック" pitchFamily="49" charset="-128"/>
            </a:rPr>
            <a:t>1.09</a:t>
          </a:r>
          <a:r>
            <a:rPr kumimoji="1" lang="ja-JP" altLang="en-US" sz="1100">
              <a:latin typeface="ＭＳ ゴシック" pitchFamily="49" charset="-128"/>
              <a:ea typeface="ＭＳ ゴシック" pitchFamily="49" charset="-128"/>
            </a:rPr>
            <a:t>ポイントの減となっている。</a:t>
          </a:r>
        </a:p>
        <a:p>
          <a:r>
            <a:rPr kumimoji="1" lang="ja-JP" altLang="en-US" sz="1100">
              <a:latin typeface="ＭＳ ゴシック" pitchFamily="49" charset="-128"/>
              <a:ea typeface="ＭＳ ゴシック" pitchFamily="49" charset="-128"/>
            </a:rPr>
            <a:t>　単年度収支は，繰越金が減少したことにより約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8,200</a:t>
          </a:r>
          <a:r>
            <a:rPr kumimoji="1" lang="ja-JP" altLang="en-US" sz="1100">
              <a:latin typeface="ＭＳ ゴシック" pitchFamily="49" charset="-128"/>
              <a:ea typeface="ＭＳ ゴシック" pitchFamily="49" charset="-128"/>
            </a:rPr>
            <a:t>万円の赤字となったが，前年度の歳出抑制による実質収支額が大きかったことにより，平成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年度の実質収支額は約</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6,200</a:t>
          </a:r>
          <a:r>
            <a:rPr kumimoji="1" lang="ja-JP" altLang="en-US" sz="1100">
              <a:latin typeface="ＭＳ ゴシック" pitchFamily="49" charset="-128"/>
              <a:ea typeface="ＭＳ ゴシック" pitchFamily="49" charset="-128"/>
            </a:rPr>
            <a:t>万円の黒字となっている。引き続き，行財政改革の取組みによる歳出の削減，地方税の徴収強化による歳入の確保などの取組みを着実に実施していく。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いずれの会計においても，実質収支額が黒字となっている。実質収支額と標準財政規模との比については，一般会計が</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ポイント減少しているが，その他の会計では，ほぼ同水準で推移している。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引き続き，各会計で適正な財政運営，企業経営を行っていく。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「元利償還金」については，過去に借り入れた合併特例債等で償還が開始となったものがあり，償還額が増加したことにより，</a:t>
          </a:r>
          <a:r>
            <a:rPr kumimoji="1" lang="en-US" altLang="ja-JP" sz="1300">
              <a:latin typeface="ＭＳ ゴシック" pitchFamily="49" charset="-128"/>
              <a:ea typeface="ＭＳ ゴシック" pitchFamily="49" charset="-128"/>
            </a:rPr>
            <a:t>145</a:t>
          </a:r>
          <a:r>
            <a:rPr kumimoji="1" lang="ja-JP" altLang="en-US" sz="1300">
              <a:latin typeface="ＭＳ ゴシック" pitchFamily="49" charset="-128"/>
              <a:ea typeface="ＭＳ ゴシック" pitchFamily="49" charset="-128"/>
            </a:rPr>
            <a:t>百万円増加している。</a:t>
          </a:r>
        </a:p>
        <a:p>
          <a:r>
            <a:rPr kumimoji="1" lang="ja-JP" altLang="en-US" sz="1300">
              <a:latin typeface="ＭＳ ゴシック" pitchFamily="49" charset="-128"/>
              <a:ea typeface="ＭＳ ゴシック" pitchFamily="49" charset="-128"/>
            </a:rPr>
            <a:t>  「公営企業債の元利償還金に対する繰入金」については，下水道事業会計等の借入金の増に伴い，</a:t>
          </a:r>
          <a:r>
            <a:rPr kumimoji="1" lang="en-US" altLang="ja-JP" sz="1300">
              <a:latin typeface="ＭＳ ゴシック" pitchFamily="49" charset="-128"/>
              <a:ea typeface="ＭＳ ゴシック" pitchFamily="49" charset="-128"/>
            </a:rPr>
            <a:t>87</a:t>
          </a:r>
          <a:r>
            <a:rPr kumimoji="1" lang="ja-JP" altLang="en-US" sz="1300">
              <a:latin typeface="ＭＳ ゴシック" pitchFamily="49" charset="-128"/>
              <a:ea typeface="ＭＳ ゴシック" pitchFamily="49" charset="-128"/>
            </a:rPr>
            <a:t>百万円増加している。</a:t>
          </a:r>
        </a:p>
        <a:p>
          <a:r>
            <a:rPr kumimoji="1" lang="ja-JP" altLang="en-US" sz="1300">
              <a:latin typeface="ＭＳ ゴシック" pitchFamily="49" charset="-128"/>
              <a:ea typeface="ＭＳ ゴシック" pitchFamily="49" charset="-128"/>
            </a:rPr>
            <a:t>  「算入公債費等」については，事業費補正により基準財政需要額に算入される公債費の額の増に伴い，</a:t>
          </a:r>
          <a:r>
            <a:rPr kumimoji="1" lang="en-US" altLang="ja-JP" sz="1300">
              <a:latin typeface="ＭＳ ゴシック" pitchFamily="49" charset="-128"/>
              <a:ea typeface="ＭＳ ゴシック" pitchFamily="49" charset="-128"/>
            </a:rPr>
            <a:t>183</a:t>
          </a:r>
          <a:r>
            <a:rPr kumimoji="1" lang="ja-JP" altLang="en-US" sz="1300">
              <a:latin typeface="ＭＳ ゴシック" pitchFamily="49" charset="-128"/>
              <a:ea typeface="ＭＳ ゴシック" pitchFamily="49" charset="-128"/>
            </a:rPr>
            <a:t>百万円増加している。</a:t>
          </a:r>
        </a:p>
        <a:p>
          <a:r>
            <a:rPr kumimoji="1" lang="ja-JP" altLang="en-US" sz="1300">
              <a:latin typeface="ＭＳ ゴシック" pitchFamily="49" charset="-128"/>
              <a:ea typeface="ＭＳ ゴシック" pitchFamily="49" charset="-128"/>
            </a:rPr>
            <a:t>  以上のことから，「実質公債費比率の分子」は，前年度と比較して</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百万円増加している。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「一般会計等に係る地方債の現在高」については，幹線道路整備事業に伴う合併特例事業債の借入の増等により，</a:t>
          </a:r>
          <a:r>
            <a:rPr kumimoji="1" lang="en-US" altLang="ja-JP" sz="1400">
              <a:solidFill>
                <a:sysClr val="windowText" lastClr="000000"/>
              </a:solidFill>
              <a:latin typeface="ＭＳ ゴシック" pitchFamily="49" charset="-128"/>
              <a:ea typeface="ＭＳ ゴシック" pitchFamily="49" charset="-128"/>
            </a:rPr>
            <a:t>84</a:t>
          </a:r>
          <a:r>
            <a:rPr kumimoji="1" lang="ja-JP" altLang="en-US" sz="1400">
              <a:solidFill>
                <a:sysClr val="windowText" lastClr="000000"/>
              </a:solidFill>
              <a:latin typeface="ＭＳ ゴシック" pitchFamily="49" charset="-128"/>
              <a:ea typeface="ＭＳ ゴシック" pitchFamily="49" charset="-128"/>
            </a:rPr>
            <a:t>百万円増加</a:t>
          </a:r>
          <a:r>
            <a:rPr kumimoji="1" lang="ja-JP" altLang="en-US" sz="1400">
              <a:latin typeface="ＭＳ ゴシック" pitchFamily="49" charset="-128"/>
              <a:ea typeface="ＭＳ ゴシック" pitchFamily="49" charset="-128"/>
            </a:rPr>
            <a:t>している。</a:t>
          </a:r>
        </a:p>
        <a:p>
          <a:r>
            <a:rPr kumimoji="1" lang="ja-JP" altLang="en-US" sz="1400">
              <a:latin typeface="ＭＳ ゴシック" pitchFamily="49" charset="-128"/>
              <a:ea typeface="ＭＳ ゴシック" pitchFamily="49" charset="-128"/>
            </a:rPr>
            <a:t>  「債務負担行為に基づく支出予定額」については，債務負担行為期間の終了に伴い，</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一方，「充当可能基金」については，財政調整基金や庁舎整備基金等への積立てを行ったことにより，</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「基準財政需要額算入見込額」については，合併特例債償還に係る算入額が減少したこと等により</a:t>
          </a:r>
          <a:r>
            <a:rPr kumimoji="1" lang="en-US" altLang="ja-JP" sz="1400">
              <a:latin typeface="ＭＳ ゴシック" pitchFamily="49" charset="-128"/>
              <a:ea typeface="ＭＳ ゴシック" pitchFamily="49" charset="-128"/>
            </a:rPr>
            <a:t>444</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以上のことから，「将来負担比率の分子」については，</a:t>
          </a:r>
          <a:r>
            <a:rPr kumimoji="1" lang="en-US" altLang="ja-JP" sz="1400">
              <a:latin typeface="ＭＳ ゴシック" pitchFamily="49" charset="-128"/>
              <a:ea typeface="ＭＳ ゴシック" pitchFamily="49" charset="-128"/>
            </a:rPr>
            <a:t>1,140</a:t>
          </a:r>
          <a:r>
            <a:rPr kumimoji="1" lang="ja-JP" altLang="en-US" sz="1400">
              <a:latin typeface="ＭＳ ゴシック" pitchFamily="49" charset="-128"/>
              <a:ea typeface="ＭＳ ゴシック" pitchFamily="49" charset="-128"/>
            </a:rPr>
            <a:t>百万円減少しており，減少傾向が続いている。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30045932</v>
      </c>
      <c r="BO4" s="349"/>
      <c r="BP4" s="349"/>
      <c r="BQ4" s="349"/>
      <c r="BR4" s="349"/>
      <c r="BS4" s="349"/>
      <c r="BT4" s="349"/>
      <c r="BU4" s="350"/>
      <c r="BV4" s="348">
        <v>29829173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4.8</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29042158</v>
      </c>
      <c r="BO5" s="386"/>
      <c r="BP5" s="386"/>
      <c r="BQ5" s="386"/>
      <c r="BR5" s="386"/>
      <c r="BS5" s="386"/>
      <c r="BT5" s="386"/>
      <c r="BU5" s="387"/>
      <c r="BV5" s="385">
        <v>28350160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90.3</v>
      </c>
      <c r="CU5" s="383"/>
      <c r="CV5" s="383"/>
      <c r="CW5" s="383"/>
      <c r="CX5" s="383"/>
      <c r="CY5" s="383"/>
      <c r="CZ5" s="383"/>
      <c r="DA5" s="384"/>
      <c r="DB5" s="382">
        <v>90.5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1003774</v>
      </c>
      <c r="BO6" s="386"/>
      <c r="BP6" s="386"/>
      <c r="BQ6" s="386"/>
      <c r="BR6" s="386"/>
      <c r="BS6" s="386"/>
      <c r="BT6" s="386"/>
      <c r="BU6" s="387"/>
      <c r="BV6" s="385">
        <v>1479013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v>
      </c>
      <c r="CU6" s="423"/>
      <c r="CV6" s="423"/>
      <c r="CW6" s="423"/>
      <c r="CX6" s="423"/>
      <c r="CY6" s="423"/>
      <c r="CZ6" s="423"/>
      <c r="DA6" s="424"/>
      <c r="DB6" s="422">
        <v>99.1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142251</v>
      </c>
      <c r="BO7" s="386"/>
      <c r="BP7" s="386"/>
      <c r="BQ7" s="386"/>
      <c r="BR7" s="386"/>
      <c r="BS7" s="386"/>
      <c r="BT7" s="386"/>
      <c r="BU7" s="387"/>
      <c r="BV7" s="385">
        <v>435789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17913797</v>
      </c>
      <c r="CU7" s="386"/>
      <c r="CV7" s="386"/>
      <c r="CW7" s="386"/>
      <c r="CX7" s="386"/>
      <c r="CY7" s="386"/>
      <c r="CZ7" s="386"/>
      <c r="DA7" s="387"/>
      <c r="DB7" s="385">
        <v>17693939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861523</v>
      </c>
      <c r="BO8" s="386"/>
      <c r="BP8" s="386"/>
      <c r="BQ8" s="386"/>
      <c r="BR8" s="386"/>
      <c r="BS8" s="386"/>
      <c r="BT8" s="386"/>
      <c r="BU8" s="387"/>
      <c r="BV8" s="385">
        <v>1043224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0.61</v>
      </c>
      <c r="CU8" s="426"/>
      <c r="CV8" s="426"/>
      <c r="CW8" s="426"/>
      <c r="CX8" s="426"/>
      <c r="CY8" s="426"/>
      <c r="CZ8" s="426"/>
      <c r="DA8" s="427"/>
      <c r="DB8" s="425">
        <v>0.6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79687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-181701</v>
      </c>
      <c r="BO9" s="386"/>
      <c r="BP9" s="386"/>
      <c r="BQ9" s="386"/>
      <c r="BR9" s="386"/>
      <c r="BS9" s="386"/>
      <c r="BT9" s="386"/>
      <c r="BU9" s="387"/>
      <c r="BV9" s="385">
        <v>-181791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13.2</v>
      </c>
      <c r="CU9" s="383"/>
      <c r="CV9" s="383"/>
      <c r="CW9" s="383"/>
      <c r="CX9" s="383"/>
      <c r="CY9" s="383"/>
      <c r="CZ9" s="383"/>
      <c r="DA9" s="384"/>
      <c r="DB9" s="382">
        <v>12.5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81887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320749</v>
      </c>
      <c r="BO10" s="386"/>
      <c r="BP10" s="386"/>
      <c r="BQ10" s="386"/>
      <c r="BR10" s="386"/>
      <c r="BS10" s="386"/>
      <c r="BT10" s="386"/>
      <c r="BU10" s="387"/>
      <c r="BV10" s="385">
        <v>361043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24104</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78221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77346</v>
      </c>
      <c r="S13" s="467"/>
      <c r="T13" s="467"/>
      <c r="U13" s="467"/>
      <c r="V13" s="468"/>
      <c r="W13" s="401" t="s">
        <v>123</v>
      </c>
      <c r="X13" s="402"/>
      <c r="Y13" s="402"/>
      <c r="Z13" s="402"/>
      <c r="AA13" s="402"/>
      <c r="AB13" s="392"/>
      <c r="AC13" s="436">
        <v>3127</v>
      </c>
      <c r="AD13" s="437"/>
      <c r="AE13" s="437"/>
      <c r="AF13" s="437"/>
      <c r="AG13" s="476"/>
      <c r="AH13" s="436">
        <v>4091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139048</v>
      </c>
      <c r="BO13" s="386"/>
      <c r="BP13" s="386"/>
      <c r="BQ13" s="386"/>
      <c r="BR13" s="386"/>
      <c r="BS13" s="386"/>
      <c r="BT13" s="386"/>
      <c r="BU13" s="387"/>
      <c r="BV13" s="385">
        <v>203356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v>
      </c>
      <c r="CU13" s="383"/>
      <c r="CV13" s="383"/>
      <c r="CW13" s="383"/>
      <c r="CX13" s="383"/>
      <c r="CY13" s="383"/>
      <c r="CZ13" s="383"/>
      <c r="DA13" s="384"/>
      <c r="DB13" s="382">
        <v>10.5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78869</v>
      </c>
      <c r="S14" s="467"/>
      <c r="T14" s="467"/>
      <c r="U14" s="467"/>
      <c r="V14" s="468"/>
      <c r="W14" s="375"/>
      <c r="X14" s="376"/>
      <c r="Y14" s="376"/>
      <c r="Z14" s="376"/>
      <c r="AA14" s="376"/>
      <c r="AB14" s="365"/>
      <c r="AC14" s="469">
        <v>8.6999999999999993</v>
      </c>
      <c r="AD14" s="470"/>
      <c r="AE14" s="470"/>
      <c r="AF14" s="470"/>
      <c r="AG14" s="471"/>
      <c r="AH14" s="469">
        <v>10.1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50.4</v>
      </c>
      <c r="CU14" s="481"/>
      <c r="CV14" s="481"/>
      <c r="CW14" s="481"/>
      <c r="CX14" s="481"/>
      <c r="CY14" s="481"/>
      <c r="CZ14" s="481"/>
      <c r="DA14" s="482"/>
      <c r="DB14" s="480">
        <v>58.1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77968</v>
      </c>
      <c r="S15" s="467"/>
      <c r="T15" s="467"/>
      <c r="U15" s="467"/>
      <c r="V15" s="468"/>
      <c r="W15" s="401" t="s">
        <v>130</v>
      </c>
      <c r="X15" s="402"/>
      <c r="Y15" s="402"/>
      <c r="Z15" s="402"/>
      <c r="AA15" s="402"/>
      <c r="AB15" s="392"/>
      <c r="AC15" s="436">
        <v>10956</v>
      </c>
      <c r="AD15" s="437"/>
      <c r="AE15" s="437"/>
      <c r="AF15" s="437"/>
      <c r="AG15" s="476"/>
      <c r="AH15" s="436">
        <v>12496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8344469</v>
      </c>
      <c r="BO15" s="349"/>
      <c r="BP15" s="349"/>
      <c r="BQ15" s="349"/>
      <c r="BR15" s="349"/>
      <c r="BS15" s="349"/>
      <c r="BT15" s="349"/>
      <c r="BU15" s="350"/>
      <c r="BV15" s="348">
        <v>8243413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30.4</v>
      </c>
      <c r="AD16" s="470"/>
      <c r="AE16" s="470"/>
      <c r="AF16" s="470"/>
      <c r="AG16" s="471"/>
      <c r="AH16" s="469">
        <v>31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13594886</v>
      </c>
      <c r="BO16" s="386"/>
      <c r="BP16" s="386"/>
      <c r="BQ16" s="386"/>
      <c r="BR16" s="386"/>
      <c r="BS16" s="386"/>
      <c r="BT16" s="386"/>
      <c r="BU16" s="387"/>
      <c r="BV16" s="385">
        <v>13560008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22006</v>
      </c>
      <c r="AD17" s="437"/>
      <c r="AE17" s="437"/>
      <c r="AF17" s="437"/>
      <c r="AG17" s="476"/>
      <c r="AH17" s="436">
        <v>23299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10684349</v>
      </c>
      <c r="BO17" s="386"/>
      <c r="BP17" s="386"/>
      <c r="BQ17" s="386"/>
      <c r="BR17" s="386"/>
      <c r="BS17" s="386"/>
      <c r="BT17" s="386"/>
      <c r="BU17" s="387"/>
      <c r="BV17" s="385">
        <v>10589588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215.53</v>
      </c>
      <c r="M18" s="498"/>
      <c r="N18" s="498"/>
      <c r="O18" s="498"/>
      <c r="P18" s="498"/>
      <c r="Q18" s="498"/>
      <c r="R18" s="499"/>
      <c r="S18" s="499"/>
      <c r="T18" s="499"/>
      <c r="U18" s="499"/>
      <c r="V18" s="500"/>
      <c r="W18" s="403"/>
      <c r="X18" s="404"/>
      <c r="Y18" s="404"/>
      <c r="Z18" s="404"/>
      <c r="AA18" s="404"/>
      <c r="AB18" s="395"/>
      <c r="AC18" s="501">
        <v>61</v>
      </c>
      <c r="AD18" s="502"/>
      <c r="AE18" s="502"/>
      <c r="AF18" s="502"/>
      <c r="AG18" s="503"/>
      <c r="AH18" s="501">
        <v>57.8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16342592</v>
      </c>
      <c r="BO18" s="386"/>
      <c r="BP18" s="386"/>
      <c r="BQ18" s="386"/>
      <c r="BR18" s="386"/>
      <c r="BS18" s="386"/>
      <c r="BT18" s="386"/>
      <c r="BU18" s="387"/>
      <c r="BV18" s="385">
        <v>16195716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370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20738658</v>
      </c>
      <c r="BO19" s="386"/>
      <c r="BP19" s="386"/>
      <c r="BQ19" s="386"/>
      <c r="BR19" s="386"/>
      <c r="BS19" s="386"/>
      <c r="BT19" s="386"/>
      <c r="BU19" s="387"/>
      <c r="BV19" s="385">
        <v>20875482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27094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29296730</v>
      </c>
      <c r="BO23" s="386"/>
      <c r="BP23" s="386"/>
      <c r="BQ23" s="386"/>
      <c r="BR23" s="386"/>
      <c r="BS23" s="386"/>
      <c r="BT23" s="386"/>
      <c r="BU23" s="387"/>
      <c r="BV23" s="385">
        <v>29212936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7040</v>
      </c>
      <c r="R24" s="437"/>
      <c r="S24" s="437"/>
      <c r="T24" s="437"/>
      <c r="U24" s="437"/>
      <c r="V24" s="476"/>
      <c r="W24" s="531"/>
      <c r="X24" s="519"/>
      <c r="Y24" s="520"/>
      <c r="Z24" s="435" t="s">
        <v>153</v>
      </c>
      <c r="AA24" s="415"/>
      <c r="AB24" s="415"/>
      <c r="AC24" s="415"/>
      <c r="AD24" s="415"/>
      <c r="AE24" s="415"/>
      <c r="AF24" s="415"/>
      <c r="AG24" s="416"/>
      <c r="AH24" s="436">
        <v>564</v>
      </c>
      <c r="AI24" s="437"/>
      <c r="AJ24" s="437"/>
      <c r="AK24" s="437"/>
      <c r="AL24" s="476"/>
      <c r="AM24" s="436">
        <v>1706100</v>
      </c>
      <c r="AN24" s="437"/>
      <c r="AO24" s="437"/>
      <c r="AP24" s="437"/>
      <c r="AQ24" s="437"/>
      <c r="AR24" s="476"/>
      <c r="AS24" s="436">
        <v>3025</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18529804</v>
      </c>
      <c r="BO24" s="386"/>
      <c r="BP24" s="386"/>
      <c r="BQ24" s="386"/>
      <c r="BR24" s="386"/>
      <c r="BS24" s="386"/>
      <c r="BT24" s="386"/>
      <c r="BU24" s="387"/>
      <c r="BV24" s="385">
        <v>18306526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5600</v>
      </c>
      <c r="R25" s="437"/>
      <c r="S25" s="437"/>
      <c r="T25" s="437"/>
      <c r="U25" s="437"/>
      <c r="V25" s="476"/>
      <c r="W25" s="531"/>
      <c r="X25" s="519"/>
      <c r="Y25" s="520"/>
      <c r="Z25" s="435" t="s">
        <v>156</v>
      </c>
      <c r="AA25" s="415"/>
      <c r="AB25" s="415"/>
      <c r="AC25" s="415"/>
      <c r="AD25" s="415"/>
      <c r="AE25" s="415"/>
      <c r="AF25" s="415"/>
      <c r="AG25" s="416"/>
      <c r="AH25" s="436">
        <v>129</v>
      </c>
      <c r="AI25" s="437"/>
      <c r="AJ25" s="437"/>
      <c r="AK25" s="437"/>
      <c r="AL25" s="476"/>
      <c r="AM25" s="436">
        <v>393708</v>
      </c>
      <c r="AN25" s="437"/>
      <c r="AO25" s="437"/>
      <c r="AP25" s="437"/>
      <c r="AQ25" s="437"/>
      <c r="AR25" s="476"/>
      <c r="AS25" s="436">
        <v>3052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2407479</v>
      </c>
      <c r="BO25" s="349"/>
      <c r="BP25" s="349"/>
      <c r="BQ25" s="349"/>
      <c r="BR25" s="349"/>
      <c r="BS25" s="349"/>
      <c r="BT25" s="349"/>
      <c r="BU25" s="350"/>
      <c r="BV25" s="348">
        <v>3134600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5280</v>
      </c>
      <c r="R26" s="437"/>
      <c r="S26" s="437"/>
      <c r="T26" s="437"/>
      <c r="U26" s="437"/>
      <c r="V26" s="476"/>
      <c r="W26" s="531"/>
      <c r="X26" s="519"/>
      <c r="Y26" s="520"/>
      <c r="Z26" s="435" t="s">
        <v>159</v>
      </c>
      <c r="AA26" s="541"/>
      <c r="AB26" s="541"/>
      <c r="AC26" s="541"/>
      <c r="AD26" s="541"/>
      <c r="AE26" s="541"/>
      <c r="AF26" s="541"/>
      <c r="AG26" s="542"/>
      <c r="AH26" s="436">
        <v>25</v>
      </c>
      <c r="AI26" s="437"/>
      <c r="AJ26" s="437"/>
      <c r="AK26" s="437"/>
      <c r="AL26" s="476"/>
      <c r="AM26" s="436">
        <v>75925</v>
      </c>
      <c r="AN26" s="437"/>
      <c r="AO26" s="437"/>
      <c r="AP26" s="437"/>
      <c r="AQ26" s="437"/>
      <c r="AR26" s="476"/>
      <c r="AS26" s="436">
        <v>3037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4390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7236</v>
      </c>
      <c r="AN27" s="437"/>
      <c r="AO27" s="437"/>
      <c r="AP27" s="437"/>
      <c r="AQ27" s="437"/>
      <c r="AR27" s="476"/>
      <c r="AS27" s="436">
        <v>2412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1016925</v>
      </c>
      <c r="BO27" s="555"/>
      <c r="BP27" s="555"/>
      <c r="BQ27" s="555"/>
      <c r="BR27" s="555"/>
      <c r="BS27" s="555"/>
      <c r="BT27" s="555"/>
      <c r="BU27" s="556"/>
      <c r="BV27" s="554">
        <v>1016925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4010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3011474</v>
      </c>
      <c r="BO28" s="349"/>
      <c r="BP28" s="349"/>
      <c r="BQ28" s="349"/>
      <c r="BR28" s="349"/>
      <c r="BS28" s="349"/>
      <c r="BT28" s="349"/>
      <c r="BU28" s="350"/>
      <c r="BV28" s="348">
        <v>2690725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20</v>
      </c>
      <c r="M29" s="437"/>
      <c r="N29" s="437"/>
      <c r="O29" s="437"/>
      <c r="P29" s="476"/>
      <c r="Q29" s="436">
        <v>3820</v>
      </c>
      <c r="R29" s="437"/>
      <c r="S29" s="437"/>
      <c r="T29" s="437"/>
      <c r="U29" s="437"/>
      <c r="V29" s="476"/>
      <c r="W29" s="532"/>
      <c r="X29" s="533"/>
      <c r="Y29" s="534"/>
      <c r="Z29" s="435" t="s">
        <v>169</v>
      </c>
      <c r="AA29" s="415"/>
      <c r="AB29" s="415"/>
      <c r="AC29" s="415"/>
      <c r="AD29" s="415"/>
      <c r="AE29" s="415"/>
      <c r="AF29" s="415"/>
      <c r="AG29" s="416"/>
      <c r="AH29" s="436">
        <v>567</v>
      </c>
      <c r="AI29" s="437"/>
      <c r="AJ29" s="437"/>
      <c r="AK29" s="437"/>
      <c r="AL29" s="476"/>
      <c r="AM29" s="436">
        <v>1713336</v>
      </c>
      <c r="AN29" s="437"/>
      <c r="AO29" s="437"/>
      <c r="AP29" s="437"/>
      <c r="AQ29" s="437"/>
      <c r="AR29" s="476"/>
      <c r="AS29" s="436">
        <v>3022</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997479</v>
      </c>
      <c r="BO29" s="386"/>
      <c r="BP29" s="386"/>
      <c r="BQ29" s="386"/>
      <c r="BR29" s="386"/>
      <c r="BS29" s="386"/>
      <c r="BT29" s="386"/>
      <c r="BU29" s="387"/>
      <c r="BV29" s="385">
        <v>996733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6138746</v>
      </c>
      <c r="BO30" s="555"/>
      <c r="BP30" s="555"/>
      <c r="BQ30" s="555"/>
      <c r="BR30" s="555"/>
      <c r="BS30" s="555"/>
      <c r="BT30" s="555"/>
      <c r="BU30" s="556"/>
      <c r="BV30" s="554">
        <v>6265126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石岡市産業文化事業団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霊園事業特別会計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IF('各会計、関係団体の財政状況及び健全化判断比率'!B35="","",'各会計、関係団体の財政状況及び健全化判断比率'!B35)</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まち未来いしおか</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IF('各会計、関係団体の財政状況及び健全化判断比率'!B36="","",'各会計、関係団体の財政状況及び健全化判断比率'!B36)</f>
        <v>農業集落排水事業特別会計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茨城租税債権管理機構</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駐車場特別会計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茨城県後期高齢者医療広域連合（後期高齢医療特別会計）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湖北水道企業団</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湖北環境衛生組合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霞台厚生施設組合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新治地方広域事務組合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21</v>
      </c>
      <c r="BX43" s="566"/>
      <c r="BY43" s="567" t="str">
        <f>IF('各会計、関係団体の財政状況及び健全化判断比率'!B77="","",'各会計、関係団体の財政状況及び健全化判断比率'!B77)</f>
        <v>石岡地方斎場組合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69" t="s">
        <v>24</v>
      </c>
      <c r="C41" s="1170"/>
      <c r="D41" s="81"/>
      <c r="E41" s="1175" t="s">
        <v>25</v>
      </c>
      <c r="F41" s="1175"/>
      <c r="G41" s="1175"/>
      <c r="H41" s="1176"/>
      <c r="I41" s="82">
        <v>25998</v>
      </c>
      <c r="J41" s="83">
        <v>27106</v>
      </c>
      <c r="K41" s="83">
        <v>27841</v>
      </c>
      <c r="L41" s="83">
        <v>29213</v>
      </c>
      <c r="M41" s="84">
        <v>29297</v>
      </c>
    </row>
    <row r="42" spans="2:13" ht="27.75" customHeight="1" x14ac:dyDescent="0.15">
      <c r="B42" s="1171"/>
      <c r="C42" s="1172"/>
      <c r="D42" s="85"/>
      <c r="E42" s="1177" t="s">
        <v>26</v>
      </c>
      <c r="F42" s="1177"/>
      <c r="G42" s="1177"/>
      <c r="H42" s="1178"/>
      <c r="I42" s="86">
        <v>1528</v>
      </c>
      <c r="J42" s="87">
        <v>1334</v>
      </c>
      <c r="K42" s="87">
        <v>1151</v>
      </c>
      <c r="L42" s="87">
        <v>983</v>
      </c>
      <c r="M42" s="88">
        <v>826</v>
      </c>
    </row>
    <row r="43" spans="2:13" ht="27.75" customHeight="1" x14ac:dyDescent="0.15">
      <c r="B43" s="1171"/>
      <c r="C43" s="1172"/>
      <c r="D43" s="85"/>
      <c r="E43" s="1177" t="s">
        <v>27</v>
      </c>
      <c r="F43" s="1177"/>
      <c r="G43" s="1177"/>
      <c r="H43" s="1178"/>
      <c r="I43" s="86">
        <v>18698</v>
      </c>
      <c r="J43" s="87">
        <v>19093</v>
      </c>
      <c r="K43" s="87">
        <v>19267</v>
      </c>
      <c r="L43" s="87">
        <v>18451</v>
      </c>
      <c r="M43" s="88">
        <v>17625</v>
      </c>
    </row>
    <row r="44" spans="2:13" ht="27.75" customHeight="1" x14ac:dyDescent="0.15">
      <c r="B44" s="1171"/>
      <c r="C44" s="1172"/>
      <c r="D44" s="85"/>
      <c r="E44" s="1177" t="s">
        <v>28</v>
      </c>
      <c r="F44" s="1177"/>
      <c r="G44" s="1177"/>
      <c r="H44" s="1178"/>
      <c r="I44" s="86">
        <v>978</v>
      </c>
      <c r="J44" s="87">
        <v>824</v>
      </c>
      <c r="K44" s="87">
        <v>767</v>
      </c>
      <c r="L44" s="87">
        <v>619</v>
      </c>
      <c r="M44" s="88">
        <v>502</v>
      </c>
    </row>
    <row r="45" spans="2:13" ht="27.75" customHeight="1" x14ac:dyDescent="0.15">
      <c r="B45" s="1171"/>
      <c r="C45" s="1172"/>
      <c r="D45" s="85"/>
      <c r="E45" s="1177" t="s">
        <v>29</v>
      </c>
      <c r="F45" s="1177"/>
      <c r="G45" s="1177"/>
      <c r="H45" s="1178"/>
      <c r="I45" s="86">
        <v>7277</v>
      </c>
      <c r="J45" s="87">
        <v>6969</v>
      </c>
      <c r="K45" s="87">
        <v>6705</v>
      </c>
      <c r="L45" s="87">
        <v>6295</v>
      </c>
      <c r="M45" s="88">
        <v>5916</v>
      </c>
    </row>
    <row r="46" spans="2:13" ht="27.75" customHeight="1" x14ac:dyDescent="0.15">
      <c r="B46" s="1171"/>
      <c r="C46" s="1172"/>
      <c r="D46" s="85"/>
      <c r="E46" s="1177" t="s">
        <v>30</v>
      </c>
      <c r="F46" s="1177"/>
      <c r="G46" s="1177"/>
      <c r="H46" s="1178"/>
      <c r="I46" s="86">
        <v>17</v>
      </c>
      <c r="J46" s="87">
        <v>13</v>
      </c>
      <c r="K46" s="87">
        <v>11</v>
      </c>
      <c r="L46" s="87">
        <v>7</v>
      </c>
      <c r="M46" s="88" t="s">
        <v>483</v>
      </c>
    </row>
    <row r="47" spans="2:13" ht="27.75" customHeight="1" x14ac:dyDescent="0.15">
      <c r="B47" s="1171"/>
      <c r="C47" s="1172"/>
      <c r="D47" s="85"/>
      <c r="E47" s="1177" t="s">
        <v>31</v>
      </c>
      <c r="F47" s="1177"/>
      <c r="G47" s="1177"/>
      <c r="H47" s="1178"/>
      <c r="I47" s="86" t="s">
        <v>483</v>
      </c>
      <c r="J47" s="87" t="s">
        <v>483</v>
      </c>
      <c r="K47" s="87" t="s">
        <v>483</v>
      </c>
      <c r="L47" s="87" t="s">
        <v>483</v>
      </c>
      <c r="M47" s="88" t="s">
        <v>483</v>
      </c>
    </row>
    <row r="48" spans="2:13" ht="27.75" customHeight="1" x14ac:dyDescent="0.15">
      <c r="B48" s="1173"/>
      <c r="C48" s="1174"/>
      <c r="D48" s="85"/>
      <c r="E48" s="1177" t="s">
        <v>32</v>
      </c>
      <c r="F48" s="1177"/>
      <c r="G48" s="1177"/>
      <c r="H48" s="1178"/>
      <c r="I48" s="86" t="s">
        <v>483</v>
      </c>
      <c r="J48" s="87" t="s">
        <v>483</v>
      </c>
      <c r="K48" s="87" t="s">
        <v>483</v>
      </c>
      <c r="L48" s="87" t="s">
        <v>483</v>
      </c>
      <c r="M48" s="88" t="s">
        <v>483</v>
      </c>
    </row>
    <row r="49" spans="2:13" ht="27.75" customHeight="1" x14ac:dyDescent="0.15">
      <c r="B49" s="1179" t="s">
        <v>33</v>
      </c>
      <c r="C49" s="1180"/>
      <c r="D49" s="89"/>
      <c r="E49" s="1177" t="s">
        <v>34</v>
      </c>
      <c r="F49" s="1177"/>
      <c r="G49" s="1177"/>
      <c r="H49" s="1178"/>
      <c r="I49" s="86">
        <v>7051</v>
      </c>
      <c r="J49" s="87">
        <v>8007</v>
      </c>
      <c r="K49" s="87">
        <v>9420</v>
      </c>
      <c r="L49" s="87">
        <v>10275</v>
      </c>
      <c r="M49" s="88">
        <v>10470</v>
      </c>
    </row>
    <row r="50" spans="2:13" ht="27.75" customHeight="1" x14ac:dyDescent="0.15">
      <c r="B50" s="1171"/>
      <c r="C50" s="1172"/>
      <c r="D50" s="85"/>
      <c r="E50" s="1177" t="s">
        <v>35</v>
      </c>
      <c r="F50" s="1177"/>
      <c r="G50" s="1177"/>
      <c r="H50" s="1178"/>
      <c r="I50" s="86">
        <v>5323</v>
      </c>
      <c r="J50" s="87">
        <v>5306</v>
      </c>
      <c r="K50" s="87">
        <v>5470</v>
      </c>
      <c r="L50" s="87">
        <v>4869</v>
      </c>
      <c r="M50" s="88">
        <v>4856</v>
      </c>
    </row>
    <row r="51" spans="2:13" ht="27.75" customHeight="1" x14ac:dyDescent="0.15">
      <c r="B51" s="1173"/>
      <c r="C51" s="1174"/>
      <c r="D51" s="85"/>
      <c r="E51" s="1177" t="s">
        <v>36</v>
      </c>
      <c r="F51" s="1177"/>
      <c r="G51" s="1177"/>
      <c r="H51" s="1178"/>
      <c r="I51" s="86">
        <v>29471</v>
      </c>
      <c r="J51" s="87">
        <v>29768</v>
      </c>
      <c r="K51" s="87">
        <v>30340</v>
      </c>
      <c r="L51" s="87">
        <v>31627</v>
      </c>
      <c r="M51" s="88">
        <v>31183</v>
      </c>
    </row>
    <row r="52" spans="2:13" ht="27.75" customHeight="1" thickBot="1" x14ac:dyDescent="0.2">
      <c r="B52" s="1181" t="s">
        <v>37</v>
      </c>
      <c r="C52" s="1182"/>
      <c r="D52" s="90"/>
      <c r="E52" s="1183" t="s">
        <v>38</v>
      </c>
      <c r="F52" s="1183"/>
      <c r="G52" s="1183"/>
      <c r="H52" s="1184"/>
      <c r="I52" s="91">
        <v>12651</v>
      </c>
      <c r="J52" s="92">
        <v>12258</v>
      </c>
      <c r="K52" s="92">
        <v>10512</v>
      </c>
      <c r="L52" s="92">
        <v>8797</v>
      </c>
      <c r="M52" s="93">
        <v>7657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51951</v>
      </c>
      <c r="E3" s="116"/>
      <c r="F3" s="117">
        <v>61882</v>
      </c>
      <c r="G3" s="118"/>
      <c r="H3" s="119"/>
    </row>
    <row r="4" spans="1:8" x14ac:dyDescent="0.15">
      <c r="A4" s="120"/>
      <c r="B4" s="121"/>
      <c r="C4" s="122"/>
      <c r="D4" s="123">
        <v>16373</v>
      </c>
      <c r="E4" s="124"/>
      <c r="F4" s="125">
        <v>32175</v>
      </c>
      <c r="G4" s="126"/>
      <c r="H4" s="127"/>
    </row>
    <row r="5" spans="1:8" x14ac:dyDescent="0.15">
      <c r="A5" s="108" t="s">
        <v>516</v>
      </c>
      <c r="B5" s="113"/>
      <c r="C5" s="114"/>
      <c r="D5" s="115">
        <v>55642</v>
      </c>
      <c r="E5" s="116"/>
      <c r="F5" s="117">
        <v>47569</v>
      </c>
      <c r="G5" s="118"/>
      <c r="H5" s="119"/>
    </row>
    <row r="6" spans="1:8" x14ac:dyDescent="0.15">
      <c r="A6" s="120"/>
      <c r="B6" s="121"/>
      <c r="C6" s="122"/>
      <c r="D6" s="123">
        <v>14232</v>
      </c>
      <c r="E6" s="124"/>
      <c r="F6" s="125">
        <v>26255</v>
      </c>
      <c r="G6" s="126"/>
      <c r="H6" s="127"/>
    </row>
    <row r="7" spans="1:8" x14ac:dyDescent="0.15">
      <c r="A7" s="108" t="s">
        <v>517</v>
      </c>
      <c r="B7" s="113"/>
      <c r="C7" s="114"/>
      <c r="D7" s="115">
        <v>58864</v>
      </c>
      <c r="E7" s="116"/>
      <c r="F7" s="117">
        <v>50880</v>
      </c>
      <c r="G7" s="118"/>
      <c r="H7" s="119"/>
    </row>
    <row r="8" spans="1:8" x14ac:dyDescent="0.15">
      <c r="A8" s="120"/>
      <c r="B8" s="121"/>
      <c r="C8" s="122"/>
      <c r="D8" s="123">
        <v>14484</v>
      </c>
      <c r="E8" s="124"/>
      <c r="F8" s="125">
        <v>26879</v>
      </c>
      <c r="G8" s="126"/>
      <c r="H8" s="127"/>
    </row>
    <row r="9" spans="1:8" x14ac:dyDescent="0.15">
      <c r="A9" s="108" t="s">
        <v>518</v>
      </c>
      <c r="B9" s="113"/>
      <c r="C9" s="114"/>
      <c r="D9" s="115">
        <v>48833</v>
      </c>
      <c r="E9" s="116"/>
      <c r="F9" s="117">
        <v>63956</v>
      </c>
      <c r="G9" s="118"/>
      <c r="H9" s="119"/>
    </row>
    <row r="10" spans="1:8" x14ac:dyDescent="0.15">
      <c r="A10" s="120"/>
      <c r="B10" s="121"/>
      <c r="C10" s="122"/>
      <c r="D10" s="123">
        <v>26082</v>
      </c>
      <c r="E10" s="124"/>
      <c r="F10" s="125">
        <v>29239</v>
      </c>
      <c r="G10" s="126"/>
      <c r="H10" s="127"/>
    </row>
    <row r="11" spans="1:8" x14ac:dyDescent="0.15">
      <c r="A11" s="108" t="s">
        <v>519</v>
      </c>
      <c r="B11" s="113"/>
      <c r="C11" s="114"/>
      <c r="D11" s="115">
        <v>55529</v>
      </c>
      <c r="E11" s="116"/>
      <c r="F11" s="117">
        <v>66255</v>
      </c>
      <c r="G11" s="118"/>
      <c r="H11" s="119"/>
    </row>
    <row r="12" spans="1:8" x14ac:dyDescent="0.15">
      <c r="A12" s="120"/>
      <c r="B12" s="121"/>
      <c r="C12" s="128"/>
      <c r="D12" s="123">
        <v>26201</v>
      </c>
      <c r="E12" s="124"/>
      <c r="F12" s="125">
        <v>31822</v>
      </c>
      <c r="G12" s="126"/>
      <c r="H12" s="127"/>
    </row>
    <row r="13" spans="1:8" x14ac:dyDescent="0.15">
      <c r="A13" s="108"/>
      <c r="B13" s="113"/>
      <c r="C13" s="129"/>
      <c r="D13" s="130">
        <v>54164</v>
      </c>
      <c r="E13" s="131"/>
      <c r="F13" s="132">
        <v>58108</v>
      </c>
      <c r="G13" s="133"/>
      <c r="H13" s="119"/>
    </row>
    <row r="14" spans="1:8" x14ac:dyDescent="0.15">
      <c r="A14" s="120"/>
      <c r="B14" s="121"/>
      <c r="C14" s="122"/>
      <c r="D14" s="123">
        <v>19474</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5.39</v>
      </c>
      <c r="C19" s="134">
        <f>ROUND(VALUE(SUBSTITUTE(実質収支比率等に係る経年分析!G$48,"▲","-")),2)</f>
        <v>10.76</v>
      </c>
      <c r="D19" s="134">
        <f>ROUND(VALUE(SUBSTITUTE(実質収支比率等に係る経年分析!H$48,"▲","-")),2)</f>
        <v>6.85</v>
      </c>
      <c r="E19" s="134">
        <f>ROUND(VALUE(SUBSTITUTE(実質収支比率等に係る経年分析!I$48,"▲","-")),2)</f>
        <v>5.9</v>
      </c>
      <c r="F19" s="134">
        <f>ROUND(VALUE(SUBSTITUTE(実質収支比率等に係る経年分析!J$48,"▲","-")),2)</f>
        <v>4.8099999999999996</v>
      </c>
    </row>
    <row r="20" spans="1:11" x14ac:dyDescent="0.15">
      <c r="A20" s="134" t="s">
        <v>43</v>
      </c>
      <c r="B20" s="134">
        <f>ROUND(VALUE(SUBSTITUTE(実質収支比率等に係る経年分析!F$47,"▲","-")),2)</f>
        <v>7.78</v>
      </c>
      <c r="C20" s="134">
        <f>ROUND(VALUE(SUBSTITUTE(実質収支比率等に係る経年分析!G$47,"▲","-")),2)</f>
        <v>10.6</v>
      </c>
      <c r="D20" s="134">
        <f>ROUND(VALUE(SUBSTITUTE(実質収支比率等に係る経年分析!H$47,"▲","-")),2)</f>
        <v>13.03</v>
      </c>
      <c r="E20" s="134">
        <f>ROUND(VALUE(SUBSTITUTE(実質収支比率等に係る経年分析!I$47,"▲","-")),2)</f>
        <v>15.21</v>
      </c>
      <c r="F20" s="134">
        <f>ROUND(VALUE(SUBSTITUTE(実質収支比率等に係る経年分析!J$47,"▲","-")),2)</f>
        <v>16.809999999999999</v>
      </c>
    </row>
    <row r="21" spans="1:11" x14ac:dyDescent="0.15">
      <c r="A21" s="134" t="s">
        <v>44</v>
      </c>
      <c r="B21" s="134">
        <f>IF(ISNUMBER(VALUE(SUBSTITUTE(実質収支比率等に係る経年分析!F$49,"▲","-"))),ROUND(VALUE(SUBSTITUTE(実質収支比率等に係る経年分析!F$49,"▲","-")),2),NA())</f>
        <v>13.09</v>
      </c>
      <c r="C21" s="134">
        <f>IF(ISNUMBER(VALUE(SUBSTITUTE(実質収支比率等に係る経年分析!G$49,"▲","-"))),ROUND(VALUE(SUBSTITUTE(実質収支比率等に係る経年分析!G$49,"▲","-")),2),NA())</f>
        <v>8.33</v>
      </c>
      <c r="D21" s="134">
        <f>IF(ISNUMBER(VALUE(SUBSTITUTE(実質収支比率等に係る経年分析!H$49,"▲","-"))),ROUND(VALUE(SUBSTITUTE(実質収支比率等に係る経年分析!H$49,"▲","-")),2),NA())</f>
        <v>0.43</v>
      </c>
      <c r="E21" s="134">
        <f>IF(ISNUMBER(VALUE(SUBSTITUTE(実質収支比率等に係る経年分析!I$49,"▲","-"))),ROUND(VALUE(SUBSTITUTE(実質収支比率等に係る経年分析!I$49,"▲","-")),2),NA())</f>
        <v>1.1499999999999999</v>
      </c>
      <c r="F21" s="134">
        <f>IF(ISNUMBER(VALUE(SUBSTITUTE(実質収支比率等に係る経年分析!J$49,"▲","-"))),ROUND(VALUE(SUBSTITUTE(実質収支比率等に係る経年分析!J$49,"▲","-")),2),NA())</f>
        <v>0.78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霊園事業特別会計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2.2000000000000002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1.1299999999999999</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3045</v>
      </c>
      <c r="E42" s="136"/>
      <c r="F42" s="136"/>
      <c r="G42" s="136">
        <f>'実質公債費比率（分子）の構造'!L$52</f>
        <v>2856</v>
      </c>
      <c r="H42" s="136"/>
      <c r="I42" s="136"/>
      <c r="J42" s="136">
        <f>'実質公債費比率（分子）の構造'!M$52</f>
        <v>2921</v>
      </c>
      <c r="K42" s="136"/>
      <c r="L42" s="136"/>
      <c r="M42" s="136">
        <f>'実質公債費比率（分子）の構造'!N$52</f>
        <v>3015</v>
      </c>
      <c r="N42" s="136"/>
      <c r="O42" s="136"/>
      <c r="P42" s="136">
        <f>'実質公債費比率（分子）の構造'!O$52</f>
        <v>3198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204</v>
      </c>
      <c r="C44" s="136"/>
      <c r="D44" s="136"/>
      <c r="E44" s="136">
        <f>'実質公債費比率（分子）の構造'!L$50</f>
        <v>203</v>
      </c>
      <c r="F44" s="136"/>
      <c r="G44" s="136"/>
      <c r="H44" s="136">
        <f>'実質公債費比率（分子）の構造'!M$50</f>
        <v>190</v>
      </c>
      <c r="I44" s="136"/>
      <c r="J44" s="136"/>
      <c r="K44" s="136">
        <f>'実質公債費比率（分子）の構造'!N$50</f>
        <v>174</v>
      </c>
      <c r="L44" s="136"/>
      <c r="M44" s="136"/>
      <c r="N44" s="136">
        <f>'実質公債費比率（分子）の構造'!O$50</f>
        <v>161</v>
      </c>
      <c r="O44" s="136"/>
      <c r="P44" s="136"/>
    </row>
    <row r="45" spans="1:16" x14ac:dyDescent="0.15">
      <c r="A45" s="136" t="s">
        <v>54</v>
      </c>
      <c r="B45" s="136">
        <f>'実質公債費比率（分子）の構造'!K$49</f>
        <v>208</v>
      </c>
      <c r="C45" s="136"/>
      <c r="D45" s="136"/>
      <c r="E45" s="136">
        <f>'実質公債費比率（分子）の構造'!L$49</f>
        <v>164</v>
      </c>
      <c r="F45" s="136"/>
      <c r="G45" s="136"/>
      <c r="H45" s="136">
        <f>'実質公債費比率（分子）の構造'!M$49</f>
        <v>135</v>
      </c>
      <c r="I45" s="136"/>
      <c r="J45" s="136"/>
      <c r="K45" s="136">
        <f>'実質公債費比率（分子）の構造'!N$49</f>
        <v>132</v>
      </c>
      <c r="L45" s="136"/>
      <c r="M45" s="136"/>
      <c r="N45" s="136">
        <f>'実質公債費比率（分子）の構造'!O$49</f>
        <v>127</v>
      </c>
      <c r="O45" s="136"/>
      <c r="P45" s="136"/>
    </row>
    <row r="46" spans="1:16" x14ac:dyDescent="0.15">
      <c r="A46" s="136" t="s">
        <v>55</v>
      </c>
      <c r="B46" s="136">
        <f>'実質公債費比率（分子）の構造'!K$48</f>
        <v>1493</v>
      </c>
      <c r="C46" s="136"/>
      <c r="D46" s="136"/>
      <c r="E46" s="136">
        <f>'実質公債費比率（分子）の構造'!L$48</f>
        <v>1552</v>
      </c>
      <c r="F46" s="136"/>
      <c r="G46" s="136"/>
      <c r="H46" s="136">
        <f>'実質公債費比率（分子）の構造'!M$48</f>
        <v>1382</v>
      </c>
      <c r="I46" s="136"/>
      <c r="J46" s="136"/>
      <c r="K46" s="136">
        <f>'実質公債費比率（分子）の構造'!N$48</f>
        <v>1368</v>
      </c>
      <c r="L46" s="136"/>
      <c r="M46" s="136"/>
      <c r="N46" s="136">
        <f>'実質公債費比率（分子）の構造'!O$48</f>
        <v>1455</v>
      </c>
      <c r="O46" s="136"/>
      <c r="P46" s="136"/>
    </row>
    <row r="47" spans="1:16" x14ac:dyDescent="0.15">
      <c r="A47" s="136" t="s">
        <v>56</v>
      </c>
      <c r="B47" s="136">
        <f>'実質公債費比率（分子）の構造'!K$47</f>
        <v>30</v>
      </c>
      <c r="C47" s="136"/>
      <c r="D47" s="136"/>
      <c r="E47" s="136">
        <f>'実質公債費比率（分子）の構造'!L$47</f>
        <v>30</v>
      </c>
      <c r="F47" s="136"/>
      <c r="G47" s="136"/>
      <c r="H47" s="136">
        <f>'実質公債費比率（分子）の構造'!M$47</f>
        <v>27</v>
      </c>
      <c r="I47" s="136"/>
      <c r="J47" s="136"/>
      <c r="K47" s="136">
        <f>'実質公債費比率（分子）の構造'!N$47</f>
        <v>23</v>
      </c>
      <c r="L47" s="136"/>
      <c r="M47" s="136"/>
      <c r="N47" s="136">
        <f>'実質公債費比率（分子）の構造'!O$47</f>
        <v>20</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2971</v>
      </c>
      <c r="C49" s="136"/>
      <c r="D49" s="136"/>
      <c r="E49" s="136">
        <f>'実質公債費比率（分子）の構造'!L$45</f>
        <v>2654</v>
      </c>
      <c r="F49" s="136"/>
      <c r="G49" s="136"/>
      <c r="H49" s="136">
        <f>'実質公債費比率（分子）の構造'!M$45</f>
        <v>2980</v>
      </c>
      <c r="I49" s="136"/>
      <c r="J49" s="136"/>
      <c r="K49" s="136">
        <f>'実質公債費比率（分子）の構造'!N$45</f>
        <v>2697</v>
      </c>
      <c r="L49" s="136"/>
      <c r="M49" s="136"/>
      <c r="N49" s="136">
        <f>'実質公債費比率（分子）の構造'!O$45</f>
        <v>2842</v>
      </c>
      <c r="O49" s="136"/>
      <c r="P49" s="136"/>
    </row>
    <row r="50" spans="1:16" x14ac:dyDescent="0.15">
      <c r="A50" s="136" t="s">
        <v>59</v>
      </c>
      <c r="B50" s="136" t="e">
        <f>NA()</f>
        <v>#N/A</v>
      </c>
      <c r="C50" s="136">
        <f>IF(ISNUMBER('実質公債費比率（分子）の構造'!K$53),'実質公債費比率（分子）の構造'!K$53,NA())</f>
        <v>1861</v>
      </c>
      <c r="D50" s="136" t="e">
        <f>NA()</f>
        <v>#N/A</v>
      </c>
      <c r="E50" s="136" t="e">
        <f>NA()</f>
        <v>#N/A</v>
      </c>
      <c r="F50" s="136">
        <f>IF(ISNUMBER('実質公債費比率（分子）の構造'!L$53),'実質公債費比率（分子）の構造'!L$53,NA())</f>
        <v>1747</v>
      </c>
      <c r="G50" s="136" t="e">
        <f>NA()</f>
        <v>#N/A</v>
      </c>
      <c r="H50" s="136" t="e">
        <f>NA()</f>
        <v>#N/A</v>
      </c>
      <c r="I50" s="136">
        <f>IF(ISNUMBER('実質公債費比率（分子）の構造'!M$53),'実質公債費比率（分子）の構造'!M$53,NA())</f>
        <v>1793</v>
      </c>
      <c r="J50" s="136" t="e">
        <f>NA()</f>
        <v>#N/A</v>
      </c>
      <c r="K50" s="136" t="e">
        <f>NA()</f>
        <v>#N/A</v>
      </c>
      <c r="L50" s="136">
        <f>IF(ISNUMBER('実質公債費比率（分子）の構造'!N$53),'実質公債費比率（分子）の構造'!N$53,NA())</f>
        <v>1379</v>
      </c>
      <c r="M50" s="136" t="e">
        <f>NA()</f>
        <v>#N/A</v>
      </c>
      <c r="N50" s="136" t="e">
        <f>NA()</f>
        <v>#N/A</v>
      </c>
      <c r="O50" s="136">
        <f>IF(ISNUMBER('実質公債費比率（分子）の構造'!O$53),'実質公債費比率（分子）の構造'!O$53,NA())</f>
        <v>1407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29471</v>
      </c>
      <c r="E56" s="135"/>
      <c r="F56" s="135"/>
      <c r="G56" s="135">
        <f>'将来負担比率（分子）の構造'!J$51</f>
        <v>29768</v>
      </c>
      <c r="H56" s="135"/>
      <c r="I56" s="135"/>
      <c r="J56" s="135">
        <f>'将来負担比率（分子）の構造'!K$51</f>
        <v>30340</v>
      </c>
      <c r="K56" s="135"/>
      <c r="L56" s="135"/>
      <c r="M56" s="135">
        <f>'将来負担比率（分子）の構造'!L$51</f>
        <v>31627</v>
      </c>
      <c r="N56" s="135"/>
      <c r="O56" s="135"/>
      <c r="P56" s="135">
        <f>'将来負担比率（分子）の構造'!M$51</f>
        <v>31183</v>
      </c>
    </row>
    <row r="57" spans="1:16" x14ac:dyDescent="0.15">
      <c r="A57" s="135" t="s">
        <v>35</v>
      </c>
      <c r="B57" s="135"/>
      <c r="C57" s="135"/>
      <c r="D57" s="135">
        <f>'将来負担比率（分子）の構造'!I$50</f>
        <v>5323</v>
      </c>
      <c r="E57" s="135"/>
      <c r="F57" s="135"/>
      <c r="G57" s="135">
        <f>'将来負担比率（分子）の構造'!J$50</f>
        <v>5306</v>
      </c>
      <c r="H57" s="135"/>
      <c r="I57" s="135"/>
      <c r="J57" s="135">
        <f>'将来負担比率（分子）の構造'!K$50</f>
        <v>5470</v>
      </c>
      <c r="K57" s="135"/>
      <c r="L57" s="135"/>
      <c r="M57" s="135">
        <f>'将来負担比率（分子）の構造'!L$50</f>
        <v>4869</v>
      </c>
      <c r="N57" s="135"/>
      <c r="O57" s="135"/>
      <c r="P57" s="135">
        <f>'将来負担比率（分子）の構造'!M$50</f>
        <v>4856</v>
      </c>
    </row>
    <row r="58" spans="1:16" x14ac:dyDescent="0.15">
      <c r="A58" s="135" t="s">
        <v>34</v>
      </c>
      <c r="B58" s="135"/>
      <c r="C58" s="135"/>
      <c r="D58" s="135">
        <f>'将来負担比率（分子）の構造'!I$49</f>
        <v>7051</v>
      </c>
      <c r="E58" s="135"/>
      <c r="F58" s="135"/>
      <c r="G58" s="135">
        <f>'将来負担比率（分子）の構造'!J$49</f>
        <v>8007</v>
      </c>
      <c r="H58" s="135"/>
      <c r="I58" s="135"/>
      <c r="J58" s="135">
        <f>'将来負担比率（分子）の構造'!K$49</f>
        <v>9420</v>
      </c>
      <c r="K58" s="135"/>
      <c r="L58" s="135"/>
      <c r="M58" s="135">
        <f>'将来負担比率（分子）の構造'!L$49</f>
        <v>10275</v>
      </c>
      <c r="N58" s="135"/>
      <c r="O58" s="135"/>
      <c r="P58" s="135">
        <f>'将来負担比率（分子）の構造'!M$49</f>
        <v>10470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17</v>
      </c>
      <c r="C61" s="135"/>
      <c r="D61" s="135"/>
      <c r="E61" s="135">
        <f>'将来負担比率（分子）の構造'!J$46</f>
        <v>13</v>
      </c>
      <c r="F61" s="135"/>
      <c r="G61" s="135"/>
      <c r="H61" s="135">
        <f>'将来負担比率（分子）の構造'!K$46</f>
        <v>11</v>
      </c>
      <c r="I61" s="135"/>
      <c r="J61" s="135"/>
      <c r="K61" s="135">
        <f>'将来負担比率（分子）の構造'!L$46</f>
        <v>7</v>
      </c>
      <c r="L61" s="135"/>
      <c r="M61" s="135"/>
      <c r="N61" s="135" t="str">
        <f>'将来負担比率（分子）の構造'!M$46</f>
        <v>-</v>
      </c>
      <c r="O61" s="135"/>
      <c r="P61" s="135"/>
    </row>
    <row r="62" spans="1:16" x14ac:dyDescent="0.15">
      <c r="A62" s="135" t="s">
        <v>29</v>
      </c>
      <c r="B62" s="135">
        <f>'将来負担比率（分子）の構造'!I$45</f>
        <v>7277</v>
      </c>
      <c r="C62" s="135"/>
      <c r="D62" s="135"/>
      <c r="E62" s="135">
        <f>'将来負担比率（分子）の構造'!J$45</f>
        <v>6969</v>
      </c>
      <c r="F62" s="135"/>
      <c r="G62" s="135"/>
      <c r="H62" s="135">
        <f>'将来負担比率（分子）の構造'!K$45</f>
        <v>6705</v>
      </c>
      <c r="I62" s="135"/>
      <c r="J62" s="135"/>
      <c r="K62" s="135">
        <f>'将来負担比率（分子）の構造'!L$45</f>
        <v>6295</v>
      </c>
      <c r="L62" s="135"/>
      <c r="M62" s="135"/>
      <c r="N62" s="135">
        <f>'将来負担比率（分子）の構造'!M$45</f>
        <v>5916</v>
      </c>
      <c r="O62" s="135"/>
      <c r="P62" s="135"/>
    </row>
    <row r="63" spans="1:16" x14ac:dyDescent="0.15">
      <c r="A63" s="135" t="s">
        <v>28</v>
      </c>
      <c r="B63" s="135">
        <f>'将来負担比率（分子）の構造'!I$44</f>
        <v>978</v>
      </c>
      <c r="C63" s="135"/>
      <c r="D63" s="135"/>
      <c r="E63" s="135">
        <f>'将来負担比率（分子）の構造'!J$44</f>
        <v>824</v>
      </c>
      <c r="F63" s="135"/>
      <c r="G63" s="135"/>
      <c r="H63" s="135">
        <f>'将来負担比率（分子）の構造'!K$44</f>
        <v>767</v>
      </c>
      <c r="I63" s="135"/>
      <c r="J63" s="135"/>
      <c r="K63" s="135">
        <f>'将来負担比率（分子）の構造'!L$44</f>
        <v>619</v>
      </c>
      <c r="L63" s="135"/>
      <c r="M63" s="135"/>
      <c r="N63" s="135">
        <f>'将来負担比率（分子）の構造'!M$44</f>
        <v>502</v>
      </c>
      <c r="O63" s="135"/>
      <c r="P63" s="135"/>
    </row>
    <row r="64" spans="1:16" x14ac:dyDescent="0.15">
      <c r="A64" s="135" t="s">
        <v>27</v>
      </c>
      <c r="B64" s="135">
        <f>'将来負担比率（分子）の構造'!I$43</f>
        <v>18698</v>
      </c>
      <c r="C64" s="135"/>
      <c r="D64" s="135"/>
      <c r="E64" s="135">
        <f>'将来負担比率（分子）の構造'!J$43</f>
        <v>19093</v>
      </c>
      <c r="F64" s="135"/>
      <c r="G64" s="135"/>
      <c r="H64" s="135">
        <f>'将来負担比率（分子）の構造'!K$43</f>
        <v>19267</v>
      </c>
      <c r="I64" s="135"/>
      <c r="J64" s="135"/>
      <c r="K64" s="135">
        <f>'将来負担比率（分子）の構造'!L$43</f>
        <v>18451</v>
      </c>
      <c r="L64" s="135"/>
      <c r="M64" s="135"/>
      <c r="N64" s="135">
        <f>'将来負担比率（分子）の構造'!M$43</f>
        <v>17625</v>
      </c>
      <c r="O64" s="135"/>
      <c r="P64" s="135"/>
    </row>
    <row r="65" spans="1:16" x14ac:dyDescent="0.15">
      <c r="A65" s="135" t="s">
        <v>26</v>
      </c>
      <c r="B65" s="135">
        <f>'将来負担比率（分子）の構造'!I$42</f>
        <v>1528</v>
      </c>
      <c r="C65" s="135"/>
      <c r="D65" s="135"/>
      <c r="E65" s="135">
        <f>'将来負担比率（分子）の構造'!J$42</f>
        <v>1334</v>
      </c>
      <c r="F65" s="135"/>
      <c r="G65" s="135"/>
      <c r="H65" s="135">
        <f>'将来負担比率（分子）の構造'!K$42</f>
        <v>1151</v>
      </c>
      <c r="I65" s="135"/>
      <c r="J65" s="135"/>
      <c r="K65" s="135">
        <f>'将来負担比率（分子）の構造'!L$42</f>
        <v>983</v>
      </c>
      <c r="L65" s="135"/>
      <c r="M65" s="135"/>
      <c r="N65" s="135">
        <f>'将来負担比率（分子）の構造'!M$42</f>
        <v>826</v>
      </c>
      <c r="O65" s="135"/>
      <c r="P65" s="135"/>
    </row>
    <row r="66" spans="1:16" x14ac:dyDescent="0.15">
      <c r="A66" s="135" t="s">
        <v>25</v>
      </c>
      <c r="B66" s="135">
        <f>'将来負担比率（分子）の構造'!I$41</f>
        <v>25998</v>
      </c>
      <c r="C66" s="135"/>
      <c r="D66" s="135"/>
      <c r="E66" s="135">
        <f>'将来負担比率（分子）の構造'!J$41</f>
        <v>27106</v>
      </c>
      <c r="F66" s="135"/>
      <c r="G66" s="135"/>
      <c r="H66" s="135">
        <f>'将来負担比率（分子）の構造'!K$41</f>
        <v>27841</v>
      </c>
      <c r="I66" s="135"/>
      <c r="J66" s="135"/>
      <c r="K66" s="135">
        <f>'将来負担比率（分子）の構造'!L$41</f>
        <v>29213</v>
      </c>
      <c r="L66" s="135"/>
      <c r="M66" s="135"/>
      <c r="N66" s="135">
        <f>'将来負担比率（分子）の構造'!M$41</f>
        <v>29297</v>
      </c>
      <c r="O66" s="135"/>
      <c r="P66" s="135"/>
    </row>
    <row r="67" spans="1:16" x14ac:dyDescent="0.15">
      <c r="A67" s="135" t="s">
        <v>63</v>
      </c>
      <c r="B67" s="135" t="e">
        <f>NA()</f>
        <v>#N/A</v>
      </c>
      <c r="C67" s="135">
        <f>IF(ISNUMBER('将来負担比率（分子）の構造'!I$52), IF('将来負担比率（分子）の構造'!I$52 &lt; 0, 0, '将来負担比率（分子）の構造'!I$52), NA())</f>
        <v>12651</v>
      </c>
      <c r="D67" s="135" t="e">
        <f>NA()</f>
        <v>#N/A</v>
      </c>
      <c r="E67" s="135" t="e">
        <f>NA()</f>
        <v>#N/A</v>
      </c>
      <c r="F67" s="135">
        <f>IF(ISNUMBER('将来負担比率（分子）の構造'!J$52), IF('将来負担比率（分子）の構造'!J$52 &lt; 0, 0, '将来負担比率（分子）の構造'!J$52), NA())</f>
        <v>12258</v>
      </c>
      <c r="G67" s="135" t="e">
        <f>NA()</f>
        <v>#N/A</v>
      </c>
      <c r="H67" s="135" t="e">
        <f>NA()</f>
        <v>#N/A</v>
      </c>
      <c r="I67" s="135">
        <f>IF(ISNUMBER('将来負担比率（分子）の構造'!K$52), IF('将来負担比率（分子）の構造'!K$52 &lt; 0, 0, '将来負担比率（分子）の構造'!K$52), NA())</f>
        <v>10512</v>
      </c>
      <c r="J67" s="135" t="e">
        <f>NA()</f>
        <v>#N/A</v>
      </c>
      <c r="K67" s="135" t="e">
        <f>NA()</f>
        <v>#N/A</v>
      </c>
      <c r="L67" s="135">
        <f>IF(ISNUMBER('将来負担比率（分子）の構造'!L$52), IF('将来負担比率（分子）の構造'!L$52 &lt; 0, 0, '将来負担比率（分子）の構造'!L$52), NA())</f>
        <v>8797</v>
      </c>
      <c r="M67" s="135" t="e">
        <f>NA()</f>
        <v>#N/A</v>
      </c>
      <c r="N67" s="135" t="e">
        <f>NA()</f>
        <v>#N/A</v>
      </c>
      <c r="O67" s="135">
        <f>IF(ISNUMBER('将来負担比率（分子）の構造'!M$52), IF('将来負担比率（分子）の構造'!M$52 &lt; 0, 0, '将来負担比率（分子）の構造'!M$52), NA())</f>
        <v>7657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9814705</v>
      </c>
      <c r="S5" s="583"/>
      <c r="T5" s="583"/>
      <c r="U5" s="583"/>
      <c r="V5" s="583"/>
      <c r="W5" s="583"/>
      <c r="X5" s="583"/>
      <c r="Y5" s="584"/>
      <c r="Z5" s="585">
        <v>32.700000000000003</v>
      </c>
      <c r="AA5" s="585"/>
      <c r="AB5" s="585"/>
      <c r="AC5" s="585"/>
      <c r="AD5" s="586">
        <v>9344580</v>
      </c>
      <c r="AE5" s="586"/>
      <c r="AF5" s="586"/>
      <c r="AG5" s="586"/>
      <c r="AH5" s="586"/>
      <c r="AI5" s="586"/>
      <c r="AJ5" s="586"/>
      <c r="AK5" s="586"/>
      <c r="AL5" s="587">
        <v>56</v>
      </c>
      <c r="AM5" s="588"/>
      <c r="AN5" s="588"/>
      <c r="AO5" s="589"/>
      <c r="AP5" s="579" t="s">
        <v>207</v>
      </c>
      <c r="AQ5" s="580"/>
      <c r="AR5" s="580"/>
      <c r="AS5" s="580"/>
      <c r="AT5" s="580"/>
      <c r="AU5" s="580"/>
      <c r="AV5" s="580"/>
      <c r="AW5" s="580"/>
      <c r="AX5" s="580"/>
      <c r="AY5" s="580"/>
      <c r="AZ5" s="580"/>
      <c r="BA5" s="580"/>
      <c r="BB5" s="580"/>
      <c r="BC5" s="580"/>
      <c r="BD5" s="580"/>
      <c r="BE5" s="580"/>
      <c r="BF5" s="581"/>
      <c r="BG5" s="593">
        <v>9317002</v>
      </c>
      <c r="BH5" s="594"/>
      <c r="BI5" s="594"/>
      <c r="BJ5" s="594"/>
      <c r="BK5" s="594"/>
      <c r="BL5" s="594"/>
      <c r="BM5" s="594"/>
      <c r="BN5" s="595"/>
      <c r="BO5" s="596">
        <v>94.9</v>
      </c>
      <c r="BP5" s="596"/>
      <c r="BQ5" s="596"/>
      <c r="BR5" s="596"/>
      <c r="BS5" s="597">
        <v>127051</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398648</v>
      </c>
      <c r="S6" s="594"/>
      <c r="T6" s="594"/>
      <c r="U6" s="594"/>
      <c r="V6" s="594"/>
      <c r="W6" s="594"/>
      <c r="X6" s="594"/>
      <c r="Y6" s="595"/>
      <c r="Z6" s="596">
        <v>1.3</v>
      </c>
      <c r="AA6" s="596"/>
      <c r="AB6" s="596"/>
      <c r="AC6" s="596"/>
      <c r="AD6" s="597">
        <v>398648</v>
      </c>
      <c r="AE6" s="597"/>
      <c r="AF6" s="597"/>
      <c r="AG6" s="597"/>
      <c r="AH6" s="597"/>
      <c r="AI6" s="597"/>
      <c r="AJ6" s="597"/>
      <c r="AK6" s="597"/>
      <c r="AL6" s="598">
        <v>2.4</v>
      </c>
      <c r="AM6" s="599"/>
      <c r="AN6" s="599"/>
      <c r="AO6" s="600"/>
      <c r="AP6" s="590" t="s">
        <v>212</v>
      </c>
      <c r="AQ6" s="591"/>
      <c r="AR6" s="591"/>
      <c r="AS6" s="591"/>
      <c r="AT6" s="591"/>
      <c r="AU6" s="591"/>
      <c r="AV6" s="591"/>
      <c r="AW6" s="591"/>
      <c r="AX6" s="591"/>
      <c r="AY6" s="591"/>
      <c r="AZ6" s="591"/>
      <c r="BA6" s="591"/>
      <c r="BB6" s="591"/>
      <c r="BC6" s="591"/>
      <c r="BD6" s="591"/>
      <c r="BE6" s="591"/>
      <c r="BF6" s="592"/>
      <c r="BG6" s="593">
        <v>9317002</v>
      </c>
      <c r="BH6" s="594"/>
      <c r="BI6" s="594"/>
      <c r="BJ6" s="594"/>
      <c r="BK6" s="594"/>
      <c r="BL6" s="594"/>
      <c r="BM6" s="594"/>
      <c r="BN6" s="595"/>
      <c r="BO6" s="596">
        <v>94.9</v>
      </c>
      <c r="BP6" s="596"/>
      <c r="BQ6" s="596"/>
      <c r="BR6" s="596"/>
      <c r="BS6" s="597">
        <v>127051</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266840</v>
      </c>
      <c r="CS6" s="594"/>
      <c r="CT6" s="594"/>
      <c r="CU6" s="594"/>
      <c r="CV6" s="594"/>
      <c r="CW6" s="594"/>
      <c r="CX6" s="594"/>
      <c r="CY6" s="595"/>
      <c r="CZ6" s="596">
        <v>0.9</v>
      </c>
      <c r="DA6" s="596"/>
      <c r="DB6" s="596"/>
      <c r="DC6" s="596"/>
      <c r="DD6" s="602" t="s">
        <v>214</v>
      </c>
      <c r="DE6" s="594"/>
      <c r="DF6" s="594"/>
      <c r="DG6" s="594"/>
      <c r="DH6" s="594"/>
      <c r="DI6" s="594"/>
      <c r="DJ6" s="594"/>
      <c r="DK6" s="594"/>
      <c r="DL6" s="594"/>
      <c r="DM6" s="594"/>
      <c r="DN6" s="594"/>
      <c r="DO6" s="594"/>
      <c r="DP6" s="595"/>
      <c r="DQ6" s="602">
        <v>266840</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14520</v>
      </c>
      <c r="S7" s="594"/>
      <c r="T7" s="594"/>
      <c r="U7" s="594"/>
      <c r="V7" s="594"/>
      <c r="W7" s="594"/>
      <c r="X7" s="594"/>
      <c r="Y7" s="595"/>
      <c r="Z7" s="596">
        <v>0</v>
      </c>
      <c r="AA7" s="596"/>
      <c r="AB7" s="596"/>
      <c r="AC7" s="596"/>
      <c r="AD7" s="597">
        <v>14520</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4190393</v>
      </c>
      <c r="BH7" s="594"/>
      <c r="BI7" s="594"/>
      <c r="BJ7" s="594"/>
      <c r="BK7" s="594"/>
      <c r="BL7" s="594"/>
      <c r="BM7" s="594"/>
      <c r="BN7" s="595"/>
      <c r="BO7" s="596">
        <v>42.7</v>
      </c>
      <c r="BP7" s="596"/>
      <c r="BQ7" s="596"/>
      <c r="BR7" s="596"/>
      <c r="BS7" s="597">
        <v>127051</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3403708</v>
      </c>
      <c r="CS7" s="594"/>
      <c r="CT7" s="594"/>
      <c r="CU7" s="594"/>
      <c r="CV7" s="594"/>
      <c r="CW7" s="594"/>
      <c r="CX7" s="594"/>
      <c r="CY7" s="595"/>
      <c r="CZ7" s="596">
        <v>11.7</v>
      </c>
      <c r="DA7" s="596"/>
      <c r="DB7" s="596"/>
      <c r="DC7" s="596"/>
      <c r="DD7" s="602">
        <v>106574</v>
      </c>
      <c r="DE7" s="594"/>
      <c r="DF7" s="594"/>
      <c r="DG7" s="594"/>
      <c r="DH7" s="594"/>
      <c r="DI7" s="594"/>
      <c r="DJ7" s="594"/>
      <c r="DK7" s="594"/>
      <c r="DL7" s="594"/>
      <c r="DM7" s="594"/>
      <c r="DN7" s="594"/>
      <c r="DO7" s="594"/>
      <c r="DP7" s="595"/>
      <c r="DQ7" s="602">
        <v>3051955</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57974</v>
      </c>
      <c r="S8" s="594"/>
      <c r="T8" s="594"/>
      <c r="U8" s="594"/>
      <c r="V8" s="594"/>
      <c r="W8" s="594"/>
      <c r="X8" s="594"/>
      <c r="Y8" s="595"/>
      <c r="Z8" s="596">
        <v>0.2</v>
      </c>
      <c r="AA8" s="596"/>
      <c r="AB8" s="596"/>
      <c r="AC8" s="596"/>
      <c r="AD8" s="597">
        <v>57974</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129925</v>
      </c>
      <c r="BH8" s="594"/>
      <c r="BI8" s="594"/>
      <c r="BJ8" s="594"/>
      <c r="BK8" s="594"/>
      <c r="BL8" s="594"/>
      <c r="BM8" s="594"/>
      <c r="BN8" s="595"/>
      <c r="BO8" s="596">
        <v>1.3</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9931120</v>
      </c>
      <c r="CS8" s="594"/>
      <c r="CT8" s="594"/>
      <c r="CU8" s="594"/>
      <c r="CV8" s="594"/>
      <c r="CW8" s="594"/>
      <c r="CX8" s="594"/>
      <c r="CY8" s="595"/>
      <c r="CZ8" s="596">
        <v>34.200000000000003</v>
      </c>
      <c r="DA8" s="596"/>
      <c r="DB8" s="596"/>
      <c r="DC8" s="596"/>
      <c r="DD8" s="602">
        <v>77815</v>
      </c>
      <c r="DE8" s="594"/>
      <c r="DF8" s="594"/>
      <c r="DG8" s="594"/>
      <c r="DH8" s="594"/>
      <c r="DI8" s="594"/>
      <c r="DJ8" s="594"/>
      <c r="DK8" s="594"/>
      <c r="DL8" s="594"/>
      <c r="DM8" s="594"/>
      <c r="DN8" s="594"/>
      <c r="DO8" s="594"/>
      <c r="DP8" s="595"/>
      <c r="DQ8" s="602">
        <v>4852491</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34352</v>
      </c>
      <c r="S9" s="594"/>
      <c r="T9" s="594"/>
      <c r="U9" s="594"/>
      <c r="V9" s="594"/>
      <c r="W9" s="594"/>
      <c r="X9" s="594"/>
      <c r="Y9" s="595"/>
      <c r="Z9" s="596">
        <v>0.1</v>
      </c>
      <c r="AA9" s="596"/>
      <c r="AB9" s="596"/>
      <c r="AC9" s="596"/>
      <c r="AD9" s="597">
        <v>34352</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3280934</v>
      </c>
      <c r="BH9" s="594"/>
      <c r="BI9" s="594"/>
      <c r="BJ9" s="594"/>
      <c r="BK9" s="594"/>
      <c r="BL9" s="594"/>
      <c r="BM9" s="594"/>
      <c r="BN9" s="595"/>
      <c r="BO9" s="596">
        <v>33.4</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1864390</v>
      </c>
      <c r="CS9" s="594"/>
      <c r="CT9" s="594"/>
      <c r="CU9" s="594"/>
      <c r="CV9" s="594"/>
      <c r="CW9" s="594"/>
      <c r="CX9" s="594"/>
      <c r="CY9" s="595"/>
      <c r="CZ9" s="596">
        <v>6.4</v>
      </c>
      <c r="DA9" s="596"/>
      <c r="DB9" s="596"/>
      <c r="DC9" s="596"/>
      <c r="DD9" s="602">
        <v>75090</v>
      </c>
      <c r="DE9" s="594"/>
      <c r="DF9" s="594"/>
      <c r="DG9" s="594"/>
      <c r="DH9" s="594"/>
      <c r="DI9" s="594"/>
      <c r="DJ9" s="594"/>
      <c r="DK9" s="594"/>
      <c r="DL9" s="594"/>
      <c r="DM9" s="594"/>
      <c r="DN9" s="594"/>
      <c r="DO9" s="594"/>
      <c r="DP9" s="595"/>
      <c r="DQ9" s="602">
        <v>1695888</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834493</v>
      </c>
      <c r="S10" s="594"/>
      <c r="T10" s="594"/>
      <c r="U10" s="594"/>
      <c r="V10" s="594"/>
      <c r="W10" s="594"/>
      <c r="X10" s="594"/>
      <c r="Y10" s="595"/>
      <c r="Z10" s="596">
        <v>2.8</v>
      </c>
      <c r="AA10" s="596"/>
      <c r="AB10" s="596"/>
      <c r="AC10" s="596"/>
      <c r="AD10" s="597">
        <v>834493</v>
      </c>
      <c r="AE10" s="597"/>
      <c r="AF10" s="597"/>
      <c r="AG10" s="597"/>
      <c r="AH10" s="597"/>
      <c r="AI10" s="597"/>
      <c r="AJ10" s="597"/>
      <c r="AK10" s="597"/>
      <c r="AL10" s="598">
        <v>5</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232451</v>
      </c>
      <c r="BH10" s="594"/>
      <c r="BI10" s="594"/>
      <c r="BJ10" s="594"/>
      <c r="BK10" s="594"/>
      <c r="BL10" s="594"/>
      <c r="BM10" s="594"/>
      <c r="BN10" s="595"/>
      <c r="BO10" s="596">
        <v>2.4</v>
      </c>
      <c r="BP10" s="596"/>
      <c r="BQ10" s="596"/>
      <c r="BR10" s="596"/>
      <c r="BS10" s="602">
        <v>38286</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27089</v>
      </c>
      <c r="CS10" s="594"/>
      <c r="CT10" s="594"/>
      <c r="CU10" s="594"/>
      <c r="CV10" s="594"/>
      <c r="CW10" s="594"/>
      <c r="CX10" s="594"/>
      <c r="CY10" s="595"/>
      <c r="CZ10" s="596">
        <v>0.1</v>
      </c>
      <c r="DA10" s="596"/>
      <c r="DB10" s="596"/>
      <c r="DC10" s="596"/>
      <c r="DD10" s="602" t="s">
        <v>111</v>
      </c>
      <c r="DE10" s="594"/>
      <c r="DF10" s="594"/>
      <c r="DG10" s="594"/>
      <c r="DH10" s="594"/>
      <c r="DI10" s="594"/>
      <c r="DJ10" s="594"/>
      <c r="DK10" s="594"/>
      <c r="DL10" s="594"/>
      <c r="DM10" s="594"/>
      <c r="DN10" s="594"/>
      <c r="DO10" s="594"/>
      <c r="DP10" s="595"/>
      <c r="DQ10" s="602">
        <v>16656</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65970</v>
      </c>
      <c r="S11" s="594"/>
      <c r="T11" s="594"/>
      <c r="U11" s="594"/>
      <c r="V11" s="594"/>
      <c r="W11" s="594"/>
      <c r="X11" s="594"/>
      <c r="Y11" s="595"/>
      <c r="Z11" s="596">
        <v>0.2</v>
      </c>
      <c r="AA11" s="596"/>
      <c r="AB11" s="596"/>
      <c r="AC11" s="596"/>
      <c r="AD11" s="597">
        <v>65970</v>
      </c>
      <c r="AE11" s="597"/>
      <c r="AF11" s="597"/>
      <c r="AG11" s="597"/>
      <c r="AH11" s="597"/>
      <c r="AI11" s="597"/>
      <c r="AJ11" s="597"/>
      <c r="AK11" s="597"/>
      <c r="AL11" s="598">
        <v>0.4</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547083</v>
      </c>
      <c r="BH11" s="594"/>
      <c r="BI11" s="594"/>
      <c r="BJ11" s="594"/>
      <c r="BK11" s="594"/>
      <c r="BL11" s="594"/>
      <c r="BM11" s="594"/>
      <c r="BN11" s="595"/>
      <c r="BO11" s="596">
        <v>5.6</v>
      </c>
      <c r="BP11" s="596"/>
      <c r="BQ11" s="596"/>
      <c r="BR11" s="596"/>
      <c r="BS11" s="602">
        <v>88765</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1092239</v>
      </c>
      <c r="CS11" s="594"/>
      <c r="CT11" s="594"/>
      <c r="CU11" s="594"/>
      <c r="CV11" s="594"/>
      <c r="CW11" s="594"/>
      <c r="CX11" s="594"/>
      <c r="CY11" s="595"/>
      <c r="CZ11" s="596">
        <v>3.8</v>
      </c>
      <c r="DA11" s="596"/>
      <c r="DB11" s="596"/>
      <c r="DC11" s="596"/>
      <c r="DD11" s="602">
        <v>242581</v>
      </c>
      <c r="DE11" s="594"/>
      <c r="DF11" s="594"/>
      <c r="DG11" s="594"/>
      <c r="DH11" s="594"/>
      <c r="DI11" s="594"/>
      <c r="DJ11" s="594"/>
      <c r="DK11" s="594"/>
      <c r="DL11" s="594"/>
      <c r="DM11" s="594"/>
      <c r="DN11" s="594"/>
      <c r="DO11" s="594"/>
      <c r="DP11" s="595"/>
      <c r="DQ11" s="602">
        <v>860627</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4361228</v>
      </c>
      <c r="BH12" s="594"/>
      <c r="BI12" s="594"/>
      <c r="BJ12" s="594"/>
      <c r="BK12" s="594"/>
      <c r="BL12" s="594"/>
      <c r="BM12" s="594"/>
      <c r="BN12" s="595"/>
      <c r="BO12" s="596">
        <v>44.4</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577839</v>
      </c>
      <c r="CS12" s="594"/>
      <c r="CT12" s="594"/>
      <c r="CU12" s="594"/>
      <c r="CV12" s="594"/>
      <c r="CW12" s="594"/>
      <c r="CX12" s="594"/>
      <c r="CY12" s="595"/>
      <c r="CZ12" s="596">
        <v>2</v>
      </c>
      <c r="DA12" s="596"/>
      <c r="DB12" s="596"/>
      <c r="DC12" s="596"/>
      <c r="DD12" s="602">
        <v>21427</v>
      </c>
      <c r="DE12" s="594"/>
      <c r="DF12" s="594"/>
      <c r="DG12" s="594"/>
      <c r="DH12" s="594"/>
      <c r="DI12" s="594"/>
      <c r="DJ12" s="594"/>
      <c r="DK12" s="594"/>
      <c r="DL12" s="594"/>
      <c r="DM12" s="594"/>
      <c r="DN12" s="594"/>
      <c r="DO12" s="594"/>
      <c r="DP12" s="595"/>
      <c r="DQ12" s="602">
        <v>515129</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44974</v>
      </c>
      <c r="S13" s="594"/>
      <c r="T13" s="594"/>
      <c r="U13" s="594"/>
      <c r="V13" s="594"/>
      <c r="W13" s="594"/>
      <c r="X13" s="594"/>
      <c r="Y13" s="595"/>
      <c r="Z13" s="596">
        <v>0.1</v>
      </c>
      <c r="AA13" s="596"/>
      <c r="AB13" s="596"/>
      <c r="AC13" s="596"/>
      <c r="AD13" s="597">
        <v>44974</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4349628</v>
      </c>
      <c r="BH13" s="594"/>
      <c r="BI13" s="594"/>
      <c r="BJ13" s="594"/>
      <c r="BK13" s="594"/>
      <c r="BL13" s="594"/>
      <c r="BM13" s="594"/>
      <c r="BN13" s="595"/>
      <c r="BO13" s="596">
        <v>44.3</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4164312</v>
      </c>
      <c r="CS13" s="594"/>
      <c r="CT13" s="594"/>
      <c r="CU13" s="594"/>
      <c r="CV13" s="594"/>
      <c r="CW13" s="594"/>
      <c r="CX13" s="594"/>
      <c r="CY13" s="595"/>
      <c r="CZ13" s="596">
        <v>14.3</v>
      </c>
      <c r="DA13" s="596"/>
      <c r="DB13" s="596"/>
      <c r="DC13" s="596"/>
      <c r="DD13" s="602">
        <v>2343966</v>
      </c>
      <c r="DE13" s="594"/>
      <c r="DF13" s="594"/>
      <c r="DG13" s="594"/>
      <c r="DH13" s="594"/>
      <c r="DI13" s="594"/>
      <c r="DJ13" s="594"/>
      <c r="DK13" s="594"/>
      <c r="DL13" s="594"/>
      <c r="DM13" s="594"/>
      <c r="DN13" s="594"/>
      <c r="DO13" s="594"/>
      <c r="DP13" s="595"/>
      <c r="DQ13" s="602">
        <v>2342450</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160043</v>
      </c>
      <c r="BH14" s="594"/>
      <c r="BI14" s="594"/>
      <c r="BJ14" s="594"/>
      <c r="BK14" s="594"/>
      <c r="BL14" s="594"/>
      <c r="BM14" s="594"/>
      <c r="BN14" s="595"/>
      <c r="BO14" s="596">
        <v>1.6</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1617060</v>
      </c>
      <c r="CS14" s="594"/>
      <c r="CT14" s="594"/>
      <c r="CU14" s="594"/>
      <c r="CV14" s="594"/>
      <c r="CW14" s="594"/>
      <c r="CX14" s="594"/>
      <c r="CY14" s="595"/>
      <c r="CZ14" s="596">
        <v>5.6</v>
      </c>
      <c r="DA14" s="596"/>
      <c r="DB14" s="596"/>
      <c r="DC14" s="596"/>
      <c r="DD14" s="602">
        <v>523272</v>
      </c>
      <c r="DE14" s="594"/>
      <c r="DF14" s="594"/>
      <c r="DG14" s="594"/>
      <c r="DH14" s="594"/>
      <c r="DI14" s="594"/>
      <c r="DJ14" s="594"/>
      <c r="DK14" s="594"/>
      <c r="DL14" s="594"/>
      <c r="DM14" s="594"/>
      <c r="DN14" s="594"/>
      <c r="DO14" s="594"/>
      <c r="DP14" s="595"/>
      <c r="DQ14" s="602">
        <v>1072438</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30360</v>
      </c>
      <c r="S15" s="594"/>
      <c r="T15" s="594"/>
      <c r="U15" s="594"/>
      <c r="V15" s="594"/>
      <c r="W15" s="594"/>
      <c r="X15" s="594"/>
      <c r="Y15" s="595"/>
      <c r="Z15" s="596">
        <v>0.1</v>
      </c>
      <c r="AA15" s="596"/>
      <c r="AB15" s="596"/>
      <c r="AC15" s="596"/>
      <c r="AD15" s="597">
        <v>30360</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605338</v>
      </c>
      <c r="BH15" s="594"/>
      <c r="BI15" s="594"/>
      <c r="BJ15" s="594"/>
      <c r="BK15" s="594"/>
      <c r="BL15" s="594"/>
      <c r="BM15" s="594"/>
      <c r="BN15" s="595"/>
      <c r="BO15" s="596">
        <v>6.2</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3201627</v>
      </c>
      <c r="CS15" s="594"/>
      <c r="CT15" s="594"/>
      <c r="CU15" s="594"/>
      <c r="CV15" s="594"/>
      <c r="CW15" s="594"/>
      <c r="CX15" s="594"/>
      <c r="CY15" s="595"/>
      <c r="CZ15" s="596">
        <v>11</v>
      </c>
      <c r="DA15" s="596"/>
      <c r="DB15" s="596"/>
      <c r="DC15" s="596"/>
      <c r="DD15" s="602">
        <v>952813</v>
      </c>
      <c r="DE15" s="594"/>
      <c r="DF15" s="594"/>
      <c r="DG15" s="594"/>
      <c r="DH15" s="594"/>
      <c r="DI15" s="594"/>
      <c r="DJ15" s="594"/>
      <c r="DK15" s="594"/>
      <c r="DL15" s="594"/>
      <c r="DM15" s="594"/>
      <c r="DN15" s="594"/>
      <c r="DO15" s="594"/>
      <c r="DP15" s="595"/>
      <c r="DQ15" s="602">
        <v>2267998</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6404320</v>
      </c>
      <c r="S16" s="594"/>
      <c r="T16" s="594"/>
      <c r="U16" s="594"/>
      <c r="V16" s="594"/>
      <c r="W16" s="594"/>
      <c r="X16" s="594"/>
      <c r="Y16" s="595"/>
      <c r="Z16" s="596">
        <v>21.3</v>
      </c>
      <c r="AA16" s="596"/>
      <c r="AB16" s="596"/>
      <c r="AC16" s="596"/>
      <c r="AD16" s="597">
        <v>5803040</v>
      </c>
      <c r="AE16" s="597"/>
      <c r="AF16" s="597"/>
      <c r="AG16" s="597"/>
      <c r="AH16" s="597"/>
      <c r="AI16" s="597"/>
      <c r="AJ16" s="597"/>
      <c r="AK16" s="597"/>
      <c r="AL16" s="598">
        <v>34.799999999999997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53311</v>
      </c>
      <c r="CS16" s="594"/>
      <c r="CT16" s="594"/>
      <c r="CU16" s="594"/>
      <c r="CV16" s="594"/>
      <c r="CW16" s="594"/>
      <c r="CX16" s="594"/>
      <c r="CY16" s="595"/>
      <c r="CZ16" s="596">
        <v>0.2</v>
      </c>
      <c r="DA16" s="596"/>
      <c r="DB16" s="596"/>
      <c r="DC16" s="596"/>
      <c r="DD16" s="602" t="s">
        <v>111</v>
      </c>
      <c r="DE16" s="594"/>
      <c r="DF16" s="594"/>
      <c r="DG16" s="594"/>
      <c r="DH16" s="594"/>
      <c r="DI16" s="594"/>
      <c r="DJ16" s="594"/>
      <c r="DK16" s="594"/>
      <c r="DL16" s="594"/>
      <c r="DM16" s="594"/>
      <c r="DN16" s="594"/>
      <c r="DO16" s="594"/>
      <c r="DP16" s="595"/>
      <c r="DQ16" s="602">
        <v>53311</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5803040</v>
      </c>
      <c r="S17" s="594"/>
      <c r="T17" s="594"/>
      <c r="U17" s="594"/>
      <c r="V17" s="594"/>
      <c r="W17" s="594"/>
      <c r="X17" s="594"/>
      <c r="Y17" s="595"/>
      <c r="Z17" s="596">
        <v>19.3</v>
      </c>
      <c r="AA17" s="596"/>
      <c r="AB17" s="596"/>
      <c r="AC17" s="596"/>
      <c r="AD17" s="597">
        <v>5803040</v>
      </c>
      <c r="AE17" s="597"/>
      <c r="AF17" s="597"/>
      <c r="AG17" s="597"/>
      <c r="AH17" s="597"/>
      <c r="AI17" s="597"/>
      <c r="AJ17" s="597"/>
      <c r="AK17" s="597"/>
      <c r="AL17" s="598">
        <v>34.799999999999997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2842623</v>
      </c>
      <c r="CS17" s="594"/>
      <c r="CT17" s="594"/>
      <c r="CU17" s="594"/>
      <c r="CV17" s="594"/>
      <c r="CW17" s="594"/>
      <c r="CX17" s="594"/>
      <c r="CY17" s="595"/>
      <c r="CZ17" s="596">
        <v>9.8000000000000007</v>
      </c>
      <c r="DA17" s="596"/>
      <c r="DB17" s="596"/>
      <c r="DC17" s="596"/>
      <c r="DD17" s="602" t="s">
        <v>111</v>
      </c>
      <c r="DE17" s="594"/>
      <c r="DF17" s="594"/>
      <c r="DG17" s="594"/>
      <c r="DH17" s="594"/>
      <c r="DI17" s="594"/>
      <c r="DJ17" s="594"/>
      <c r="DK17" s="594"/>
      <c r="DL17" s="594"/>
      <c r="DM17" s="594"/>
      <c r="DN17" s="594"/>
      <c r="DO17" s="594"/>
      <c r="DP17" s="595"/>
      <c r="DQ17" s="602">
        <v>2739101</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524371</v>
      </c>
      <c r="S18" s="594"/>
      <c r="T18" s="594"/>
      <c r="U18" s="594"/>
      <c r="V18" s="594"/>
      <c r="W18" s="594"/>
      <c r="X18" s="594"/>
      <c r="Y18" s="595"/>
      <c r="Z18" s="596">
        <v>1.7</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76909</v>
      </c>
      <c r="S19" s="594"/>
      <c r="T19" s="594"/>
      <c r="U19" s="594"/>
      <c r="V19" s="594"/>
      <c r="W19" s="594"/>
      <c r="X19" s="594"/>
      <c r="Y19" s="595"/>
      <c r="Z19" s="596">
        <v>0.3</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497703</v>
      </c>
      <c r="BH19" s="594"/>
      <c r="BI19" s="594"/>
      <c r="BJ19" s="594"/>
      <c r="BK19" s="594"/>
      <c r="BL19" s="594"/>
      <c r="BM19" s="594"/>
      <c r="BN19" s="595"/>
      <c r="BO19" s="596">
        <v>5.0999999999999996</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17700316</v>
      </c>
      <c r="S20" s="594"/>
      <c r="T20" s="594"/>
      <c r="U20" s="594"/>
      <c r="V20" s="594"/>
      <c r="W20" s="594"/>
      <c r="X20" s="594"/>
      <c r="Y20" s="595"/>
      <c r="Z20" s="596">
        <v>58.9</v>
      </c>
      <c r="AA20" s="596"/>
      <c r="AB20" s="596"/>
      <c r="AC20" s="596"/>
      <c r="AD20" s="597">
        <v>16628911</v>
      </c>
      <c r="AE20" s="597"/>
      <c r="AF20" s="597"/>
      <c r="AG20" s="597"/>
      <c r="AH20" s="597"/>
      <c r="AI20" s="597"/>
      <c r="AJ20" s="597"/>
      <c r="AK20" s="597"/>
      <c r="AL20" s="598">
        <v>99.7</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497703</v>
      </c>
      <c r="BH20" s="594"/>
      <c r="BI20" s="594"/>
      <c r="BJ20" s="594"/>
      <c r="BK20" s="594"/>
      <c r="BL20" s="594"/>
      <c r="BM20" s="594"/>
      <c r="BN20" s="595"/>
      <c r="BO20" s="596">
        <v>5.0999999999999996</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29042158</v>
      </c>
      <c r="CS20" s="594"/>
      <c r="CT20" s="594"/>
      <c r="CU20" s="594"/>
      <c r="CV20" s="594"/>
      <c r="CW20" s="594"/>
      <c r="CX20" s="594"/>
      <c r="CY20" s="595"/>
      <c r="CZ20" s="596">
        <v>100</v>
      </c>
      <c r="DA20" s="596"/>
      <c r="DB20" s="596"/>
      <c r="DC20" s="596"/>
      <c r="DD20" s="602">
        <v>4343538</v>
      </c>
      <c r="DE20" s="594"/>
      <c r="DF20" s="594"/>
      <c r="DG20" s="594"/>
      <c r="DH20" s="594"/>
      <c r="DI20" s="594"/>
      <c r="DJ20" s="594"/>
      <c r="DK20" s="594"/>
      <c r="DL20" s="594"/>
      <c r="DM20" s="594"/>
      <c r="DN20" s="594"/>
      <c r="DO20" s="594"/>
      <c r="DP20" s="595"/>
      <c r="DQ20" s="602">
        <v>19734884</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11271</v>
      </c>
      <c r="S21" s="594"/>
      <c r="T21" s="594"/>
      <c r="U21" s="594"/>
      <c r="V21" s="594"/>
      <c r="W21" s="594"/>
      <c r="X21" s="594"/>
      <c r="Y21" s="595"/>
      <c r="Z21" s="596">
        <v>0</v>
      </c>
      <c r="AA21" s="596"/>
      <c r="AB21" s="596"/>
      <c r="AC21" s="596"/>
      <c r="AD21" s="597">
        <v>11271</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27578</v>
      </c>
      <c r="BH21" s="594"/>
      <c r="BI21" s="594"/>
      <c r="BJ21" s="594"/>
      <c r="BK21" s="594"/>
      <c r="BL21" s="594"/>
      <c r="BM21" s="594"/>
      <c r="BN21" s="595"/>
      <c r="BO21" s="596">
        <v>0.3</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315327</v>
      </c>
      <c r="S22" s="594"/>
      <c r="T22" s="594"/>
      <c r="U22" s="594"/>
      <c r="V22" s="594"/>
      <c r="W22" s="594"/>
      <c r="X22" s="594"/>
      <c r="Y22" s="595"/>
      <c r="Z22" s="596">
        <v>1</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315046</v>
      </c>
      <c r="S23" s="594"/>
      <c r="T23" s="594"/>
      <c r="U23" s="594"/>
      <c r="V23" s="594"/>
      <c r="W23" s="594"/>
      <c r="X23" s="594"/>
      <c r="Y23" s="595"/>
      <c r="Z23" s="596">
        <v>1</v>
      </c>
      <c r="AA23" s="596"/>
      <c r="AB23" s="596"/>
      <c r="AC23" s="596"/>
      <c r="AD23" s="597">
        <v>25293</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470125</v>
      </c>
      <c r="BH23" s="594"/>
      <c r="BI23" s="594"/>
      <c r="BJ23" s="594"/>
      <c r="BK23" s="594"/>
      <c r="BL23" s="594"/>
      <c r="BM23" s="594"/>
      <c r="BN23" s="595"/>
      <c r="BO23" s="596">
        <v>4.8</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63618</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13904613</v>
      </c>
      <c r="CS24" s="583"/>
      <c r="CT24" s="583"/>
      <c r="CU24" s="583"/>
      <c r="CV24" s="583"/>
      <c r="CW24" s="583"/>
      <c r="CX24" s="583"/>
      <c r="CY24" s="584"/>
      <c r="CZ24" s="620">
        <v>47.9</v>
      </c>
      <c r="DA24" s="621"/>
      <c r="DB24" s="621"/>
      <c r="DC24" s="622"/>
      <c r="DD24" s="619">
        <v>8995294</v>
      </c>
      <c r="DE24" s="583"/>
      <c r="DF24" s="583"/>
      <c r="DG24" s="583"/>
      <c r="DH24" s="583"/>
      <c r="DI24" s="583"/>
      <c r="DJ24" s="583"/>
      <c r="DK24" s="584"/>
      <c r="DL24" s="619">
        <v>8610245</v>
      </c>
      <c r="DM24" s="583"/>
      <c r="DN24" s="583"/>
      <c r="DO24" s="583"/>
      <c r="DP24" s="583"/>
      <c r="DQ24" s="583"/>
      <c r="DR24" s="583"/>
      <c r="DS24" s="583"/>
      <c r="DT24" s="583"/>
      <c r="DU24" s="583"/>
      <c r="DV24" s="584"/>
      <c r="DW24" s="587">
        <v>47.6</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4510171</v>
      </c>
      <c r="S25" s="594"/>
      <c r="T25" s="594"/>
      <c r="U25" s="594"/>
      <c r="V25" s="594"/>
      <c r="W25" s="594"/>
      <c r="X25" s="594"/>
      <c r="Y25" s="595"/>
      <c r="Z25" s="596">
        <v>15</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4990371</v>
      </c>
      <c r="CS25" s="625"/>
      <c r="CT25" s="625"/>
      <c r="CU25" s="625"/>
      <c r="CV25" s="625"/>
      <c r="CW25" s="625"/>
      <c r="CX25" s="625"/>
      <c r="CY25" s="626"/>
      <c r="CZ25" s="627">
        <v>17.2</v>
      </c>
      <c r="DA25" s="628"/>
      <c r="DB25" s="628"/>
      <c r="DC25" s="629"/>
      <c r="DD25" s="602">
        <v>4535838</v>
      </c>
      <c r="DE25" s="625"/>
      <c r="DF25" s="625"/>
      <c r="DG25" s="625"/>
      <c r="DH25" s="625"/>
      <c r="DI25" s="625"/>
      <c r="DJ25" s="625"/>
      <c r="DK25" s="626"/>
      <c r="DL25" s="602">
        <v>4351830</v>
      </c>
      <c r="DM25" s="625"/>
      <c r="DN25" s="625"/>
      <c r="DO25" s="625"/>
      <c r="DP25" s="625"/>
      <c r="DQ25" s="625"/>
      <c r="DR25" s="625"/>
      <c r="DS25" s="625"/>
      <c r="DT25" s="625"/>
      <c r="DU25" s="625"/>
      <c r="DV25" s="626"/>
      <c r="DW25" s="598">
        <v>24</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3097883</v>
      </c>
      <c r="CS26" s="594"/>
      <c r="CT26" s="594"/>
      <c r="CU26" s="594"/>
      <c r="CV26" s="594"/>
      <c r="CW26" s="594"/>
      <c r="CX26" s="594"/>
      <c r="CY26" s="595"/>
      <c r="CZ26" s="627">
        <v>10.7</v>
      </c>
      <c r="DA26" s="628"/>
      <c r="DB26" s="628"/>
      <c r="DC26" s="629"/>
      <c r="DD26" s="602">
        <v>2760797</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1691836</v>
      </c>
      <c r="S27" s="594"/>
      <c r="T27" s="594"/>
      <c r="U27" s="594"/>
      <c r="V27" s="594"/>
      <c r="W27" s="594"/>
      <c r="X27" s="594"/>
      <c r="Y27" s="595"/>
      <c r="Z27" s="596">
        <v>5.6</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9814705</v>
      </c>
      <c r="BH27" s="594"/>
      <c r="BI27" s="594"/>
      <c r="BJ27" s="594"/>
      <c r="BK27" s="594"/>
      <c r="BL27" s="594"/>
      <c r="BM27" s="594"/>
      <c r="BN27" s="595"/>
      <c r="BO27" s="596">
        <v>100</v>
      </c>
      <c r="BP27" s="596"/>
      <c r="BQ27" s="596"/>
      <c r="BR27" s="596"/>
      <c r="BS27" s="602">
        <v>127051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6071919</v>
      </c>
      <c r="CS27" s="625"/>
      <c r="CT27" s="625"/>
      <c r="CU27" s="625"/>
      <c r="CV27" s="625"/>
      <c r="CW27" s="625"/>
      <c r="CX27" s="625"/>
      <c r="CY27" s="626"/>
      <c r="CZ27" s="627">
        <v>20.9</v>
      </c>
      <c r="DA27" s="628"/>
      <c r="DB27" s="628"/>
      <c r="DC27" s="629"/>
      <c r="DD27" s="602">
        <v>1720655</v>
      </c>
      <c r="DE27" s="625"/>
      <c r="DF27" s="625"/>
      <c r="DG27" s="625"/>
      <c r="DH27" s="625"/>
      <c r="DI27" s="625"/>
      <c r="DJ27" s="625"/>
      <c r="DK27" s="626"/>
      <c r="DL27" s="602">
        <v>1519614</v>
      </c>
      <c r="DM27" s="625"/>
      <c r="DN27" s="625"/>
      <c r="DO27" s="625"/>
      <c r="DP27" s="625"/>
      <c r="DQ27" s="625"/>
      <c r="DR27" s="625"/>
      <c r="DS27" s="625"/>
      <c r="DT27" s="625"/>
      <c r="DU27" s="625"/>
      <c r="DV27" s="626"/>
      <c r="DW27" s="598">
        <v>8.4</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39248</v>
      </c>
      <c r="S28" s="594"/>
      <c r="T28" s="594"/>
      <c r="U28" s="594"/>
      <c r="V28" s="594"/>
      <c r="W28" s="594"/>
      <c r="X28" s="594"/>
      <c r="Y28" s="595"/>
      <c r="Z28" s="596">
        <v>0.1</v>
      </c>
      <c r="AA28" s="596"/>
      <c r="AB28" s="596"/>
      <c r="AC28" s="596"/>
      <c r="AD28" s="597">
        <v>11135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2842323</v>
      </c>
      <c r="CS28" s="594"/>
      <c r="CT28" s="594"/>
      <c r="CU28" s="594"/>
      <c r="CV28" s="594"/>
      <c r="CW28" s="594"/>
      <c r="CX28" s="594"/>
      <c r="CY28" s="595"/>
      <c r="CZ28" s="627">
        <v>9.8000000000000007</v>
      </c>
      <c r="DA28" s="628"/>
      <c r="DB28" s="628"/>
      <c r="DC28" s="629"/>
      <c r="DD28" s="602">
        <v>2738801</v>
      </c>
      <c r="DE28" s="594"/>
      <c r="DF28" s="594"/>
      <c r="DG28" s="594"/>
      <c r="DH28" s="594"/>
      <c r="DI28" s="594"/>
      <c r="DJ28" s="594"/>
      <c r="DK28" s="595"/>
      <c r="DL28" s="602">
        <v>2738801</v>
      </c>
      <c r="DM28" s="594"/>
      <c r="DN28" s="594"/>
      <c r="DO28" s="594"/>
      <c r="DP28" s="594"/>
      <c r="DQ28" s="594"/>
      <c r="DR28" s="594"/>
      <c r="DS28" s="594"/>
      <c r="DT28" s="594"/>
      <c r="DU28" s="594"/>
      <c r="DV28" s="595"/>
      <c r="DW28" s="598">
        <v>15.1</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229756</v>
      </c>
      <c r="S29" s="594"/>
      <c r="T29" s="594"/>
      <c r="U29" s="594"/>
      <c r="V29" s="594"/>
      <c r="W29" s="594"/>
      <c r="X29" s="594"/>
      <c r="Y29" s="595"/>
      <c r="Z29" s="596">
        <v>0.8</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58</v>
      </c>
      <c r="CG29" s="608"/>
      <c r="CH29" s="608"/>
      <c r="CI29" s="608"/>
      <c r="CJ29" s="608"/>
      <c r="CK29" s="608"/>
      <c r="CL29" s="608"/>
      <c r="CM29" s="608"/>
      <c r="CN29" s="608"/>
      <c r="CO29" s="608"/>
      <c r="CP29" s="608"/>
      <c r="CQ29" s="609"/>
      <c r="CR29" s="593">
        <v>2842287</v>
      </c>
      <c r="CS29" s="625"/>
      <c r="CT29" s="625"/>
      <c r="CU29" s="625"/>
      <c r="CV29" s="625"/>
      <c r="CW29" s="625"/>
      <c r="CX29" s="625"/>
      <c r="CY29" s="626"/>
      <c r="CZ29" s="627">
        <v>9.8000000000000007</v>
      </c>
      <c r="DA29" s="628"/>
      <c r="DB29" s="628"/>
      <c r="DC29" s="629"/>
      <c r="DD29" s="602">
        <v>2738765</v>
      </c>
      <c r="DE29" s="625"/>
      <c r="DF29" s="625"/>
      <c r="DG29" s="625"/>
      <c r="DH29" s="625"/>
      <c r="DI29" s="625"/>
      <c r="DJ29" s="625"/>
      <c r="DK29" s="626"/>
      <c r="DL29" s="602">
        <v>2738765</v>
      </c>
      <c r="DM29" s="625"/>
      <c r="DN29" s="625"/>
      <c r="DO29" s="625"/>
      <c r="DP29" s="625"/>
      <c r="DQ29" s="625"/>
      <c r="DR29" s="625"/>
      <c r="DS29" s="625"/>
      <c r="DT29" s="625"/>
      <c r="DU29" s="625"/>
      <c r="DV29" s="626"/>
      <c r="DW29" s="598">
        <v>15.1</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419735</v>
      </c>
      <c r="S30" s="594"/>
      <c r="T30" s="594"/>
      <c r="U30" s="594"/>
      <c r="V30" s="594"/>
      <c r="W30" s="594"/>
      <c r="X30" s="594"/>
      <c r="Y30" s="595"/>
      <c r="Z30" s="596">
        <v>1.4</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v>
      </c>
      <c r="BH30" s="652"/>
      <c r="BI30" s="652"/>
      <c r="BJ30" s="652"/>
      <c r="BK30" s="652"/>
      <c r="BL30" s="652"/>
      <c r="BM30" s="588">
        <v>92.6</v>
      </c>
      <c r="BN30" s="652"/>
      <c r="BO30" s="652"/>
      <c r="BP30" s="652"/>
      <c r="BQ30" s="653"/>
      <c r="BR30" s="651">
        <v>97.8</v>
      </c>
      <c r="BS30" s="652"/>
      <c r="BT30" s="652"/>
      <c r="BU30" s="652"/>
      <c r="BV30" s="652"/>
      <c r="BW30" s="652"/>
      <c r="BX30" s="588">
        <v>91.6</v>
      </c>
      <c r="BY30" s="652"/>
      <c r="BZ30" s="652"/>
      <c r="CA30" s="652"/>
      <c r="CB30" s="653"/>
      <c r="CD30" s="656"/>
      <c r="CE30" s="657"/>
      <c r="CF30" s="607" t="s">
        <v>290</v>
      </c>
      <c r="CG30" s="608"/>
      <c r="CH30" s="608"/>
      <c r="CI30" s="608"/>
      <c r="CJ30" s="608"/>
      <c r="CK30" s="608"/>
      <c r="CL30" s="608"/>
      <c r="CM30" s="608"/>
      <c r="CN30" s="608"/>
      <c r="CO30" s="608"/>
      <c r="CP30" s="608"/>
      <c r="CQ30" s="609"/>
      <c r="CR30" s="593">
        <v>2493206</v>
      </c>
      <c r="CS30" s="594"/>
      <c r="CT30" s="594"/>
      <c r="CU30" s="594"/>
      <c r="CV30" s="594"/>
      <c r="CW30" s="594"/>
      <c r="CX30" s="594"/>
      <c r="CY30" s="595"/>
      <c r="CZ30" s="627">
        <v>8.6</v>
      </c>
      <c r="DA30" s="628"/>
      <c r="DB30" s="628"/>
      <c r="DC30" s="629"/>
      <c r="DD30" s="602">
        <v>2390658</v>
      </c>
      <c r="DE30" s="594"/>
      <c r="DF30" s="594"/>
      <c r="DG30" s="594"/>
      <c r="DH30" s="594"/>
      <c r="DI30" s="594"/>
      <c r="DJ30" s="594"/>
      <c r="DK30" s="595"/>
      <c r="DL30" s="602">
        <v>2390658</v>
      </c>
      <c r="DM30" s="594"/>
      <c r="DN30" s="594"/>
      <c r="DO30" s="594"/>
      <c r="DP30" s="594"/>
      <c r="DQ30" s="594"/>
      <c r="DR30" s="594"/>
      <c r="DS30" s="594"/>
      <c r="DT30" s="594"/>
      <c r="DU30" s="594"/>
      <c r="DV30" s="595"/>
      <c r="DW30" s="598">
        <v>13.2</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1479013</v>
      </c>
      <c r="S31" s="594"/>
      <c r="T31" s="594"/>
      <c r="U31" s="594"/>
      <c r="V31" s="594"/>
      <c r="W31" s="594"/>
      <c r="X31" s="594"/>
      <c r="Y31" s="595"/>
      <c r="Z31" s="596">
        <v>4.9000000000000004</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v>
      </c>
      <c r="BH31" s="625"/>
      <c r="BI31" s="625"/>
      <c r="BJ31" s="625"/>
      <c r="BK31" s="625"/>
      <c r="BL31" s="625"/>
      <c r="BM31" s="599">
        <v>92.7</v>
      </c>
      <c r="BN31" s="649"/>
      <c r="BO31" s="649"/>
      <c r="BP31" s="649"/>
      <c r="BQ31" s="650"/>
      <c r="BR31" s="648">
        <v>97.8</v>
      </c>
      <c r="BS31" s="625"/>
      <c r="BT31" s="625"/>
      <c r="BU31" s="625"/>
      <c r="BV31" s="625"/>
      <c r="BW31" s="625"/>
      <c r="BX31" s="599">
        <v>91.5</v>
      </c>
      <c r="BY31" s="649"/>
      <c r="BZ31" s="649"/>
      <c r="CA31" s="649"/>
      <c r="CB31" s="650"/>
      <c r="CD31" s="656"/>
      <c r="CE31" s="657"/>
      <c r="CF31" s="607" t="s">
        <v>294</v>
      </c>
      <c r="CG31" s="608"/>
      <c r="CH31" s="608"/>
      <c r="CI31" s="608"/>
      <c r="CJ31" s="608"/>
      <c r="CK31" s="608"/>
      <c r="CL31" s="608"/>
      <c r="CM31" s="608"/>
      <c r="CN31" s="608"/>
      <c r="CO31" s="608"/>
      <c r="CP31" s="608"/>
      <c r="CQ31" s="609"/>
      <c r="CR31" s="593">
        <v>349081</v>
      </c>
      <c r="CS31" s="625"/>
      <c r="CT31" s="625"/>
      <c r="CU31" s="625"/>
      <c r="CV31" s="625"/>
      <c r="CW31" s="625"/>
      <c r="CX31" s="625"/>
      <c r="CY31" s="626"/>
      <c r="CZ31" s="627">
        <v>1.2</v>
      </c>
      <c r="DA31" s="628"/>
      <c r="DB31" s="628"/>
      <c r="DC31" s="629"/>
      <c r="DD31" s="602">
        <v>348107</v>
      </c>
      <c r="DE31" s="625"/>
      <c r="DF31" s="625"/>
      <c r="DG31" s="625"/>
      <c r="DH31" s="625"/>
      <c r="DI31" s="625"/>
      <c r="DJ31" s="625"/>
      <c r="DK31" s="626"/>
      <c r="DL31" s="602">
        <v>348107</v>
      </c>
      <c r="DM31" s="625"/>
      <c r="DN31" s="625"/>
      <c r="DO31" s="625"/>
      <c r="DP31" s="625"/>
      <c r="DQ31" s="625"/>
      <c r="DR31" s="625"/>
      <c r="DS31" s="625"/>
      <c r="DT31" s="625"/>
      <c r="DU31" s="625"/>
      <c r="DV31" s="626"/>
      <c r="DW31" s="598">
        <v>1.9</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693595</v>
      </c>
      <c r="S32" s="594"/>
      <c r="T32" s="594"/>
      <c r="U32" s="594"/>
      <c r="V32" s="594"/>
      <c r="W32" s="594"/>
      <c r="X32" s="594"/>
      <c r="Y32" s="595"/>
      <c r="Z32" s="596">
        <v>2.2999999999999998</v>
      </c>
      <c r="AA32" s="596"/>
      <c r="AB32" s="596"/>
      <c r="AC32" s="596"/>
      <c r="AD32" s="597">
        <v>1628</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97.7</v>
      </c>
      <c r="BH32" s="661"/>
      <c r="BI32" s="661"/>
      <c r="BJ32" s="661"/>
      <c r="BK32" s="661"/>
      <c r="BL32" s="661"/>
      <c r="BM32" s="662">
        <v>91.6</v>
      </c>
      <c r="BN32" s="661"/>
      <c r="BO32" s="661"/>
      <c r="BP32" s="661"/>
      <c r="BQ32" s="663"/>
      <c r="BR32" s="660">
        <v>97.6</v>
      </c>
      <c r="BS32" s="661"/>
      <c r="BT32" s="661"/>
      <c r="BU32" s="661"/>
      <c r="BV32" s="661"/>
      <c r="BW32" s="661"/>
      <c r="BX32" s="662">
        <v>90.7</v>
      </c>
      <c r="BY32" s="661"/>
      <c r="BZ32" s="661"/>
      <c r="CA32" s="661"/>
      <c r="CB32" s="663"/>
      <c r="CD32" s="658"/>
      <c r="CE32" s="659"/>
      <c r="CF32" s="607" t="s">
        <v>297</v>
      </c>
      <c r="CG32" s="608"/>
      <c r="CH32" s="608"/>
      <c r="CI32" s="608"/>
      <c r="CJ32" s="608"/>
      <c r="CK32" s="608"/>
      <c r="CL32" s="608"/>
      <c r="CM32" s="608"/>
      <c r="CN32" s="608"/>
      <c r="CO32" s="608"/>
      <c r="CP32" s="608"/>
      <c r="CQ32" s="609"/>
      <c r="CR32" s="593">
        <v>36</v>
      </c>
      <c r="CS32" s="594"/>
      <c r="CT32" s="594"/>
      <c r="CU32" s="594"/>
      <c r="CV32" s="594"/>
      <c r="CW32" s="594"/>
      <c r="CX32" s="594"/>
      <c r="CY32" s="595"/>
      <c r="CZ32" s="627">
        <v>0</v>
      </c>
      <c r="DA32" s="628"/>
      <c r="DB32" s="628"/>
      <c r="DC32" s="629"/>
      <c r="DD32" s="602">
        <v>36</v>
      </c>
      <c r="DE32" s="594"/>
      <c r="DF32" s="594"/>
      <c r="DG32" s="594"/>
      <c r="DH32" s="594"/>
      <c r="DI32" s="594"/>
      <c r="DJ32" s="594"/>
      <c r="DK32" s="595"/>
      <c r="DL32" s="602">
        <v>36</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2577000</v>
      </c>
      <c r="S33" s="594"/>
      <c r="T33" s="594"/>
      <c r="U33" s="594"/>
      <c r="V33" s="594"/>
      <c r="W33" s="594"/>
      <c r="X33" s="594"/>
      <c r="Y33" s="595"/>
      <c r="Z33" s="596">
        <v>8.6</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10740696</v>
      </c>
      <c r="CS33" s="625"/>
      <c r="CT33" s="625"/>
      <c r="CU33" s="625"/>
      <c r="CV33" s="625"/>
      <c r="CW33" s="625"/>
      <c r="CX33" s="625"/>
      <c r="CY33" s="626"/>
      <c r="CZ33" s="627">
        <v>37</v>
      </c>
      <c r="DA33" s="628"/>
      <c r="DB33" s="628"/>
      <c r="DC33" s="629"/>
      <c r="DD33" s="602">
        <v>9314488</v>
      </c>
      <c r="DE33" s="625"/>
      <c r="DF33" s="625"/>
      <c r="DG33" s="625"/>
      <c r="DH33" s="625"/>
      <c r="DI33" s="625"/>
      <c r="DJ33" s="625"/>
      <c r="DK33" s="626"/>
      <c r="DL33" s="602">
        <v>7732347</v>
      </c>
      <c r="DM33" s="625"/>
      <c r="DN33" s="625"/>
      <c r="DO33" s="625"/>
      <c r="DP33" s="625"/>
      <c r="DQ33" s="625"/>
      <c r="DR33" s="625"/>
      <c r="DS33" s="625"/>
      <c r="DT33" s="625"/>
      <c r="DU33" s="625"/>
      <c r="DV33" s="626"/>
      <c r="DW33" s="598">
        <v>42.7</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3573121</v>
      </c>
      <c r="CS34" s="594"/>
      <c r="CT34" s="594"/>
      <c r="CU34" s="594"/>
      <c r="CV34" s="594"/>
      <c r="CW34" s="594"/>
      <c r="CX34" s="594"/>
      <c r="CY34" s="595"/>
      <c r="CZ34" s="627">
        <v>12.3</v>
      </c>
      <c r="DA34" s="628"/>
      <c r="DB34" s="628"/>
      <c r="DC34" s="629"/>
      <c r="DD34" s="602">
        <v>2846773</v>
      </c>
      <c r="DE34" s="594"/>
      <c r="DF34" s="594"/>
      <c r="DG34" s="594"/>
      <c r="DH34" s="594"/>
      <c r="DI34" s="594"/>
      <c r="DJ34" s="594"/>
      <c r="DK34" s="595"/>
      <c r="DL34" s="602">
        <v>2534610</v>
      </c>
      <c r="DM34" s="594"/>
      <c r="DN34" s="594"/>
      <c r="DO34" s="594"/>
      <c r="DP34" s="594"/>
      <c r="DQ34" s="594"/>
      <c r="DR34" s="594"/>
      <c r="DS34" s="594"/>
      <c r="DT34" s="594"/>
      <c r="DU34" s="594"/>
      <c r="DV34" s="595"/>
      <c r="DW34" s="598">
        <v>14</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1426400</v>
      </c>
      <c r="S35" s="594"/>
      <c r="T35" s="594"/>
      <c r="U35" s="594"/>
      <c r="V35" s="594"/>
      <c r="W35" s="594"/>
      <c r="X35" s="594"/>
      <c r="Y35" s="595"/>
      <c r="Z35" s="596">
        <v>4.7</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4082538</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261008</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370587</v>
      </c>
      <c r="CS35" s="625"/>
      <c r="CT35" s="625"/>
      <c r="CU35" s="625"/>
      <c r="CV35" s="625"/>
      <c r="CW35" s="625"/>
      <c r="CX35" s="625"/>
      <c r="CY35" s="626"/>
      <c r="CZ35" s="627">
        <v>1.3</v>
      </c>
      <c r="DA35" s="628"/>
      <c r="DB35" s="628"/>
      <c r="DC35" s="629"/>
      <c r="DD35" s="602">
        <v>314558</v>
      </c>
      <c r="DE35" s="625"/>
      <c r="DF35" s="625"/>
      <c r="DG35" s="625"/>
      <c r="DH35" s="625"/>
      <c r="DI35" s="625"/>
      <c r="DJ35" s="625"/>
      <c r="DK35" s="626"/>
      <c r="DL35" s="602">
        <v>290611</v>
      </c>
      <c r="DM35" s="625"/>
      <c r="DN35" s="625"/>
      <c r="DO35" s="625"/>
      <c r="DP35" s="625"/>
      <c r="DQ35" s="625"/>
      <c r="DR35" s="625"/>
      <c r="DS35" s="625"/>
      <c r="DT35" s="625"/>
      <c r="DU35" s="625"/>
      <c r="DV35" s="626"/>
      <c r="DW35" s="598">
        <v>1.6</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30045932</v>
      </c>
      <c r="S36" s="666"/>
      <c r="T36" s="666"/>
      <c r="U36" s="666"/>
      <c r="V36" s="666"/>
      <c r="W36" s="666"/>
      <c r="X36" s="666"/>
      <c r="Y36" s="667"/>
      <c r="Z36" s="668">
        <v>100</v>
      </c>
      <c r="AA36" s="668"/>
      <c r="AB36" s="668"/>
      <c r="AC36" s="668"/>
      <c r="AD36" s="669">
        <v>16678238</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1491000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187529</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2081246</v>
      </c>
      <c r="CS36" s="594"/>
      <c r="CT36" s="594"/>
      <c r="CU36" s="594"/>
      <c r="CV36" s="594"/>
      <c r="CW36" s="594"/>
      <c r="CX36" s="594"/>
      <c r="CY36" s="595"/>
      <c r="CZ36" s="627">
        <v>7.2</v>
      </c>
      <c r="DA36" s="628"/>
      <c r="DB36" s="628"/>
      <c r="DC36" s="629"/>
      <c r="DD36" s="602">
        <v>1853357</v>
      </c>
      <c r="DE36" s="594"/>
      <c r="DF36" s="594"/>
      <c r="DG36" s="594"/>
      <c r="DH36" s="594"/>
      <c r="DI36" s="594"/>
      <c r="DJ36" s="594"/>
      <c r="DK36" s="595"/>
      <c r="DL36" s="602">
        <v>1597188</v>
      </c>
      <c r="DM36" s="594"/>
      <c r="DN36" s="594"/>
      <c r="DO36" s="594"/>
      <c r="DP36" s="594"/>
      <c r="DQ36" s="594"/>
      <c r="DR36" s="594"/>
      <c r="DS36" s="594"/>
      <c r="DT36" s="594"/>
      <c r="DU36" s="594"/>
      <c r="DV36" s="595"/>
      <c r="DW36" s="598">
        <v>8.8000000000000007</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97334</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12723</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808251</v>
      </c>
      <c r="CS37" s="625"/>
      <c r="CT37" s="625"/>
      <c r="CU37" s="625"/>
      <c r="CV37" s="625"/>
      <c r="CW37" s="625"/>
      <c r="CX37" s="625"/>
      <c r="CY37" s="626"/>
      <c r="CZ37" s="627">
        <v>2.8</v>
      </c>
      <c r="DA37" s="628"/>
      <c r="DB37" s="628"/>
      <c r="DC37" s="629"/>
      <c r="DD37" s="602">
        <v>808251</v>
      </c>
      <c r="DE37" s="625"/>
      <c r="DF37" s="625"/>
      <c r="DG37" s="625"/>
      <c r="DH37" s="625"/>
      <c r="DI37" s="625"/>
      <c r="DJ37" s="625"/>
      <c r="DK37" s="626"/>
      <c r="DL37" s="602">
        <v>790374</v>
      </c>
      <c r="DM37" s="625"/>
      <c r="DN37" s="625"/>
      <c r="DO37" s="625"/>
      <c r="DP37" s="625"/>
      <c r="DQ37" s="625"/>
      <c r="DR37" s="625"/>
      <c r="DS37" s="625"/>
      <c r="DT37" s="625"/>
      <c r="DU37" s="625"/>
      <c r="DV37" s="626"/>
      <c r="DW37" s="598">
        <v>4.4000000000000004</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v>10488</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22949</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3985204</v>
      </c>
      <c r="CS38" s="594"/>
      <c r="CT38" s="594"/>
      <c r="CU38" s="594"/>
      <c r="CV38" s="594"/>
      <c r="CW38" s="594"/>
      <c r="CX38" s="594"/>
      <c r="CY38" s="595"/>
      <c r="CZ38" s="627">
        <v>13.7</v>
      </c>
      <c r="DA38" s="628"/>
      <c r="DB38" s="628"/>
      <c r="DC38" s="629"/>
      <c r="DD38" s="602">
        <v>3629312</v>
      </c>
      <c r="DE38" s="594"/>
      <c r="DF38" s="594"/>
      <c r="DG38" s="594"/>
      <c r="DH38" s="594"/>
      <c r="DI38" s="594"/>
      <c r="DJ38" s="594"/>
      <c r="DK38" s="595"/>
      <c r="DL38" s="602">
        <v>3229937</v>
      </c>
      <c r="DM38" s="594"/>
      <c r="DN38" s="594"/>
      <c r="DO38" s="594"/>
      <c r="DP38" s="594"/>
      <c r="DQ38" s="594"/>
      <c r="DR38" s="594"/>
      <c r="DS38" s="594"/>
      <c r="DT38" s="594"/>
      <c r="DU38" s="594"/>
      <c r="DV38" s="595"/>
      <c r="DW38" s="598">
        <v>17.8</v>
      </c>
      <c r="DX38" s="623"/>
      <c r="DY38" s="623"/>
      <c r="DZ38" s="623"/>
      <c r="EA38" s="623"/>
      <c r="EB38" s="623"/>
      <c r="EC38" s="624"/>
    </row>
    <row r="39" spans="2:133" ht="11.25" customHeight="1" x14ac:dyDescent="0.15">
      <c r="AQ39" s="672" t="s">
        <v>318</v>
      </c>
      <c r="AR39" s="673"/>
      <c r="AS39" s="673"/>
      <c r="AT39" s="673"/>
      <c r="AU39" s="673"/>
      <c r="AV39" s="673"/>
      <c r="AW39" s="673"/>
      <c r="AX39" s="673"/>
      <c r="AY39" s="674"/>
      <c r="AZ39" s="593">
        <v>991</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93</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596241</v>
      </c>
      <c r="CS39" s="625"/>
      <c r="CT39" s="625"/>
      <c r="CU39" s="625"/>
      <c r="CV39" s="625"/>
      <c r="CW39" s="625"/>
      <c r="CX39" s="625"/>
      <c r="CY39" s="626"/>
      <c r="CZ39" s="627">
        <v>2.1</v>
      </c>
      <c r="DA39" s="628"/>
      <c r="DB39" s="628"/>
      <c r="DC39" s="629"/>
      <c r="DD39" s="602">
        <v>587198</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633587</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95</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134297</v>
      </c>
      <c r="CS40" s="594"/>
      <c r="CT40" s="594"/>
      <c r="CU40" s="594"/>
      <c r="CV40" s="594"/>
      <c r="CW40" s="594"/>
      <c r="CX40" s="594"/>
      <c r="CY40" s="595"/>
      <c r="CZ40" s="627">
        <v>0.5</v>
      </c>
      <c r="DA40" s="628"/>
      <c r="DB40" s="628"/>
      <c r="DC40" s="629"/>
      <c r="DD40" s="602">
        <v>83290</v>
      </c>
      <c r="DE40" s="594"/>
      <c r="DF40" s="594"/>
      <c r="DG40" s="594"/>
      <c r="DH40" s="594"/>
      <c r="DI40" s="594"/>
      <c r="DJ40" s="594"/>
      <c r="DK40" s="595"/>
      <c r="DL40" s="602">
        <v>80001</v>
      </c>
      <c r="DM40" s="594"/>
      <c r="DN40" s="594"/>
      <c r="DO40" s="594"/>
      <c r="DP40" s="594"/>
      <c r="DQ40" s="594"/>
      <c r="DR40" s="594"/>
      <c r="DS40" s="594"/>
      <c r="DT40" s="594"/>
      <c r="DU40" s="594"/>
      <c r="DV40" s="595"/>
      <c r="DW40" s="598">
        <v>0.4</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1849138</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246</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4396849</v>
      </c>
      <c r="CS42" s="594"/>
      <c r="CT42" s="594"/>
      <c r="CU42" s="594"/>
      <c r="CV42" s="594"/>
      <c r="CW42" s="594"/>
      <c r="CX42" s="594"/>
      <c r="CY42" s="595"/>
      <c r="CZ42" s="627">
        <v>15.1</v>
      </c>
      <c r="DA42" s="676"/>
      <c r="DB42" s="676"/>
      <c r="DC42" s="677"/>
      <c r="DD42" s="602">
        <v>1425102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153403</v>
      </c>
      <c r="CS43" s="625"/>
      <c r="CT43" s="625"/>
      <c r="CU43" s="625"/>
      <c r="CV43" s="625"/>
      <c r="CW43" s="625"/>
      <c r="CX43" s="625"/>
      <c r="CY43" s="626"/>
      <c r="CZ43" s="627">
        <v>0.5</v>
      </c>
      <c r="DA43" s="628"/>
      <c r="DB43" s="628"/>
      <c r="DC43" s="629"/>
      <c r="DD43" s="602">
        <v>153403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286</v>
      </c>
      <c r="CE44" s="700"/>
      <c r="CF44" s="590" t="s">
        <v>335</v>
      </c>
      <c r="CG44" s="591"/>
      <c r="CH44" s="591"/>
      <c r="CI44" s="591"/>
      <c r="CJ44" s="591"/>
      <c r="CK44" s="591"/>
      <c r="CL44" s="591"/>
      <c r="CM44" s="591"/>
      <c r="CN44" s="591"/>
      <c r="CO44" s="591"/>
      <c r="CP44" s="591"/>
      <c r="CQ44" s="592"/>
      <c r="CR44" s="593">
        <v>4343538</v>
      </c>
      <c r="CS44" s="594"/>
      <c r="CT44" s="594"/>
      <c r="CU44" s="594"/>
      <c r="CV44" s="594"/>
      <c r="CW44" s="594"/>
      <c r="CX44" s="594"/>
      <c r="CY44" s="595"/>
      <c r="CZ44" s="627">
        <v>15</v>
      </c>
      <c r="DA44" s="676"/>
      <c r="DB44" s="676"/>
      <c r="DC44" s="677"/>
      <c r="DD44" s="602">
        <v>1371791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2187105</v>
      </c>
      <c r="CS45" s="625"/>
      <c r="CT45" s="625"/>
      <c r="CU45" s="625"/>
      <c r="CV45" s="625"/>
      <c r="CW45" s="625"/>
      <c r="CX45" s="625"/>
      <c r="CY45" s="626"/>
      <c r="CZ45" s="627">
        <v>7.5</v>
      </c>
      <c r="DA45" s="628"/>
      <c r="DB45" s="628"/>
      <c r="DC45" s="629"/>
      <c r="DD45" s="602">
        <v>353614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2049495</v>
      </c>
      <c r="CS46" s="594"/>
      <c r="CT46" s="594"/>
      <c r="CU46" s="594"/>
      <c r="CV46" s="594"/>
      <c r="CW46" s="594"/>
      <c r="CX46" s="594"/>
      <c r="CY46" s="595"/>
      <c r="CZ46" s="627">
        <v>7.1</v>
      </c>
      <c r="DA46" s="676"/>
      <c r="DB46" s="676"/>
      <c r="DC46" s="677"/>
      <c r="DD46" s="602">
        <v>977212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53311</v>
      </c>
      <c r="CS47" s="625"/>
      <c r="CT47" s="625"/>
      <c r="CU47" s="625"/>
      <c r="CV47" s="625"/>
      <c r="CW47" s="625"/>
      <c r="CX47" s="625"/>
      <c r="CY47" s="626"/>
      <c r="CZ47" s="627">
        <v>0.2</v>
      </c>
      <c r="DA47" s="628"/>
      <c r="DB47" s="628"/>
      <c r="DC47" s="629"/>
      <c r="DD47" s="602">
        <v>53311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29042158</v>
      </c>
      <c r="CS49" s="661"/>
      <c r="CT49" s="661"/>
      <c r="CU49" s="661"/>
      <c r="CV49" s="661"/>
      <c r="CW49" s="661"/>
      <c r="CX49" s="661"/>
      <c r="CY49" s="688"/>
      <c r="CZ49" s="689">
        <v>100</v>
      </c>
      <c r="DA49" s="690"/>
      <c r="DB49" s="690"/>
      <c r="DC49" s="691"/>
      <c r="DD49" s="692">
        <v>19734884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30265</v>
      </c>
      <c r="R7" s="723"/>
      <c r="S7" s="723"/>
      <c r="T7" s="723"/>
      <c r="U7" s="723"/>
      <c r="V7" s="723">
        <v>29265</v>
      </c>
      <c r="W7" s="723"/>
      <c r="X7" s="723"/>
      <c r="Y7" s="723"/>
      <c r="Z7" s="723"/>
      <c r="AA7" s="723">
        <v>1000</v>
      </c>
      <c r="AB7" s="723"/>
      <c r="AC7" s="723"/>
      <c r="AD7" s="723"/>
      <c r="AE7" s="724"/>
      <c r="AF7" s="725">
        <v>858</v>
      </c>
      <c r="AG7" s="726"/>
      <c r="AH7" s="726"/>
      <c r="AI7" s="726"/>
      <c r="AJ7" s="727"/>
      <c r="AK7" s="762">
        <v>439</v>
      </c>
      <c r="AL7" s="763"/>
      <c r="AM7" s="763"/>
      <c r="AN7" s="763"/>
      <c r="AO7" s="763"/>
      <c r="AP7" s="763">
        <v>29297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21</v>
      </c>
      <c r="CI7" s="760"/>
      <c r="CJ7" s="760"/>
      <c r="CK7" s="760"/>
      <c r="CL7" s="761"/>
      <c r="CM7" s="759">
        <v>112</v>
      </c>
      <c r="CN7" s="760"/>
      <c r="CO7" s="760"/>
      <c r="CP7" s="760"/>
      <c r="CQ7" s="761"/>
      <c r="CR7" s="759">
        <v>3</v>
      </c>
      <c r="CS7" s="760"/>
      <c r="CT7" s="760"/>
      <c r="CU7" s="760"/>
      <c r="CV7" s="761"/>
      <c r="CW7" s="759">
        <v>6</v>
      </c>
      <c r="CX7" s="760"/>
      <c r="CY7" s="760"/>
      <c r="CZ7" s="760"/>
      <c r="DA7" s="761"/>
      <c r="DB7" s="759" t="s">
        <v>549</v>
      </c>
      <c r="DC7" s="760"/>
      <c r="DD7" s="760"/>
      <c r="DE7" s="760"/>
      <c r="DF7" s="761"/>
      <c r="DG7" s="759" t="s">
        <v>550</v>
      </c>
      <c r="DH7" s="760"/>
      <c r="DI7" s="760"/>
      <c r="DJ7" s="760"/>
      <c r="DK7" s="761"/>
      <c r="DL7" s="759" t="s">
        <v>550</v>
      </c>
      <c r="DM7" s="760"/>
      <c r="DN7" s="760"/>
      <c r="DO7" s="760"/>
      <c r="DP7" s="761"/>
      <c r="DQ7" s="759" t="s">
        <v>550</v>
      </c>
      <c r="DR7" s="760"/>
      <c r="DS7" s="760"/>
      <c r="DT7" s="760"/>
      <c r="DU7" s="761"/>
      <c r="DV7" s="740"/>
      <c r="DW7" s="741"/>
      <c r="DX7" s="741"/>
      <c r="DY7" s="741"/>
      <c r="DZ7" s="742"/>
      <c r="EA7" s="205"/>
    </row>
    <row r="8" spans="1:131" s="206" customFormat="1" ht="26.25" customHeight="1" x14ac:dyDescent="0.15">
      <c r="A8" s="212">
        <v>2</v>
      </c>
      <c r="B8" s="743" t="s">
        <v>364</v>
      </c>
      <c r="C8" s="744"/>
      <c r="D8" s="744"/>
      <c r="E8" s="744"/>
      <c r="F8" s="744"/>
      <c r="G8" s="744"/>
      <c r="H8" s="744"/>
      <c r="I8" s="744"/>
      <c r="J8" s="744"/>
      <c r="K8" s="744"/>
      <c r="L8" s="744"/>
      <c r="M8" s="744"/>
      <c r="N8" s="744"/>
      <c r="O8" s="744"/>
      <c r="P8" s="745"/>
      <c r="Q8" s="746">
        <v>23</v>
      </c>
      <c r="R8" s="747"/>
      <c r="S8" s="747"/>
      <c r="T8" s="747"/>
      <c r="U8" s="747"/>
      <c r="V8" s="747">
        <v>19</v>
      </c>
      <c r="W8" s="747"/>
      <c r="X8" s="747"/>
      <c r="Y8" s="747"/>
      <c r="Z8" s="747"/>
      <c r="AA8" s="747">
        <v>4</v>
      </c>
      <c r="AB8" s="747"/>
      <c r="AC8" s="747"/>
      <c r="AD8" s="747"/>
      <c r="AE8" s="748"/>
      <c r="AF8" s="749">
        <v>4</v>
      </c>
      <c r="AG8" s="750"/>
      <c r="AH8" s="750"/>
      <c r="AI8" s="750"/>
      <c r="AJ8" s="751"/>
      <c r="AK8" s="752" t="s">
        <v>551</v>
      </c>
      <c r="AL8" s="753"/>
      <c r="AM8" s="753"/>
      <c r="AN8" s="753"/>
      <c r="AO8" s="753"/>
      <c r="AP8" s="753" t="s">
        <v>549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-4</v>
      </c>
      <c r="CI8" s="770"/>
      <c r="CJ8" s="770"/>
      <c r="CK8" s="770"/>
      <c r="CL8" s="771"/>
      <c r="CM8" s="769">
        <v>-15</v>
      </c>
      <c r="CN8" s="770"/>
      <c r="CO8" s="770"/>
      <c r="CP8" s="770"/>
      <c r="CQ8" s="771"/>
      <c r="CR8" s="769">
        <v>3</v>
      </c>
      <c r="CS8" s="770"/>
      <c r="CT8" s="770"/>
      <c r="CU8" s="770"/>
      <c r="CV8" s="771"/>
      <c r="CW8" s="769">
        <v>1</v>
      </c>
      <c r="CX8" s="770"/>
      <c r="CY8" s="770"/>
      <c r="CZ8" s="770"/>
      <c r="DA8" s="771"/>
      <c r="DB8" s="769" t="s">
        <v>550</v>
      </c>
      <c r="DC8" s="770"/>
      <c r="DD8" s="770"/>
      <c r="DE8" s="770"/>
      <c r="DF8" s="771"/>
      <c r="DG8" s="769" t="s">
        <v>550</v>
      </c>
      <c r="DH8" s="770"/>
      <c r="DI8" s="770"/>
      <c r="DJ8" s="770"/>
      <c r="DK8" s="771"/>
      <c r="DL8" s="769" t="s">
        <v>550</v>
      </c>
      <c r="DM8" s="770"/>
      <c r="DN8" s="770"/>
      <c r="DO8" s="770"/>
      <c r="DP8" s="771"/>
      <c r="DQ8" s="769" t="s">
        <v>550</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v>30046</v>
      </c>
      <c r="R23" s="782"/>
      <c r="S23" s="782"/>
      <c r="T23" s="782"/>
      <c r="U23" s="782"/>
      <c r="V23" s="782">
        <v>29042</v>
      </c>
      <c r="W23" s="782"/>
      <c r="X23" s="782"/>
      <c r="Y23" s="782"/>
      <c r="Z23" s="782"/>
      <c r="AA23" s="782">
        <v>1004</v>
      </c>
      <c r="AB23" s="782"/>
      <c r="AC23" s="782"/>
      <c r="AD23" s="782"/>
      <c r="AE23" s="783"/>
      <c r="AF23" s="784">
        <v>862</v>
      </c>
      <c r="AG23" s="782"/>
      <c r="AH23" s="782"/>
      <c r="AI23" s="782"/>
      <c r="AJ23" s="785"/>
      <c r="AK23" s="786"/>
      <c r="AL23" s="787"/>
      <c r="AM23" s="787"/>
      <c r="AN23" s="787"/>
      <c r="AO23" s="787"/>
      <c r="AP23" s="782">
        <v>29297</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9010</v>
      </c>
      <c r="R28" s="811"/>
      <c r="S28" s="811"/>
      <c r="T28" s="811"/>
      <c r="U28" s="811"/>
      <c r="V28" s="811">
        <v>8749</v>
      </c>
      <c r="W28" s="811"/>
      <c r="X28" s="811"/>
      <c r="Y28" s="811"/>
      <c r="Z28" s="811"/>
      <c r="AA28" s="811">
        <v>261</v>
      </c>
      <c r="AB28" s="811"/>
      <c r="AC28" s="811"/>
      <c r="AD28" s="811"/>
      <c r="AE28" s="812"/>
      <c r="AF28" s="813">
        <v>261</v>
      </c>
      <c r="AG28" s="811"/>
      <c r="AH28" s="811"/>
      <c r="AI28" s="811"/>
      <c r="AJ28" s="814"/>
      <c r="AK28" s="815">
        <v>634</v>
      </c>
      <c r="AL28" s="806"/>
      <c r="AM28" s="806"/>
      <c r="AN28" s="806"/>
      <c r="AO28" s="806"/>
      <c r="AP28" s="806" t="s">
        <v>549</v>
      </c>
      <c r="AQ28" s="806"/>
      <c r="AR28" s="806"/>
      <c r="AS28" s="806"/>
      <c r="AT28" s="806"/>
      <c r="AU28" s="806" t="s">
        <v>550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6245</v>
      </c>
      <c r="R29" s="747"/>
      <c r="S29" s="747"/>
      <c r="T29" s="747"/>
      <c r="U29" s="747"/>
      <c r="V29" s="747">
        <v>6189</v>
      </c>
      <c r="W29" s="747"/>
      <c r="X29" s="747"/>
      <c r="Y29" s="747"/>
      <c r="Z29" s="747"/>
      <c r="AA29" s="747">
        <v>56</v>
      </c>
      <c r="AB29" s="747"/>
      <c r="AC29" s="747"/>
      <c r="AD29" s="747"/>
      <c r="AE29" s="748"/>
      <c r="AF29" s="749">
        <v>56</v>
      </c>
      <c r="AG29" s="750"/>
      <c r="AH29" s="750"/>
      <c r="AI29" s="750"/>
      <c r="AJ29" s="751"/>
      <c r="AK29" s="818">
        <v>1012</v>
      </c>
      <c r="AL29" s="819"/>
      <c r="AM29" s="819"/>
      <c r="AN29" s="819"/>
      <c r="AO29" s="819"/>
      <c r="AP29" s="819" t="s">
        <v>550</v>
      </c>
      <c r="AQ29" s="819"/>
      <c r="AR29" s="819"/>
      <c r="AS29" s="819"/>
      <c r="AT29" s="819"/>
      <c r="AU29" s="819" t="s">
        <v>550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690</v>
      </c>
      <c r="R30" s="747"/>
      <c r="S30" s="747"/>
      <c r="T30" s="747"/>
      <c r="U30" s="747"/>
      <c r="V30" s="747">
        <v>688</v>
      </c>
      <c r="W30" s="747"/>
      <c r="X30" s="747"/>
      <c r="Y30" s="747"/>
      <c r="Z30" s="747"/>
      <c r="AA30" s="747">
        <v>2</v>
      </c>
      <c r="AB30" s="747"/>
      <c r="AC30" s="747"/>
      <c r="AD30" s="747"/>
      <c r="AE30" s="748"/>
      <c r="AF30" s="749">
        <v>2</v>
      </c>
      <c r="AG30" s="750"/>
      <c r="AH30" s="750"/>
      <c r="AI30" s="750"/>
      <c r="AJ30" s="751"/>
      <c r="AK30" s="818">
        <v>174</v>
      </c>
      <c r="AL30" s="819"/>
      <c r="AM30" s="819"/>
      <c r="AN30" s="819"/>
      <c r="AO30" s="819"/>
      <c r="AP30" s="819" t="s">
        <v>550</v>
      </c>
      <c r="AQ30" s="819"/>
      <c r="AR30" s="819"/>
      <c r="AS30" s="819"/>
      <c r="AT30" s="819"/>
      <c r="AU30" s="819" t="s">
        <v>550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272</v>
      </c>
      <c r="R31" s="747"/>
      <c r="S31" s="747"/>
      <c r="T31" s="747"/>
      <c r="U31" s="747"/>
      <c r="V31" s="747">
        <v>272</v>
      </c>
      <c r="W31" s="747"/>
      <c r="X31" s="747"/>
      <c r="Y31" s="747"/>
      <c r="Z31" s="747"/>
      <c r="AA31" s="747" t="s">
        <v>550</v>
      </c>
      <c r="AB31" s="747"/>
      <c r="AC31" s="747"/>
      <c r="AD31" s="747"/>
      <c r="AE31" s="748"/>
      <c r="AF31" s="749" t="s">
        <v>382</v>
      </c>
      <c r="AG31" s="750"/>
      <c r="AH31" s="750"/>
      <c r="AI31" s="750"/>
      <c r="AJ31" s="751"/>
      <c r="AK31" s="818">
        <v>1</v>
      </c>
      <c r="AL31" s="819"/>
      <c r="AM31" s="819"/>
      <c r="AN31" s="819"/>
      <c r="AO31" s="819"/>
      <c r="AP31" s="819" t="s">
        <v>549</v>
      </c>
      <c r="AQ31" s="819"/>
      <c r="AR31" s="819"/>
      <c r="AS31" s="819"/>
      <c r="AT31" s="819"/>
      <c r="AU31" s="819" t="s">
        <v>549</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v>22</v>
      </c>
      <c r="R32" s="747"/>
      <c r="S32" s="747"/>
      <c r="T32" s="747"/>
      <c r="U32" s="747"/>
      <c r="V32" s="747">
        <v>20</v>
      </c>
      <c r="W32" s="747"/>
      <c r="X32" s="747"/>
      <c r="Y32" s="747"/>
      <c r="Z32" s="747"/>
      <c r="AA32" s="747">
        <v>2</v>
      </c>
      <c r="AB32" s="747"/>
      <c r="AC32" s="747"/>
      <c r="AD32" s="747"/>
      <c r="AE32" s="748"/>
      <c r="AF32" s="749">
        <v>2</v>
      </c>
      <c r="AG32" s="750"/>
      <c r="AH32" s="750"/>
      <c r="AI32" s="750"/>
      <c r="AJ32" s="751"/>
      <c r="AK32" s="818" t="s">
        <v>552</v>
      </c>
      <c r="AL32" s="819"/>
      <c r="AM32" s="819"/>
      <c r="AN32" s="819"/>
      <c r="AO32" s="819"/>
      <c r="AP32" s="819" t="s">
        <v>550</v>
      </c>
      <c r="AQ32" s="819"/>
      <c r="AR32" s="819"/>
      <c r="AS32" s="819"/>
      <c r="AT32" s="819"/>
      <c r="AU32" s="819" t="s">
        <v>550</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384</v>
      </c>
      <c r="C33" s="744"/>
      <c r="D33" s="744"/>
      <c r="E33" s="744"/>
      <c r="F33" s="744"/>
      <c r="G33" s="744"/>
      <c r="H33" s="744"/>
      <c r="I33" s="744"/>
      <c r="J33" s="744"/>
      <c r="K33" s="744"/>
      <c r="L33" s="744"/>
      <c r="M33" s="744"/>
      <c r="N33" s="744"/>
      <c r="O33" s="744"/>
      <c r="P33" s="745"/>
      <c r="Q33" s="746">
        <v>585</v>
      </c>
      <c r="R33" s="747"/>
      <c r="S33" s="747"/>
      <c r="T33" s="747"/>
      <c r="U33" s="747"/>
      <c r="V33" s="747">
        <v>477</v>
      </c>
      <c r="W33" s="747"/>
      <c r="X33" s="747"/>
      <c r="Y33" s="747"/>
      <c r="Z33" s="747"/>
      <c r="AA33" s="747">
        <v>109</v>
      </c>
      <c r="AB33" s="747"/>
      <c r="AC33" s="747"/>
      <c r="AD33" s="747"/>
      <c r="AE33" s="748"/>
      <c r="AF33" s="749">
        <v>203</v>
      </c>
      <c r="AG33" s="750"/>
      <c r="AH33" s="750"/>
      <c r="AI33" s="750"/>
      <c r="AJ33" s="751"/>
      <c r="AK33" s="818">
        <v>89</v>
      </c>
      <c r="AL33" s="819"/>
      <c r="AM33" s="819"/>
      <c r="AN33" s="819"/>
      <c r="AO33" s="819"/>
      <c r="AP33" s="819">
        <v>1590</v>
      </c>
      <c r="AQ33" s="819"/>
      <c r="AR33" s="819"/>
      <c r="AS33" s="819"/>
      <c r="AT33" s="819"/>
      <c r="AU33" s="819">
        <v>549</v>
      </c>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386</v>
      </c>
      <c r="C34" s="744"/>
      <c r="D34" s="744"/>
      <c r="E34" s="744"/>
      <c r="F34" s="744"/>
      <c r="G34" s="744"/>
      <c r="H34" s="744"/>
      <c r="I34" s="744"/>
      <c r="J34" s="744"/>
      <c r="K34" s="744"/>
      <c r="L34" s="744"/>
      <c r="M34" s="744"/>
      <c r="N34" s="744"/>
      <c r="O34" s="744"/>
      <c r="P34" s="745"/>
      <c r="Q34" s="746">
        <v>557</v>
      </c>
      <c r="R34" s="747"/>
      <c r="S34" s="747"/>
      <c r="T34" s="747"/>
      <c r="U34" s="747"/>
      <c r="V34" s="747">
        <v>545</v>
      </c>
      <c r="W34" s="747"/>
      <c r="X34" s="747"/>
      <c r="Y34" s="747"/>
      <c r="Z34" s="747"/>
      <c r="AA34" s="747">
        <v>12</v>
      </c>
      <c r="AB34" s="747"/>
      <c r="AC34" s="747"/>
      <c r="AD34" s="747"/>
      <c r="AE34" s="748"/>
      <c r="AF34" s="749">
        <v>12</v>
      </c>
      <c r="AG34" s="750"/>
      <c r="AH34" s="750"/>
      <c r="AI34" s="750"/>
      <c r="AJ34" s="751"/>
      <c r="AK34" s="818">
        <v>2</v>
      </c>
      <c r="AL34" s="819"/>
      <c r="AM34" s="819"/>
      <c r="AN34" s="819"/>
      <c r="AO34" s="819"/>
      <c r="AP34" s="819">
        <v>765</v>
      </c>
      <c r="AQ34" s="819"/>
      <c r="AR34" s="819"/>
      <c r="AS34" s="819"/>
      <c r="AT34" s="819"/>
      <c r="AU34" s="819">
        <v>383</v>
      </c>
      <c r="AV34" s="819"/>
      <c r="AW34" s="819"/>
      <c r="AX34" s="819"/>
      <c r="AY34" s="819"/>
      <c r="AZ34" s="820"/>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388</v>
      </c>
      <c r="C35" s="744"/>
      <c r="D35" s="744"/>
      <c r="E35" s="744"/>
      <c r="F35" s="744"/>
      <c r="G35" s="744"/>
      <c r="H35" s="744"/>
      <c r="I35" s="744"/>
      <c r="J35" s="744"/>
      <c r="K35" s="744"/>
      <c r="L35" s="744"/>
      <c r="M35" s="744"/>
      <c r="N35" s="744"/>
      <c r="O35" s="744"/>
      <c r="P35" s="745"/>
      <c r="Q35" s="746">
        <v>2280</v>
      </c>
      <c r="R35" s="747"/>
      <c r="S35" s="747"/>
      <c r="T35" s="747"/>
      <c r="U35" s="747"/>
      <c r="V35" s="747">
        <v>2209</v>
      </c>
      <c r="W35" s="747"/>
      <c r="X35" s="747"/>
      <c r="Y35" s="747"/>
      <c r="Z35" s="747"/>
      <c r="AA35" s="747">
        <v>71</v>
      </c>
      <c r="AB35" s="747"/>
      <c r="AC35" s="747"/>
      <c r="AD35" s="747"/>
      <c r="AE35" s="748"/>
      <c r="AF35" s="749">
        <v>23</v>
      </c>
      <c r="AG35" s="750"/>
      <c r="AH35" s="750"/>
      <c r="AI35" s="750"/>
      <c r="AJ35" s="751"/>
      <c r="AK35" s="818">
        <v>1241</v>
      </c>
      <c r="AL35" s="819"/>
      <c r="AM35" s="819"/>
      <c r="AN35" s="819"/>
      <c r="AO35" s="819"/>
      <c r="AP35" s="819">
        <v>16640</v>
      </c>
      <c r="AQ35" s="819"/>
      <c r="AR35" s="819"/>
      <c r="AS35" s="819"/>
      <c r="AT35" s="819"/>
      <c r="AU35" s="819">
        <v>14327</v>
      </c>
      <c r="AV35" s="819"/>
      <c r="AW35" s="819"/>
      <c r="AX35" s="819"/>
      <c r="AY35" s="819"/>
      <c r="AZ35" s="820"/>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389</v>
      </c>
      <c r="C36" s="744"/>
      <c r="D36" s="744"/>
      <c r="E36" s="744"/>
      <c r="F36" s="744"/>
      <c r="G36" s="744"/>
      <c r="H36" s="744"/>
      <c r="I36" s="744"/>
      <c r="J36" s="744"/>
      <c r="K36" s="744"/>
      <c r="L36" s="744"/>
      <c r="M36" s="744"/>
      <c r="N36" s="744"/>
      <c r="O36" s="744"/>
      <c r="P36" s="745"/>
      <c r="Q36" s="746">
        <v>304</v>
      </c>
      <c r="R36" s="747"/>
      <c r="S36" s="747"/>
      <c r="T36" s="747"/>
      <c r="U36" s="747"/>
      <c r="V36" s="747">
        <v>301</v>
      </c>
      <c r="W36" s="747"/>
      <c r="X36" s="747"/>
      <c r="Y36" s="747"/>
      <c r="Z36" s="747"/>
      <c r="AA36" s="747">
        <v>3</v>
      </c>
      <c r="AB36" s="747"/>
      <c r="AC36" s="747"/>
      <c r="AD36" s="747"/>
      <c r="AE36" s="748"/>
      <c r="AF36" s="749">
        <v>3</v>
      </c>
      <c r="AG36" s="750"/>
      <c r="AH36" s="750"/>
      <c r="AI36" s="750"/>
      <c r="AJ36" s="751"/>
      <c r="AK36" s="818">
        <v>250</v>
      </c>
      <c r="AL36" s="819"/>
      <c r="AM36" s="819"/>
      <c r="AN36" s="819"/>
      <c r="AO36" s="819"/>
      <c r="AP36" s="819">
        <v>2613</v>
      </c>
      <c r="AQ36" s="819"/>
      <c r="AR36" s="819"/>
      <c r="AS36" s="819"/>
      <c r="AT36" s="819"/>
      <c r="AU36" s="819">
        <v>2367</v>
      </c>
      <c r="AV36" s="819"/>
      <c r="AW36" s="819"/>
      <c r="AX36" s="819"/>
      <c r="AY36" s="819"/>
      <c r="AZ36" s="820"/>
      <c r="BA36" s="820"/>
      <c r="BB36" s="820"/>
      <c r="BC36" s="820"/>
      <c r="BD36" s="820"/>
      <c r="BE36" s="816" t="s">
        <v>387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562</v>
      </c>
      <c r="AG63" s="830"/>
      <c r="AH63" s="830"/>
      <c r="AI63" s="830"/>
      <c r="AJ63" s="831"/>
      <c r="AK63" s="832"/>
      <c r="AL63" s="827"/>
      <c r="AM63" s="827"/>
      <c r="AN63" s="827"/>
      <c r="AO63" s="827"/>
      <c r="AP63" s="830">
        <v>21608</v>
      </c>
      <c r="AQ63" s="830"/>
      <c r="AR63" s="830"/>
      <c r="AS63" s="830"/>
      <c r="AT63" s="830"/>
      <c r="AU63" s="830">
        <v>17625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394</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539</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v>2967</v>
      </c>
      <c r="AL68" s="854"/>
      <c r="AM68" s="854"/>
      <c r="AN68" s="854"/>
      <c r="AO68" s="854"/>
      <c r="AP68" s="854" t="s">
        <v>550</v>
      </c>
      <c r="AQ68" s="854"/>
      <c r="AR68" s="854"/>
      <c r="AS68" s="854"/>
      <c r="AT68" s="854"/>
      <c r="AU68" s="854" t="s">
        <v>550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540</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v>50</v>
      </c>
      <c r="AL69" s="819"/>
      <c r="AM69" s="819"/>
      <c r="AN69" s="819"/>
      <c r="AO69" s="819"/>
      <c r="AP69" s="819" t="s">
        <v>550</v>
      </c>
      <c r="AQ69" s="819"/>
      <c r="AR69" s="819"/>
      <c r="AS69" s="819"/>
      <c r="AT69" s="819"/>
      <c r="AU69" s="819" t="s">
        <v>550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541</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t="s">
        <v>550</v>
      </c>
      <c r="AL70" s="819"/>
      <c r="AM70" s="819"/>
      <c r="AN70" s="819"/>
      <c r="AO70" s="819"/>
      <c r="AP70" s="819" t="s">
        <v>550</v>
      </c>
      <c r="AQ70" s="819"/>
      <c r="AR70" s="819"/>
      <c r="AS70" s="819"/>
      <c r="AT70" s="819"/>
      <c r="AU70" s="819" t="s">
        <v>550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542</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t="s">
        <v>550</v>
      </c>
      <c r="AL71" s="819"/>
      <c r="AM71" s="819"/>
      <c r="AN71" s="819"/>
      <c r="AO71" s="819"/>
      <c r="AP71" s="819" t="s">
        <v>550</v>
      </c>
      <c r="AQ71" s="819"/>
      <c r="AR71" s="819"/>
      <c r="AS71" s="819"/>
      <c r="AT71" s="819"/>
      <c r="AU71" s="819" t="s">
        <v>549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543</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9218</v>
      </c>
      <c r="AB72" s="819"/>
      <c r="AC72" s="819"/>
      <c r="AD72" s="819"/>
      <c r="AE72" s="819"/>
      <c r="AF72" s="819">
        <v>9218</v>
      </c>
      <c r="AG72" s="819"/>
      <c r="AH72" s="819"/>
      <c r="AI72" s="819"/>
      <c r="AJ72" s="819"/>
      <c r="AK72" s="819">
        <v>3262</v>
      </c>
      <c r="AL72" s="819"/>
      <c r="AM72" s="819"/>
      <c r="AN72" s="819"/>
      <c r="AO72" s="819"/>
      <c r="AP72" s="819" t="s">
        <v>550</v>
      </c>
      <c r="AQ72" s="819"/>
      <c r="AR72" s="819"/>
      <c r="AS72" s="819"/>
      <c r="AT72" s="819"/>
      <c r="AU72" s="819" t="s">
        <v>550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544</v>
      </c>
      <c r="C73" s="862"/>
      <c r="D73" s="862"/>
      <c r="E73" s="862"/>
      <c r="F73" s="862"/>
      <c r="G73" s="862"/>
      <c r="H73" s="862"/>
      <c r="I73" s="862"/>
      <c r="J73" s="862"/>
      <c r="K73" s="862"/>
      <c r="L73" s="862"/>
      <c r="M73" s="862"/>
      <c r="N73" s="862"/>
      <c r="O73" s="862"/>
      <c r="P73" s="863"/>
      <c r="Q73" s="864">
        <v>1531</v>
      </c>
      <c r="R73" s="819"/>
      <c r="S73" s="819"/>
      <c r="T73" s="819"/>
      <c r="U73" s="819"/>
      <c r="V73" s="819">
        <v>1567</v>
      </c>
      <c r="W73" s="819"/>
      <c r="X73" s="819"/>
      <c r="Y73" s="819"/>
      <c r="Z73" s="819"/>
      <c r="AA73" s="819">
        <v>-37</v>
      </c>
      <c r="AB73" s="819"/>
      <c r="AC73" s="819"/>
      <c r="AD73" s="819"/>
      <c r="AE73" s="819"/>
      <c r="AF73" s="819">
        <v>1056</v>
      </c>
      <c r="AG73" s="819"/>
      <c r="AH73" s="819"/>
      <c r="AI73" s="819"/>
      <c r="AJ73" s="819"/>
      <c r="AK73" s="819" t="s">
        <v>550</v>
      </c>
      <c r="AL73" s="819"/>
      <c r="AM73" s="819"/>
      <c r="AN73" s="819"/>
      <c r="AO73" s="819"/>
      <c r="AP73" s="819" t="s">
        <v>550</v>
      </c>
      <c r="AQ73" s="819"/>
      <c r="AR73" s="819"/>
      <c r="AS73" s="819"/>
      <c r="AT73" s="819"/>
      <c r="AU73" s="819" t="s">
        <v>549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545</v>
      </c>
      <c r="C74" s="862"/>
      <c r="D74" s="862"/>
      <c r="E74" s="862"/>
      <c r="F74" s="862"/>
      <c r="G74" s="862"/>
      <c r="H74" s="862"/>
      <c r="I74" s="862"/>
      <c r="J74" s="862"/>
      <c r="K74" s="862"/>
      <c r="L74" s="862"/>
      <c r="M74" s="862"/>
      <c r="N74" s="862"/>
      <c r="O74" s="862"/>
      <c r="P74" s="863"/>
      <c r="Q74" s="864">
        <v>715</v>
      </c>
      <c r="R74" s="819"/>
      <c r="S74" s="819"/>
      <c r="T74" s="819"/>
      <c r="U74" s="819"/>
      <c r="V74" s="819">
        <v>658</v>
      </c>
      <c r="W74" s="819"/>
      <c r="X74" s="819"/>
      <c r="Y74" s="819"/>
      <c r="Z74" s="819"/>
      <c r="AA74" s="819">
        <v>56</v>
      </c>
      <c r="AB74" s="819"/>
      <c r="AC74" s="819"/>
      <c r="AD74" s="819"/>
      <c r="AE74" s="819"/>
      <c r="AF74" s="819">
        <v>56</v>
      </c>
      <c r="AG74" s="819"/>
      <c r="AH74" s="819"/>
      <c r="AI74" s="819"/>
      <c r="AJ74" s="819"/>
      <c r="AK74" s="819" t="s">
        <v>550</v>
      </c>
      <c r="AL74" s="819"/>
      <c r="AM74" s="819"/>
      <c r="AN74" s="819"/>
      <c r="AO74" s="819"/>
      <c r="AP74" s="819">
        <v>937</v>
      </c>
      <c r="AQ74" s="819"/>
      <c r="AR74" s="819"/>
      <c r="AS74" s="819"/>
      <c r="AT74" s="819"/>
      <c r="AU74" s="819">
        <v>502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546</v>
      </c>
      <c r="C75" s="862"/>
      <c r="D75" s="862"/>
      <c r="E75" s="862"/>
      <c r="F75" s="862"/>
      <c r="G75" s="862"/>
      <c r="H75" s="862"/>
      <c r="I75" s="862"/>
      <c r="J75" s="862"/>
      <c r="K75" s="862"/>
      <c r="L75" s="862"/>
      <c r="M75" s="862"/>
      <c r="N75" s="862"/>
      <c r="O75" s="862"/>
      <c r="P75" s="863"/>
      <c r="Q75" s="867">
        <v>629</v>
      </c>
      <c r="R75" s="868"/>
      <c r="S75" s="868"/>
      <c r="T75" s="868"/>
      <c r="U75" s="818"/>
      <c r="V75" s="869">
        <v>593</v>
      </c>
      <c r="W75" s="868"/>
      <c r="X75" s="868"/>
      <c r="Y75" s="868"/>
      <c r="Z75" s="818"/>
      <c r="AA75" s="869">
        <v>35</v>
      </c>
      <c r="AB75" s="868"/>
      <c r="AC75" s="868"/>
      <c r="AD75" s="868"/>
      <c r="AE75" s="818"/>
      <c r="AF75" s="869">
        <v>35</v>
      </c>
      <c r="AG75" s="868"/>
      <c r="AH75" s="868"/>
      <c r="AI75" s="868"/>
      <c r="AJ75" s="818"/>
      <c r="AK75" s="869" t="s">
        <v>550</v>
      </c>
      <c r="AL75" s="868"/>
      <c r="AM75" s="868"/>
      <c r="AN75" s="868"/>
      <c r="AO75" s="818"/>
      <c r="AP75" s="869" t="s">
        <v>550</v>
      </c>
      <c r="AQ75" s="868"/>
      <c r="AR75" s="868"/>
      <c r="AS75" s="868"/>
      <c r="AT75" s="818"/>
      <c r="AU75" s="869" t="s">
        <v>549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547</v>
      </c>
      <c r="C76" s="862"/>
      <c r="D76" s="862"/>
      <c r="E76" s="862"/>
      <c r="F76" s="862"/>
      <c r="G76" s="862"/>
      <c r="H76" s="862"/>
      <c r="I76" s="862"/>
      <c r="J76" s="862"/>
      <c r="K76" s="862"/>
      <c r="L76" s="862"/>
      <c r="M76" s="862"/>
      <c r="N76" s="862"/>
      <c r="O76" s="862"/>
      <c r="P76" s="863"/>
      <c r="Q76" s="867">
        <v>709</v>
      </c>
      <c r="R76" s="868"/>
      <c r="S76" s="868"/>
      <c r="T76" s="868"/>
      <c r="U76" s="818"/>
      <c r="V76" s="869">
        <v>665</v>
      </c>
      <c r="W76" s="868"/>
      <c r="X76" s="868"/>
      <c r="Y76" s="868"/>
      <c r="Z76" s="818"/>
      <c r="AA76" s="869">
        <v>44</v>
      </c>
      <c r="AB76" s="868"/>
      <c r="AC76" s="868"/>
      <c r="AD76" s="868"/>
      <c r="AE76" s="818"/>
      <c r="AF76" s="869">
        <v>44</v>
      </c>
      <c r="AG76" s="868"/>
      <c r="AH76" s="868"/>
      <c r="AI76" s="868"/>
      <c r="AJ76" s="818"/>
      <c r="AK76" s="869" t="s">
        <v>549</v>
      </c>
      <c r="AL76" s="868"/>
      <c r="AM76" s="868"/>
      <c r="AN76" s="868"/>
      <c r="AO76" s="818"/>
      <c r="AP76" s="869" t="s">
        <v>550</v>
      </c>
      <c r="AQ76" s="868"/>
      <c r="AR76" s="868"/>
      <c r="AS76" s="868"/>
      <c r="AT76" s="818"/>
      <c r="AU76" s="869" t="s">
        <v>549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548</v>
      </c>
      <c r="C77" s="862"/>
      <c r="D77" s="862"/>
      <c r="E77" s="862"/>
      <c r="F77" s="862"/>
      <c r="G77" s="862"/>
      <c r="H77" s="862"/>
      <c r="I77" s="862"/>
      <c r="J77" s="862"/>
      <c r="K77" s="862"/>
      <c r="L77" s="862"/>
      <c r="M77" s="862"/>
      <c r="N77" s="862"/>
      <c r="O77" s="862"/>
      <c r="P77" s="863"/>
      <c r="Q77" s="867">
        <v>125</v>
      </c>
      <c r="R77" s="868"/>
      <c r="S77" s="868"/>
      <c r="T77" s="868"/>
      <c r="U77" s="818"/>
      <c r="V77" s="869">
        <v>122</v>
      </c>
      <c r="W77" s="868"/>
      <c r="X77" s="868"/>
      <c r="Y77" s="868"/>
      <c r="Z77" s="818"/>
      <c r="AA77" s="869">
        <v>3</v>
      </c>
      <c r="AB77" s="868"/>
      <c r="AC77" s="868"/>
      <c r="AD77" s="868"/>
      <c r="AE77" s="818"/>
      <c r="AF77" s="869">
        <v>3</v>
      </c>
      <c r="AG77" s="868"/>
      <c r="AH77" s="868"/>
      <c r="AI77" s="868"/>
      <c r="AJ77" s="818"/>
      <c r="AK77" s="869" t="s">
        <v>550</v>
      </c>
      <c r="AL77" s="868"/>
      <c r="AM77" s="868"/>
      <c r="AN77" s="868"/>
      <c r="AO77" s="818"/>
      <c r="AP77" s="869" t="s">
        <v>550</v>
      </c>
      <c r="AQ77" s="868"/>
      <c r="AR77" s="868"/>
      <c r="AS77" s="868"/>
      <c r="AT77" s="818"/>
      <c r="AU77" s="869" t="s">
        <v>549</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10585</v>
      </c>
      <c r="AG88" s="830"/>
      <c r="AH88" s="830"/>
      <c r="AI88" s="830"/>
      <c r="AJ88" s="830"/>
      <c r="AK88" s="827"/>
      <c r="AL88" s="827"/>
      <c r="AM88" s="827"/>
      <c r="AN88" s="827"/>
      <c r="AO88" s="827"/>
      <c r="AP88" s="830">
        <v>937</v>
      </c>
      <c r="AQ88" s="830"/>
      <c r="AR88" s="830"/>
      <c r="AS88" s="830"/>
      <c r="AT88" s="830"/>
      <c r="AU88" s="830">
        <v>502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v>
      </c>
      <c r="CS102" s="838"/>
      <c r="CT102" s="838"/>
      <c r="CU102" s="838"/>
      <c r="CV102" s="881"/>
      <c r="CW102" s="880">
        <v>7</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285</v>
      </c>
      <c r="AG109" s="883"/>
      <c r="AH109" s="883"/>
      <c r="AI109" s="883"/>
      <c r="AJ109" s="884"/>
      <c r="AK109" s="882" t="s">
        <v>284</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285</v>
      </c>
      <c r="BW109" s="883"/>
      <c r="BX109" s="883"/>
      <c r="BY109" s="883"/>
      <c r="BZ109" s="884"/>
      <c r="CA109" s="882" t="s">
        <v>284</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285</v>
      </c>
      <c r="DM109" s="883"/>
      <c r="DN109" s="883"/>
      <c r="DO109" s="883"/>
      <c r="DP109" s="884"/>
      <c r="DQ109" s="882" t="s">
        <v>284</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2980452</v>
      </c>
      <c r="AB110" s="890"/>
      <c r="AC110" s="890"/>
      <c r="AD110" s="890"/>
      <c r="AE110" s="891"/>
      <c r="AF110" s="892">
        <v>2696935</v>
      </c>
      <c r="AG110" s="890"/>
      <c r="AH110" s="890"/>
      <c r="AI110" s="890"/>
      <c r="AJ110" s="891"/>
      <c r="AK110" s="892">
        <v>2842287</v>
      </c>
      <c r="AL110" s="890"/>
      <c r="AM110" s="890"/>
      <c r="AN110" s="890"/>
      <c r="AO110" s="891"/>
      <c r="AP110" s="893">
        <v>18.7</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27841397</v>
      </c>
      <c r="BR110" s="927"/>
      <c r="BS110" s="927"/>
      <c r="BT110" s="927"/>
      <c r="BU110" s="927"/>
      <c r="BV110" s="927">
        <v>29212936</v>
      </c>
      <c r="BW110" s="927"/>
      <c r="BX110" s="927"/>
      <c r="BY110" s="927"/>
      <c r="BZ110" s="927"/>
      <c r="CA110" s="927">
        <v>29296730</v>
      </c>
      <c r="CB110" s="927"/>
      <c r="CC110" s="927"/>
      <c r="CD110" s="927"/>
      <c r="CE110" s="927"/>
      <c r="CF110" s="941">
        <v>193</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411</v>
      </c>
      <c r="DH110" s="927"/>
      <c r="DI110" s="927"/>
      <c r="DJ110" s="927"/>
      <c r="DK110" s="927"/>
      <c r="DL110" s="927" t="s">
        <v>411</v>
      </c>
      <c r="DM110" s="927"/>
      <c r="DN110" s="927"/>
      <c r="DO110" s="927"/>
      <c r="DP110" s="927"/>
      <c r="DQ110" s="927" t="s">
        <v>411</v>
      </c>
      <c r="DR110" s="927"/>
      <c r="DS110" s="927"/>
      <c r="DT110" s="927"/>
      <c r="DU110" s="927"/>
      <c r="DV110" s="928" t="s">
        <v>411</v>
      </c>
      <c r="DW110" s="928"/>
      <c r="DX110" s="928"/>
      <c r="DY110" s="928"/>
      <c r="DZ110" s="929"/>
    </row>
    <row r="111" spans="1:131" s="197"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1150698</v>
      </c>
      <c r="BR111" s="920"/>
      <c r="BS111" s="920"/>
      <c r="BT111" s="920"/>
      <c r="BU111" s="920"/>
      <c r="BV111" s="920">
        <v>982664</v>
      </c>
      <c r="BW111" s="920"/>
      <c r="BX111" s="920"/>
      <c r="BY111" s="920"/>
      <c r="BZ111" s="920"/>
      <c r="CA111" s="920">
        <v>826252</v>
      </c>
      <c r="CB111" s="920"/>
      <c r="CC111" s="920"/>
      <c r="CD111" s="920"/>
      <c r="CE111" s="920"/>
      <c r="CF111" s="914">
        <v>5.4</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26667</v>
      </c>
      <c r="AB112" s="959"/>
      <c r="AC112" s="959"/>
      <c r="AD112" s="959"/>
      <c r="AE112" s="960"/>
      <c r="AF112" s="961">
        <v>23333</v>
      </c>
      <c r="AG112" s="959"/>
      <c r="AH112" s="959"/>
      <c r="AI112" s="959"/>
      <c r="AJ112" s="960"/>
      <c r="AK112" s="961">
        <v>20000</v>
      </c>
      <c r="AL112" s="959"/>
      <c r="AM112" s="959"/>
      <c r="AN112" s="959"/>
      <c r="AO112" s="960"/>
      <c r="AP112" s="962">
        <v>0.1</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19267141</v>
      </c>
      <c r="BR112" s="920"/>
      <c r="BS112" s="920"/>
      <c r="BT112" s="920"/>
      <c r="BU112" s="920"/>
      <c r="BV112" s="920">
        <v>18451118</v>
      </c>
      <c r="BW112" s="920"/>
      <c r="BX112" s="920"/>
      <c r="BY112" s="920"/>
      <c r="BZ112" s="920"/>
      <c r="CA112" s="920">
        <v>17625423</v>
      </c>
      <c r="CB112" s="920"/>
      <c r="CC112" s="920"/>
      <c r="CD112" s="920"/>
      <c r="CE112" s="920"/>
      <c r="CF112" s="914">
        <v>116.1</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660674</v>
      </c>
      <c r="DH112" s="920"/>
      <c r="DI112" s="920"/>
      <c r="DJ112" s="920"/>
      <c r="DK112" s="920"/>
      <c r="DL112" s="920">
        <v>601720</v>
      </c>
      <c r="DM112" s="920"/>
      <c r="DN112" s="920"/>
      <c r="DO112" s="920"/>
      <c r="DP112" s="920"/>
      <c r="DQ112" s="920">
        <v>545311</v>
      </c>
      <c r="DR112" s="920"/>
      <c r="DS112" s="920"/>
      <c r="DT112" s="920"/>
      <c r="DU112" s="920"/>
      <c r="DV112" s="921">
        <v>3.6</v>
      </c>
      <c r="DW112" s="921"/>
      <c r="DX112" s="921"/>
      <c r="DY112" s="921"/>
      <c r="DZ112" s="922"/>
    </row>
    <row r="113" spans="1:130" s="197"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1382096</v>
      </c>
      <c r="AB113" s="934"/>
      <c r="AC113" s="934"/>
      <c r="AD113" s="934"/>
      <c r="AE113" s="935"/>
      <c r="AF113" s="936">
        <v>1367546</v>
      </c>
      <c r="AG113" s="934"/>
      <c r="AH113" s="934"/>
      <c r="AI113" s="934"/>
      <c r="AJ113" s="935"/>
      <c r="AK113" s="936">
        <v>1454969</v>
      </c>
      <c r="AL113" s="934"/>
      <c r="AM113" s="934"/>
      <c r="AN113" s="934"/>
      <c r="AO113" s="935"/>
      <c r="AP113" s="937">
        <v>9.6</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767284</v>
      </c>
      <c r="BR113" s="920"/>
      <c r="BS113" s="920"/>
      <c r="BT113" s="920"/>
      <c r="BU113" s="920"/>
      <c r="BV113" s="920">
        <v>619001</v>
      </c>
      <c r="BW113" s="920"/>
      <c r="BX113" s="920"/>
      <c r="BY113" s="920"/>
      <c r="BZ113" s="920"/>
      <c r="CA113" s="920">
        <v>501502</v>
      </c>
      <c r="CB113" s="920"/>
      <c r="CC113" s="920"/>
      <c r="CD113" s="920"/>
      <c r="CE113" s="920"/>
      <c r="CF113" s="914">
        <v>3.3</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26757</v>
      </c>
      <c r="DH113" s="959"/>
      <c r="DI113" s="959"/>
      <c r="DJ113" s="959"/>
      <c r="DK113" s="960"/>
      <c r="DL113" s="961">
        <v>18602</v>
      </c>
      <c r="DM113" s="959"/>
      <c r="DN113" s="959"/>
      <c r="DO113" s="959"/>
      <c r="DP113" s="960"/>
      <c r="DQ113" s="961">
        <v>11733</v>
      </c>
      <c r="DR113" s="959"/>
      <c r="DS113" s="959"/>
      <c r="DT113" s="959"/>
      <c r="DU113" s="960"/>
      <c r="DV113" s="962">
        <v>0.1</v>
      </c>
      <c r="DW113" s="963"/>
      <c r="DX113" s="963"/>
      <c r="DY113" s="963"/>
      <c r="DZ113" s="964"/>
    </row>
    <row r="114" spans="1:130" s="197"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134678</v>
      </c>
      <c r="AB114" s="959"/>
      <c r="AC114" s="959"/>
      <c r="AD114" s="959"/>
      <c r="AE114" s="960"/>
      <c r="AF114" s="961">
        <v>131536</v>
      </c>
      <c r="AG114" s="959"/>
      <c r="AH114" s="959"/>
      <c r="AI114" s="959"/>
      <c r="AJ114" s="960"/>
      <c r="AK114" s="961">
        <v>127096</v>
      </c>
      <c r="AL114" s="959"/>
      <c r="AM114" s="959"/>
      <c r="AN114" s="959"/>
      <c r="AO114" s="960"/>
      <c r="AP114" s="962">
        <v>0.8</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6704657</v>
      </c>
      <c r="BR114" s="920"/>
      <c r="BS114" s="920"/>
      <c r="BT114" s="920"/>
      <c r="BU114" s="920"/>
      <c r="BV114" s="920">
        <v>6295435</v>
      </c>
      <c r="BW114" s="920"/>
      <c r="BX114" s="920"/>
      <c r="BY114" s="920"/>
      <c r="BZ114" s="920"/>
      <c r="CA114" s="920">
        <v>5915726</v>
      </c>
      <c r="CB114" s="920"/>
      <c r="CC114" s="920"/>
      <c r="CD114" s="920"/>
      <c r="CE114" s="920"/>
      <c r="CF114" s="914">
        <v>39</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190279</v>
      </c>
      <c r="AB115" s="934"/>
      <c r="AC115" s="934"/>
      <c r="AD115" s="934"/>
      <c r="AE115" s="935"/>
      <c r="AF115" s="936">
        <v>173618</v>
      </c>
      <c r="AG115" s="934"/>
      <c r="AH115" s="934"/>
      <c r="AI115" s="934"/>
      <c r="AJ115" s="935"/>
      <c r="AK115" s="936">
        <v>161461</v>
      </c>
      <c r="AL115" s="934"/>
      <c r="AM115" s="934"/>
      <c r="AN115" s="934"/>
      <c r="AO115" s="935"/>
      <c r="AP115" s="937">
        <v>1.1000000000000001</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v>10927</v>
      </c>
      <c r="BR115" s="920"/>
      <c r="BS115" s="920"/>
      <c r="BT115" s="920"/>
      <c r="BU115" s="920"/>
      <c r="BV115" s="920">
        <v>6895</v>
      </c>
      <c r="BW115" s="920"/>
      <c r="BX115" s="920"/>
      <c r="BY115" s="920"/>
      <c r="BZ115" s="920"/>
      <c r="CA115" s="920" t="s">
        <v>111</v>
      </c>
      <c r="CB115" s="920"/>
      <c r="CC115" s="920"/>
      <c r="CD115" s="920"/>
      <c r="CE115" s="920"/>
      <c r="CF115" s="914" t="s">
        <v>111</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4714172</v>
      </c>
      <c r="AB117" s="966"/>
      <c r="AC117" s="966"/>
      <c r="AD117" s="966"/>
      <c r="AE117" s="967"/>
      <c r="AF117" s="965">
        <v>4392968</v>
      </c>
      <c r="AG117" s="966"/>
      <c r="AH117" s="966"/>
      <c r="AI117" s="966"/>
      <c r="AJ117" s="967"/>
      <c r="AK117" s="965">
        <v>4605813</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285</v>
      </c>
      <c r="AG118" s="883"/>
      <c r="AH118" s="883"/>
      <c r="AI118" s="883"/>
      <c r="AJ118" s="884"/>
      <c r="AK118" s="882" t="s">
        <v>284</v>
      </c>
      <c r="AL118" s="883"/>
      <c r="AM118" s="883"/>
      <c r="AN118" s="883"/>
      <c r="AO118" s="884"/>
      <c r="AP118" s="990" t="s">
        <v>405</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434</v>
      </c>
      <c r="BP118" s="994"/>
      <c r="BQ118" s="985">
        <v>55742104</v>
      </c>
      <c r="BR118" s="986"/>
      <c r="BS118" s="986"/>
      <c r="BT118" s="986"/>
      <c r="BU118" s="986"/>
      <c r="BV118" s="986">
        <v>55568049</v>
      </c>
      <c r="BW118" s="986"/>
      <c r="BX118" s="986"/>
      <c r="BY118" s="986"/>
      <c r="BZ118" s="986"/>
      <c r="CA118" s="986">
        <v>54165633</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9419993</v>
      </c>
      <c r="BR119" s="927"/>
      <c r="BS119" s="927"/>
      <c r="BT119" s="927"/>
      <c r="BU119" s="927"/>
      <c r="BV119" s="927">
        <v>10275015</v>
      </c>
      <c r="BW119" s="927"/>
      <c r="BX119" s="927"/>
      <c r="BY119" s="927"/>
      <c r="BZ119" s="927"/>
      <c r="CA119" s="927">
        <v>10469972</v>
      </c>
      <c r="CB119" s="927"/>
      <c r="CC119" s="927"/>
      <c r="CD119" s="927"/>
      <c r="CE119" s="927"/>
      <c r="CF119" s="941">
        <v>69</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463267</v>
      </c>
      <c r="DH119" s="998"/>
      <c r="DI119" s="998"/>
      <c r="DJ119" s="998"/>
      <c r="DK119" s="999"/>
      <c r="DL119" s="1000">
        <v>362342</v>
      </c>
      <c r="DM119" s="998"/>
      <c r="DN119" s="998"/>
      <c r="DO119" s="998"/>
      <c r="DP119" s="999"/>
      <c r="DQ119" s="1000">
        <v>269208</v>
      </c>
      <c r="DR119" s="998"/>
      <c r="DS119" s="998"/>
      <c r="DT119" s="998"/>
      <c r="DU119" s="999"/>
      <c r="DV119" s="1001">
        <v>1.8</v>
      </c>
      <c r="DW119" s="1002"/>
      <c r="DX119" s="1002"/>
      <c r="DY119" s="1002"/>
      <c r="DZ119" s="1003"/>
    </row>
    <row r="120" spans="1:130" s="197" customFormat="1" ht="26.25" customHeight="1" x14ac:dyDescent="0.15">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5469993</v>
      </c>
      <c r="BR120" s="920"/>
      <c r="BS120" s="920"/>
      <c r="BT120" s="920"/>
      <c r="BU120" s="920"/>
      <c r="BV120" s="920">
        <v>4869476</v>
      </c>
      <c r="BW120" s="920"/>
      <c r="BX120" s="920"/>
      <c r="BY120" s="920"/>
      <c r="BZ120" s="920"/>
      <c r="CA120" s="920">
        <v>4855905</v>
      </c>
      <c r="CB120" s="920"/>
      <c r="CC120" s="920"/>
      <c r="CD120" s="920"/>
      <c r="CE120" s="920"/>
      <c r="CF120" s="914">
        <v>32</v>
      </c>
      <c r="CG120" s="915"/>
      <c r="CH120" s="915"/>
      <c r="CI120" s="915"/>
      <c r="CJ120" s="915"/>
      <c r="CK120" s="1013" t="s">
        <v>440</v>
      </c>
      <c r="CL120" s="1014"/>
      <c r="CM120" s="1014"/>
      <c r="CN120" s="1014"/>
      <c r="CO120" s="1015"/>
      <c r="CP120" s="1021" t="s">
        <v>441</v>
      </c>
      <c r="CQ120" s="1022"/>
      <c r="CR120" s="1022"/>
      <c r="CS120" s="1022"/>
      <c r="CT120" s="1022"/>
      <c r="CU120" s="1022"/>
      <c r="CV120" s="1022"/>
      <c r="CW120" s="1022"/>
      <c r="CX120" s="1022"/>
      <c r="CY120" s="1022"/>
      <c r="CZ120" s="1022"/>
      <c r="DA120" s="1022"/>
      <c r="DB120" s="1022"/>
      <c r="DC120" s="1022"/>
      <c r="DD120" s="1022"/>
      <c r="DE120" s="1022"/>
      <c r="DF120" s="1023"/>
      <c r="DG120" s="926">
        <v>15883216</v>
      </c>
      <c r="DH120" s="927"/>
      <c r="DI120" s="927"/>
      <c r="DJ120" s="927"/>
      <c r="DK120" s="927"/>
      <c r="DL120" s="927">
        <v>15145680</v>
      </c>
      <c r="DM120" s="927"/>
      <c r="DN120" s="927"/>
      <c r="DO120" s="927"/>
      <c r="DP120" s="927"/>
      <c r="DQ120" s="927">
        <v>14326924</v>
      </c>
      <c r="DR120" s="927"/>
      <c r="DS120" s="927"/>
      <c r="DT120" s="927"/>
      <c r="DU120" s="927"/>
      <c r="DV120" s="928">
        <v>94.4</v>
      </c>
      <c r="DW120" s="928"/>
      <c r="DX120" s="928"/>
      <c r="DY120" s="928"/>
      <c r="DZ120" s="929"/>
    </row>
    <row r="121" spans="1:130" s="197" customFormat="1" ht="26.25" customHeight="1" x14ac:dyDescent="0.15">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62117</v>
      </c>
      <c r="AB121" s="959"/>
      <c r="AC121" s="959"/>
      <c r="AD121" s="959"/>
      <c r="AE121" s="960"/>
      <c r="AF121" s="961">
        <v>68629</v>
      </c>
      <c r="AG121" s="959"/>
      <c r="AH121" s="959"/>
      <c r="AI121" s="959"/>
      <c r="AJ121" s="960"/>
      <c r="AK121" s="961">
        <v>64320</v>
      </c>
      <c r="AL121" s="959"/>
      <c r="AM121" s="959"/>
      <c r="AN121" s="959"/>
      <c r="AO121" s="960"/>
      <c r="AP121" s="962">
        <v>0.4</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30340403</v>
      </c>
      <c r="BR121" s="986"/>
      <c r="BS121" s="986"/>
      <c r="BT121" s="986"/>
      <c r="BU121" s="986"/>
      <c r="BV121" s="986">
        <v>31626967</v>
      </c>
      <c r="BW121" s="986"/>
      <c r="BX121" s="986"/>
      <c r="BY121" s="986"/>
      <c r="BZ121" s="986"/>
      <c r="CA121" s="986">
        <v>31183240</v>
      </c>
      <c r="CB121" s="986"/>
      <c r="CC121" s="986"/>
      <c r="CD121" s="986"/>
      <c r="CE121" s="986"/>
      <c r="CF121" s="1024">
        <v>205.4</v>
      </c>
      <c r="CG121" s="1025"/>
      <c r="CH121" s="1025"/>
      <c r="CI121" s="1025"/>
      <c r="CJ121" s="1025"/>
      <c r="CK121" s="1016"/>
      <c r="CL121" s="1017"/>
      <c r="CM121" s="1017"/>
      <c r="CN121" s="1017"/>
      <c r="CO121" s="1018"/>
      <c r="CP121" s="1007" t="s">
        <v>444</v>
      </c>
      <c r="CQ121" s="1008"/>
      <c r="CR121" s="1008"/>
      <c r="CS121" s="1008"/>
      <c r="CT121" s="1008"/>
      <c r="CU121" s="1008"/>
      <c r="CV121" s="1008"/>
      <c r="CW121" s="1008"/>
      <c r="CX121" s="1008"/>
      <c r="CY121" s="1008"/>
      <c r="CZ121" s="1008"/>
      <c r="DA121" s="1008"/>
      <c r="DB121" s="1008"/>
      <c r="DC121" s="1008"/>
      <c r="DD121" s="1008"/>
      <c r="DE121" s="1008"/>
      <c r="DF121" s="1009"/>
      <c r="DG121" s="919">
        <v>2594120</v>
      </c>
      <c r="DH121" s="920"/>
      <c r="DI121" s="920"/>
      <c r="DJ121" s="920"/>
      <c r="DK121" s="920"/>
      <c r="DL121" s="920">
        <v>2469688</v>
      </c>
      <c r="DM121" s="920"/>
      <c r="DN121" s="920"/>
      <c r="DO121" s="920"/>
      <c r="DP121" s="920"/>
      <c r="DQ121" s="920">
        <v>2367138</v>
      </c>
      <c r="DR121" s="920"/>
      <c r="DS121" s="920"/>
      <c r="DT121" s="920"/>
      <c r="DU121" s="920"/>
      <c r="DV121" s="921">
        <v>15.6</v>
      </c>
      <c r="DW121" s="921"/>
      <c r="DX121" s="921"/>
      <c r="DY121" s="921"/>
      <c r="DZ121" s="922"/>
    </row>
    <row r="122" spans="1:130" s="197" customFormat="1" ht="26.25" customHeight="1" x14ac:dyDescent="0.15">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445</v>
      </c>
      <c r="BP122" s="994"/>
      <c r="BQ122" s="1034">
        <v>45230389</v>
      </c>
      <c r="BR122" s="1035"/>
      <c r="BS122" s="1035"/>
      <c r="BT122" s="1035"/>
      <c r="BU122" s="1035"/>
      <c r="BV122" s="1035">
        <v>46771458</v>
      </c>
      <c r="BW122" s="1035"/>
      <c r="BX122" s="1035"/>
      <c r="BY122" s="1035"/>
      <c r="BZ122" s="1035"/>
      <c r="CA122" s="1035">
        <v>46509117</v>
      </c>
      <c r="CB122" s="1035"/>
      <c r="CC122" s="1035"/>
      <c r="CD122" s="1035"/>
      <c r="CE122" s="1035"/>
      <c r="CF122" s="987"/>
      <c r="CG122" s="988"/>
      <c r="CH122" s="988"/>
      <c r="CI122" s="988"/>
      <c r="CJ122" s="989"/>
      <c r="CK122" s="1016"/>
      <c r="CL122" s="1017"/>
      <c r="CM122" s="1017"/>
      <c r="CN122" s="1017"/>
      <c r="CO122" s="1018"/>
      <c r="CP122" s="1007" t="s">
        <v>446</v>
      </c>
      <c r="CQ122" s="1008"/>
      <c r="CR122" s="1008"/>
      <c r="CS122" s="1008"/>
      <c r="CT122" s="1008"/>
      <c r="CU122" s="1008"/>
      <c r="CV122" s="1008"/>
      <c r="CW122" s="1008"/>
      <c r="CX122" s="1008"/>
      <c r="CY122" s="1008"/>
      <c r="CZ122" s="1008"/>
      <c r="DA122" s="1008"/>
      <c r="DB122" s="1008"/>
      <c r="DC122" s="1008"/>
      <c r="DD122" s="1008"/>
      <c r="DE122" s="1008"/>
      <c r="DF122" s="1009"/>
      <c r="DG122" s="919">
        <v>718655</v>
      </c>
      <c r="DH122" s="920"/>
      <c r="DI122" s="920"/>
      <c r="DJ122" s="920"/>
      <c r="DK122" s="920"/>
      <c r="DL122" s="920">
        <v>643200</v>
      </c>
      <c r="DM122" s="920"/>
      <c r="DN122" s="920"/>
      <c r="DO122" s="920"/>
      <c r="DP122" s="920"/>
      <c r="DQ122" s="920">
        <v>548661</v>
      </c>
      <c r="DR122" s="920"/>
      <c r="DS122" s="920"/>
      <c r="DT122" s="920"/>
      <c r="DU122" s="920"/>
      <c r="DV122" s="921">
        <v>3.6</v>
      </c>
      <c r="DW122" s="921"/>
      <c r="DX122" s="921"/>
      <c r="DY122" s="921"/>
      <c r="DZ122" s="922"/>
    </row>
    <row r="123" spans="1:130" s="197" customFormat="1" ht="26.25" customHeight="1" thickBot="1" x14ac:dyDescent="0.2">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68.099999999999994</v>
      </c>
      <c r="BR123" s="1027"/>
      <c r="BS123" s="1027"/>
      <c r="BT123" s="1027"/>
      <c r="BU123" s="1027"/>
      <c r="BV123" s="1027">
        <v>58.1</v>
      </c>
      <c r="BW123" s="1027"/>
      <c r="BX123" s="1027"/>
      <c r="BY123" s="1027"/>
      <c r="BZ123" s="1027"/>
      <c r="CA123" s="1027">
        <v>50.4</v>
      </c>
      <c r="CB123" s="1027"/>
      <c r="CC123" s="1027"/>
      <c r="CD123" s="1027"/>
      <c r="CE123" s="1027"/>
      <c r="CF123" s="1028"/>
      <c r="CG123" s="1029"/>
      <c r="CH123" s="1029"/>
      <c r="CI123" s="1029"/>
      <c r="CJ123" s="1030"/>
      <c r="CK123" s="1016"/>
      <c r="CL123" s="1017"/>
      <c r="CM123" s="1017"/>
      <c r="CN123" s="1017"/>
      <c r="CO123" s="1018"/>
      <c r="CP123" s="1007" t="s">
        <v>448</v>
      </c>
      <c r="CQ123" s="1008"/>
      <c r="CR123" s="1008"/>
      <c r="CS123" s="1008"/>
      <c r="CT123" s="1008"/>
      <c r="CU123" s="1008"/>
      <c r="CV123" s="1008"/>
      <c r="CW123" s="1008"/>
      <c r="CX123" s="1008"/>
      <c r="CY123" s="1008"/>
      <c r="CZ123" s="1008"/>
      <c r="DA123" s="1008"/>
      <c r="DB123" s="1008"/>
      <c r="DC123" s="1008"/>
      <c r="DD123" s="1008"/>
      <c r="DE123" s="1008"/>
      <c r="DF123" s="1009"/>
      <c r="DG123" s="958">
        <v>71150</v>
      </c>
      <c r="DH123" s="959"/>
      <c r="DI123" s="959"/>
      <c r="DJ123" s="959"/>
      <c r="DK123" s="960"/>
      <c r="DL123" s="961">
        <v>192550</v>
      </c>
      <c r="DM123" s="959"/>
      <c r="DN123" s="959"/>
      <c r="DO123" s="959"/>
      <c r="DP123" s="960"/>
      <c r="DQ123" s="961">
        <v>382700</v>
      </c>
      <c r="DR123" s="959"/>
      <c r="DS123" s="959"/>
      <c r="DT123" s="959"/>
      <c r="DU123" s="960"/>
      <c r="DV123" s="962">
        <v>2.5</v>
      </c>
      <c r="DW123" s="963"/>
      <c r="DX123" s="963"/>
      <c r="DY123" s="963"/>
      <c r="DZ123" s="964"/>
    </row>
    <row r="124" spans="1:130" s="197" customFormat="1" ht="26.25" customHeight="1" x14ac:dyDescent="0.15">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128162</v>
      </c>
      <c r="AB126" s="959"/>
      <c r="AC126" s="959"/>
      <c r="AD126" s="959"/>
      <c r="AE126" s="960"/>
      <c r="AF126" s="961">
        <v>104989</v>
      </c>
      <c r="AG126" s="959"/>
      <c r="AH126" s="959"/>
      <c r="AI126" s="959"/>
      <c r="AJ126" s="960"/>
      <c r="AK126" s="961">
        <v>97141</v>
      </c>
      <c r="AL126" s="959"/>
      <c r="AM126" s="959"/>
      <c r="AN126" s="959"/>
      <c r="AO126" s="960"/>
      <c r="AP126" s="962">
        <v>0.6</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458</v>
      </c>
      <c r="AY127" s="887"/>
      <c r="AZ127" s="887"/>
      <c r="BA127" s="887"/>
      <c r="BB127" s="887"/>
      <c r="BC127" s="887"/>
      <c r="BD127" s="887"/>
      <c r="BE127" s="888"/>
      <c r="BF127" s="1041" t="s">
        <v>111</v>
      </c>
      <c r="BG127" s="1042"/>
      <c r="BH127" s="1042"/>
      <c r="BI127" s="1042"/>
      <c r="BJ127" s="1042"/>
      <c r="BK127" s="1042"/>
      <c r="BL127" s="1051"/>
      <c r="BM127" s="1041">
        <v>12.6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v>10927</v>
      </c>
      <c r="DH127" s="1048"/>
      <c r="DI127" s="1048"/>
      <c r="DJ127" s="1048"/>
      <c r="DK127" s="1048"/>
      <c r="DL127" s="1048">
        <v>6895</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468561</v>
      </c>
      <c r="AB128" s="1090"/>
      <c r="AC128" s="1090"/>
      <c r="AD128" s="1090"/>
      <c r="AE128" s="1091"/>
      <c r="AF128" s="1092">
        <v>446174</v>
      </c>
      <c r="AG128" s="1090"/>
      <c r="AH128" s="1090"/>
      <c r="AI128" s="1090"/>
      <c r="AJ128" s="1091"/>
      <c r="AK128" s="1092">
        <v>463103</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111</v>
      </c>
      <c r="BG128" s="1067"/>
      <c r="BH128" s="1067"/>
      <c r="BI128" s="1067"/>
      <c r="BJ128" s="1067"/>
      <c r="BK128" s="1067"/>
      <c r="BL128" s="1068"/>
      <c r="BM128" s="1066">
        <v>17.600000000000001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17875232</v>
      </c>
      <c r="AB129" s="959"/>
      <c r="AC129" s="959"/>
      <c r="AD129" s="959"/>
      <c r="AE129" s="960"/>
      <c r="AF129" s="961">
        <v>17693939</v>
      </c>
      <c r="AG129" s="959"/>
      <c r="AH129" s="959"/>
      <c r="AI129" s="959"/>
      <c r="AJ129" s="960"/>
      <c r="AK129" s="961">
        <v>17913797</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10</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2451807</v>
      </c>
      <c r="AB130" s="959"/>
      <c r="AC130" s="959"/>
      <c r="AD130" s="959"/>
      <c r="AE130" s="960"/>
      <c r="AF130" s="961">
        <v>2569311</v>
      </c>
      <c r="AG130" s="959"/>
      <c r="AH130" s="959"/>
      <c r="AI130" s="959"/>
      <c r="AJ130" s="960"/>
      <c r="AK130" s="961">
        <v>2734225</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50.4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15423425</v>
      </c>
      <c r="AB131" s="998"/>
      <c r="AC131" s="998"/>
      <c r="AD131" s="998"/>
      <c r="AE131" s="999"/>
      <c r="AF131" s="1000">
        <v>15124628</v>
      </c>
      <c r="AG131" s="998"/>
      <c r="AH131" s="998"/>
      <c r="AI131" s="998"/>
      <c r="AJ131" s="999"/>
      <c r="AK131" s="1000">
        <v>15179572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11.6303869</v>
      </c>
      <c r="AB132" s="1104"/>
      <c r="AC132" s="1104"/>
      <c r="AD132" s="1104"/>
      <c r="AE132" s="1105"/>
      <c r="AF132" s="1106">
        <v>9.1075496200000003</v>
      </c>
      <c r="AG132" s="1104"/>
      <c r="AH132" s="1104"/>
      <c r="AI132" s="1104"/>
      <c r="AJ132" s="1105"/>
      <c r="AK132" s="1106">
        <v>9.2788189279999997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11.4</v>
      </c>
      <c r="AB133" s="1111"/>
      <c r="AC133" s="1111"/>
      <c r="AD133" s="1111"/>
      <c r="AE133" s="1112"/>
      <c r="AF133" s="1110">
        <v>10.5</v>
      </c>
      <c r="AG133" s="1111"/>
      <c r="AH133" s="1111"/>
      <c r="AI133" s="1111"/>
      <c r="AJ133" s="1112"/>
      <c r="AK133" s="1110">
        <v>10</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7" t="s">
        <v>474</v>
      </c>
      <c r="L7" s="254"/>
      <c r="M7" s="255" t="s">
        <v>475</v>
      </c>
      <c r="N7" s="256"/>
    </row>
    <row r="8" spans="1:16" x14ac:dyDescent="0.15">
      <c r="A8" s="248"/>
      <c r="B8" s="244"/>
      <c r="C8" s="244"/>
      <c r="D8" s="244"/>
      <c r="E8" s="244"/>
      <c r="F8" s="244"/>
      <c r="G8" s="257"/>
      <c r="H8" s="258"/>
      <c r="I8" s="258"/>
      <c r="J8" s="259"/>
      <c r="K8" s="1118"/>
      <c r="L8" s="260" t="s">
        <v>476</v>
      </c>
      <c r="M8" s="261" t="s">
        <v>477</v>
      </c>
      <c r="N8" s="262" t="s">
        <v>478</v>
      </c>
    </row>
    <row r="9" spans="1:16" x14ac:dyDescent="0.15">
      <c r="A9" s="248"/>
      <c r="B9" s="244"/>
      <c r="C9" s="244"/>
      <c r="D9" s="244"/>
      <c r="E9" s="244"/>
      <c r="F9" s="244"/>
      <c r="G9" s="1119" t="s">
        <v>479</v>
      </c>
      <c r="H9" s="1120"/>
      <c r="I9" s="1120"/>
      <c r="J9" s="1121"/>
      <c r="K9" s="263">
        <v>4990371</v>
      </c>
      <c r="L9" s="264">
        <v>63798</v>
      </c>
      <c r="M9" s="265">
        <v>65114</v>
      </c>
      <c r="N9" s="266">
        <v>-2</v>
      </c>
    </row>
    <row r="10" spans="1:16" x14ac:dyDescent="0.15">
      <c r="A10" s="248"/>
      <c r="B10" s="244"/>
      <c r="C10" s="244"/>
      <c r="D10" s="244"/>
      <c r="E10" s="244"/>
      <c r="F10" s="244"/>
      <c r="G10" s="1119" t="s">
        <v>480</v>
      </c>
      <c r="H10" s="1120"/>
      <c r="I10" s="1120"/>
      <c r="J10" s="1121"/>
      <c r="K10" s="267">
        <v>49066</v>
      </c>
      <c r="L10" s="268">
        <v>627</v>
      </c>
      <c r="M10" s="269">
        <v>4538</v>
      </c>
      <c r="N10" s="270">
        <v>-86.2</v>
      </c>
    </row>
    <row r="11" spans="1:16" ht="13.5" customHeight="1" x14ac:dyDescent="0.15">
      <c r="A11" s="248"/>
      <c r="B11" s="244"/>
      <c r="C11" s="244"/>
      <c r="D11" s="244"/>
      <c r="E11" s="244"/>
      <c r="F11" s="244"/>
      <c r="G11" s="1119" t="s">
        <v>481</v>
      </c>
      <c r="H11" s="1120"/>
      <c r="I11" s="1120"/>
      <c r="J11" s="1121"/>
      <c r="K11" s="267">
        <v>149764</v>
      </c>
      <c r="L11" s="268">
        <v>1915</v>
      </c>
      <c r="M11" s="269">
        <v>5513</v>
      </c>
      <c r="N11" s="270">
        <v>-65.3</v>
      </c>
    </row>
    <row r="12" spans="1:16" ht="13.5" customHeight="1" x14ac:dyDescent="0.15">
      <c r="A12" s="248"/>
      <c r="B12" s="244"/>
      <c r="C12" s="244"/>
      <c r="D12" s="244"/>
      <c r="E12" s="244"/>
      <c r="F12" s="244"/>
      <c r="G12" s="1119" t="s">
        <v>482</v>
      </c>
      <c r="H12" s="1120"/>
      <c r="I12" s="1120"/>
      <c r="J12" s="1121"/>
      <c r="K12" s="267" t="s">
        <v>483</v>
      </c>
      <c r="L12" s="268" t="s">
        <v>483</v>
      </c>
      <c r="M12" s="269">
        <v>953</v>
      </c>
      <c r="N12" s="270" t="s">
        <v>483</v>
      </c>
    </row>
    <row r="13" spans="1:16" ht="13.5" customHeight="1" x14ac:dyDescent="0.15">
      <c r="A13" s="248"/>
      <c r="B13" s="244"/>
      <c r="C13" s="244"/>
      <c r="D13" s="244"/>
      <c r="E13" s="244"/>
      <c r="F13" s="244"/>
      <c r="G13" s="1119" t="s">
        <v>484</v>
      </c>
      <c r="H13" s="1120"/>
      <c r="I13" s="1120"/>
      <c r="J13" s="1121"/>
      <c r="K13" s="267" t="s">
        <v>483</v>
      </c>
      <c r="L13" s="268" t="s">
        <v>483</v>
      </c>
      <c r="M13" s="269">
        <v>2</v>
      </c>
      <c r="N13" s="270" t="s">
        <v>483</v>
      </c>
    </row>
    <row r="14" spans="1:16" ht="13.5" customHeight="1" x14ac:dyDescent="0.15">
      <c r="A14" s="248"/>
      <c r="B14" s="244"/>
      <c r="C14" s="244"/>
      <c r="D14" s="244"/>
      <c r="E14" s="244"/>
      <c r="F14" s="244"/>
      <c r="G14" s="1119" t="s">
        <v>485</v>
      </c>
      <c r="H14" s="1120"/>
      <c r="I14" s="1120"/>
      <c r="J14" s="1121"/>
      <c r="K14" s="267">
        <v>314043</v>
      </c>
      <c r="L14" s="268">
        <v>4015</v>
      </c>
      <c r="M14" s="269">
        <v>2887</v>
      </c>
      <c r="N14" s="270">
        <v>39.1</v>
      </c>
    </row>
    <row r="15" spans="1:16" ht="13.5" customHeight="1" x14ac:dyDescent="0.15">
      <c r="A15" s="248"/>
      <c r="B15" s="244"/>
      <c r="C15" s="244"/>
      <c r="D15" s="244"/>
      <c r="E15" s="244"/>
      <c r="F15" s="244"/>
      <c r="G15" s="1119" t="s">
        <v>486</v>
      </c>
      <c r="H15" s="1120"/>
      <c r="I15" s="1120"/>
      <c r="J15" s="1121"/>
      <c r="K15" s="267">
        <v>153403</v>
      </c>
      <c r="L15" s="268">
        <v>1961</v>
      </c>
      <c r="M15" s="269">
        <v>1642</v>
      </c>
      <c r="N15" s="270">
        <v>19.399999999999999</v>
      </c>
    </row>
    <row r="16" spans="1:16" x14ac:dyDescent="0.15">
      <c r="A16" s="248"/>
      <c r="B16" s="244"/>
      <c r="C16" s="244"/>
      <c r="D16" s="244"/>
      <c r="E16" s="244"/>
      <c r="F16" s="244"/>
      <c r="G16" s="1122" t="s">
        <v>487</v>
      </c>
      <c r="H16" s="1123"/>
      <c r="I16" s="1123"/>
      <c r="J16" s="1124"/>
      <c r="K16" s="268">
        <v>-567996</v>
      </c>
      <c r="L16" s="268">
        <v>-7261</v>
      </c>
      <c r="M16" s="269">
        <v>-6965</v>
      </c>
      <c r="N16" s="270">
        <v>4.2</v>
      </c>
    </row>
    <row r="17" spans="1:16" x14ac:dyDescent="0.15">
      <c r="A17" s="248"/>
      <c r="B17" s="244"/>
      <c r="C17" s="244"/>
      <c r="D17" s="244"/>
      <c r="E17" s="244"/>
      <c r="F17" s="244"/>
      <c r="G17" s="1122" t="s">
        <v>169</v>
      </c>
      <c r="H17" s="1123"/>
      <c r="I17" s="1123"/>
      <c r="J17" s="1124"/>
      <c r="K17" s="268">
        <v>5088651</v>
      </c>
      <c r="L17" s="268">
        <v>65055</v>
      </c>
      <c r="M17" s="269">
        <v>73685</v>
      </c>
      <c r="N17" s="270">
        <v>-11.7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14" t="s">
        <v>492</v>
      </c>
      <c r="H21" s="1115"/>
      <c r="I21" s="1115"/>
      <c r="J21" s="1116"/>
      <c r="K21" s="280">
        <v>7.25</v>
      </c>
      <c r="L21" s="281">
        <v>7.13</v>
      </c>
      <c r="M21" s="282">
        <v>0.12</v>
      </c>
      <c r="N21" s="249"/>
      <c r="O21" s="283"/>
      <c r="P21" s="279"/>
    </row>
    <row r="22" spans="1:16" s="284" customFormat="1" x14ac:dyDescent="0.15">
      <c r="A22" s="279"/>
      <c r="B22" s="249"/>
      <c r="C22" s="249"/>
      <c r="D22" s="249"/>
      <c r="E22" s="249"/>
      <c r="F22" s="249"/>
      <c r="G22" s="1114" t="s">
        <v>493</v>
      </c>
      <c r="H22" s="1115"/>
      <c r="I22" s="1115"/>
      <c r="J22" s="1116"/>
      <c r="K22" s="285">
        <v>95</v>
      </c>
      <c r="L22" s="286">
        <v>98.1</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7" t="s">
        <v>474</v>
      </c>
      <c r="L30" s="254"/>
      <c r="M30" s="255" t="s">
        <v>475</v>
      </c>
      <c r="N30" s="256"/>
    </row>
    <row r="31" spans="1:16" x14ac:dyDescent="0.15">
      <c r="A31" s="248"/>
      <c r="B31" s="244"/>
      <c r="C31" s="244"/>
      <c r="D31" s="244"/>
      <c r="E31" s="244"/>
      <c r="F31" s="244"/>
      <c r="G31" s="257"/>
      <c r="H31" s="258"/>
      <c r="I31" s="258"/>
      <c r="J31" s="259"/>
      <c r="K31" s="1118"/>
      <c r="L31" s="260" t="s">
        <v>476</v>
      </c>
      <c r="M31" s="261" t="s">
        <v>477</v>
      </c>
      <c r="N31" s="262" t="s">
        <v>478</v>
      </c>
    </row>
    <row r="32" spans="1:16" ht="27" customHeight="1" x14ac:dyDescent="0.15">
      <c r="A32" s="248"/>
      <c r="B32" s="244"/>
      <c r="C32" s="244"/>
      <c r="D32" s="244"/>
      <c r="E32" s="244"/>
      <c r="F32" s="244"/>
      <c r="G32" s="1130" t="s">
        <v>496</v>
      </c>
      <c r="H32" s="1131"/>
      <c r="I32" s="1131"/>
      <c r="J32" s="1132"/>
      <c r="K32" s="294">
        <v>2842287</v>
      </c>
      <c r="L32" s="294">
        <v>36337</v>
      </c>
      <c r="M32" s="295">
        <v>43359</v>
      </c>
      <c r="N32" s="296">
        <v>-16.2</v>
      </c>
    </row>
    <row r="33" spans="1:16" ht="13.5" customHeight="1" x14ac:dyDescent="0.15">
      <c r="A33" s="248"/>
      <c r="B33" s="244"/>
      <c r="C33" s="244"/>
      <c r="D33" s="244"/>
      <c r="E33" s="244"/>
      <c r="F33" s="244"/>
      <c r="G33" s="1130" t="s">
        <v>497</v>
      </c>
      <c r="H33" s="1131"/>
      <c r="I33" s="1131"/>
      <c r="J33" s="1132"/>
      <c r="K33" s="294" t="s">
        <v>483</v>
      </c>
      <c r="L33" s="294" t="s">
        <v>483</v>
      </c>
      <c r="M33" s="295">
        <v>0</v>
      </c>
      <c r="N33" s="296" t="s">
        <v>483</v>
      </c>
    </row>
    <row r="34" spans="1:16" ht="27" customHeight="1" x14ac:dyDescent="0.15">
      <c r="A34" s="248"/>
      <c r="B34" s="244"/>
      <c r="C34" s="244"/>
      <c r="D34" s="244"/>
      <c r="E34" s="244"/>
      <c r="F34" s="244"/>
      <c r="G34" s="1130" t="s">
        <v>498</v>
      </c>
      <c r="H34" s="1131"/>
      <c r="I34" s="1131"/>
      <c r="J34" s="1132"/>
      <c r="K34" s="294">
        <v>20000</v>
      </c>
      <c r="L34" s="294">
        <v>256</v>
      </c>
      <c r="M34" s="295">
        <v>39</v>
      </c>
      <c r="N34" s="296">
        <v>556.4</v>
      </c>
    </row>
    <row r="35" spans="1:16" ht="27" customHeight="1" x14ac:dyDescent="0.15">
      <c r="A35" s="248"/>
      <c r="B35" s="244"/>
      <c r="C35" s="244"/>
      <c r="D35" s="244"/>
      <c r="E35" s="244"/>
      <c r="F35" s="244"/>
      <c r="G35" s="1130" t="s">
        <v>499</v>
      </c>
      <c r="H35" s="1131"/>
      <c r="I35" s="1131"/>
      <c r="J35" s="1132"/>
      <c r="K35" s="294">
        <v>1454969</v>
      </c>
      <c r="L35" s="294">
        <v>18601</v>
      </c>
      <c r="M35" s="295">
        <v>11806</v>
      </c>
      <c r="N35" s="296">
        <v>57.6</v>
      </c>
    </row>
    <row r="36" spans="1:16" ht="27" customHeight="1" x14ac:dyDescent="0.15">
      <c r="A36" s="248"/>
      <c r="B36" s="244"/>
      <c r="C36" s="244"/>
      <c r="D36" s="244"/>
      <c r="E36" s="244"/>
      <c r="F36" s="244"/>
      <c r="G36" s="1130" t="s">
        <v>500</v>
      </c>
      <c r="H36" s="1131"/>
      <c r="I36" s="1131"/>
      <c r="J36" s="1132"/>
      <c r="K36" s="294">
        <v>127096</v>
      </c>
      <c r="L36" s="294">
        <v>1625</v>
      </c>
      <c r="M36" s="295">
        <v>1910</v>
      </c>
      <c r="N36" s="296">
        <v>-14.9</v>
      </c>
    </row>
    <row r="37" spans="1:16" ht="13.5" customHeight="1" x14ac:dyDescent="0.15">
      <c r="A37" s="248"/>
      <c r="B37" s="244"/>
      <c r="C37" s="244"/>
      <c r="D37" s="244"/>
      <c r="E37" s="244"/>
      <c r="F37" s="244"/>
      <c r="G37" s="1130" t="s">
        <v>501</v>
      </c>
      <c r="H37" s="1131"/>
      <c r="I37" s="1131"/>
      <c r="J37" s="1132"/>
      <c r="K37" s="294">
        <v>161461</v>
      </c>
      <c r="L37" s="294">
        <v>2064</v>
      </c>
      <c r="M37" s="295">
        <v>1129</v>
      </c>
      <c r="N37" s="296">
        <v>82.8</v>
      </c>
    </row>
    <row r="38" spans="1:16" ht="27" customHeight="1" x14ac:dyDescent="0.15">
      <c r="A38" s="248"/>
      <c r="B38" s="244"/>
      <c r="C38" s="244"/>
      <c r="D38" s="244"/>
      <c r="E38" s="244"/>
      <c r="F38" s="244"/>
      <c r="G38" s="1133" t="s">
        <v>502</v>
      </c>
      <c r="H38" s="1134"/>
      <c r="I38" s="1134"/>
      <c r="J38" s="1135"/>
      <c r="K38" s="297" t="s">
        <v>483</v>
      </c>
      <c r="L38" s="297" t="s">
        <v>483</v>
      </c>
      <c r="M38" s="298">
        <v>5</v>
      </c>
      <c r="N38" s="299" t="s">
        <v>483</v>
      </c>
      <c r="O38" s="293"/>
    </row>
    <row r="39" spans="1:16" x14ac:dyDescent="0.15">
      <c r="A39" s="248"/>
      <c r="B39" s="244"/>
      <c r="C39" s="244"/>
      <c r="D39" s="244"/>
      <c r="E39" s="244"/>
      <c r="F39" s="244"/>
      <c r="G39" s="1133" t="s">
        <v>503</v>
      </c>
      <c r="H39" s="1134"/>
      <c r="I39" s="1134"/>
      <c r="J39" s="1135"/>
      <c r="K39" s="300">
        <v>-463103</v>
      </c>
      <c r="L39" s="300">
        <v>-5920</v>
      </c>
      <c r="M39" s="301">
        <v>-5126</v>
      </c>
      <c r="N39" s="302">
        <v>15.5</v>
      </c>
      <c r="O39" s="293"/>
    </row>
    <row r="40" spans="1:16" ht="27" customHeight="1" x14ac:dyDescent="0.15">
      <c r="A40" s="248"/>
      <c r="B40" s="244"/>
      <c r="C40" s="244"/>
      <c r="D40" s="244"/>
      <c r="E40" s="244"/>
      <c r="F40" s="244"/>
      <c r="G40" s="1130" t="s">
        <v>504</v>
      </c>
      <c r="H40" s="1131"/>
      <c r="I40" s="1131"/>
      <c r="J40" s="1132"/>
      <c r="K40" s="300">
        <v>-2734225</v>
      </c>
      <c r="L40" s="300">
        <v>-34955</v>
      </c>
      <c r="M40" s="301">
        <v>-37205</v>
      </c>
      <c r="N40" s="302">
        <v>-6</v>
      </c>
      <c r="O40" s="293"/>
    </row>
    <row r="41" spans="1:16" x14ac:dyDescent="0.15">
      <c r="A41" s="248"/>
      <c r="B41" s="244"/>
      <c r="C41" s="244"/>
      <c r="D41" s="244"/>
      <c r="E41" s="244"/>
      <c r="F41" s="244"/>
      <c r="G41" s="1136" t="s">
        <v>279</v>
      </c>
      <c r="H41" s="1137"/>
      <c r="I41" s="1137"/>
      <c r="J41" s="1138"/>
      <c r="K41" s="294">
        <v>1408485</v>
      </c>
      <c r="L41" s="300">
        <v>18006</v>
      </c>
      <c r="M41" s="301">
        <v>15917</v>
      </c>
      <c r="N41" s="302">
        <v>13.1</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25" t="s">
        <v>474</v>
      </c>
      <c r="J49" s="1127" t="s">
        <v>508</v>
      </c>
      <c r="K49" s="1128"/>
      <c r="L49" s="1128"/>
      <c r="M49" s="1128"/>
      <c r="N49" s="1129"/>
    </row>
    <row r="50" spans="1:14" x14ac:dyDescent="0.15">
      <c r="A50" s="248"/>
      <c r="B50" s="244"/>
      <c r="C50" s="244"/>
      <c r="D50" s="244"/>
      <c r="E50" s="244"/>
      <c r="F50" s="244"/>
      <c r="G50" s="312"/>
      <c r="H50" s="313"/>
      <c r="I50" s="1126"/>
      <c r="J50" s="314" t="s">
        <v>509</v>
      </c>
      <c r="K50" s="315" t="s">
        <v>510</v>
      </c>
      <c r="L50" s="316" t="s">
        <v>511</v>
      </c>
      <c r="M50" s="317" t="s">
        <v>512</v>
      </c>
      <c r="N50" s="318" t="s">
        <v>513</v>
      </c>
    </row>
    <row r="51" spans="1:14" x14ac:dyDescent="0.15">
      <c r="A51" s="248"/>
      <c r="B51" s="244"/>
      <c r="C51" s="244"/>
      <c r="D51" s="244"/>
      <c r="E51" s="244"/>
      <c r="F51" s="244"/>
      <c r="G51" s="310" t="s">
        <v>514</v>
      </c>
      <c r="H51" s="311"/>
      <c r="I51" s="319">
        <v>4155164</v>
      </c>
      <c r="J51" s="320">
        <v>51951</v>
      </c>
      <c r="K51" s="321">
        <v>-7.7</v>
      </c>
      <c r="L51" s="322">
        <v>61882</v>
      </c>
      <c r="M51" s="323">
        <v>6.7</v>
      </c>
      <c r="N51" s="324">
        <v>-14.4</v>
      </c>
    </row>
    <row r="52" spans="1:14" x14ac:dyDescent="0.15">
      <c r="A52" s="248"/>
      <c r="B52" s="244"/>
      <c r="C52" s="244"/>
      <c r="D52" s="244"/>
      <c r="E52" s="244"/>
      <c r="F52" s="244"/>
      <c r="G52" s="325"/>
      <c r="H52" s="326" t="s">
        <v>515</v>
      </c>
      <c r="I52" s="327">
        <v>1309562</v>
      </c>
      <c r="J52" s="328">
        <v>16373</v>
      </c>
      <c r="K52" s="329">
        <v>-42.9</v>
      </c>
      <c r="L52" s="330">
        <v>32175</v>
      </c>
      <c r="M52" s="331">
        <v>0</v>
      </c>
      <c r="N52" s="332">
        <v>-42.9</v>
      </c>
    </row>
    <row r="53" spans="1:14" x14ac:dyDescent="0.15">
      <c r="A53" s="248"/>
      <c r="B53" s="244"/>
      <c r="C53" s="244"/>
      <c r="D53" s="244"/>
      <c r="E53" s="244"/>
      <c r="F53" s="244"/>
      <c r="G53" s="310" t="s">
        <v>516</v>
      </c>
      <c r="H53" s="311"/>
      <c r="I53" s="319">
        <v>4404998</v>
      </c>
      <c r="J53" s="320">
        <v>55642</v>
      </c>
      <c r="K53" s="321">
        <v>7.1</v>
      </c>
      <c r="L53" s="322">
        <v>47569</v>
      </c>
      <c r="M53" s="323">
        <v>-23.1</v>
      </c>
      <c r="N53" s="324">
        <v>30.2</v>
      </c>
    </row>
    <row r="54" spans="1:14" x14ac:dyDescent="0.15">
      <c r="A54" s="248"/>
      <c r="B54" s="244"/>
      <c r="C54" s="244"/>
      <c r="D54" s="244"/>
      <c r="E54" s="244"/>
      <c r="F54" s="244"/>
      <c r="G54" s="325"/>
      <c r="H54" s="326" t="s">
        <v>515</v>
      </c>
      <c r="I54" s="327">
        <v>1126671</v>
      </c>
      <c r="J54" s="328">
        <v>14232</v>
      </c>
      <c r="K54" s="329">
        <v>-13.1</v>
      </c>
      <c r="L54" s="330">
        <v>26255</v>
      </c>
      <c r="M54" s="331">
        <v>-18.399999999999999</v>
      </c>
      <c r="N54" s="332">
        <v>5.3</v>
      </c>
    </row>
    <row r="55" spans="1:14" x14ac:dyDescent="0.15">
      <c r="A55" s="248"/>
      <c r="B55" s="244"/>
      <c r="C55" s="244"/>
      <c r="D55" s="244"/>
      <c r="E55" s="244"/>
      <c r="F55" s="244"/>
      <c r="G55" s="310" t="s">
        <v>517</v>
      </c>
      <c r="H55" s="311"/>
      <c r="I55" s="319">
        <v>4666493</v>
      </c>
      <c r="J55" s="320">
        <v>58864</v>
      </c>
      <c r="K55" s="321">
        <v>5.8</v>
      </c>
      <c r="L55" s="322">
        <v>50880</v>
      </c>
      <c r="M55" s="323">
        <v>7</v>
      </c>
      <c r="N55" s="324">
        <v>-1.2</v>
      </c>
    </row>
    <row r="56" spans="1:14" x14ac:dyDescent="0.15">
      <c r="A56" s="248"/>
      <c r="B56" s="244"/>
      <c r="C56" s="244"/>
      <c r="D56" s="244"/>
      <c r="E56" s="244"/>
      <c r="F56" s="244"/>
      <c r="G56" s="325"/>
      <c r="H56" s="326" t="s">
        <v>515</v>
      </c>
      <c r="I56" s="327">
        <v>1148255</v>
      </c>
      <c r="J56" s="328">
        <v>14484</v>
      </c>
      <c r="K56" s="329">
        <v>1.8</v>
      </c>
      <c r="L56" s="330">
        <v>26879</v>
      </c>
      <c r="M56" s="331">
        <v>2.4</v>
      </c>
      <c r="N56" s="332">
        <v>-0.6</v>
      </c>
    </row>
    <row r="57" spans="1:14" x14ac:dyDescent="0.15">
      <c r="A57" s="248"/>
      <c r="B57" s="244"/>
      <c r="C57" s="244"/>
      <c r="D57" s="244"/>
      <c r="E57" s="244"/>
      <c r="F57" s="244"/>
      <c r="G57" s="310" t="s">
        <v>518</v>
      </c>
      <c r="H57" s="311"/>
      <c r="I57" s="319">
        <v>3851385</v>
      </c>
      <c r="J57" s="320">
        <v>48833</v>
      </c>
      <c r="K57" s="321">
        <v>-17</v>
      </c>
      <c r="L57" s="322">
        <v>63956</v>
      </c>
      <c r="M57" s="323">
        <v>25.7</v>
      </c>
      <c r="N57" s="324">
        <v>-42.7</v>
      </c>
    </row>
    <row r="58" spans="1:14" x14ac:dyDescent="0.15">
      <c r="A58" s="248"/>
      <c r="B58" s="244"/>
      <c r="C58" s="244"/>
      <c r="D58" s="244"/>
      <c r="E58" s="244"/>
      <c r="F58" s="244"/>
      <c r="G58" s="325"/>
      <c r="H58" s="326" t="s">
        <v>515</v>
      </c>
      <c r="I58" s="327">
        <v>2057064</v>
      </c>
      <c r="J58" s="328">
        <v>26082</v>
      </c>
      <c r="K58" s="329">
        <v>80.099999999999994</v>
      </c>
      <c r="L58" s="330">
        <v>29239</v>
      </c>
      <c r="M58" s="331">
        <v>8.8000000000000007</v>
      </c>
      <c r="N58" s="332">
        <v>71.3</v>
      </c>
    </row>
    <row r="59" spans="1:14" x14ac:dyDescent="0.15">
      <c r="A59" s="248"/>
      <c r="B59" s="244"/>
      <c r="C59" s="244"/>
      <c r="D59" s="244"/>
      <c r="E59" s="244"/>
      <c r="F59" s="244"/>
      <c r="G59" s="310" t="s">
        <v>519</v>
      </c>
      <c r="H59" s="311"/>
      <c r="I59" s="319">
        <v>4343538</v>
      </c>
      <c r="J59" s="320">
        <v>55529</v>
      </c>
      <c r="K59" s="321">
        <v>13.7</v>
      </c>
      <c r="L59" s="322">
        <v>66255</v>
      </c>
      <c r="M59" s="323">
        <v>3.6</v>
      </c>
      <c r="N59" s="324">
        <v>10.1</v>
      </c>
    </row>
    <row r="60" spans="1:14" x14ac:dyDescent="0.15">
      <c r="A60" s="248"/>
      <c r="B60" s="244"/>
      <c r="C60" s="244"/>
      <c r="D60" s="244"/>
      <c r="E60" s="244"/>
      <c r="F60" s="244"/>
      <c r="G60" s="325"/>
      <c r="H60" s="326" t="s">
        <v>515</v>
      </c>
      <c r="I60" s="333">
        <v>2049495</v>
      </c>
      <c r="J60" s="328">
        <v>26201</v>
      </c>
      <c r="K60" s="329">
        <v>0.5</v>
      </c>
      <c r="L60" s="330">
        <v>31822</v>
      </c>
      <c r="M60" s="331">
        <v>8.8000000000000007</v>
      </c>
      <c r="N60" s="332">
        <v>-8.3000000000000007</v>
      </c>
    </row>
    <row r="61" spans="1:14" x14ac:dyDescent="0.15">
      <c r="A61" s="248"/>
      <c r="B61" s="244"/>
      <c r="C61" s="244"/>
      <c r="D61" s="244"/>
      <c r="E61" s="244"/>
      <c r="F61" s="244"/>
      <c r="G61" s="310" t="s">
        <v>520</v>
      </c>
      <c r="H61" s="334"/>
      <c r="I61" s="335">
        <v>4284316</v>
      </c>
      <c r="J61" s="336">
        <v>54164</v>
      </c>
      <c r="K61" s="337">
        <v>0.4</v>
      </c>
      <c r="L61" s="338">
        <v>58108</v>
      </c>
      <c r="M61" s="339">
        <v>4</v>
      </c>
      <c r="N61" s="324">
        <v>-3.6</v>
      </c>
    </row>
    <row r="62" spans="1:14" x14ac:dyDescent="0.15">
      <c r="A62" s="248"/>
      <c r="B62" s="244"/>
      <c r="C62" s="244"/>
      <c r="D62" s="244"/>
      <c r="E62" s="244"/>
      <c r="F62" s="244"/>
      <c r="G62" s="325"/>
      <c r="H62" s="326" t="s">
        <v>515</v>
      </c>
      <c r="I62" s="327">
        <v>1538209</v>
      </c>
      <c r="J62" s="328">
        <v>19474</v>
      </c>
      <c r="K62" s="329">
        <v>5.3</v>
      </c>
      <c r="L62" s="330">
        <v>29274</v>
      </c>
      <c r="M62" s="331">
        <v>0.3</v>
      </c>
      <c r="N62" s="332">
        <v>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9" t="s">
        <v>3</v>
      </c>
      <c r="D47" s="1139"/>
      <c r="E47" s="1140"/>
      <c r="F47" s="11">
        <v>7.78</v>
      </c>
      <c r="G47" s="12">
        <v>10.6</v>
      </c>
      <c r="H47" s="12">
        <v>13.03</v>
      </c>
      <c r="I47" s="12">
        <v>15.21</v>
      </c>
      <c r="J47" s="13">
        <v>16.809999999999999</v>
      </c>
    </row>
    <row r="48" spans="2:10" ht="57.75" customHeight="1" x14ac:dyDescent="0.15">
      <c r="B48" s="14"/>
      <c r="C48" s="1141" t="s">
        <v>4</v>
      </c>
      <c r="D48" s="1141"/>
      <c r="E48" s="1142"/>
      <c r="F48" s="15">
        <v>5.39</v>
      </c>
      <c r="G48" s="16">
        <v>10.76</v>
      </c>
      <c r="H48" s="16">
        <v>6.85</v>
      </c>
      <c r="I48" s="16">
        <v>5.9</v>
      </c>
      <c r="J48" s="17">
        <v>4.8099999999999996</v>
      </c>
    </row>
    <row r="49" spans="2:10" ht="57.75" customHeight="1" thickBot="1" x14ac:dyDescent="0.2">
      <c r="B49" s="18"/>
      <c r="C49" s="1143" t="s">
        <v>5</v>
      </c>
      <c r="D49" s="1143"/>
      <c r="E49" s="1144"/>
      <c r="F49" s="19">
        <v>13.09</v>
      </c>
      <c r="G49" s="20">
        <v>8.33</v>
      </c>
      <c r="H49" s="20">
        <v>0.43</v>
      </c>
      <c r="I49" s="20">
        <v>1.1499999999999999</v>
      </c>
      <c r="J49" s="21">
        <v>0.78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1" t="s">
        <v>527</v>
      </c>
      <c r="D34" s="1151"/>
      <c r="E34" s="1152"/>
      <c r="F34" s="32">
        <v>5.35</v>
      </c>
      <c r="G34" s="33">
        <v>10.72</v>
      </c>
      <c r="H34" s="33">
        <v>6.83</v>
      </c>
      <c r="I34" s="33">
        <v>5.87</v>
      </c>
      <c r="J34" s="34">
        <v>4.78</v>
      </c>
      <c r="K34" s="22"/>
      <c r="L34" s="22"/>
      <c r="M34" s="22"/>
      <c r="N34" s="22"/>
      <c r="O34" s="22"/>
      <c r="P34" s="22"/>
    </row>
    <row r="35" spans="1:16" ht="39" customHeight="1" x14ac:dyDescent="0.15">
      <c r="A35" s="22"/>
      <c r="B35" s="35"/>
      <c r="C35" s="1145" t="s">
        <v>528</v>
      </c>
      <c r="D35" s="1146"/>
      <c r="E35" s="1147"/>
      <c r="F35" s="36">
        <v>0.65</v>
      </c>
      <c r="G35" s="37">
        <v>0.61</v>
      </c>
      <c r="H35" s="37">
        <v>1</v>
      </c>
      <c r="I35" s="37">
        <v>1.68</v>
      </c>
      <c r="J35" s="38">
        <v>1.45</v>
      </c>
      <c r="K35" s="22"/>
      <c r="L35" s="22"/>
      <c r="M35" s="22"/>
      <c r="N35" s="22"/>
      <c r="O35" s="22"/>
      <c r="P35" s="22"/>
    </row>
    <row r="36" spans="1:16" ht="39" customHeight="1" x14ac:dyDescent="0.15">
      <c r="A36" s="22"/>
      <c r="B36" s="35"/>
      <c r="C36" s="1145" t="s">
        <v>529</v>
      </c>
      <c r="D36" s="1146"/>
      <c r="E36" s="1147"/>
      <c r="F36" s="36">
        <v>2.2000000000000002</v>
      </c>
      <c r="G36" s="37">
        <v>1.95</v>
      </c>
      <c r="H36" s="37">
        <v>1.52</v>
      </c>
      <c r="I36" s="37">
        <v>1.28</v>
      </c>
      <c r="J36" s="38">
        <v>1.1299999999999999</v>
      </c>
      <c r="K36" s="22"/>
      <c r="L36" s="22"/>
      <c r="M36" s="22"/>
      <c r="N36" s="22"/>
      <c r="O36" s="22"/>
      <c r="P36" s="22"/>
    </row>
    <row r="37" spans="1:16" ht="39" customHeight="1" x14ac:dyDescent="0.15">
      <c r="A37" s="22"/>
      <c r="B37" s="35"/>
      <c r="C37" s="1145" t="s">
        <v>530</v>
      </c>
      <c r="D37" s="1146"/>
      <c r="E37" s="1147"/>
      <c r="F37" s="36">
        <v>0.2</v>
      </c>
      <c r="G37" s="37">
        <v>0.35</v>
      </c>
      <c r="H37" s="37">
        <v>0.09</v>
      </c>
      <c r="I37" s="37">
        <v>0.17</v>
      </c>
      <c r="J37" s="38">
        <v>0.31</v>
      </c>
      <c r="K37" s="22"/>
      <c r="L37" s="22"/>
      <c r="M37" s="22"/>
      <c r="N37" s="22"/>
      <c r="O37" s="22"/>
      <c r="P37" s="22"/>
    </row>
    <row r="38" spans="1:16" ht="39" customHeight="1" x14ac:dyDescent="0.15">
      <c r="A38" s="22"/>
      <c r="B38" s="35"/>
      <c r="C38" s="1145" t="s">
        <v>531</v>
      </c>
      <c r="D38" s="1146"/>
      <c r="E38" s="1147"/>
      <c r="F38" s="36">
        <v>0.15</v>
      </c>
      <c r="G38" s="37">
        <v>0.1</v>
      </c>
      <c r="H38" s="37">
        <v>0.12</v>
      </c>
      <c r="I38" s="37">
        <v>0.11</v>
      </c>
      <c r="J38" s="38">
        <v>0.12</v>
      </c>
      <c r="K38" s="22"/>
      <c r="L38" s="22"/>
      <c r="M38" s="22"/>
      <c r="N38" s="22"/>
      <c r="O38" s="22"/>
      <c r="P38" s="22"/>
    </row>
    <row r="39" spans="1:16" ht="39" customHeight="1" x14ac:dyDescent="0.15">
      <c r="A39" s="22"/>
      <c r="B39" s="35"/>
      <c r="C39" s="1145" t="s">
        <v>532</v>
      </c>
      <c r="D39" s="1146"/>
      <c r="E39" s="1147"/>
      <c r="F39" s="36">
        <v>0</v>
      </c>
      <c r="G39" s="37">
        <v>0.01</v>
      </c>
      <c r="H39" s="37">
        <v>0.01</v>
      </c>
      <c r="I39" s="37">
        <v>0.01</v>
      </c>
      <c r="J39" s="38">
        <v>0.06</v>
      </c>
      <c r="K39" s="22"/>
      <c r="L39" s="22"/>
      <c r="M39" s="22"/>
      <c r="N39" s="22"/>
      <c r="O39" s="22"/>
      <c r="P39" s="22"/>
    </row>
    <row r="40" spans="1:16" ht="39" customHeight="1" x14ac:dyDescent="0.15">
      <c r="A40" s="22"/>
      <c r="B40" s="35"/>
      <c r="C40" s="1145" t="s">
        <v>533</v>
      </c>
      <c r="D40" s="1146"/>
      <c r="E40" s="1147"/>
      <c r="F40" s="36">
        <v>0.03</v>
      </c>
      <c r="G40" s="37">
        <v>0.03</v>
      </c>
      <c r="H40" s="37">
        <v>0.01</v>
      </c>
      <c r="I40" s="37">
        <v>0.02</v>
      </c>
      <c r="J40" s="38">
        <v>0.02</v>
      </c>
      <c r="K40" s="22"/>
      <c r="L40" s="22"/>
      <c r="M40" s="22"/>
      <c r="N40" s="22"/>
      <c r="O40" s="22"/>
      <c r="P40" s="22"/>
    </row>
    <row r="41" spans="1:16" ht="39" customHeight="1" x14ac:dyDescent="0.15">
      <c r="A41" s="22"/>
      <c r="B41" s="35"/>
      <c r="C41" s="1145" t="s">
        <v>534</v>
      </c>
      <c r="D41" s="1146"/>
      <c r="E41" s="1147"/>
      <c r="F41" s="36">
        <v>0.01</v>
      </c>
      <c r="G41" s="37">
        <v>0.01</v>
      </c>
      <c r="H41" s="37">
        <v>0.05</v>
      </c>
      <c r="I41" s="37">
        <v>0.01</v>
      </c>
      <c r="J41" s="38">
        <v>0.01</v>
      </c>
      <c r="K41" s="22"/>
      <c r="L41" s="22"/>
      <c r="M41" s="22"/>
      <c r="N41" s="22"/>
      <c r="O41" s="22"/>
      <c r="P41" s="22"/>
    </row>
    <row r="42" spans="1:16" ht="39" customHeight="1" x14ac:dyDescent="0.15">
      <c r="A42" s="22"/>
      <c r="B42" s="39"/>
      <c r="C42" s="1145" t="s">
        <v>535</v>
      </c>
      <c r="D42" s="1146"/>
      <c r="E42" s="1147"/>
      <c r="F42" s="36" t="s">
        <v>483</v>
      </c>
      <c r="G42" s="37" t="s">
        <v>483</v>
      </c>
      <c r="H42" s="37" t="s">
        <v>483</v>
      </c>
      <c r="I42" s="37" t="s">
        <v>483</v>
      </c>
      <c r="J42" s="38" t="s">
        <v>483</v>
      </c>
      <c r="K42" s="22"/>
      <c r="L42" s="22"/>
      <c r="M42" s="22"/>
      <c r="N42" s="22"/>
      <c r="O42" s="22"/>
      <c r="P42" s="22"/>
    </row>
    <row r="43" spans="1:16" ht="39" customHeight="1" thickBot="1" x14ac:dyDescent="0.2">
      <c r="A43" s="22"/>
      <c r="B43" s="40"/>
      <c r="C43" s="1148" t="s">
        <v>536</v>
      </c>
      <c r="D43" s="1149"/>
      <c r="E43" s="1150"/>
      <c r="F43" s="41">
        <v>0.02</v>
      </c>
      <c r="G43" s="42">
        <v>0</v>
      </c>
      <c r="H43" s="42">
        <v>0.01</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2971</v>
      </c>
      <c r="L45" s="60">
        <v>2654</v>
      </c>
      <c r="M45" s="60">
        <v>2980</v>
      </c>
      <c r="N45" s="60">
        <v>2697</v>
      </c>
      <c r="O45" s="61">
        <v>2842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14</v>
      </c>
      <c r="F47" s="1155"/>
      <c r="G47" s="1155"/>
      <c r="H47" s="1155"/>
      <c r="I47" s="1155"/>
      <c r="J47" s="1156"/>
      <c r="K47" s="63">
        <v>30</v>
      </c>
      <c r="L47" s="64">
        <v>30</v>
      </c>
      <c r="M47" s="64">
        <v>27</v>
      </c>
      <c r="N47" s="64">
        <v>23</v>
      </c>
      <c r="O47" s="65">
        <v>20</v>
      </c>
      <c r="P47" s="48"/>
      <c r="Q47" s="48"/>
      <c r="R47" s="48"/>
      <c r="S47" s="48"/>
      <c r="T47" s="48"/>
      <c r="U47" s="48"/>
    </row>
    <row r="48" spans="1:21" ht="30.75" customHeight="1" x14ac:dyDescent="0.15">
      <c r="A48" s="48"/>
      <c r="B48" s="1163"/>
      <c r="C48" s="1164"/>
      <c r="D48" s="62"/>
      <c r="E48" s="1155" t="s">
        <v>15</v>
      </c>
      <c r="F48" s="1155"/>
      <c r="G48" s="1155"/>
      <c r="H48" s="1155"/>
      <c r="I48" s="1155"/>
      <c r="J48" s="1156"/>
      <c r="K48" s="63">
        <v>1493</v>
      </c>
      <c r="L48" s="64">
        <v>1552</v>
      </c>
      <c r="M48" s="64">
        <v>1382</v>
      </c>
      <c r="N48" s="64">
        <v>1368</v>
      </c>
      <c r="O48" s="65">
        <v>1455</v>
      </c>
      <c r="P48" s="48"/>
      <c r="Q48" s="48"/>
      <c r="R48" s="48"/>
      <c r="S48" s="48"/>
      <c r="T48" s="48"/>
      <c r="U48" s="48"/>
    </row>
    <row r="49" spans="1:21" ht="30.75" customHeight="1" x14ac:dyDescent="0.15">
      <c r="A49" s="48"/>
      <c r="B49" s="1163"/>
      <c r="C49" s="1164"/>
      <c r="D49" s="62"/>
      <c r="E49" s="1155" t="s">
        <v>16</v>
      </c>
      <c r="F49" s="1155"/>
      <c r="G49" s="1155"/>
      <c r="H49" s="1155"/>
      <c r="I49" s="1155"/>
      <c r="J49" s="1156"/>
      <c r="K49" s="63">
        <v>208</v>
      </c>
      <c r="L49" s="64">
        <v>164</v>
      </c>
      <c r="M49" s="64">
        <v>135</v>
      </c>
      <c r="N49" s="64">
        <v>132</v>
      </c>
      <c r="O49" s="65">
        <v>127</v>
      </c>
      <c r="P49" s="48"/>
      <c r="Q49" s="48"/>
      <c r="R49" s="48"/>
      <c r="S49" s="48"/>
      <c r="T49" s="48"/>
      <c r="U49" s="48"/>
    </row>
    <row r="50" spans="1:21" ht="30.75" customHeight="1" x14ac:dyDescent="0.15">
      <c r="A50" s="48"/>
      <c r="B50" s="1163"/>
      <c r="C50" s="1164"/>
      <c r="D50" s="62"/>
      <c r="E50" s="1155" t="s">
        <v>17</v>
      </c>
      <c r="F50" s="1155"/>
      <c r="G50" s="1155"/>
      <c r="H50" s="1155"/>
      <c r="I50" s="1155"/>
      <c r="J50" s="1156"/>
      <c r="K50" s="63">
        <v>204</v>
      </c>
      <c r="L50" s="64">
        <v>203</v>
      </c>
      <c r="M50" s="64">
        <v>190</v>
      </c>
      <c r="N50" s="64">
        <v>174</v>
      </c>
      <c r="O50" s="65">
        <v>161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3045</v>
      </c>
      <c r="L52" s="64">
        <v>2856</v>
      </c>
      <c r="M52" s="64">
        <v>2921</v>
      </c>
      <c r="N52" s="64">
        <v>3015</v>
      </c>
      <c r="O52" s="65">
        <v>3198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1861</v>
      </c>
      <c r="L53" s="69">
        <v>1747</v>
      </c>
      <c r="M53" s="69">
        <v>1793</v>
      </c>
      <c r="N53" s="69">
        <v>1379</v>
      </c>
      <c r="O53" s="70">
        <v>1407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2016-04-28T10:13:32Z</cp:lastPrinted>
  <dcterms:created xsi:type="dcterms:W3CDTF">2016-02-15T00:49:01Z</dcterms:created>
  <dcterms:modified xsi:type="dcterms:W3CDTF">2016-05-06T01:53:59Z</dcterms:modified>
</cp:coreProperties>
</file>