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30" yWindow="-285" windowWidth="12195"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AM34" i="9"/>
  <c r="C34" i="9"/>
  <c r="U34" i="9" l="1"/>
  <c r="U35" i="9" s="1"/>
  <c r="U36" i="9" s="1"/>
  <c r="U37"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<sst xmlns="http://schemas.openxmlformats.org/spreadsheetml/2006/main" count="984" uniqueCount="545">
  <si>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</si>
  <si>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</si>
  <si>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</si>
  <si>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</si>
  <si>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</si>
  <si>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</si>
  <si>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</si>
  <si>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</si>
  <si>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</si>
  <si>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</si>
  <si>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</si>
  <si>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</si>
  <si>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</si>
  <si>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</si>
  <si>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</si>
  <si>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</si>
  <si>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</si>
  <si>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</si>
  <si>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</si>
  <si>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</si>
  <si>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</si>
  <si>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</si>
  <si>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</si>
  <si>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</si>
  <si>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</si>
  <si>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</si>
  <si>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</si>
  <si>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</si>
  <si>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</si>
  <si>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</si>
  <si>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</si>
  <si>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</si>
  <si>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</si>
  <si>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</si>
  <si>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</si>
  <si>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</si>
  <si>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</si>
  <si>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</si>
  <si>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</si>
  <si>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</si>
  <si>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</si>
  <si>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</si>
  <si>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</si>
  <si>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</si>
  <si>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</si>
  <si>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</si>
  <si>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</si>
  <si>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</si>
  <si>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</si>
  <si>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</si>
  <si>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</si>
  <si>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</si>
  <si>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</si>
  <si>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</si>
  <si>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</si>
  <si>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</si>
  <si>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</si>
  <si>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</si>
  <si>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</si>
  <si>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</si>
  <si>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</si>
  <si>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</si>
  <si>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</si>
  <si>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</si>
  <si>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</si>
  <si>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</si>
  <si>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</si>
  <si>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</si>
  <si>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</si>
  <si>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</si>
  <si>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</si>
  <si>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</si>
  <si>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</si>
  <si>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</si>
  <si>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</si>
  <si>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</si>
  <si>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</si>
  <si>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</si>
  <si>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</si>
  <si>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</si>
  <si>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</si>
  <si>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</si>
  <si>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</si>
  <si>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</si>
  <si>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</si>
  <si>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</si>
  <si>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</si>
  <si>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</si>
  <si>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</si>
  <si>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</si>
  <si>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</si>
  <si>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</si>
  <si>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</si>
  <si>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</si>
  <si>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</si>
  <si>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</si>
  <si>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</si>
  <si>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</si>
  <si>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</si>
  <si>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</si>
  <si>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</si>
  <si>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</si>
  <si>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</si>
  <si>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</si>
  <si>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</si>
  <si>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</si>
  <si>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</si>
  <si>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</si>
  <si>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</si>
  <si>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</si>
  <si>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</si>
  <si>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</si>
  <si>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</si>
  <si>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</si>
  <si>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</si>
  <si>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</si>
  <si>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</si>
  <si>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</si>
  <si>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</si>
  <si>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</si>
  <si>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</si>
  <si>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</si>
  <si>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</si>
  <si>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</si>
  <si>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</si>
  <si>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</si>
  <si>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</si>
  <si>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</si>
  <si>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</si>
  <si>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</si>
  <si>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</si>
  <si>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</si>
  <si>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</si>
  <si>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</si>
  <si>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</si>
  <si>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</si>
  <si>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</si>
  <si>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</si>
  <si>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</si>
  <si>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</si>
  <si>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</si>
  <si>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</si>
  <si>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</si>
  <si>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</si>
  <si>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</si>
  <si>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</si>
  <si>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</si>
  <si>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</si>
  <si>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</si>
  <si>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</si>
  <si>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</si>
  <si>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</si>
  <si>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</si>
  <si>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</si>
  <si>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</si>
  <si>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</si>
  <si>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</si>
  <si>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</si>
  <si>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</si>
  <si>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</si>
  <si>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</si>
  <si>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</si>
  <si>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</si>
  <si>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</si>
  <si>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</si>
  <si>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</si>
  <si>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</si>
  <si>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</si>
  <si>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</si>
  <si>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</si>
  <si>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</si>
  <si>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</si>
  <si>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</si>
  <si>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</si>
  <si>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</si>
  <si>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</si>
  <si>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</si>
  <si>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</si>
  <si>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</si>
  <si>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</si>
  <si>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</si>
  <si>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</si>
  <si>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</si>
  <si>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</si>
  <si>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</si>
  <si>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</si>
  <si>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</si>
  <si>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</si>
  <si>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</si>
  <si>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</si>
  <si>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</si>
  <si>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</si>
  <si>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</si>
  <si>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</si>
  <si>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</si>
  <si>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茨城県龍ケ崎市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</si>
  <si>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</si>
  <si>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</si>
  <si>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</si>
  <si>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</si>
  <si>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</si>
  <si>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</si>
  <si>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</si>
  <si>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</si>
  <si>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</si>
  <si>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</si>
  <si>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</si>
  <si>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</si>
  <si>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</si>
  <si>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</si>
  <si>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</si>
  <si>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</si>
  <si>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</si>
  <si>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</si>
  <si>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</si>
  <si>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</si>
  <si>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</si>
  <si>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</si>
  <si>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</si>
  <si>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</si>
  <si>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</si>
  <si>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</si>
  <si>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</si>
  <si>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</si>
  <si>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</si>
  <si>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</si>
  <si>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</si>
  <si>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</si>
  <si>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</si>
  <si>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</si>
  <si>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</si>
  <si>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</si>
  <si>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</si>
  <si>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</si>
  <si>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</si>
  <si>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</si>
  <si>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</si>
  <si>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</si>
  <si>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</si>
  <si>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</si>
  <si>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</si>
  <si>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</si>
  <si>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</si>
  <si>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</si>
  <si>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</si>
  <si>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</si>
  <si>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</si>
  <si>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</si>
  <si>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</si>
  <si>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</si>
  <si>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</si>
  <si>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</si>
  <si>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</si>
  <si>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</si>
  <si>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</si>
  <si>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</si>
  <si>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</si>
  <si>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</si>
  <si>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</si>
  <si>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</si>
  <si>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</si>
  <si>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</si>
  <si>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</si>
  <si>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</si>
  <si>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</si>
  <si>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</si>
  <si>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</si>
  <si>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</si>
  <si>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</si>
  <si>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</si>
  <si>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</si>
  <si>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</si>
  <si>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</si>
  <si>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</si>
  <si>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</si>
  <si>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</si>
  <si>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</si>
  <si>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</si>
  <si>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</si>
  <si>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</si>
  <si>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</si>
  <si>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</si>
  <si>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</si>
  <si>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</si>
  <si>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</si>
  <si>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</si>
  <si>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</si>
  <si>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</si>
  <si>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</si>
  <si>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</si>
  <si>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</si>
  <si>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</si>
  <si>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</si>
  <si>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</si>
  <si>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</si>
  <si>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</si>
  <si>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</si>
  <si>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</si>
  <si>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</si>
  <si>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</si>
  <si>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</si>
  <si>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</si>
  <si>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</si>
  <si>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</si>
  <si>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</si>
  <si>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</si>
  <si>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</si>
  <si>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</si>
  <si>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</si>
  <si>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</si>
  <si>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</si>
  <si>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</si>
  <si>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</si>
  <si>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</si>
  <si>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</si>
  <si>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</si>
  <si>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</si>
  <si>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</si>
  <si>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</si>
  <si>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</si>
  <si>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</si>
  <si>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</si>
  <si>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</si>
  <si>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</si>
  <si>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</si>
  <si>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</si>
  <si>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</si>
  <si>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</si>
  <si>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</si>
  <si>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</si>
  <si>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</si>
  <si>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</si>
  <si>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</si>
  <si>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</si>
  <si>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</si>
  <si>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</si>
  <si>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</si>
  <si>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</si>
  <si>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</si>
  <si>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</si>
  <si>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</si>
  <si>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</si>
  <si>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</si>
  <si>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</si>
  <si>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茨城県龍ケ崎市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</si>
  <si>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</si>
  <si>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</si>
  <si>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</si>
  <si>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</si>
  <si>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</si>
  <si>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</si>
  <si>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</si>
  <si>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</si>
  <si>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</si>
  <si>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</si>
  <si>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</si>
  <si>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</si>
  <si>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</si>
  <si>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</si>
  <si>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</si>
  <si>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</si>
  <si>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</si>
  <si>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</si>
  <si>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</si>
  <si>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</si>
  <si>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</si>
  <si>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</si>
  <si>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</si>
  <si>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</si>
  <si>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</si>
  <si>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</si>
  <si>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</si>
  <si>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</si>
  <si>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</si>
  <si>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</si>
  <si>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</si>
  <si>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</si>
  <si>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</si>
  <si>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</si>
  <si>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</si>
  <si>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</si>
  <si>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</si>
  <si>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</si>
  <si>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</si>
  <si>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</si>
  <si>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</si>
  <si>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</si>
  <si>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</si>
  <si>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</si>
  <si>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</si>
  <si>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</si>
  <si>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</si>
  <si>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</si>
  <si>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</si>
  <si>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</si>
  <si>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</si>
  <si>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</si>
  <si>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</si>
  <si>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</si>
  <si>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</si>
  <si>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</si>
  <si>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</si>
  <si>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</si>
  <si>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</si>
  <si>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</si>
  <si>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</si>
  <si>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</si>
  <si>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</si>
  <si>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</si>
  <si>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</si>
  <si>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</si>
  <si>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</si>
  <si>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</si>
  <si>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</si>
  <si>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</si>
  <si>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</si>
  <si>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</si>
  <si>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</si>
  <si>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</si>
  <si>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</si>
  <si>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</si>
  <si>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</si>
  <si>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</si>
  <si>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</si>
  <si>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</si>
  <si>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</si>
  <si>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</si>
  <si>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</si>
  <si>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</si>
  <si>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</si>
  <si>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</si>
  <si>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</si>
  <si>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</si>
  <si>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</si>
  <si>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</si>
  <si>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</si>
  <si>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</si>
  <si>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</si>
  <si>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</si>
  <si>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</si>
  <si>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</si>
  <si>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</si>
  <si>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</si>
  <si>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</si>
  <si>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</si>
  <si>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</si>
  <si>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</si>
  <si>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</si>
  <si>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</si>
  <si>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</si>
  <si>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</si>
  <si>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</si>
  <si>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</si>
  <si>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</si>
  <si>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</si>
  <si>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</si>
  <si>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</si>
  <si>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</si>
  <si>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</si>
  <si>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</si>
  <si>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</si>
  <si>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</si>
  <si>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</si>
  <si>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</si>
  <si>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</si>
  <si>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</si>
  <si>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</si>
  <si>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</si>
  <si>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</si>
  <si>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</si>
  <si>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</si>
  <si>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</si>
  <si>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</si>
  <si>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</si>
  <si>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</si>
  <si>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</si>
  <si>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</si>
  <si>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</si>
  <si>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</si>
  <si>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</si>
  <si>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</si>
  <si>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</si>
  <si>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</si>
  <si>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</si>
  <si>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</si>
  <si>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</si>
  <si>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</si>
  <si>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</si>
  <si>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</si>
  <si>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</si>
  <si>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</si>
  <si>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</si>
  <si>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</si>
  <si>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</si>
  <si>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</si>
  <si>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</si>
  <si>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</si>
  <si>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</si>
  <si>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</si>
  <si>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</si>
  <si>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</si>
  <si>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</si>
  <si>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</si>
  <si>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</si>
  <si>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</si>
  <si>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</si>
  <si>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</si>
  <si>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</si>
  <si>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</si>
  <si>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</si>
  <si>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</si>
  <si>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</si>
  <si>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</si>
  <si>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</si>
  <si>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</si>
  <si>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</si>
  <si>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</si>
  <si>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</si>
  <si>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</si>
  <si>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龍ケ崎市国民健康保険事業特別会計</t>
  </si>
  <si>
    <t>龍ケ崎市介護保険事業特別会計</t>
  </si>
  <si>
    <t>龍ケ崎市公共下水道事業特別会計</t>
  </si>
  <si>
    <t>龍ケ崎市後期高齢者医療事業特別会計</t>
  </si>
  <si>
    <t>龍ケ崎市農業集落排水事業特別会計</t>
  </si>
  <si>
    <t>龍ケ崎市障がい児支援サービス事業特別会計</t>
  </si>
  <si>
    <t>龍ケ崎市介護サービス事業特別会計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</si>
  <si>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</si>
  <si>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</si>
  <si>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</si>
  <si>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</si>
  <si>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</si>
  <si>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</si>
  <si>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</si>
  <si>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</si>
  <si>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</si>
  <si>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</si>
  <si>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</si>
  <si>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</si>
  <si>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</si>
  <si>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</si>
  <si>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</si>
  <si>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稲敷地方広域市町村圏事務組合（水防事業特別会計）</t>
    <rPh sb="15" eb="17">
      <t>スイボウ</t>
    </rPh>
    <rPh sb="17" eb="19">
      <t>ジギョウ</t>
    </rPh>
    <rPh sb="19" eb="21">
      <t>トクベツ</t>
    </rPh>
    <rPh sb="21" eb="23">
      <t>カイケイ</t>
    </rPh>
    <phoneticPr fontId="2"/>
  </si>
  <si>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2"/>
  </si>
  <si>
    <t>龍ケ崎市まちづくり・文化財団</t>
    <rPh sb="0" eb="4">
      <t>リュウガサキシ</t>
    </rPh>
    <rPh sb="10" eb="12">
      <t>ブンカ</t>
    </rPh>
    <rPh sb="12" eb="14">
      <t>ザイダン</t>
    </rPh>
    <phoneticPr fontId="2"/>
  </si>
  <si>
    <t>茨城県南流通センター</t>
    <rPh sb="0" eb="2">
      <t>イバラキ</t>
    </rPh>
    <rPh sb="2" eb="4">
      <t>ケンナン</t>
    </rPh>
    <rPh sb="4" eb="6">
      <t>リュウツウ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</si>
</sst>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18417</c:v>
                </c:pt>
                <c:pt idx="1">
                  <c:v>9374</c:v>
                </c:pt>
                <c:pt idx="2">
                  <c:v>13160</c:v>
                </c:pt>
                <c:pt idx="3">
                  <c:v>33820</c:v>
                </c:pt>
                <c:pt idx="4">
                  <c:v>20009</c:v>
                </c:pt>
              </c:numCache>
            </c:numRef>
          </c:val>
          <c:smooth val="0"/>
        </c:ser>
        <c:dLbls>
          <c:showLegendKey val="0"/>
          <c:showVal val="0"/>
          <c:showCatName val="0"/>
          <c:showSerName val="0"/>
          <c:showPercent val="0"/>
          <c:showBubbleSize val="0"/>
        </c:dLbls>
        <c:marker val="1"/>
        <c:smooth val="0"/>
        <c:axId val="128392576"/>
        <c:axId val="128419328"/>
      </c:lineChart>
      <c:catAx>
        <c:axId val="128392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19328"/>
        <c:crosses val="autoZero"/>
        <c:auto val="1"/>
        <c:lblAlgn val="ctr"/>
        <c:lblOffset val="100"/>
        <c:tickLblSkip val="1"/>
        <c:tickMarkSkip val="1"/>
        <c:noMultiLvlLbl val="0"/>
      </c:catAx>
      <c:valAx>
        <c:axId val="128419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9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3.65</c:v>
                </c:pt>
                <c:pt idx="1">
                  <c:v>6.72</c:v>
                </c:pt>
                <c:pt idx="2">
                  <c:v>7.13</c:v>
                </c:pt>
                <c:pt idx="3">
                  <c:v>8.2899999999999991</c:v>
                </c:pt>
                <c:pt idx="4">
                  <c:v>7.08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8.61</c:v>
                </c:pt>
                <c:pt idx="1">
                  <c:v>9.1199999999999992</c:v>
                </c:pt>
                <c:pt idx="2">
                  <c:v>9.75</c:v>
                </c:pt>
                <c:pt idx="3">
                  <c:v>12.97</c:v>
                </c:pt>
                <c:pt idx="4">
                  <c:v>17.190000000000001</c:v>
                </c:pt>
              </c:numCache>
            </c:numRef>
          </c:val>
        </c:ser>
        <c:dLbls>
          <c:showLegendKey val="0"/>
          <c:showVal val="0"/>
          <c:showCatName val="0"/>
          <c:showSerName val="0"/>
          <c:showPercent val="0"/>
          <c:showBubbleSize val="0"/>
        </c:dLbls>
        <c:gapWidth val="250"/>
        <c:overlap val="100"/>
        <c:axId val="129928192"/>
        <c:axId val="1299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4.62</c:v>
                </c:pt>
                <c:pt idx="1">
                  <c:v>3.81</c:v>
                </c:pt>
                <c:pt idx="2">
                  <c:v>1.1000000000000001</c:v>
                </c:pt>
                <c:pt idx="3">
                  <c:v>4.47</c:v>
                </c:pt>
                <c:pt idx="4">
                  <c:v>2.66</c:v>
                </c:pt>
              </c:numCache>
            </c:numRef>
          </c:val>
          <c:smooth val="0"/>
        </c:ser>
        <c:dLbls>
          <c:showLegendKey val="0"/>
          <c:showVal val="0"/>
          <c:showCatName val="0"/>
          <c:showSerName val="0"/>
          <c:showPercent val="0"/>
          <c:showBubbleSize val="0"/>
        </c:dLbls>
        <c:marker val="1"/>
        <c:smooth val="0"/>
        <c:axId val="129928192"/>
        <c:axId val="129971328"/>
      </c:lineChart>
      <c:catAx>
        <c:axId val="1299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71328"/>
        <c:crosses val="autoZero"/>
        <c:auto val="1"/>
        <c:lblAlgn val="ctr"/>
        <c:lblOffset val="100"/>
        <c:tickLblSkip val="1"/>
        <c:tickMarkSkip val="1"/>
        <c:noMultiLvlLbl val="0"/>
      </c:catAx>
      <c:valAx>
        <c:axId val="1299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龍ケ崎市農業集落排水事業特別会計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龍ケ崎市後期高齢者医療事業特別会計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6"/>
          <c:order val="6"/>
          <c:tx>
            <c:strRef>
              <c:f>データシート!$A$33</c:f>
              <c:strCache>
                <c:ptCount val="1"/>
                <c:pt idx="0">
                  <c:v>龍ケ崎市公共下水道事業特別会計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0.09</c:v>
                </c:pt>
                <c:pt idx="6">
                  <c:v>#N/A</c:v>
                </c:pt>
                <c:pt idx="7">
                  <c:v>0.01</c:v>
                </c:pt>
                <c:pt idx="8">
                  <c:v>#N/A</c:v>
                </c:pt>
                <c:pt idx="9">
                  <c:v>0.01</c:v>
                </c:pt>
              </c:numCache>
            </c:numRef>
          </c:val>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0.02</c:v>
                </c:pt>
                <c:pt idx="4">
                  <c:v>#N/A</c:v>
                </c:pt>
                <c:pt idx="5">
                  <c:v>0.15</c:v>
                </c:pt>
                <c:pt idx="6">
                  <c:v>#N/A</c:v>
                </c:pt>
                <c:pt idx="7">
                  <c:v>0.25</c:v>
                </c:pt>
                <c:pt idx="8">
                  <c:v>#N/A</c:v>
                </c:pt>
                <c:pt idx="9">
                  <c:v>0.68</c:v>
                </c:pt>
              </c:numCache>
            </c:numRef>
          </c:val>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1.02</c:v>
                </c:pt>
                <c:pt idx="2">
                  <c:v>#N/A</c:v>
                </c:pt>
                <c:pt idx="3">
                  <c:v>0.92</c:v>
                </c:pt>
                <c:pt idx="4">
                  <c:v>#N/A</c:v>
                </c:pt>
                <c:pt idx="5">
                  <c:v>0.62</c:v>
                </c:pt>
                <c:pt idx="6">
                  <c:v>#N/A</c:v>
                </c:pt>
                <c:pt idx="7">
                  <c:v>0.56000000000000005</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3.65</c:v>
                </c:pt>
                <c:pt idx="2">
                  <c:v>#N/A</c:v>
                </c:pt>
                <c:pt idx="3">
                  <c:v>6.72</c:v>
                </c:pt>
                <c:pt idx="4">
                  <c:v>#N/A</c:v>
                </c:pt>
                <c:pt idx="5">
                  <c:v>7.13</c:v>
                </c:pt>
                <c:pt idx="6">
                  <c:v>#N/A</c:v>
                </c:pt>
                <c:pt idx="7">
                  <c:v>8.2799999999999994</c:v>
                </c:pt>
                <c:pt idx="8">
                  <c:v>#N/A</c:v>
                </c:pt>
                <c:pt idx="9">
                  <c:v>7.08</c:v>
                </c:pt>
              </c:numCache>
            </c:numRef>
          </c:val>
        </c:ser>
        <c:dLbls>
          <c:showLegendKey val="0"/>
          <c:showVal val="0"/>
          <c:showCatName val="0"/>
          <c:showSerName val="0"/>
          <c:showPercent val="0"/>
          <c:showBubbleSize val="0"/>
        </c:dLbls>
        <c:gapWidth val="150"/>
        <c:overlap val="100"/>
        <c:axId val="130150784"/>
        <c:axId val="130152320"/>
      </c:barChart>
      <c:catAx>
        <c:axId val="1301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52320"/>
        <c:crosses val="autoZero"/>
        <c:auto val="1"/>
        <c:lblAlgn val="ctr"/>
        <c:lblOffset val="100"/>
        <c:tickLblSkip val="1"/>
        <c:tickMarkSkip val="1"/>
        <c:noMultiLvlLbl val="0"/>
      </c:catAx>
      <c:valAx>
        <c:axId val="1301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5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3277</c:v>
                </c:pt>
                <c:pt idx="5">
                  <c:v>3331</c:v>
                </c:pt>
                <c:pt idx="8">
                  <c:v>3335</c:v>
                </c:pt>
                <c:pt idx="11">
                  <c:v>3244</c:v>
                </c:pt>
                <c:pt idx="14">
                  <c:v>3209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324</c:v>
                </c:pt>
                <c:pt idx="3">
                  <c:v>340</c:v>
                </c:pt>
                <c:pt idx="6">
                  <c:v>337</c:v>
                </c:pt>
                <c:pt idx="9">
                  <c:v>356</c:v>
                </c:pt>
                <c:pt idx="12">
                  <c:v>334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941</c:v>
                </c:pt>
                <c:pt idx="3">
                  <c:v>927</c:v>
                </c:pt>
                <c:pt idx="6">
                  <c:v>803</c:v>
                </c:pt>
                <c:pt idx="9">
                  <c:v>438</c:v>
                </c:pt>
                <c:pt idx="12">
                  <c:v>146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389</c:v>
                </c:pt>
                <c:pt idx="3">
                  <c:v>415</c:v>
                </c:pt>
                <c:pt idx="6">
                  <c:v>394</c:v>
                </c:pt>
                <c:pt idx="9">
                  <c:v>347</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2943</c:v>
                </c:pt>
                <c:pt idx="3">
                  <c:v>2981</c:v>
                </c:pt>
                <c:pt idx="6">
                  <c:v>3005</c:v>
                </c:pt>
                <c:pt idx="9">
                  <c:v>3193</c:v>
                </c:pt>
                <c:pt idx="12">
                  <c:v>2977</c:v>
                </c:pt>
              </c:numCache>
            </c:numRef>
          </c:val>
        </c:ser>
        <c:dLbls>
          <c:showLegendKey val="0"/>
          <c:showVal val="0"/>
          <c:showCatName val="0"/>
          <c:showSerName val="0"/>
          <c:showPercent val="0"/>
          <c:showBubbleSize val="0"/>
        </c:dLbls>
        <c:gapWidth val="100"/>
        <c:overlap val="100"/>
        <c:axId val="130391424"/>
        <c:axId val="13039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1320</c:v>
                </c:pt>
                <c:pt idx="2">
                  <c:v>#N/A</c:v>
                </c:pt>
                <c:pt idx="3">
                  <c:v>#N/A</c:v>
                </c:pt>
                <c:pt idx="4">
                  <c:v>1332</c:v>
                </c:pt>
                <c:pt idx="5">
                  <c:v>#N/A</c:v>
                </c:pt>
                <c:pt idx="6">
                  <c:v>#N/A</c:v>
                </c:pt>
                <c:pt idx="7">
                  <c:v>1204</c:v>
                </c:pt>
                <c:pt idx="8">
                  <c:v>#N/A</c:v>
                </c:pt>
                <c:pt idx="9">
                  <c:v>#N/A</c:v>
                </c:pt>
                <c:pt idx="10">
                  <c:v>1090</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130391424"/>
        <c:axId val="130393600"/>
      </c:lineChart>
      <c:catAx>
        <c:axId val="1303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93600"/>
        <c:crosses val="autoZero"/>
        <c:auto val="1"/>
        <c:lblAlgn val="ctr"/>
        <c:lblOffset val="100"/>
        <c:tickLblSkip val="1"/>
        <c:tickMarkSkip val="1"/>
        <c:noMultiLvlLbl val="0"/>
      </c:catAx>
      <c:valAx>
        <c:axId val="13039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27615</c:v>
                </c:pt>
                <c:pt idx="5">
                  <c:v>27089</c:v>
                </c:pt>
                <c:pt idx="8">
                  <c:v>26869</c:v>
                </c:pt>
                <c:pt idx="11">
                  <c:v>26419</c:v>
                </c:pt>
                <c:pt idx="14">
                  <c:v>25894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5259</c:v>
                </c:pt>
                <c:pt idx="5">
                  <c:v>4527</c:v>
                </c:pt>
                <c:pt idx="8">
                  <c:v>4124</c:v>
                </c:pt>
                <c:pt idx="11">
                  <c:v>3930</c:v>
                </c:pt>
                <c:pt idx="14">
                  <c:v>4250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4133</c:v>
                </c:pt>
                <c:pt idx="5">
                  <c:v>4147</c:v>
                </c:pt>
                <c:pt idx="8">
                  <c:v>4412</c:v>
                </c:pt>
                <c:pt idx="11">
                  <c:v>5793</c:v>
                </c:pt>
                <c:pt idx="14">
                  <c:v>6609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c:v>
                </c:pt>
                <c:pt idx="3">
                  <c:v>13</c:v>
                </c:pt>
                <c:pt idx="6">
                  <c:v>13</c:v>
                </c:pt>
                <c:pt idx="9">
                  <c:v>9</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3167</c:v>
                </c:pt>
                <c:pt idx="3">
                  <c:v>2936</c:v>
                </c:pt>
                <c:pt idx="6">
                  <c:v>2787</c:v>
                </c:pt>
                <c:pt idx="9">
                  <c:v>2558</c:v>
                </c:pt>
                <c:pt idx="12">
                  <c:v>2255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2539</c:v>
                </c:pt>
                <c:pt idx="3">
                  <c:v>1688</c:v>
                </c:pt>
                <c:pt idx="6">
                  <c:v>928</c:v>
                </c:pt>
                <c:pt idx="9">
                  <c:v>516</c:v>
                </c:pt>
                <c:pt idx="12">
                  <c:v>576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5913</c:v>
                </c:pt>
                <c:pt idx="3">
                  <c:v>5565</c:v>
                </c:pt>
                <c:pt idx="6">
                  <c:v>6140</c:v>
                </c:pt>
                <c:pt idx="9">
                  <c:v>5636</c:v>
                </c:pt>
                <c:pt idx="12">
                  <c:v>5159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3828</c:v>
                </c:pt>
                <c:pt idx="3">
                  <c:v>3567</c:v>
                </c:pt>
                <c:pt idx="6">
                  <c:v>3341</c:v>
                </c:pt>
                <c:pt idx="9">
                  <c:v>3089</c:v>
                </c:pt>
                <c:pt idx="12">
                  <c:v>2850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28218</c:v>
                </c:pt>
                <c:pt idx="3">
                  <c:v>27281</c:v>
                </c:pt>
                <c:pt idx="6">
                  <c:v>26483</c:v>
                </c:pt>
                <c:pt idx="9">
                  <c:v>26097</c:v>
                </c:pt>
                <c:pt idx="12">
                  <c:v>25298</c:v>
                </c:pt>
              </c:numCache>
            </c:numRef>
          </c:val>
        </c:ser>
        <c:dLbls>
          <c:showLegendKey val="0"/>
          <c:showVal val="0"/>
          <c:showCatName val="0"/>
          <c:showSerName val="0"/>
          <c:showPercent val="0"/>
          <c:showBubbleSize val="0"/>
        </c:dLbls>
        <c:gapWidth val="100"/>
        <c:overlap val="100"/>
        <c:axId val="132974080"/>
        <c:axId val="13297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6671</c:v>
                </c:pt>
                <c:pt idx="2">
                  <c:v>#N/A</c:v>
                </c:pt>
                <c:pt idx="3">
                  <c:v>#N/A</c:v>
                </c:pt>
                <c:pt idx="4">
                  <c:v>5287</c:v>
                </c:pt>
                <c:pt idx="5">
                  <c:v>#N/A</c:v>
                </c:pt>
                <c:pt idx="6">
                  <c:v>#N/A</c:v>
                </c:pt>
                <c:pt idx="7">
                  <c:v>4287</c:v>
                </c:pt>
                <c:pt idx="8">
                  <c:v>#N/A</c:v>
                </c:pt>
                <c:pt idx="9">
                  <c:v>#N/A</c:v>
                </c:pt>
                <c:pt idx="10">
                  <c:v>1762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2974080"/>
        <c:axId val="132976000"/>
      </c:lineChart>
      <c:catAx>
        <c:axId val="1329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76000"/>
        <c:crosses val="autoZero"/>
        <c:auto val="1"/>
        <c:lblAlgn val="ctr"/>
        <c:lblOffset val="100"/>
        <c:tickLblSkip val="1"/>
        <c:tickMarkSkip val="1"/>
        <c:noMultiLvlLbl val="0"/>
      </c:catAx>
      <c:valAx>
        <c:axId val="13297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7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79,125
77,822
78.55
25,304,689
23,299,250
1,063,749
15,021,342
25,297,907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ニュータウン開発に伴う宅地化・人口増を背景とした税収等により</a:t>
          </a:r>
          <a:r>
            <a:rPr kumimoji="1" lang="ja-JP" altLang="en-US" sz="1300" baseline="0">
              <a:solidFill>
                <a:sysClr val="windowText" lastClr="000000"/>
              </a:solidFill>
              <a:latin typeface="ＭＳ Ｐゴシック"/>
            </a:rPr>
            <a:t>，類似団体と比較して</a:t>
          </a:r>
          <a:r>
            <a:rPr kumimoji="1" lang="en-US" altLang="ja-JP" sz="1300" baseline="0">
              <a:solidFill>
                <a:sysClr val="windowText" lastClr="000000"/>
              </a:solidFill>
              <a:latin typeface="ＭＳ Ｐゴシック"/>
            </a:rPr>
            <a:t>0.1</a:t>
          </a:r>
          <a:r>
            <a:rPr kumimoji="1" lang="ja-JP" altLang="en-US" sz="1300" baseline="0">
              <a:solidFill>
                <a:sysClr val="windowText" lastClr="000000"/>
              </a:solidFill>
              <a:latin typeface="ＭＳ Ｐゴシック"/>
            </a:rPr>
            <a:t>ポイント高くなっている。平成</a:t>
          </a:r>
          <a:r>
            <a:rPr kumimoji="1" lang="en-US" altLang="ja-JP" sz="1300" baseline="0">
              <a:solidFill>
                <a:sysClr val="windowText" lastClr="000000"/>
              </a:solidFill>
              <a:latin typeface="ＭＳ Ｐゴシック"/>
            </a:rPr>
            <a:t>26</a:t>
          </a:r>
          <a:r>
            <a:rPr kumimoji="1" lang="ja-JP" altLang="en-US" sz="1300" baseline="0">
              <a:solidFill>
                <a:sysClr val="windowText" lastClr="000000"/>
              </a:solidFill>
              <a:latin typeface="ＭＳ Ｐゴシック"/>
            </a:rPr>
            <a:t>年度は基準財政収入額増，</a:t>
          </a:r>
          <a:r>
            <a:rPr kumimoji="1" lang="ja-JP" altLang="en-US" sz="1300" baseline="0">
              <a:latin typeface="ＭＳ Ｐゴシック"/>
            </a:rPr>
            <a:t>基準財政需要額減となり，単年度の財政力指数は上昇している。特に，基準財政収入額において，市民税，固定資産税の増額のほか，消費税率引上げに伴い地方消費税交付金が増額となっていることが主な要因である。今後も，人口減や高齢化による担税力の低下や，社会保障関係費の増など財政運営上の懸念材料があることから，収支両面から財政力の強化に取り組んで行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75293</xdr:rowOff>
    </xdr:to>
    <xdr:cxnSp macro="">
      <xdr:nvCxnSpPr>
        <xdr:cNvPr id="69" name="直線コネクタ 68"/>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75293</xdr:rowOff>
    </xdr:to>
    <xdr:cxnSp macro="">
      <xdr:nvCxnSpPr>
        <xdr:cNvPr id="72" name="直線コネクタ 71"/>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75293</xdr:rowOff>
    </xdr:to>
    <xdr:cxnSp macro="">
      <xdr:nvCxnSpPr>
        <xdr:cNvPr id="75" name="直線コネクタ 74"/>
        <xdr:cNvCxnSpPr/>
      </xdr:nvCxnSpPr>
      <xdr:spPr>
        <a:xfrm>
          <a:off x="2336800" y="689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40822</xdr:rowOff>
    </xdr:to>
    <xdr:cxnSp macro="">
      <xdr:nvCxnSpPr>
        <xdr:cNvPr id="78" name="直線コネクタ 77"/>
        <xdr:cNvCxnSpPr/>
      </xdr:nvCxnSpPr>
      <xdr:spPr>
        <a:xfrm>
          <a:off x="1447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8" name="円/楕円 87"/>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89"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0" name="円/楕円 89"/>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1" name="テキスト ボックス 90"/>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2" name="円/楕円 91"/>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3" name="テキスト ボックス 92"/>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4" name="円/楕円 93"/>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5" name="テキスト ボックス 94"/>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6" name="円/楕円 95"/>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7" name="テキスト ボックス 96"/>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ニュータウン開発に伴う先行投資に係る償還の高止まり，扶助費の増などにより経常収支比率は高い水準で推移している。平成</a:t>
          </a:r>
          <a:r>
            <a:rPr kumimoji="1" lang="en-US" altLang="ja-JP" sz="1300">
              <a:latin typeface="ＭＳ Ｐゴシック"/>
            </a:rPr>
            <a:t>26</a:t>
          </a:r>
          <a:r>
            <a:rPr kumimoji="1" lang="ja-JP" altLang="en-US" sz="1300">
              <a:latin typeface="ＭＳ Ｐゴシック"/>
            </a:rPr>
            <a:t>年度は，分母である経常一般財源全体は臨時財政対策債の発行額減により減額となっているが，公債費や一部事務組合への負担金の減少などで経常経費が大きく減少したことにより，</a:t>
          </a:r>
          <a:r>
            <a:rPr kumimoji="1" lang="en-US" altLang="ja-JP" sz="1300">
              <a:latin typeface="ＭＳ Ｐゴシック"/>
            </a:rPr>
            <a:t>0.8</a:t>
          </a:r>
          <a:r>
            <a:rPr kumimoji="1" lang="ja-JP" altLang="en-US" sz="1300">
              <a:latin typeface="ＭＳ Ｐゴシック"/>
            </a:rPr>
            <a:t>ポイント改善した。今後も，龍ケ崎市財政運営の基本指針等に関する条例に定める目標値である</a:t>
          </a:r>
          <a:r>
            <a:rPr kumimoji="1" lang="en-US" altLang="ja-JP" sz="1300">
              <a:latin typeface="ＭＳ Ｐゴシック"/>
            </a:rPr>
            <a:t>90</a:t>
          </a:r>
          <a:r>
            <a:rPr kumimoji="1" lang="ja-JP" altLang="en-US" sz="1300">
              <a:latin typeface="ＭＳ Ｐゴシック"/>
            </a:rPr>
            <a:t>％以下に向けて，財政健全化に取り組んで行く。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61</xdr:row>
      <xdr:rowOff>153162</xdr:rowOff>
    </xdr:to>
    <xdr:cxnSp macro="">
      <xdr:nvCxnSpPr>
        <xdr:cNvPr id="130" name="直線コネクタ 129"/>
        <xdr:cNvCxnSpPr/>
      </xdr:nvCxnSpPr>
      <xdr:spPr>
        <a:xfrm flipV="1">
          <a:off x="4114800" y="105730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62</xdr:row>
      <xdr:rowOff>92710</xdr:rowOff>
    </xdr:to>
    <xdr:cxnSp macro="">
      <xdr:nvCxnSpPr>
        <xdr:cNvPr id="133" name="直線コネクタ 132"/>
        <xdr:cNvCxnSpPr/>
      </xdr:nvCxnSpPr>
      <xdr:spPr>
        <a:xfrm flipV="1">
          <a:off x="3225800" y="1061161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121666</xdr:rowOff>
    </xdr:to>
    <xdr:cxnSp macro="">
      <xdr:nvCxnSpPr>
        <xdr:cNvPr id="136" name="直線コネクタ 135"/>
        <xdr:cNvCxnSpPr/>
      </xdr:nvCxnSpPr>
      <xdr:spPr>
        <a:xfrm flipV="1">
          <a:off x="2336800" y="107226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121666</xdr:rowOff>
    </xdr:to>
    <xdr:cxnSp macro="">
      <xdr:nvCxnSpPr>
        <xdr:cNvPr id="139" name="直線コネクタ 138"/>
        <xdr:cNvCxnSpPr/>
      </xdr:nvCxnSpPr>
      <xdr:spPr>
        <a:xfrm>
          <a:off x="1447800" y="106309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1" name="円/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17289</xdr:rowOff>
    </xdr:from>
    <xdr:ext cx="736600" cy="259045"/>
    <xdr:sp macro="" textlink="">
      <xdr:nvSpPr>
        <xdr:cNvPr id="152" name="テキスト ボックス 151"/>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3"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5" name="円/楕円 154"/>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56" name="テキスト ボックス 155"/>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7" name="円/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類似団体に比べ低くなっているのは，ごみ・し尿処理業務や消防業務を一部事務組合で行っていることが要因に挙げられる。前年度から</a:t>
          </a:r>
          <a:r>
            <a:rPr kumimoji="1" lang="ja-JP" altLang="en-US" sz="1300">
              <a:solidFill>
                <a:sysClr val="windowText" lastClr="000000"/>
              </a:solidFill>
              <a:latin typeface="ＭＳ Ｐゴシック"/>
            </a:rPr>
            <a:t>増加した</a:t>
          </a:r>
          <a:r>
            <a:rPr kumimoji="1" lang="ja-JP" altLang="en-US" sz="1300">
              <a:latin typeface="ＭＳ Ｐゴシック"/>
            </a:rPr>
            <a:t>要因は，主に総合運動公園等の管理に指定管理者制度を導入したことによるものである。その他，人件費も給与減額支給措置の終了等で増加している。</a:t>
          </a:r>
          <a:endParaRPr kumimoji="1" lang="en-US" altLang="ja-JP" sz="1300">
            <a:latin typeface="ＭＳ Ｐゴシック"/>
          </a:endParaRPr>
        </a:p>
        <a:p>
          <a:r>
            <a:rPr kumimoji="1" lang="ja-JP" altLang="en-US" sz="1300">
              <a:latin typeface="ＭＳ Ｐゴシック"/>
            </a:rPr>
            <a:t>　今後，定員の適正化に努めるとともに，施設の管理手法の検討などを行い，コスト削減を図っていく。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80180</xdr:rowOff>
    </xdr:from>
    <xdr:to>
      <xdr:col>7</xdr:col>
      <xdr:colOff>152400</xdr:colOff>
      <xdr:row>81</xdr:row>
      <xdr:rowOff>87540</xdr:rowOff>
    </xdr:to>
    <xdr:cxnSp macro="">
      <xdr:nvCxnSpPr>
        <xdr:cNvPr id="192" name="直線コネクタ 191"/>
        <xdr:cNvCxnSpPr/>
      </xdr:nvCxnSpPr>
      <xdr:spPr>
        <a:xfrm>
          <a:off x="4114800" y="13967630"/>
          <a:ext cx="8382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80180</xdr:rowOff>
    </xdr:from>
    <xdr:to>
      <xdr:col>6</xdr:col>
      <xdr:colOff>0</xdr:colOff>
      <xdr:row>81</xdr:row>
      <xdr:rowOff>85872</xdr:rowOff>
    </xdr:to>
    <xdr:cxnSp macro="">
      <xdr:nvCxnSpPr>
        <xdr:cNvPr id="195" name="直線コネクタ 194"/>
        <xdr:cNvCxnSpPr/>
      </xdr:nvCxnSpPr>
      <xdr:spPr>
        <a:xfrm flipV="1">
          <a:off x="3225800" y="1396763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85872</xdr:rowOff>
    </xdr:from>
    <xdr:to>
      <xdr:col>4</xdr:col>
      <xdr:colOff>482600</xdr:colOff>
      <xdr:row>81</xdr:row>
      <xdr:rowOff>92267</xdr:rowOff>
    </xdr:to>
    <xdr:cxnSp macro="">
      <xdr:nvCxnSpPr>
        <xdr:cNvPr id="198" name="直線コネクタ 197"/>
        <xdr:cNvCxnSpPr/>
      </xdr:nvCxnSpPr>
      <xdr:spPr>
        <a:xfrm flipV="1">
          <a:off x="2336800" y="13973322"/>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80504</xdr:rowOff>
    </xdr:from>
    <xdr:to>
      <xdr:col>3</xdr:col>
      <xdr:colOff>279400</xdr:colOff>
      <xdr:row>81</xdr:row>
      <xdr:rowOff>92267</xdr:rowOff>
    </xdr:to>
    <xdr:cxnSp macro="">
      <xdr:nvCxnSpPr>
        <xdr:cNvPr id="201" name="直線コネクタ 200"/>
        <xdr:cNvCxnSpPr/>
      </xdr:nvCxnSpPr>
      <xdr:spPr>
        <a:xfrm>
          <a:off x="1447800" y="13967954"/>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36740</xdr:rowOff>
    </xdr:from>
    <xdr:to>
      <xdr:col>7</xdr:col>
      <xdr:colOff>203200</xdr:colOff>
      <xdr:row>81</xdr:row>
      <xdr:rowOff>138340</xdr:rowOff>
    </xdr:to>
    <xdr:sp macro="" textlink="">
      <xdr:nvSpPr>
        <xdr:cNvPr id="211" name="円/楕円 210"/>
        <xdr:cNvSpPr/>
      </xdr:nvSpPr>
      <xdr:spPr>
        <a:xfrm>
          <a:off x="4902200" y="139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129467</xdr:rowOff>
    </xdr:from>
    <xdr:ext cx="762000" cy="259045"/>
    <xdr:sp macro="" textlink="">
      <xdr:nvSpPr>
        <xdr:cNvPr id="212" name="人件費・物件費等の状況該当値テキスト"/>
        <xdr:cNvSpPr txBox="1"/>
      </xdr:nvSpPr>
      <xdr:spPr>
        <a:xfrm>
          <a:off x="5041900" y="1384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29380</xdr:rowOff>
    </xdr:from>
    <xdr:to>
      <xdr:col>6</xdr:col>
      <xdr:colOff>50800</xdr:colOff>
      <xdr:row>81</xdr:row>
      <xdr:rowOff>130980</xdr:rowOff>
    </xdr:to>
    <xdr:sp macro="" textlink="">
      <xdr:nvSpPr>
        <xdr:cNvPr id="213" name="円/楕円 212"/>
        <xdr:cNvSpPr/>
      </xdr:nvSpPr>
      <xdr:spPr>
        <a:xfrm>
          <a:off x="4064000" y="139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141157</xdr:rowOff>
    </xdr:from>
    <xdr:ext cx="736600" cy="259045"/>
    <xdr:sp macro="" textlink="">
      <xdr:nvSpPr>
        <xdr:cNvPr id="214" name="テキスト ボックス 213"/>
        <xdr:cNvSpPr txBox="1"/>
      </xdr:nvSpPr>
      <xdr:spPr>
        <a:xfrm>
          <a:off x="3733800" y="1368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35072</xdr:rowOff>
    </xdr:from>
    <xdr:to>
      <xdr:col>4</xdr:col>
      <xdr:colOff>533400</xdr:colOff>
      <xdr:row>81</xdr:row>
      <xdr:rowOff>136672</xdr:rowOff>
    </xdr:to>
    <xdr:sp macro="" textlink="">
      <xdr:nvSpPr>
        <xdr:cNvPr id="215" name="円/楕円 214"/>
        <xdr:cNvSpPr/>
      </xdr:nvSpPr>
      <xdr:spPr>
        <a:xfrm>
          <a:off x="3175000" y="139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146849</xdr:rowOff>
    </xdr:from>
    <xdr:ext cx="762000" cy="259045"/>
    <xdr:sp macro="" textlink="">
      <xdr:nvSpPr>
        <xdr:cNvPr id="216" name="テキスト ボックス 215"/>
        <xdr:cNvSpPr txBox="1"/>
      </xdr:nvSpPr>
      <xdr:spPr>
        <a:xfrm>
          <a:off x="2844800" y="1369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41467</xdr:rowOff>
    </xdr:from>
    <xdr:to>
      <xdr:col>3</xdr:col>
      <xdr:colOff>330200</xdr:colOff>
      <xdr:row>81</xdr:row>
      <xdr:rowOff>143067</xdr:rowOff>
    </xdr:to>
    <xdr:sp macro="" textlink="">
      <xdr:nvSpPr>
        <xdr:cNvPr id="217" name="円/楕円 216"/>
        <xdr:cNvSpPr/>
      </xdr:nvSpPr>
      <xdr:spPr>
        <a:xfrm>
          <a:off x="2286000" y="139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153244</xdr:rowOff>
    </xdr:from>
    <xdr:ext cx="762000" cy="259045"/>
    <xdr:sp macro="" textlink="">
      <xdr:nvSpPr>
        <xdr:cNvPr id="218" name="テキスト ボックス 217"/>
        <xdr:cNvSpPr txBox="1"/>
      </xdr:nvSpPr>
      <xdr:spPr>
        <a:xfrm>
          <a:off x="1955800" y="136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29704</xdr:rowOff>
    </xdr:from>
    <xdr:to>
      <xdr:col>2</xdr:col>
      <xdr:colOff>127000</xdr:colOff>
      <xdr:row>81</xdr:row>
      <xdr:rowOff>131304</xdr:rowOff>
    </xdr:to>
    <xdr:sp macro="" textlink="">
      <xdr:nvSpPr>
        <xdr:cNvPr id="219" name="円/楕円 218"/>
        <xdr:cNvSpPr/>
      </xdr:nvSpPr>
      <xdr:spPr>
        <a:xfrm>
          <a:off x="1397000" y="1391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141481</xdr:rowOff>
    </xdr:from>
    <xdr:ext cx="762000" cy="259045"/>
    <xdr:sp macro="" textlink="">
      <xdr:nvSpPr>
        <xdr:cNvPr id="220" name="テキスト ボックス 219"/>
        <xdr:cNvSpPr txBox="1"/>
      </xdr:nvSpPr>
      <xdr:spPr>
        <a:xfrm>
          <a:off x="1066800" y="1368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平成２１年度までの給与構造改革や人事院勧告などに伴う給与施策の実施及び退職補充の抑制を引続き実施していることから，平成２６年度においても類似団体と比較して</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ポイント低くなっている。</a:t>
          </a:r>
          <a:endParaRPr kumimoji="1" lang="en-US" altLang="ja-JP" sz="1300">
            <a:solidFill>
              <a:sysClr val="windowText" lastClr="000000"/>
            </a:solidFill>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今後も</a:t>
          </a:r>
          <a:r>
            <a:rPr kumimoji="1" lang="ja-JP" altLang="en-US" sz="1300">
              <a:latin typeface="ＭＳ Ｐゴシック"/>
            </a:rPr>
            <a:t>，上記の第６次人員管理計画における取り組みとともに定員適正化を継続し，さらなる給与水準の適正化を図る。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117687</xdr:rowOff>
    </xdr:to>
    <xdr:cxnSp macro="">
      <xdr:nvCxnSpPr>
        <xdr:cNvPr id="254" name="直線コネクタ 253"/>
        <xdr:cNvCxnSpPr/>
      </xdr:nvCxnSpPr>
      <xdr:spPr>
        <a:xfrm flipV="1">
          <a:off x="16179800" y="1479803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90</xdr:row>
      <xdr:rowOff>43180</xdr:rowOff>
    </xdr:to>
    <xdr:cxnSp macro="">
      <xdr:nvCxnSpPr>
        <xdr:cNvPr id="257" name="直線コネクタ 256"/>
        <xdr:cNvCxnSpPr/>
      </xdr:nvCxnSpPr>
      <xdr:spPr>
        <a:xfrm flipV="1">
          <a:off x="15290800" y="148623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35137</xdr:rowOff>
    </xdr:from>
    <xdr:to>
      <xdr:col>22</xdr:col>
      <xdr:colOff>203200</xdr:colOff>
      <xdr:row>90</xdr:row>
      <xdr:rowOff>43180</xdr:rowOff>
    </xdr:to>
    <xdr:cxnSp macro="">
      <xdr:nvCxnSpPr>
        <xdr:cNvPr id="260" name="直線コネクタ 259"/>
        <xdr:cNvCxnSpPr/>
      </xdr:nvCxnSpPr>
      <xdr:spPr>
        <a:xfrm>
          <a:off x="14401800" y="154656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90</xdr:row>
      <xdr:rowOff>35137</xdr:rowOff>
    </xdr:to>
    <xdr:cxnSp macro="">
      <xdr:nvCxnSpPr>
        <xdr:cNvPr id="263" name="直線コネクタ 262"/>
        <xdr:cNvCxnSpPr/>
      </xdr:nvCxnSpPr>
      <xdr:spPr>
        <a:xfrm>
          <a:off x="13512800" y="148463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4"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5" name="円/楕円 274"/>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76" name="テキスト ボックス 275"/>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77" name="円/楕円 276"/>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104157</xdr:rowOff>
    </xdr:from>
    <xdr:ext cx="762000" cy="259045"/>
    <xdr:sp macro="" textlink="">
      <xdr:nvSpPr>
        <xdr:cNvPr id="278" name="テキスト ボックス 277"/>
        <xdr:cNvSpPr txBox="1"/>
      </xdr:nvSpPr>
      <xdr:spPr>
        <a:xfrm>
          <a:off x="14909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155787</xdr:rowOff>
    </xdr:from>
    <xdr:to>
      <xdr:col>21</xdr:col>
      <xdr:colOff>50800</xdr:colOff>
      <xdr:row>90</xdr:row>
      <xdr:rowOff>85937</xdr:rowOff>
    </xdr:to>
    <xdr:sp macro="" textlink="">
      <xdr:nvSpPr>
        <xdr:cNvPr id="279" name="円/楕円 278"/>
        <xdr:cNvSpPr/>
      </xdr:nvSpPr>
      <xdr:spPr>
        <a:xfrm>
          <a:off x="14351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96114</xdr:rowOff>
    </xdr:from>
    <xdr:ext cx="762000" cy="259045"/>
    <xdr:sp macro="" textlink="">
      <xdr:nvSpPr>
        <xdr:cNvPr id="280" name="テキスト ボックス 279"/>
        <xdr:cNvSpPr txBox="1"/>
      </xdr:nvSpPr>
      <xdr:spPr>
        <a:xfrm>
          <a:off x="14020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1" name="円/楕円 280"/>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82" name="テキスト ボックス 28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過去からの定員適正化計画の取り組みにより類似団体と比較して良好である。</a:t>
          </a:r>
          <a:endParaRPr kumimoji="1" lang="en-US" altLang="ja-JP" sz="1300">
            <a:latin typeface="ＭＳ Ｐゴシック"/>
          </a:endParaRPr>
        </a:p>
        <a:p>
          <a:r>
            <a:rPr kumimoji="1" lang="ja-JP" altLang="en-US" sz="1300">
              <a:latin typeface="ＭＳ Ｐゴシック"/>
            </a:rPr>
            <a:t>　今後は，平成２６年度に策定した第６次人員管理計画に基づき，平成２６年４月１日現在の正職員，専門的期間限定的職員及び臨時・非常勤職員を合わせた職員数を基準とし，総人員数と定め，正職員の適正管理を進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45176</xdr:rowOff>
    </xdr:from>
    <xdr:to>
      <xdr:col>24</xdr:col>
      <xdr:colOff>558800</xdr:colOff>
      <xdr:row>59</xdr:row>
      <xdr:rowOff>50921</xdr:rowOff>
    </xdr:to>
    <xdr:cxnSp macro="">
      <xdr:nvCxnSpPr>
        <xdr:cNvPr id="319" name="直線コネクタ 318"/>
        <xdr:cNvCxnSpPr/>
      </xdr:nvCxnSpPr>
      <xdr:spPr>
        <a:xfrm>
          <a:off x="16179800" y="1016072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45176</xdr:rowOff>
    </xdr:from>
    <xdr:to>
      <xdr:col>23</xdr:col>
      <xdr:colOff>406400</xdr:colOff>
      <xdr:row>59</xdr:row>
      <xdr:rowOff>52070</xdr:rowOff>
    </xdr:to>
    <xdr:cxnSp macro="">
      <xdr:nvCxnSpPr>
        <xdr:cNvPr id="322" name="直線コネクタ 321"/>
        <xdr:cNvCxnSpPr/>
      </xdr:nvCxnSpPr>
      <xdr:spPr>
        <a:xfrm flipV="1">
          <a:off x="15290800" y="101607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52070</xdr:rowOff>
    </xdr:from>
    <xdr:to>
      <xdr:col>22</xdr:col>
      <xdr:colOff>203200</xdr:colOff>
      <xdr:row>59</xdr:row>
      <xdr:rowOff>70455</xdr:rowOff>
    </xdr:to>
    <xdr:cxnSp macro="">
      <xdr:nvCxnSpPr>
        <xdr:cNvPr id="325" name="直線コネクタ 324"/>
        <xdr:cNvCxnSpPr/>
      </xdr:nvCxnSpPr>
      <xdr:spPr>
        <a:xfrm flipV="1">
          <a:off x="14401800" y="1016762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70455</xdr:rowOff>
    </xdr:from>
    <xdr:to>
      <xdr:col>21</xdr:col>
      <xdr:colOff>0</xdr:colOff>
      <xdr:row>59</xdr:row>
      <xdr:rowOff>72753</xdr:rowOff>
    </xdr:to>
    <xdr:cxnSp macro="">
      <xdr:nvCxnSpPr>
        <xdr:cNvPr id="328" name="直線コネクタ 327"/>
        <xdr:cNvCxnSpPr/>
      </xdr:nvCxnSpPr>
      <xdr:spPr>
        <a:xfrm flipV="1">
          <a:off x="13512800" y="1018600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xdr:rowOff>
    </xdr:from>
    <xdr:to>
      <xdr:col>24</xdr:col>
      <xdr:colOff>609600</xdr:colOff>
      <xdr:row>59</xdr:row>
      <xdr:rowOff>101721</xdr:rowOff>
    </xdr:to>
    <xdr:sp macro="" textlink="">
      <xdr:nvSpPr>
        <xdr:cNvPr id="338" name="円/楕円 337"/>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16648</xdr:rowOff>
    </xdr:from>
    <xdr:ext cx="762000" cy="259045"/>
    <xdr:sp macro="" textlink="">
      <xdr:nvSpPr>
        <xdr:cNvPr id="339" name="定員管理の状況該当値テキスト"/>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165826</xdr:rowOff>
    </xdr:from>
    <xdr:to>
      <xdr:col>23</xdr:col>
      <xdr:colOff>457200</xdr:colOff>
      <xdr:row>59</xdr:row>
      <xdr:rowOff>95976</xdr:rowOff>
    </xdr:to>
    <xdr:sp macro="" textlink="">
      <xdr:nvSpPr>
        <xdr:cNvPr id="340" name="円/楕円 339"/>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106153</xdr:rowOff>
    </xdr:from>
    <xdr:ext cx="736600" cy="259045"/>
    <xdr:sp macro="" textlink="">
      <xdr:nvSpPr>
        <xdr:cNvPr id="341" name="テキスト ボックス 340"/>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xdr:rowOff>
    </xdr:from>
    <xdr:to>
      <xdr:col>22</xdr:col>
      <xdr:colOff>254000</xdr:colOff>
      <xdr:row>59</xdr:row>
      <xdr:rowOff>102870</xdr:rowOff>
    </xdr:to>
    <xdr:sp macro="" textlink="">
      <xdr:nvSpPr>
        <xdr:cNvPr id="342" name="円/楕円 341"/>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113047</xdr:rowOff>
    </xdr:from>
    <xdr:ext cx="762000" cy="259045"/>
    <xdr:sp macro="" textlink="">
      <xdr:nvSpPr>
        <xdr:cNvPr id="343" name="テキスト ボックス 342"/>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19655</xdr:rowOff>
    </xdr:from>
    <xdr:to>
      <xdr:col>21</xdr:col>
      <xdr:colOff>50800</xdr:colOff>
      <xdr:row>59</xdr:row>
      <xdr:rowOff>121255</xdr:rowOff>
    </xdr:to>
    <xdr:sp macro="" textlink="">
      <xdr:nvSpPr>
        <xdr:cNvPr id="344" name="円/楕円 343"/>
        <xdr:cNvSpPr/>
      </xdr:nvSpPr>
      <xdr:spPr>
        <a:xfrm>
          <a:off x="14351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131432</xdr:rowOff>
    </xdr:from>
    <xdr:ext cx="762000" cy="259045"/>
    <xdr:sp macro="" textlink="">
      <xdr:nvSpPr>
        <xdr:cNvPr id="345" name="テキスト ボックス 344"/>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21953</xdr:rowOff>
    </xdr:from>
    <xdr:to>
      <xdr:col>19</xdr:col>
      <xdr:colOff>533400</xdr:colOff>
      <xdr:row>59</xdr:row>
      <xdr:rowOff>123553</xdr:rowOff>
    </xdr:to>
    <xdr:sp macro="" textlink="">
      <xdr:nvSpPr>
        <xdr:cNvPr id="346" name="円/楕円 345"/>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133730</xdr:rowOff>
    </xdr:from>
    <xdr:ext cx="762000" cy="259045"/>
    <xdr:sp macro="" textlink="">
      <xdr:nvSpPr>
        <xdr:cNvPr id="347" name="テキスト ボックス 346"/>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償還の進捗による元利償還金の減や清掃工場整備事業債負担金の減などにより着実に改善し，類似団体と</a:t>
          </a:r>
          <a:r>
            <a:rPr kumimoji="1" lang="ja-JP" altLang="en-US" sz="1300">
              <a:solidFill>
                <a:sysClr val="windowText" lastClr="000000"/>
              </a:solidFill>
              <a:latin typeface="ＭＳ Ｐゴシック"/>
            </a:rPr>
            <a:t>比較して</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ポイント低くなっている。</a:t>
          </a:r>
          <a:r>
            <a:rPr kumimoji="1" lang="ja-JP" altLang="en-US" sz="1300">
              <a:latin typeface="ＭＳ Ｐゴシック"/>
            </a:rPr>
            <a:t>今後も，新規の起債発行額を抑制するとともに，既往債の借換など，元利償還額の抑制に努める。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102870</xdr:rowOff>
    </xdr:to>
    <xdr:cxnSp macro="">
      <xdr:nvCxnSpPr>
        <xdr:cNvPr id="377" name="直線コネクタ 376"/>
        <xdr:cNvCxnSpPr/>
      </xdr:nvCxnSpPr>
      <xdr:spPr>
        <a:xfrm flipV="1">
          <a:off x="16179800" y="6846253"/>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145097</xdr:rowOff>
    </xdr:to>
    <xdr:cxnSp macro="">
      <xdr:nvCxnSpPr>
        <xdr:cNvPr id="380" name="直線コネクタ 379"/>
        <xdr:cNvCxnSpPr/>
      </xdr:nvCxnSpPr>
      <xdr:spPr>
        <a:xfrm flipV="1">
          <a:off x="15290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40</xdr:row>
      <xdr:rowOff>151130</xdr:rowOff>
    </xdr:to>
    <xdr:cxnSp macro="">
      <xdr:nvCxnSpPr>
        <xdr:cNvPr id="383" name="直線コネクタ 382"/>
        <xdr:cNvCxnSpPr/>
      </xdr:nvCxnSpPr>
      <xdr:spPr>
        <a:xfrm flipV="1">
          <a:off x="14401800" y="700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15875</xdr:rowOff>
    </xdr:to>
    <xdr:cxnSp macro="">
      <xdr:nvCxnSpPr>
        <xdr:cNvPr id="386" name="直線コネクタ 385"/>
        <xdr:cNvCxnSpPr/>
      </xdr:nvCxnSpPr>
      <xdr:spPr>
        <a:xfrm flipV="1">
          <a:off x="13512800" y="700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6" name="円/楕円 395"/>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7"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8" name="円/楕円 39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9" name="テキスト ボックス 39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400" name="円/楕円 399"/>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401" name="テキスト ボックス 40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5" name="テキスト ボックス 40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抑制などによる地方債現在高の減，立替施行償還額の減などにより将来負担額が減額となっているとともに，財政調整基金など基金の積立により充当可能財源が増加したため，比率が改善している。今後も，適正な起債管理や基金残高の確保など，財政健全化に取り組んで行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83248</xdr:rowOff>
    </xdr:from>
    <xdr:to>
      <xdr:col>23</xdr:col>
      <xdr:colOff>406400</xdr:colOff>
      <xdr:row>16</xdr:row>
      <xdr:rowOff>34258</xdr:rowOff>
    </xdr:to>
    <xdr:cxnSp macro="">
      <xdr:nvCxnSpPr>
        <xdr:cNvPr id="435" name="直線コネクタ 434"/>
        <xdr:cNvCxnSpPr/>
      </xdr:nvCxnSpPr>
      <xdr:spPr>
        <a:xfrm flipV="1">
          <a:off x="15290800" y="2654998"/>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34258</xdr:rowOff>
    </xdr:from>
    <xdr:to>
      <xdr:col>22</xdr:col>
      <xdr:colOff>203200</xdr:colOff>
      <xdr:row>16</xdr:row>
      <xdr:rowOff>83121</xdr:rowOff>
    </xdr:to>
    <xdr:cxnSp macro="">
      <xdr:nvCxnSpPr>
        <xdr:cNvPr id="438" name="直線コネクタ 437"/>
        <xdr:cNvCxnSpPr/>
      </xdr:nvCxnSpPr>
      <xdr:spPr>
        <a:xfrm flipV="1">
          <a:off x="14401800" y="277745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83121</xdr:rowOff>
    </xdr:from>
    <xdr:to>
      <xdr:col>21</xdr:col>
      <xdr:colOff>0</xdr:colOff>
      <xdr:row>16</xdr:row>
      <xdr:rowOff>155511</xdr:rowOff>
    </xdr:to>
    <xdr:cxnSp macro="">
      <xdr:nvCxnSpPr>
        <xdr:cNvPr id="441" name="直線コネクタ 440"/>
        <xdr:cNvCxnSpPr/>
      </xdr:nvCxnSpPr>
      <xdr:spPr>
        <a:xfrm flipV="1">
          <a:off x="13512800" y="282632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4" name="フローチャート : 判断 443"/>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5" name="テキスト ボックス 444"/>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6" name="フローチャート : 判断 445"/>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7" name="テキスト ボックス 446"/>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15</xdr:row>
      <xdr:rowOff>32448</xdr:rowOff>
    </xdr:from>
    <xdr:to>
      <xdr:col>23</xdr:col>
      <xdr:colOff>457200</xdr:colOff>
      <xdr:row>15</xdr:row>
      <xdr:rowOff>134048</xdr:rowOff>
    </xdr:to>
    <xdr:sp macro="" textlink="">
      <xdr:nvSpPr>
        <xdr:cNvPr id="453" name="円/楕円 452"/>
        <xdr:cNvSpPr/>
      </xdr:nvSpPr>
      <xdr:spPr>
        <a:xfrm>
          <a:off x="16129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144225</xdr:rowOff>
    </xdr:from>
    <xdr:ext cx="736600" cy="259045"/>
    <xdr:sp macro="" textlink="">
      <xdr:nvSpPr>
        <xdr:cNvPr id="454" name="テキスト ボックス 453"/>
        <xdr:cNvSpPr txBox="1"/>
      </xdr:nvSpPr>
      <xdr:spPr>
        <a:xfrm>
          <a:off x="15798800" y="237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154908</xdr:rowOff>
    </xdr:from>
    <xdr:to>
      <xdr:col>22</xdr:col>
      <xdr:colOff>254000</xdr:colOff>
      <xdr:row>16</xdr:row>
      <xdr:rowOff>85058</xdr:rowOff>
    </xdr:to>
    <xdr:sp macro="" textlink="">
      <xdr:nvSpPr>
        <xdr:cNvPr id="455" name="円/楕円 454"/>
        <xdr:cNvSpPr/>
      </xdr:nvSpPr>
      <xdr:spPr>
        <a:xfrm>
          <a:off x="15240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95235</xdr:rowOff>
    </xdr:from>
    <xdr:ext cx="762000" cy="259045"/>
    <xdr:sp macro="" textlink="">
      <xdr:nvSpPr>
        <xdr:cNvPr id="456" name="テキスト ボックス 455"/>
        <xdr:cNvSpPr txBox="1"/>
      </xdr:nvSpPr>
      <xdr:spPr>
        <a:xfrm>
          <a:off x="14909800" y="249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32321</xdr:rowOff>
    </xdr:from>
    <xdr:to>
      <xdr:col>21</xdr:col>
      <xdr:colOff>50800</xdr:colOff>
      <xdr:row>16</xdr:row>
      <xdr:rowOff>133921</xdr:rowOff>
    </xdr:to>
    <xdr:sp macro="" textlink="">
      <xdr:nvSpPr>
        <xdr:cNvPr id="457" name="円/楕円 456"/>
        <xdr:cNvSpPr/>
      </xdr:nvSpPr>
      <xdr:spPr>
        <a:xfrm>
          <a:off x="14351000" y="27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144098</xdr:rowOff>
    </xdr:from>
    <xdr:ext cx="762000" cy="259045"/>
    <xdr:sp macro="" textlink="">
      <xdr:nvSpPr>
        <xdr:cNvPr id="458" name="テキスト ボックス 457"/>
        <xdr:cNvSpPr txBox="1"/>
      </xdr:nvSpPr>
      <xdr:spPr>
        <a:xfrm>
          <a:off x="14020800" y="25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104711</xdr:rowOff>
    </xdr:from>
    <xdr:to>
      <xdr:col>19</xdr:col>
      <xdr:colOff>533400</xdr:colOff>
      <xdr:row>17</xdr:row>
      <xdr:rowOff>34861</xdr:rowOff>
    </xdr:to>
    <xdr:sp macro="" textlink="">
      <xdr:nvSpPr>
        <xdr:cNvPr id="459" name="円/楕円 458"/>
        <xdr:cNvSpPr/>
      </xdr:nvSpPr>
      <xdr:spPr>
        <a:xfrm>
          <a:off x="13462000" y="2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45038</xdr:rowOff>
    </xdr:from>
    <xdr:ext cx="762000" cy="259045"/>
    <xdr:sp macro="" textlink="">
      <xdr:nvSpPr>
        <xdr:cNvPr id="460" name="テキスト ボックス 459"/>
        <xdr:cNvSpPr txBox="1"/>
      </xdr:nvSpPr>
      <xdr:spPr>
        <a:xfrm>
          <a:off x="13131800" y="261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茨城県龍ケ崎市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79,125
77,822
78.55
25,304,689
23,299,250
1,063,749
15,021,342
25,297,907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年度に実施した給与減額支給措置が終了したことに伴い，前年度と比較して</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ポイント上昇したが，類似団体平均と比較すると低い水準で推移している。</a:t>
          </a:r>
          <a:endParaRPr kumimoji="1" lang="en-US" altLang="ja-JP" sz="1300">
            <a:solidFill>
              <a:sysClr val="windowText" lastClr="000000"/>
            </a:solidFill>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今後も，平成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年度に策定した第</a:t>
          </a:r>
          <a:r>
            <a:rPr kumimoji="1" lang="en-US" altLang="ja-JP" sz="1300">
              <a:solidFill>
                <a:sysClr val="windowText" lastClr="000000"/>
              </a:solidFill>
              <a:latin typeface="ＭＳ Ｐゴシック"/>
            </a:rPr>
            <a:t>6</a:t>
          </a:r>
          <a:r>
            <a:rPr kumimoji="1" lang="ja-JP" altLang="en-US" sz="1300">
              <a:solidFill>
                <a:sysClr val="windowText" lastClr="000000"/>
              </a:solidFill>
              <a:latin typeface="ＭＳ Ｐゴシック"/>
            </a:rPr>
            <a:t>次人</a:t>
          </a:r>
          <a:r>
            <a:rPr kumimoji="1" lang="ja-JP" altLang="en-US" sz="1300">
              <a:latin typeface="ＭＳ Ｐゴシック"/>
            </a:rPr>
            <a:t>員管理計画に基づく取組を推進し，適正に管理していく。</a:t>
          </a:r>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88900</xdr:rowOff>
    </xdr:to>
    <xdr:cxnSp macro="">
      <xdr:nvCxnSpPr>
        <xdr:cNvPr id="64" name="直線コネクタ 63"/>
        <xdr:cNvCxnSpPr/>
      </xdr:nvCxnSpPr>
      <xdr:spPr>
        <a:xfrm>
          <a:off x="3987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16510</xdr:rowOff>
    </xdr:to>
    <xdr:cxnSp macro="">
      <xdr:nvCxnSpPr>
        <xdr:cNvPr id="67" name="直線コネクタ 66"/>
        <xdr:cNvCxnSpPr/>
      </xdr:nvCxnSpPr>
      <xdr:spPr>
        <a:xfrm flipV="1">
          <a:off x="3098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24130</xdr:rowOff>
    </xdr:to>
    <xdr:cxnSp macro="">
      <xdr:nvCxnSpPr>
        <xdr:cNvPr id="70" name="直線コネクタ 69"/>
        <xdr:cNvCxnSpPr/>
      </xdr:nvCxnSpPr>
      <xdr:spPr>
        <a:xfrm flipV="1">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24130</xdr:rowOff>
    </xdr:to>
    <xdr:cxnSp macro="">
      <xdr:nvCxnSpPr>
        <xdr:cNvPr id="73" name="直線コネクタ 72"/>
        <xdr:cNvCxnSpPr/>
      </xdr:nvCxnSpPr>
      <xdr:spPr>
        <a:xfrm>
          <a:off x="1320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7"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8" name="テキスト ボックス 87"/>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1" name="円/楕円 90"/>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2" name="テキスト ボックス 91"/>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施設管理マネジメントの導入，委託業務の精査により施設管理経費の削減を行ってきており，類似団体平均値を下回っている。前年度から上昇しているのは，総合運動公園の管理に指定管理者制度を導入したことが主な要因である。</a:t>
          </a:r>
          <a:endParaRPr kumimoji="1" lang="en-US" altLang="ja-JP" sz="1300">
            <a:latin typeface="ＭＳ Ｐゴシック"/>
          </a:endParaRPr>
        </a:p>
        <a:p>
          <a:r>
            <a:rPr kumimoji="1" lang="ja-JP" altLang="en-US" sz="1300">
              <a:latin typeface="ＭＳ Ｐゴシック"/>
            </a:rPr>
            <a:t>　施設管理経費の削減に継続して取り組み，物件費の中でも割合が高い，需要費や委託料の縮減に努める。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111760</xdr:rowOff>
    </xdr:to>
    <xdr:cxnSp macro="">
      <xdr:nvCxnSpPr>
        <xdr:cNvPr id="125" name="直線コネクタ 124"/>
        <xdr:cNvCxnSpPr/>
      </xdr:nvCxnSpPr>
      <xdr:spPr>
        <a:xfrm>
          <a:off x="15671800" y="2755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12700</xdr:rowOff>
    </xdr:to>
    <xdr:cxnSp macro="">
      <xdr:nvCxnSpPr>
        <xdr:cNvPr id="128" name="直線コネクタ 127"/>
        <xdr:cNvCxnSpPr/>
      </xdr:nvCxnSpPr>
      <xdr:spPr>
        <a:xfrm>
          <a:off x="14782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27940</xdr:rowOff>
    </xdr:to>
    <xdr:cxnSp macro="">
      <xdr:nvCxnSpPr>
        <xdr:cNvPr id="131" name="直線コネクタ 130"/>
        <xdr:cNvCxnSpPr/>
      </xdr:nvCxnSpPr>
      <xdr:spPr>
        <a:xfrm flipV="1">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27940</xdr:rowOff>
    </xdr:to>
    <xdr:cxnSp macro="">
      <xdr:nvCxnSpPr>
        <xdr:cNvPr id="134" name="直線コネクタ 133"/>
        <xdr:cNvCxnSpPr/>
      </xdr:nvCxnSpPr>
      <xdr:spPr>
        <a:xfrm>
          <a:off x="13004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類似団体平均を上回っており，依然として増加している。平成</a:t>
          </a:r>
          <a:r>
            <a:rPr kumimoji="1" lang="en-US" altLang="ja-JP" sz="1300">
              <a:latin typeface="ＭＳ Ｐゴシック"/>
            </a:rPr>
            <a:t>26</a:t>
          </a:r>
          <a:r>
            <a:rPr kumimoji="1" lang="ja-JP" altLang="en-US" sz="1300">
              <a:latin typeface="ＭＳ Ｐゴシック"/>
            </a:rPr>
            <a:t>年度は，生活保護費の前年度からの伸び（Ｈ</a:t>
          </a:r>
          <a:r>
            <a:rPr kumimoji="1" lang="en-US" altLang="ja-JP" sz="1300">
              <a:latin typeface="ＭＳ Ｐゴシック"/>
            </a:rPr>
            <a:t>24</a:t>
          </a:r>
          <a:r>
            <a:rPr kumimoji="1" lang="ja-JP" altLang="en-US" sz="1300">
              <a:latin typeface="ＭＳ Ｐゴシック"/>
            </a:rPr>
            <a:t>→Ｈ</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10.48%</a:t>
          </a:r>
          <a:r>
            <a:rPr kumimoji="1" lang="ja-JP" altLang="en-US" sz="1300">
              <a:latin typeface="ＭＳ Ｐゴシック"/>
            </a:rPr>
            <a:t>増，Ｈ</a:t>
          </a:r>
          <a:r>
            <a:rPr kumimoji="1" lang="en-US" altLang="ja-JP" sz="1300">
              <a:latin typeface="ＭＳ Ｐゴシック"/>
            </a:rPr>
            <a:t>25</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0.39%</a:t>
          </a:r>
          <a:r>
            <a:rPr kumimoji="1" lang="ja-JP" altLang="en-US" sz="1300">
              <a:latin typeface="ＭＳ Ｐゴシック"/>
            </a:rPr>
            <a:t>増）は抑制されたが，障がい者自立支援給付費（Ｈ</a:t>
          </a:r>
          <a:r>
            <a:rPr kumimoji="1" lang="en-US" altLang="ja-JP" sz="1300">
              <a:latin typeface="ＭＳ Ｐゴシック"/>
            </a:rPr>
            <a:t>24</a:t>
          </a:r>
          <a:r>
            <a:rPr kumimoji="1" lang="ja-JP" altLang="en-US" sz="1300">
              <a:latin typeface="ＭＳ Ｐゴシック"/>
            </a:rPr>
            <a:t>→Ｈ</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7.53%</a:t>
          </a:r>
          <a:r>
            <a:rPr kumimoji="1" lang="ja-JP" altLang="en-US" sz="1300">
              <a:latin typeface="ＭＳ Ｐゴシック"/>
            </a:rPr>
            <a:t>増，Ｈ</a:t>
          </a:r>
          <a:r>
            <a:rPr kumimoji="1" lang="en-US" altLang="ja-JP" sz="1300">
              <a:latin typeface="ＭＳ Ｐゴシック"/>
            </a:rPr>
            <a:t>25</a:t>
          </a:r>
          <a:r>
            <a:rPr kumimoji="1" lang="ja-JP" altLang="en-US" sz="1300">
              <a:latin typeface="ＭＳ Ｐゴシック"/>
            </a:rPr>
            <a:t>→Ｈ</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10.73%</a:t>
          </a:r>
          <a:r>
            <a:rPr kumimoji="1" lang="ja-JP" altLang="en-US" sz="1300">
              <a:latin typeface="ＭＳ Ｐゴシック"/>
            </a:rPr>
            <a:t>増）は依然として伸びており，全体として増加傾向は変わらない。</a:t>
          </a:r>
          <a:endParaRPr kumimoji="1" lang="en-US" altLang="ja-JP" sz="1300">
            <a:latin typeface="ＭＳ Ｐゴシック"/>
          </a:endParaRPr>
        </a:p>
        <a:p>
          <a:r>
            <a:rPr kumimoji="1" lang="ja-JP" altLang="en-US" sz="1300">
              <a:latin typeface="ＭＳ Ｐゴシック"/>
            </a:rPr>
            <a:t>　今後も少子高齢化の進展により，扶助費の増加が見込まれるが，適正な認定や進行に継続して取り組んで行く。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54610</xdr:rowOff>
    </xdr:to>
    <xdr:cxnSp macro="">
      <xdr:nvCxnSpPr>
        <xdr:cNvPr id="186" name="直線コネクタ 185"/>
        <xdr:cNvCxnSpPr/>
      </xdr:nvCxnSpPr>
      <xdr:spPr>
        <a:xfrm>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46990</xdr:rowOff>
    </xdr:to>
    <xdr:cxnSp macro="">
      <xdr:nvCxnSpPr>
        <xdr:cNvPr id="189" name="直線コネクタ 188"/>
        <xdr:cNvCxnSpPr/>
      </xdr:nvCxnSpPr>
      <xdr:spPr>
        <a:xfrm>
          <a:off x="3098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24130</xdr:rowOff>
    </xdr:to>
    <xdr:cxnSp macro="">
      <xdr:nvCxnSpPr>
        <xdr:cNvPr id="192" name="直線コネクタ 191"/>
        <xdr:cNvCxnSpPr/>
      </xdr:nvCxnSpPr>
      <xdr:spPr>
        <a:xfrm>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54</xdr:row>
      <xdr:rowOff>149860</xdr:rowOff>
    </xdr:to>
    <xdr:cxnSp macro="">
      <xdr:nvCxnSpPr>
        <xdr:cNvPr id="195" name="直線コネクタ 194"/>
        <xdr:cNvCxnSpPr/>
      </xdr:nvCxnSpPr>
      <xdr:spPr>
        <a:xfrm>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xdr:rowOff>
    </xdr:from>
    <xdr:to>
      <xdr:col>7</xdr:col>
      <xdr:colOff>66675</xdr:colOff>
      <xdr:row>55</xdr:row>
      <xdr:rowOff>105410</xdr:rowOff>
    </xdr:to>
    <xdr:sp macro="" textlink="">
      <xdr:nvSpPr>
        <xdr:cNvPr id="205" name="円/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147337</xdr:rowOff>
    </xdr:from>
    <xdr:ext cx="762000" cy="259045"/>
    <xdr:sp macro="" textlink="">
      <xdr:nvSpPr>
        <xdr:cNvPr id="206" name="扶助費該当値テキスト"/>
        <xdr:cNvSpPr txBox="1"/>
      </xdr:nvSpPr>
      <xdr:spPr>
        <a:xfrm>
          <a:off x="49149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7" name="円/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08" name="テキスト ボックス 207"/>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59707</xdr:rowOff>
    </xdr:from>
    <xdr:ext cx="762000" cy="259045"/>
    <xdr:sp macro="" textlink="">
      <xdr:nvSpPr>
        <xdr:cNvPr id="210" name="テキスト ボックス 209"/>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11" name="円/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13987</xdr:rowOff>
    </xdr:from>
    <xdr:ext cx="762000" cy="259045"/>
    <xdr:sp macro="" textlink="">
      <xdr:nvSpPr>
        <xdr:cNvPr id="212" name="テキスト ボックス 211"/>
        <xdr:cNvSpPr txBox="1"/>
      </xdr:nvSpPr>
      <xdr:spPr>
        <a:xfrm>
          <a:off x="1828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3" name="円/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6367</xdr:rowOff>
    </xdr:from>
    <xdr:ext cx="762000" cy="259045"/>
    <xdr:sp macro="" textlink="">
      <xdr:nvSpPr>
        <xdr:cNvPr id="214" name="テキスト ボックス 213"/>
        <xdr:cNvSpPr txBox="1"/>
      </xdr:nvSpPr>
      <xdr:spPr>
        <a:xfrm>
          <a:off x="939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80">
              <a:latin typeface="ＭＳ Ｐゴシック"/>
            </a:rPr>
            <a:t>　</a:t>
          </a:r>
          <a:r>
            <a:rPr kumimoji="1" lang="ja-JP" altLang="en-US" sz="1250">
              <a:latin typeface="ＭＳ Ｐゴシック"/>
            </a:rPr>
            <a:t>類似団体平均と比較して</a:t>
          </a:r>
          <a:r>
            <a:rPr kumimoji="1" lang="en-US" altLang="ja-JP" sz="1250">
              <a:solidFill>
                <a:sysClr val="windowText" lastClr="000000"/>
              </a:solidFill>
              <a:latin typeface="ＭＳ Ｐゴシック"/>
            </a:rPr>
            <a:t>2.7</a:t>
          </a:r>
          <a:r>
            <a:rPr kumimoji="1" lang="ja-JP" altLang="en-US" sz="1250">
              <a:solidFill>
                <a:sysClr val="windowText" lastClr="000000"/>
              </a:solidFill>
              <a:latin typeface="ＭＳ Ｐゴシック"/>
            </a:rPr>
            <a:t>ポイント低くなっているが，前年度と比較すると</a:t>
          </a:r>
          <a:r>
            <a:rPr kumimoji="1" lang="en-US" altLang="ja-JP" sz="1250">
              <a:solidFill>
                <a:sysClr val="windowText" lastClr="000000"/>
              </a:solidFill>
              <a:latin typeface="ＭＳ Ｐゴシック"/>
            </a:rPr>
            <a:t>0.3</a:t>
          </a:r>
          <a:r>
            <a:rPr kumimoji="1" lang="ja-JP" altLang="en-US" sz="1250">
              <a:solidFill>
                <a:sysClr val="windowText" lastClr="000000"/>
              </a:solidFill>
              <a:latin typeface="ＭＳ Ｐゴシック"/>
            </a:rPr>
            <a:t>ポイント増加している。繰出金の増加が要因であるが，中でも，公共下水道事業特別会計への繰出金の増加が主となっている。下水道事業については，新規の建設改良費の抑制など</a:t>
          </a:r>
          <a:r>
            <a:rPr kumimoji="1" lang="ja-JP" altLang="en-US" sz="1250">
              <a:latin typeface="ＭＳ Ｐゴシック"/>
            </a:rPr>
            <a:t>経費を削減するとともに有収水量の確保など増収に取り組み，一般会計等で負担する経費以外の繰出金を圧縮する。その他の繰出金についても，財政健全化に努め，一般会計への依存を抑制していく。</a:t>
          </a:r>
          <a:endParaRPr kumimoji="1" lang="en-US" altLang="ja-JP" sz="12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146050</xdr:rowOff>
    </xdr:to>
    <xdr:cxnSp macro="">
      <xdr:nvCxnSpPr>
        <xdr:cNvPr id="247" name="直線コネクタ 246"/>
        <xdr:cNvCxnSpPr/>
      </xdr:nvCxnSpPr>
      <xdr:spPr>
        <a:xfrm>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153670</xdr:rowOff>
    </xdr:to>
    <xdr:cxnSp macro="">
      <xdr:nvCxnSpPr>
        <xdr:cNvPr id="250" name="直線コネクタ 249"/>
        <xdr:cNvCxnSpPr/>
      </xdr:nvCxnSpPr>
      <xdr:spPr>
        <a:xfrm flipV="1">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153670</xdr:rowOff>
    </xdr:to>
    <xdr:cxnSp macro="">
      <xdr:nvCxnSpPr>
        <xdr:cNvPr id="253" name="直線コネクタ 252"/>
        <xdr:cNvCxnSpPr/>
      </xdr:nvCxnSpPr>
      <xdr:spPr>
        <a:xfrm>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130810</xdr:rowOff>
    </xdr:to>
    <xdr:cxnSp macro="">
      <xdr:nvCxnSpPr>
        <xdr:cNvPr id="256" name="直線コネクタ 255"/>
        <xdr:cNvCxnSpPr/>
      </xdr:nvCxnSpPr>
      <xdr:spPr>
        <a:xfrm>
          <a:off x="13004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8" name="円/楕円 267"/>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9" name="テキスト ボックス 268"/>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0" name="円/楕円 269"/>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1" name="テキスト ボックス 270"/>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補助費等に係る経常収支比率は，ごみ処理施設に係る負担金の償還の進捗に伴い減少しているが，依然として類似団体と比較すると高水準で推移している。</a:t>
          </a:r>
          <a:endParaRPr kumimoji="1" lang="en-US" altLang="ja-JP" sz="1300">
            <a:latin typeface="ＭＳ Ｐゴシック"/>
          </a:endParaRPr>
        </a:p>
        <a:p>
          <a:r>
            <a:rPr kumimoji="1" lang="ja-JP" altLang="en-US" sz="1300">
              <a:latin typeface="ＭＳ Ｐゴシック"/>
            </a:rPr>
            <a:t>　各種補助金等の必要性，効果を定期的に点検するとともに，一部事務組合の運営の効率化など経営健全化を推進し，比率の改善に努める。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74422</xdr:rowOff>
    </xdr:to>
    <xdr:cxnSp macro="">
      <xdr:nvCxnSpPr>
        <xdr:cNvPr id="305" name="直線コネクタ 304"/>
        <xdr:cNvCxnSpPr/>
      </xdr:nvCxnSpPr>
      <xdr:spPr>
        <a:xfrm flipV="1">
          <a:off x="15671800" y="63494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38</xdr:row>
      <xdr:rowOff>3556</xdr:rowOff>
    </xdr:to>
    <xdr:cxnSp macro="">
      <xdr:nvCxnSpPr>
        <xdr:cNvPr id="308" name="直線コネクタ 307"/>
        <xdr:cNvCxnSpPr/>
      </xdr:nvCxnSpPr>
      <xdr:spPr>
        <a:xfrm flipV="1">
          <a:off x="14782800" y="6418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35560</xdr:rowOff>
    </xdr:to>
    <xdr:cxnSp macro="">
      <xdr:nvCxnSpPr>
        <xdr:cNvPr id="311" name="直線コネクタ 310"/>
        <xdr:cNvCxnSpPr/>
      </xdr:nvCxnSpPr>
      <xdr:spPr>
        <a:xfrm flipV="1">
          <a:off x="13893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72136</xdr:rowOff>
    </xdr:to>
    <xdr:cxnSp macro="">
      <xdr:nvCxnSpPr>
        <xdr:cNvPr id="314" name="直線コネクタ 313"/>
        <xdr:cNvCxnSpPr/>
      </xdr:nvCxnSpPr>
      <xdr:spPr>
        <a:xfrm flipV="1">
          <a:off x="13004800" y="6550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4" name="円/楕円 323"/>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5"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6" name="円/楕円 325"/>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7" name="テキスト ボックス 326"/>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8" name="円/楕円 327"/>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9" name="テキスト ボックス 328"/>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0" name="円/楕円 329"/>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1" name="テキスト ボックス 330"/>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2" name="円/楕円 331"/>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3" name="テキスト ボックス 332"/>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償還の進捗により，前年度から</a:t>
          </a:r>
          <a:r>
            <a:rPr kumimoji="1" lang="en-US" altLang="ja-JP" sz="1300" baseline="0">
              <a:latin typeface="ＭＳ Ｐゴシック"/>
            </a:rPr>
            <a:t>1.2</a:t>
          </a:r>
          <a:r>
            <a:rPr kumimoji="1" lang="ja-JP" altLang="en-US" sz="1300" baseline="0">
              <a:latin typeface="ＭＳ Ｐゴシック"/>
            </a:rPr>
            <a:t>ポイント改善したものの，平成</a:t>
          </a:r>
          <a:r>
            <a:rPr kumimoji="1" lang="en-US" altLang="ja-JP" sz="1300" baseline="0">
              <a:latin typeface="ＭＳ Ｐゴシック"/>
            </a:rPr>
            <a:t>23</a:t>
          </a:r>
          <a:r>
            <a:rPr kumimoji="1" lang="ja-JP" altLang="en-US" sz="1300" baseline="0">
              <a:latin typeface="ＭＳ Ｐゴシック"/>
            </a:rPr>
            <a:t>年度以降，類似団体平均を上回っている状況である。要因として，ニュータウン開発に伴う先行投資にかかる償還が高止まりで推移していることが挙げられる。</a:t>
          </a:r>
          <a:endParaRPr kumimoji="1" lang="en-US" altLang="ja-JP" sz="1300" baseline="0">
            <a:latin typeface="ＭＳ Ｐゴシック"/>
          </a:endParaRPr>
        </a:p>
        <a:p>
          <a:r>
            <a:rPr kumimoji="1" lang="ja-JP" altLang="en-US" sz="1300" baseline="0">
              <a:latin typeface="ＭＳ Ｐゴシック"/>
            </a:rPr>
            <a:t>　今後，償還の進捗による逓減が見込まれるが，新規発行の</a:t>
          </a:r>
          <a:r>
            <a:rPr kumimoji="1" lang="ja-JP" altLang="en-US" sz="1300" baseline="0">
              <a:solidFill>
                <a:sysClr val="windowText" lastClr="000000"/>
              </a:solidFill>
              <a:latin typeface="ＭＳ Ｐゴシック"/>
            </a:rPr>
            <a:t>抑制を</a:t>
          </a:r>
          <a:r>
            <a:rPr kumimoji="1" lang="ja-JP" altLang="en-US" sz="1300" baseline="0">
              <a:latin typeface="ＭＳ Ｐゴシック"/>
            </a:rPr>
            <a:t>継続するとともに，既往債の借換などにより公債費の削減に努める。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122428</xdr:rowOff>
    </xdr:to>
    <xdr:cxnSp macro="">
      <xdr:nvCxnSpPr>
        <xdr:cNvPr id="363" name="直線コネクタ 362"/>
        <xdr:cNvCxnSpPr/>
      </xdr:nvCxnSpPr>
      <xdr:spPr>
        <a:xfrm flipV="1">
          <a:off x="3987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122428</xdr:rowOff>
    </xdr:to>
    <xdr:cxnSp macro="">
      <xdr:nvCxnSpPr>
        <xdr:cNvPr id="366" name="直線コネクタ 365"/>
        <xdr:cNvCxnSpPr/>
      </xdr:nvCxnSpPr>
      <xdr:spPr>
        <a:xfrm>
          <a:off x="3098800" y="13445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76708</xdr:rowOff>
    </xdr:to>
    <xdr:cxnSp macro="">
      <xdr:nvCxnSpPr>
        <xdr:cNvPr id="369" name="直線コネクタ 368"/>
        <xdr:cNvCxnSpPr/>
      </xdr:nvCxnSpPr>
      <xdr:spPr>
        <a:xfrm flipV="1">
          <a:off x="2209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76708</xdr:rowOff>
    </xdr:to>
    <xdr:cxnSp macro="">
      <xdr:nvCxnSpPr>
        <xdr:cNvPr id="372" name="直線コネクタ 371"/>
        <xdr:cNvCxnSpPr/>
      </xdr:nvCxnSpPr>
      <xdr:spPr>
        <a:xfrm>
          <a:off x="1320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2" name="円/楕円 381"/>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3"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84" name="円/楕円 383"/>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85" name="テキスト ボックス 384"/>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6" name="円/楕円 38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7" name="テキスト ボックス 38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8" name="円/楕円 387"/>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89" name="テキスト ボックス 38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0" name="円/楕円 389"/>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1" name="テキスト ボックス 390"/>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平成</a:t>
          </a:r>
          <a:r>
            <a:rPr kumimoji="1" lang="en-US" altLang="ja-JP" sz="1250">
              <a:latin typeface="ＭＳ Ｐゴシック"/>
            </a:rPr>
            <a:t>25</a:t>
          </a:r>
          <a:r>
            <a:rPr kumimoji="1" lang="ja-JP" altLang="en-US" sz="1250">
              <a:latin typeface="ＭＳ Ｐゴシック"/>
            </a:rPr>
            <a:t>年度から類似団体平均を下回り，改善基調にあるが，前年度と比較すると，</a:t>
          </a:r>
          <a:r>
            <a:rPr kumimoji="1" lang="en-US" altLang="ja-JP" sz="1250">
              <a:latin typeface="ＭＳ Ｐゴシック"/>
            </a:rPr>
            <a:t>0.4</a:t>
          </a:r>
          <a:r>
            <a:rPr kumimoji="1" lang="ja-JP" altLang="en-US" sz="1250">
              <a:latin typeface="ＭＳ Ｐゴシック"/>
            </a:rPr>
            <a:t>ポイント上昇した。ごみ処理施設に係る負担金の減に伴い補助費等が減少した一方で，給与減額支給措置の終了による人件費の増や指定管理者制度導入などで増加した物件費の増が主な要因である。今後，社会保障関係費の増や老朽施設の維持管理費等の増加などが見込まれるため，収支両面から財政健全化に継続して取り組み，持続可能な財政基盤の構築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96520</xdr:rowOff>
    </xdr:to>
    <xdr:cxnSp macro="">
      <xdr:nvCxnSpPr>
        <xdr:cNvPr id="424" name="直線コネクタ 423"/>
        <xdr:cNvCxnSpPr/>
      </xdr:nvCxnSpPr>
      <xdr:spPr>
        <a:xfrm>
          <a:off x="15671800" y="12940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76</xdr:row>
      <xdr:rowOff>39370</xdr:rowOff>
    </xdr:to>
    <xdr:cxnSp macro="">
      <xdr:nvCxnSpPr>
        <xdr:cNvPr id="427" name="直線コネクタ 426"/>
        <xdr:cNvCxnSpPr/>
      </xdr:nvCxnSpPr>
      <xdr:spPr>
        <a:xfrm flipV="1">
          <a:off x="14782800" y="129400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58420</xdr:rowOff>
    </xdr:to>
    <xdr:cxnSp macro="">
      <xdr:nvCxnSpPr>
        <xdr:cNvPr id="430" name="直線コネクタ 429"/>
        <xdr:cNvCxnSpPr/>
      </xdr:nvCxnSpPr>
      <xdr:spPr>
        <a:xfrm flipV="1">
          <a:off x="13893800" y="13069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76</xdr:row>
      <xdr:rowOff>58420</xdr:rowOff>
    </xdr:to>
    <xdr:cxnSp macro="">
      <xdr:nvCxnSpPr>
        <xdr:cNvPr id="433" name="直線コネクタ 432"/>
        <xdr:cNvCxnSpPr/>
      </xdr:nvCxnSpPr>
      <xdr:spPr>
        <a:xfrm>
          <a:off x="13004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3" name="円/楕円 442"/>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4"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5" name="円/楕円 444"/>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46" name="テキスト ボックス 445"/>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7" name="円/楕円 446"/>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48" name="テキスト ボックス 44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9" name="円/楕円 448"/>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0" name="テキスト ボックス 44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1" name="円/楕円 450"/>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10177</xdr:rowOff>
    </xdr:from>
    <xdr:ext cx="762000" cy="259045"/>
    <xdr:sp macro="" textlink="">
      <xdr:nvSpPr>
        <xdr:cNvPr id="452" name="テキスト ボックス 451"/>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茨城県龍ケ崎市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53957</xdr:rowOff>
    </xdr:from>
    <xdr:to>
      <xdr:col>4</xdr:col>
      <xdr:colOff>1117600</xdr:colOff>
      <xdr:row>18</xdr:row>
      <xdr:rowOff>150181</xdr:rowOff>
    </xdr:to>
    <xdr:cxnSp macro="">
      <xdr:nvCxnSpPr>
        <xdr:cNvPr id="52" name="直線コネクタ 51"/>
        <xdr:cNvCxnSpPr/>
      </xdr:nvCxnSpPr>
      <xdr:spPr bwMode="auto">
        <a:xfrm flipV="1">
          <a:off x="5003800" y="3187682"/>
          <a:ext cx="647700" cy="9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100510</xdr:rowOff>
    </xdr:from>
    <xdr:to>
      <xdr:col>4</xdr:col>
      <xdr:colOff>469900</xdr:colOff>
      <xdr:row>18</xdr:row>
      <xdr:rowOff>150181</xdr:rowOff>
    </xdr:to>
    <xdr:cxnSp macro="">
      <xdr:nvCxnSpPr>
        <xdr:cNvPr id="55" name="直線コネクタ 54"/>
        <xdr:cNvCxnSpPr/>
      </xdr:nvCxnSpPr>
      <xdr:spPr bwMode="auto">
        <a:xfrm>
          <a:off x="4305300" y="3234235"/>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82434</xdr:rowOff>
    </xdr:from>
    <xdr:to>
      <xdr:col>3</xdr:col>
      <xdr:colOff>904875</xdr:colOff>
      <xdr:row>18</xdr:row>
      <xdr:rowOff>100510</xdr:rowOff>
    </xdr:to>
    <xdr:cxnSp macro="">
      <xdr:nvCxnSpPr>
        <xdr:cNvPr id="58" name="直線コネクタ 57"/>
        <xdr:cNvCxnSpPr/>
      </xdr:nvCxnSpPr>
      <xdr:spPr bwMode="auto">
        <a:xfrm>
          <a:off x="3606800" y="3216159"/>
          <a:ext cx="698500" cy="1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82434</xdr:rowOff>
    </xdr:from>
    <xdr:to>
      <xdr:col>3</xdr:col>
      <xdr:colOff>206375</xdr:colOff>
      <xdr:row>18</xdr:row>
      <xdr:rowOff>105620</xdr:rowOff>
    </xdr:to>
    <xdr:cxnSp macro="">
      <xdr:nvCxnSpPr>
        <xdr:cNvPr id="61" name="直線コネクタ 60"/>
        <xdr:cNvCxnSpPr/>
      </xdr:nvCxnSpPr>
      <xdr:spPr bwMode="auto">
        <a:xfrm flipV="1">
          <a:off x="2908300" y="3216159"/>
          <a:ext cx="698500" cy="23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3157</xdr:rowOff>
    </xdr:from>
    <xdr:to>
      <xdr:col>5</xdr:col>
      <xdr:colOff>34925</xdr:colOff>
      <xdr:row>18</xdr:row>
      <xdr:rowOff>104757</xdr:rowOff>
    </xdr:to>
    <xdr:sp macro="" textlink="">
      <xdr:nvSpPr>
        <xdr:cNvPr id="71" name="円/楕円 70"/>
        <xdr:cNvSpPr/>
      </xdr:nvSpPr>
      <xdr:spPr bwMode="auto">
        <a:xfrm>
          <a:off x="5600700" y="313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146684</xdr:rowOff>
    </xdr:from>
    <xdr:ext cx="762000" cy="259045"/>
    <xdr:sp macro="" textlink="">
      <xdr:nvSpPr>
        <xdr:cNvPr id="72" name="人口1人当たり決算額の推移該当値テキスト130"/>
        <xdr:cNvSpPr txBox="1"/>
      </xdr:nvSpPr>
      <xdr:spPr>
        <a:xfrm>
          <a:off x="5740400" y="310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99381</xdr:rowOff>
    </xdr:from>
    <xdr:to>
      <xdr:col>4</xdr:col>
      <xdr:colOff>520700</xdr:colOff>
      <xdr:row>19</xdr:row>
      <xdr:rowOff>29531</xdr:rowOff>
    </xdr:to>
    <xdr:sp macro="" textlink="">
      <xdr:nvSpPr>
        <xdr:cNvPr id="73" name="円/楕円 72"/>
        <xdr:cNvSpPr/>
      </xdr:nvSpPr>
      <xdr:spPr bwMode="auto">
        <a:xfrm>
          <a:off x="4953000" y="32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14308</xdr:rowOff>
    </xdr:from>
    <xdr:ext cx="736600" cy="259045"/>
    <xdr:sp macro="" textlink="">
      <xdr:nvSpPr>
        <xdr:cNvPr id="74" name="テキスト ボックス 73"/>
        <xdr:cNvSpPr txBox="1"/>
      </xdr:nvSpPr>
      <xdr:spPr>
        <a:xfrm>
          <a:off x="4622800" y="331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49710</xdr:rowOff>
    </xdr:from>
    <xdr:to>
      <xdr:col>3</xdr:col>
      <xdr:colOff>955675</xdr:colOff>
      <xdr:row>18</xdr:row>
      <xdr:rowOff>151309</xdr:rowOff>
    </xdr:to>
    <xdr:sp macro="" textlink="">
      <xdr:nvSpPr>
        <xdr:cNvPr id="75" name="円/楕円 74"/>
        <xdr:cNvSpPr/>
      </xdr:nvSpPr>
      <xdr:spPr bwMode="auto">
        <a:xfrm>
          <a:off x="4254500" y="31834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136087</xdr:rowOff>
    </xdr:from>
    <xdr:ext cx="762000" cy="259045"/>
    <xdr:sp macro="" textlink="">
      <xdr:nvSpPr>
        <xdr:cNvPr id="76" name="テキスト ボックス 75"/>
        <xdr:cNvSpPr txBox="1"/>
      </xdr:nvSpPr>
      <xdr:spPr>
        <a:xfrm>
          <a:off x="3924300" y="32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31634</xdr:rowOff>
    </xdr:from>
    <xdr:to>
      <xdr:col>3</xdr:col>
      <xdr:colOff>257175</xdr:colOff>
      <xdr:row>18</xdr:row>
      <xdr:rowOff>133234</xdr:rowOff>
    </xdr:to>
    <xdr:sp macro="" textlink="">
      <xdr:nvSpPr>
        <xdr:cNvPr id="77" name="円/楕円 76"/>
        <xdr:cNvSpPr/>
      </xdr:nvSpPr>
      <xdr:spPr bwMode="auto">
        <a:xfrm>
          <a:off x="3556000" y="316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118011</xdr:rowOff>
    </xdr:from>
    <xdr:ext cx="762000" cy="259045"/>
    <xdr:sp macro="" textlink="">
      <xdr:nvSpPr>
        <xdr:cNvPr id="78" name="テキスト ボックス 77"/>
        <xdr:cNvSpPr txBox="1"/>
      </xdr:nvSpPr>
      <xdr:spPr>
        <a:xfrm>
          <a:off x="3225800" y="32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54820</xdr:rowOff>
    </xdr:from>
    <xdr:to>
      <xdr:col>2</xdr:col>
      <xdr:colOff>692150</xdr:colOff>
      <xdr:row>18</xdr:row>
      <xdr:rowOff>156421</xdr:rowOff>
    </xdr:to>
    <xdr:sp macro="" textlink="">
      <xdr:nvSpPr>
        <xdr:cNvPr id="79" name="円/楕円 78"/>
        <xdr:cNvSpPr/>
      </xdr:nvSpPr>
      <xdr:spPr bwMode="auto">
        <a:xfrm>
          <a:off x="2857500" y="31885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141197</xdr:rowOff>
    </xdr:from>
    <xdr:ext cx="762000" cy="259045"/>
    <xdr:sp macro="" textlink="">
      <xdr:nvSpPr>
        <xdr:cNvPr id="80" name="テキスト ボックス 79"/>
        <xdr:cNvSpPr txBox="1"/>
      </xdr:nvSpPr>
      <xdr:spPr>
        <a:xfrm>
          <a:off x="2527300" y="32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303822</xdr:rowOff>
    </xdr:from>
    <xdr:to>
      <xdr:col>4</xdr:col>
      <xdr:colOff>1117600</xdr:colOff>
      <xdr:row>36</xdr:row>
      <xdr:rowOff>73946</xdr:rowOff>
    </xdr:to>
    <xdr:cxnSp macro="">
      <xdr:nvCxnSpPr>
        <xdr:cNvPr id="113" name="直線コネクタ 112"/>
        <xdr:cNvCxnSpPr/>
      </xdr:nvCxnSpPr>
      <xdr:spPr bwMode="auto">
        <a:xfrm>
          <a:off x="5003800" y="6914172"/>
          <a:ext cx="647700" cy="11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276943</xdr:rowOff>
    </xdr:from>
    <xdr:to>
      <xdr:col>4</xdr:col>
      <xdr:colOff>469900</xdr:colOff>
      <xdr:row>35</xdr:row>
      <xdr:rowOff>303822</xdr:rowOff>
    </xdr:to>
    <xdr:cxnSp macro="">
      <xdr:nvCxnSpPr>
        <xdr:cNvPr id="116" name="直線コネクタ 115"/>
        <xdr:cNvCxnSpPr/>
      </xdr:nvCxnSpPr>
      <xdr:spPr bwMode="auto">
        <a:xfrm>
          <a:off x="4305300" y="6887293"/>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243529</xdr:rowOff>
    </xdr:from>
    <xdr:to>
      <xdr:col>3</xdr:col>
      <xdr:colOff>904875</xdr:colOff>
      <xdr:row>35</xdr:row>
      <xdr:rowOff>276943</xdr:rowOff>
    </xdr:to>
    <xdr:cxnSp macro="">
      <xdr:nvCxnSpPr>
        <xdr:cNvPr id="119" name="直線コネクタ 118"/>
        <xdr:cNvCxnSpPr/>
      </xdr:nvCxnSpPr>
      <xdr:spPr bwMode="auto">
        <a:xfrm>
          <a:off x="3606800" y="6853879"/>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243529</xdr:rowOff>
    </xdr:from>
    <xdr:to>
      <xdr:col>3</xdr:col>
      <xdr:colOff>206375</xdr:colOff>
      <xdr:row>35</xdr:row>
      <xdr:rowOff>247948</xdr:rowOff>
    </xdr:to>
    <xdr:cxnSp macro="">
      <xdr:nvCxnSpPr>
        <xdr:cNvPr id="122" name="直線コネクタ 121"/>
        <xdr:cNvCxnSpPr/>
      </xdr:nvCxnSpPr>
      <xdr:spPr bwMode="auto">
        <a:xfrm flipV="1">
          <a:off x="2908300" y="6853879"/>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23146</xdr:rowOff>
    </xdr:from>
    <xdr:to>
      <xdr:col>5</xdr:col>
      <xdr:colOff>34925</xdr:colOff>
      <xdr:row>36</xdr:row>
      <xdr:rowOff>124746</xdr:rowOff>
    </xdr:to>
    <xdr:sp macro="" textlink="">
      <xdr:nvSpPr>
        <xdr:cNvPr id="132" name="円/楕円 131"/>
        <xdr:cNvSpPr/>
      </xdr:nvSpPr>
      <xdr:spPr bwMode="auto">
        <a:xfrm>
          <a:off x="5600700" y="6976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338123</xdr:rowOff>
    </xdr:from>
    <xdr:ext cx="762000" cy="259045"/>
    <xdr:sp macro="" textlink="">
      <xdr:nvSpPr>
        <xdr:cNvPr id="133" name="人口1人当たり決算額の推移該当値テキスト445"/>
        <xdr:cNvSpPr txBox="1"/>
      </xdr:nvSpPr>
      <xdr:spPr>
        <a:xfrm>
          <a:off x="5740400" y="69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253022</xdr:rowOff>
    </xdr:from>
    <xdr:to>
      <xdr:col>4</xdr:col>
      <xdr:colOff>520700</xdr:colOff>
      <xdr:row>36</xdr:row>
      <xdr:rowOff>11722</xdr:rowOff>
    </xdr:to>
    <xdr:sp macro="" textlink="">
      <xdr:nvSpPr>
        <xdr:cNvPr id="134" name="円/楕円 133"/>
        <xdr:cNvSpPr/>
      </xdr:nvSpPr>
      <xdr:spPr bwMode="auto">
        <a:xfrm>
          <a:off x="4953000" y="686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339399</xdr:rowOff>
    </xdr:from>
    <xdr:ext cx="736600" cy="259045"/>
    <xdr:sp macro="" textlink="">
      <xdr:nvSpPr>
        <xdr:cNvPr id="135" name="テキスト ボックス 134"/>
        <xdr:cNvSpPr txBox="1"/>
      </xdr:nvSpPr>
      <xdr:spPr>
        <a:xfrm>
          <a:off x="4622800" y="6949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226143</xdr:rowOff>
    </xdr:from>
    <xdr:to>
      <xdr:col>3</xdr:col>
      <xdr:colOff>955675</xdr:colOff>
      <xdr:row>35</xdr:row>
      <xdr:rowOff>327743</xdr:rowOff>
    </xdr:to>
    <xdr:sp macro="" textlink="">
      <xdr:nvSpPr>
        <xdr:cNvPr id="136" name="円/楕円 135"/>
        <xdr:cNvSpPr/>
      </xdr:nvSpPr>
      <xdr:spPr bwMode="auto">
        <a:xfrm>
          <a:off x="4254500" y="683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312520</xdr:rowOff>
    </xdr:from>
    <xdr:ext cx="762000" cy="259045"/>
    <xdr:sp macro="" textlink="">
      <xdr:nvSpPr>
        <xdr:cNvPr id="137" name="テキスト ボックス 136"/>
        <xdr:cNvSpPr txBox="1"/>
      </xdr:nvSpPr>
      <xdr:spPr>
        <a:xfrm>
          <a:off x="3924300" y="692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192729</xdr:rowOff>
    </xdr:from>
    <xdr:to>
      <xdr:col>3</xdr:col>
      <xdr:colOff>257175</xdr:colOff>
      <xdr:row>35</xdr:row>
      <xdr:rowOff>294329</xdr:rowOff>
    </xdr:to>
    <xdr:sp macro="" textlink="">
      <xdr:nvSpPr>
        <xdr:cNvPr id="138" name="円/楕円 137"/>
        <xdr:cNvSpPr/>
      </xdr:nvSpPr>
      <xdr:spPr bwMode="auto">
        <a:xfrm>
          <a:off x="3556000" y="680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279106</xdr:rowOff>
    </xdr:from>
    <xdr:ext cx="762000" cy="259045"/>
    <xdr:sp macro="" textlink="">
      <xdr:nvSpPr>
        <xdr:cNvPr id="139" name="テキスト ボックス 138"/>
        <xdr:cNvSpPr txBox="1"/>
      </xdr:nvSpPr>
      <xdr:spPr>
        <a:xfrm>
          <a:off x="3225800" y="68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197148</xdr:rowOff>
    </xdr:from>
    <xdr:to>
      <xdr:col>2</xdr:col>
      <xdr:colOff>692150</xdr:colOff>
      <xdr:row>35</xdr:row>
      <xdr:rowOff>298748</xdr:rowOff>
    </xdr:to>
    <xdr:sp macro="" textlink="">
      <xdr:nvSpPr>
        <xdr:cNvPr id="140" name="円/楕円 139"/>
        <xdr:cNvSpPr/>
      </xdr:nvSpPr>
      <xdr:spPr bwMode="auto">
        <a:xfrm>
          <a:off x="2857500" y="680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283525</xdr:rowOff>
    </xdr:from>
    <xdr:ext cx="762000" cy="259045"/>
    <xdr:sp macro="" textlink="">
      <xdr:nvSpPr>
        <xdr:cNvPr id="141" name="テキスト ボックス 140"/>
        <xdr:cNvSpPr txBox="1"/>
      </xdr:nvSpPr>
      <xdr:spPr>
        <a:xfrm>
          <a:off x="2527300" y="68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財政健全化の取組を着実に進めており，実質収支額は継続的に黒字を確保している。平成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年度についても，収納対策の強化により滞納繰越分の収入が伸びたことに加え，公債費や一部事務組合の負担金の減により，約</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億円の実質収支を確保した。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財政調整基金残高は，収支改善により財源を確保し，当初予定していた取崩しを回避するとともに</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億円を積立てたことにより，</a:t>
          </a:r>
          <a:r>
            <a:rPr kumimoji="1" lang="en-US" altLang="ja-JP" sz="1200">
              <a:solidFill>
                <a:sysClr val="windowText" lastClr="000000"/>
              </a:solidFill>
              <a:latin typeface="ＭＳ ゴシック" pitchFamily="49" charset="-128"/>
              <a:ea typeface="ＭＳ ゴシック" pitchFamily="49" charset="-128"/>
            </a:rPr>
            <a:t>4.22</a:t>
          </a:r>
          <a:r>
            <a:rPr kumimoji="1" lang="ja-JP" altLang="en-US" sz="1200">
              <a:solidFill>
                <a:sysClr val="windowText" lastClr="000000"/>
              </a:solidFill>
              <a:latin typeface="ＭＳ ゴシック" pitchFamily="49" charset="-128"/>
              <a:ea typeface="ＭＳ ゴシック" pitchFamily="49" charset="-128"/>
            </a:rPr>
            <a:t>ポイントの増となっている。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単年度収支は，財政調整基金に前年を上回る積立を行い赤字となったが，実質単年度収支は</a:t>
          </a:r>
          <a:r>
            <a:rPr kumimoji="1" lang="en-US" altLang="ja-JP" sz="1200">
              <a:solidFill>
                <a:sysClr val="windowText" lastClr="000000"/>
              </a:solidFill>
              <a:latin typeface="ＭＳ ゴシック" pitchFamily="49" charset="-128"/>
              <a:ea typeface="ＭＳ ゴシック" pitchFamily="49" charset="-128"/>
            </a:rPr>
            <a:t>6</a:t>
          </a:r>
          <a:r>
            <a:rPr kumimoji="1" lang="ja-JP" altLang="en-US" sz="1200">
              <a:solidFill>
                <a:sysClr val="windowText" lastClr="000000"/>
              </a:solidFill>
              <a:latin typeface="ＭＳ ゴシック" pitchFamily="49" charset="-128"/>
              <a:ea typeface="ＭＳ ゴシック" pitchFamily="49" charset="-128"/>
            </a:rPr>
            <a:t>年連続で黒字を維持している。</a:t>
          </a:r>
          <a:endParaRPr kumimoji="1" lang="en-US" altLang="ja-JP" sz="12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は，収納対策の強化による市税滞納繰越分の伸びや市債償還の進捗，一部事務組合負担金の減などで，前年度並みの水準を確保した。国民健康保険事業は，保険給付費などの支出は増加しているものの，一般会計と同様に保険税（滞納繰越分）が</a:t>
          </a:r>
          <a:r>
            <a:rPr kumimoji="1" lang="en-US" altLang="ja-JP" sz="1400" baseline="0">
              <a:latin typeface="ＭＳ ゴシック" pitchFamily="49" charset="-128"/>
              <a:ea typeface="ＭＳ ゴシック" pitchFamily="49" charset="-128"/>
            </a:rPr>
            <a:t>127,075</a:t>
          </a:r>
          <a:r>
            <a:rPr kumimoji="1" lang="ja-JP" altLang="en-US" sz="1400" baseline="0">
              <a:latin typeface="ＭＳ ゴシック" pitchFamily="49" charset="-128"/>
              <a:ea typeface="ＭＳ ゴシック" pitchFamily="49" charset="-128"/>
            </a:rPr>
            <a:t>千円増収となり，黒字額が増加した。また，介護保険事業についても，保険給付費などの増加に対して，保険料の増収幅がそれを上回ったため，黒字額が増加している。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一方で，今後，保険給付費の増，公共下水道事業等の更新などの新たな需要が見込まれるため，継続して，財政・経営健全化を推進し，一般会計からの繰入額の圧縮に努めることとしている。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償還の進捗のほか新規借入額の</a:t>
          </a:r>
          <a:r>
            <a:rPr kumimoji="1" lang="ja-JP" altLang="en-US" sz="1400">
              <a:solidFill>
                <a:sysClr val="windowText" lastClr="000000"/>
              </a:solidFill>
              <a:latin typeface="ＭＳ ゴシック" pitchFamily="49" charset="-128"/>
              <a:ea typeface="ＭＳ ゴシック" pitchFamily="49" charset="-128"/>
            </a:rPr>
            <a:t>発行抑制などに努めており，元利償還金が逓減している。また，清掃工場整備事業債負担金の減により，組合等が起こした地方債の元利償還金に対する負担金等が平成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年度以降大きく減少した。今後，一般廃棄物</a:t>
          </a:r>
          <a:r>
            <a:rPr kumimoji="1" lang="ja-JP" altLang="en-US" sz="1400">
              <a:latin typeface="ＭＳ ゴシック" pitchFamily="49" charset="-128"/>
              <a:ea typeface="ＭＳ ゴシック" pitchFamily="49" charset="-128"/>
            </a:rPr>
            <a:t>の処理を行う塵芥処理組合の大規模改修をはじめとした新たな財政需要が見込まれるため，公債費の抑制，長期債務残高の縮減に引き続き努める。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係る地方債の現在高は，償還の進捗や新規発行額の抑制により，年々減少している。債務負担行為に基づく支出予定額についても，都市再生機構への立替施行償還額の減に伴い，減少している。また，収支改善により財源を確保し，財政調整基金などに積立てたことで充当可能基金が増額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一方，組合等負担等見込額は，稲敷地方広域市町村圏事務組合で，統合消防署建設事業債などの影響により増加に転じ，基準財政需要額算入見込額は，償還費算入見込額が減少している。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将来負担比率は減少傾向にあるが，今後も引き続き，適正な起債管理や基金残高の確</a:t>
          </a:r>
          <a:r>
            <a:rPr kumimoji="1" lang="ja-JP" altLang="en-US" sz="1400">
              <a:latin typeface="ＭＳ ゴシック" pitchFamily="49" charset="-128"/>
              <a:ea typeface="ＭＳ ゴシック" pitchFamily="49" charset="-128"/>
            </a:rPr>
            <a:t>保に努め，比率のさらなる改善に努める。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25304689</v>
      </c>
      <c r="BO4" s="349"/>
      <c r="BP4" s="349"/>
      <c r="BQ4" s="349"/>
      <c r="BR4" s="349"/>
      <c r="BS4" s="349"/>
      <c r="BT4" s="349"/>
      <c r="BU4" s="350"/>
      <c r="BV4" s="348">
        <v>26226542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23299250</v>
      </c>
      <c r="BO5" s="386"/>
      <c r="BP5" s="386"/>
      <c r="BQ5" s="386"/>
      <c r="BR5" s="386"/>
      <c r="BS5" s="386"/>
      <c r="BT5" s="386"/>
      <c r="BU5" s="387"/>
      <c r="BV5" s="385">
        <v>24904930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2005439</v>
      </c>
      <c r="BO6" s="386"/>
      <c r="BP6" s="386"/>
      <c r="BQ6" s="386"/>
      <c r="BR6" s="386"/>
      <c r="BS6" s="386"/>
      <c r="BT6" s="386"/>
      <c r="BU6" s="387"/>
      <c r="BV6" s="385">
        <v>1321612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99.2</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941690</v>
      </c>
      <c r="BO7" s="386"/>
      <c r="BP7" s="386"/>
      <c r="BQ7" s="386"/>
      <c r="BR7" s="386"/>
      <c r="BS7" s="386"/>
      <c r="BT7" s="386"/>
      <c r="BU7" s="387"/>
      <c r="BV7" s="385">
        <v>56127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15021342</v>
      </c>
      <c r="CU7" s="386"/>
      <c r="CV7" s="386"/>
      <c r="CW7" s="386"/>
      <c r="CX7" s="386"/>
      <c r="CY7" s="386"/>
      <c r="CZ7" s="386"/>
      <c r="DA7" s="387"/>
      <c r="DB7" s="385">
        <v>15268426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1063749</v>
      </c>
      <c r="BO8" s="386"/>
      <c r="BP8" s="386"/>
      <c r="BQ8" s="386"/>
      <c r="BR8" s="386"/>
      <c r="BS8" s="386"/>
      <c r="BT8" s="386"/>
      <c r="BU8" s="387"/>
      <c r="BV8" s="385">
        <v>1265485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80334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-201736</v>
      </c>
      <c r="BO9" s="386"/>
      <c r="BP9" s="386"/>
      <c r="BQ9" s="386"/>
      <c r="BR9" s="386"/>
      <c r="BS9" s="386"/>
      <c r="BT9" s="386"/>
      <c r="BU9" s="387"/>
      <c r="BV9" s="385">
        <v>182263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78950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601345</v>
      </c>
      <c r="BO10" s="386"/>
      <c r="BP10" s="386"/>
      <c r="BQ10" s="386"/>
      <c r="BR10" s="386"/>
      <c r="BS10" s="386"/>
      <c r="BT10" s="386"/>
      <c r="BU10" s="387"/>
      <c r="BV10" s="385">
        <v>500837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79125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77822</v>
      </c>
      <c r="S13" s="467"/>
      <c r="T13" s="467"/>
      <c r="U13" s="467"/>
      <c r="V13" s="468"/>
      <c r="W13" s="401" t="s">
        <v>123</v>
      </c>
      <c r="X13" s="402"/>
      <c r="Y13" s="402"/>
      <c r="Z13" s="402"/>
      <c r="AA13" s="402"/>
      <c r="AB13" s="392"/>
      <c r="AC13" s="436">
        <v>805</v>
      </c>
      <c r="AD13" s="437"/>
      <c r="AE13" s="437"/>
      <c r="AF13" s="437"/>
      <c r="AG13" s="476"/>
      <c r="AH13" s="436">
        <v>1067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399609</v>
      </c>
      <c r="BO13" s="386"/>
      <c r="BP13" s="386"/>
      <c r="BQ13" s="386"/>
      <c r="BR13" s="386"/>
      <c r="BS13" s="386"/>
      <c r="BT13" s="386"/>
      <c r="BU13" s="387"/>
      <c r="BV13" s="385">
        <v>683100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79485</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13.8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78304</v>
      </c>
      <c r="S15" s="467"/>
      <c r="T15" s="467"/>
      <c r="U15" s="467"/>
      <c r="V15" s="468"/>
      <c r="W15" s="401" t="s">
        <v>130</v>
      </c>
      <c r="X15" s="402"/>
      <c r="Y15" s="402"/>
      <c r="Z15" s="402"/>
      <c r="AA15" s="402"/>
      <c r="AB15" s="392"/>
      <c r="AC15" s="436">
        <v>9534</v>
      </c>
      <c r="AD15" s="437"/>
      <c r="AE15" s="437"/>
      <c r="AF15" s="437"/>
      <c r="AG15" s="476"/>
      <c r="AH15" s="436">
        <v>9919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8412359</v>
      </c>
      <c r="BO15" s="349"/>
      <c r="BP15" s="349"/>
      <c r="BQ15" s="349"/>
      <c r="BR15" s="349"/>
      <c r="BS15" s="349"/>
      <c r="BT15" s="349"/>
      <c r="BU15" s="350"/>
      <c r="BV15" s="348">
        <v>8256065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26.8</v>
      </c>
      <c r="AD16" s="470"/>
      <c r="AE16" s="470"/>
      <c r="AF16" s="470"/>
      <c r="AG16" s="471"/>
      <c r="AH16" s="469">
        <v>26.6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11269624</v>
      </c>
      <c r="BO16" s="386"/>
      <c r="BP16" s="386"/>
      <c r="BQ16" s="386"/>
      <c r="BR16" s="386"/>
      <c r="BS16" s="386"/>
      <c r="BT16" s="386"/>
      <c r="BU16" s="387"/>
      <c r="BV16" s="385">
        <v>11293180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25260</v>
      </c>
      <c r="AD17" s="437"/>
      <c r="AE17" s="437"/>
      <c r="AF17" s="437"/>
      <c r="AG17" s="476"/>
      <c r="AH17" s="436">
        <v>25206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10813227</v>
      </c>
      <c r="BO17" s="386"/>
      <c r="BP17" s="386"/>
      <c r="BQ17" s="386"/>
      <c r="BR17" s="386"/>
      <c r="BS17" s="386"/>
      <c r="BT17" s="386"/>
      <c r="BU17" s="387"/>
      <c r="BV17" s="385">
        <v>10641581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78.55</v>
      </c>
      <c r="M18" s="498"/>
      <c r="N18" s="498"/>
      <c r="O18" s="498"/>
      <c r="P18" s="498"/>
      <c r="Q18" s="498"/>
      <c r="R18" s="499"/>
      <c r="S18" s="499"/>
      <c r="T18" s="499"/>
      <c r="U18" s="499"/>
      <c r="V18" s="500"/>
      <c r="W18" s="403"/>
      <c r="X18" s="404"/>
      <c r="Y18" s="404"/>
      <c r="Z18" s="404"/>
      <c r="AA18" s="404"/>
      <c r="AB18" s="395"/>
      <c r="AC18" s="501">
        <v>71</v>
      </c>
      <c r="AD18" s="502"/>
      <c r="AE18" s="502"/>
      <c r="AF18" s="502"/>
      <c r="AG18" s="503"/>
      <c r="AH18" s="501">
        <v>67.599999999999994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13790044</v>
      </c>
      <c r="BO18" s="386"/>
      <c r="BP18" s="386"/>
      <c r="BQ18" s="386"/>
      <c r="BR18" s="386"/>
      <c r="BS18" s="386"/>
      <c r="BT18" s="386"/>
      <c r="BU18" s="387"/>
      <c r="BV18" s="385">
        <v>14105960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1023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18748845</v>
      </c>
      <c r="BO19" s="386"/>
      <c r="BP19" s="386"/>
      <c r="BQ19" s="386"/>
      <c r="BR19" s="386"/>
      <c r="BS19" s="386"/>
      <c r="BT19" s="386"/>
      <c r="BU19" s="387"/>
      <c r="BV19" s="385">
        <v>19146113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30092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25297907</v>
      </c>
      <c r="BO23" s="386"/>
      <c r="BP23" s="386"/>
      <c r="BQ23" s="386"/>
      <c r="BR23" s="386"/>
      <c r="BS23" s="386"/>
      <c r="BT23" s="386"/>
      <c r="BU23" s="387"/>
      <c r="BV23" s="385">
        <v>26096937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8340</v>
      </c>
      <c r="R24" s="437"/>
      <c r="S24" s="437"/>
      <c r="T24" s="437"/>
      <c r="U24" s="437"/>
      <c r="V24" s="476"/>
      <c r="W24" s="531"/>
      <c r="X24" s="519"/>
      <c r="Y24" s="520"/>
      <c r="Z24" s="435" t="s">
        <v>154</v>
      </c>
      <c r="AA24" s="415"/>
      <c r="AB24" s="415"/>
      <c r="AC24" s="415"/>
      <c r="AD24" s="415"/>
      <c r="AE24" s="415"/>
      <c r="AF24" s="415"/>
      <c r="AG24" s="416"/>
      <c r="AH24" s="436">
        <v>398</v>
      </c>
      <c r="AI24" s="437"/>
      <c r="AJ24" s="437"/>
      <c r="AK24" s="437"/>
      <c r="AL24" s="476"/>
      <c r="AM24" s="436">
        <v>1356782</v>
      </c>
      <c r="AN24" s="437"/>
      <c r="AO24" s="437"/>
      <c r="AP24" s="437"/>
      <c r="AQ24" s="437"/>
      <c r="AR24" s="476"/>
      <c r="AS24" s="436">
        <v>3409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20014517</v>
      </c>
      <c r="BO24" s="386"/>
      <c r="BP24" s="386"/>
      <c r="BQ24" s="386"/>
      <c r="BR24" s="386"/>
      <c r="BS24" s="386"/>
      <c r="BT24" s="386"/>
      <c r="BU24" s="387"/>
      <c r="BV24" s="385">
        <v>20205405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7010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7624205</v>
      </c>
      <c r="BO25" s="349"/>
      <c r="BP25" s="349"/>
      <c r="BQ25" s="349"/>
      <c r="BR25" s="349"/>
      <c r="BS25" s="349"/>
      <c r="BT25" s="349"/>
      <c r="BU25" s="350"/>
      <c r="BV25" s="348">
        <v>8068813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6570</v>
      </c>
      <c r="R26" s="437"/>
      <c r="S26" s="437"/>
      <c r="T26" s="437"/>
      <c r="U26" s="437"/>
      <c r="V26" s="476"/>
      <c r="W26" s="531"/>
      <c r="X26" s="519"/>
      <c r="Y26" s="520"/>
      <c r="Z26" s="435" t="s">
        <v>160</v>
      </c>
      <c r="AA26" s="541"/>
      <c r="AB26" s="541"/>
      <c r="AC26" s="541"/>
      <c r="AD26" s="541"/>
      <c r="AE26" s="541"/>
      <c r="AF26" s="541"/>
      <c r="AG26" s="542"/>
      <c r="AH26" s="436">
        <v>48</v>
      </c>
      <c r="AI26" s="437"/>
      <c r="AJ26" s="437"/>
      <c r="AK26" s="437"/>
      <c r="AL26" s="476"/>
      <c r="AM26" s="436">
        <v>163872</v>
      </c>
      <c r="AN26" s="437"/>
      <c r="AO26" s="437"/>
      <c r="AP26" s="437"/>
      <c r="AQ26" s="437"/>
      <c r="AR26" s="476"/>
      <c r="AS26" s="436">
        <v>3414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4690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799254</v>
      </c>
      <c r="BO27" s="555"/>
      <c r="BP27" s="555"/>
      <c r="BQ27" s="555"/>
      <c r="BR27" s="555"/>
      <c r="BS27" s="555"/>
      <c r="BT27" s="555"/>
      <c r="BU27" s="556"/>
      <c r="BV27" s="554">
        <v>799173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4230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2582289</v>
      </c>
      <c r="BO28" s="349"/>
      <c r="BP28" s="349"/>
      <c r="BQ28" s="349"/>
      <c r="BR28" s="349"/>
      <c r="BS28" s="349"/>
      <c r="BT28" s="349"/>
      <c r="BU28" s="350"/>
      <c r="BV28" s="348">
        <v>1980944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20</v>
      </c>
      <c r="M29" s="437"/>
      <c r="N29" s="437"/>
      <c r="O29" s="437"/>
      <c r="P29" s="476"/>
      <c r="Q29" s="436">
        <v>3980</v>
      </c>
      <c r="R29" s="437"/>
      <c r="S29" s="437"/>
      <c r="T29" s="437"/>
      <c r="U29" s="437"/>
      <c r="V29" s="476"/>
      <c r="W29" s="532"/>
      <c r="X29" s="533"/>
      <c r="Y29" s="534"/>
      <c r="Z29" s="435" t="s">
        <v>170</v>
      </c>
      <c r="AA29" s="415"/>
      <c r="AB29" s="415"/>
      <c r="AC29" s="415"/>
      <c r="AD29" s="415"/>
      <c r="AE29" s="415"/>
      <c r="AF29" s="415"/>
      <c r="AG29" s="416"/>
      <c r="AH29" s="436">
        <v>398</v>
      </c>
      <c r="AI29" s="437"/>
      <c r="AJ29" s="437"/>
      <c r="AK29" s="437"/>
      <c r="AL29" s="476"/>
      <c r="AM29" s="436">
        <v>1356782</v>
      </c>
      <c r="AN29" s="437"/>
      <c r="AO29" s="437"/>
      <c r="AP29" s="437"/>
      <c r="AQ29" s="437"/>
      <c r="AR29" s="476"/>
      <c r="AS29" s="436">
        <v>3409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1430740</v>
      </c>
      <c r="BO29" s="386"/>
      <c r="BP29" s="386"/>
      <c r="BQ29" s="386"/>
      <c r="BR29" s="386"/>
      <c r="BS29" s="386"/>
      <c r="BT29" s="386"/>
      <c r="BU29" s="387"/>
      <c r="BV29" s="385">
        <v>1430425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2089742</v>
      </c>
      <c r="BO30" s="555"/>
      <c r="BP30" s="555"/>
      <c r="BQ30" s="555"/>
      <c r="BR30" s="555"/>
      <c r="BS30" s="555"/>
      <c r="BT30" s="555"/>
      <c r="BU30" s="556"/>
      <c r="BV30" s="554">
        <v>1877880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龍ケ崎市国民健康保険事業特別会計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龍ケ崎市公共下水道事業特別会計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龍ケ崎市まちづくり・文化財団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龍ケ崎市障がい児支援サービス事業特別会計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龍ケ崎市介護保険事業特別会計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龍ケ崎市農業集落排水事業特別会計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茨城県南流通センター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龍ケ崎市後期高齢者医療事業特別会計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龍ケ崎市介護サービス事業特別会計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茨城県南水道企業団（水道事業会計）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龍ケ崎地方塵芥処理組合（一般会計）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龍ケ崎地方衛生組合（一般会計）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稲敷地方広域市町村圏事務組合（一般会計）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稲敷地方広域市町村圏事務組合（養護老人ホーム松風園特別会計）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28218</v>
      </c>
      <c r="J41" s="83">
        <v>27281</v>
      </c>
      <c r="K41" s="83">
        <v>26483</v>
      </c>
      <c r="L41" s="83">
        <v>26097</v>
      </c>
      <c r="M41" s="84">
        <v>25298</v>
      </c>
    </row>
    <row r="42" spans="2:13" ht="27.75" customHeight="1" x14ac:dyDescent="0.15">
      <c r="B42" s="1171"/>
      <c r="C42" s="1172"/>
      <c r="D42" s="85"/>
      <c r="E42" s="1177" t="s">
        <v>26</v>
      </c>
      <c r="F42" s="1177"/>
      <c r="G42" s="1177"/>
      <c r="H42" s="1178"/>
      <c r="I42" s="86">
        <v>3828</v>
      </c>
      <c r="J42" s="87">
        <v>3567</v>
      </c>
      <c r="K42" s="87">
        <v>3341</v>
      </c>
      <c r="L42" s="87">
        <v>3089</v>
      </c>
      <c r="M42" s="88">
        <v>2850</v>
      </c>
    </row>
    <row r="43" spans="2:13" ht="27.75" customHeight="1" x14ac:dyDescent="0.15">
      <c r="B43" s="1171"/>
      <c r="C43" s="1172"/>
      <c r="D43" s="85"/>
      <c r="E43" s="1177" t="s">
        <v>27</v>
      </c>
      <c r="F43" s="1177"/>
      <c r="G43" s="1177"/>
      <c r="H43" s="1178"/>
      <c r="I43" s="86">
        <v>5913</v>
      </c>
      <c r="J43" s="87">
        <v>5565</v>
      </c>
      <c r="K43" s="87">
        <v>6140</v>
      </c>
      <c r="L43" s="87">
        <v>5636</v>
      </c>
      <c r="M43" s="88">
        <v>5159</v>
      </c>
    </row>
    <row r="44" spans="2:13" ht="27.75" customHeight="1" x14ac:dyDescent="0.15">
      <c r="B44" s="1171"/>
      <c r="C44" s="1172"/>
      <c r="D44" s="85"/>
      <c r="E44" s="1177" t="s">
        <v>28</v>
      </c>
      <c r="F44" s="1177"/>
      <c r="G44" s="1177"/>
      <c r="H44" s="1178"/>
      <c r="I44" s="86">
        <v>2539</v>
      </c>
      <c r="J44" s="87">
        <v>1688</v>
      </c>
      <c r="K44" s="87">
        <v>928</v>
      </c>
      <c r="L44" s="87">
        <v>516</v>
      </c>
      <c r="M44" s="88">
        <v>576</v>
      </c>
    </row>
    <row r="45" spans="2:13" ht="27.75" customHeight="1" x14ac:dyDescent="0.15">
      <c r="B45" s="1171"/>
      <c r="C45" s="1172"/>
      <c r="D45" s="85"/>
      <c r="E45" s="1177" t="s">
        <v>29</v>
      </c>
      <c r="F45" s="1177"/>
      <c r="G45" s="1177"/>
      <c r="H45" s="1178"/>
      <c r="I45" s="86">
        <v>3167</v>
      </c>
      <c r="J45" s="87">
        <v>2936</v>
      </c>
      <c r="K45" s="87">
        <v>2787</v>
      </c>
      <c r="L45" s="87">
        <v>2558</v>
      </c>
      <c r="M45" s="88">
        <v>2255</v>
      </c>
    </row>
    <row r="46" spans="2:13" ht="27.75" customHeight="1" x14ac:dyDescent="0.15">
      <c r="B46" s="1171"/>
      <c r="C46" s="1172"/>
      <c r="D46" s="85"/>
      <c r="E46" s="1177" t="s">
        <v>30</v>
      </c>
      <c r="F46" s="1177"/>
      <c r="G46" s="1177"/>
      <c r="H46" s="1178"/>
      <c r="I46" s="86">
        <v>13</v>
      </c>
      <c r="J46" s="87">
        <v>13</v>
      </c>
      <c r="K46" s="87">
        <v>13</v>
      </c>
      <c r="L46" s="87">
        <v>9</v>
      </c>
      <c r="M46" s="88">
        <v>5</v>
      </c>
    </row>
    <row r="47" spans="2:13" ht="27.75" customHeight="1" x14ac:dyDescent="0.15">
      <c r="B47" s="1171"/>
      <c r="C47" s="1172"/>
      <c r="D47" s="85"/>
      <c r="E47" s="1177" t="s">
        <v>31</v>
      </c>
      <c r="F47" s="1177"/>
      <c r="G47" s="1177"/>
      <c r="H47" s="1178"/>
      <c r="I47" s="86" t="s">
        <v>474</v>
      </c>
      <c r="J47" s="87" t="s">
        <v>474</v>
      </c>
      <c r="K47" s="87" t="s">
        <v>474</v>
      </c>
      <c r="L47" s="87" t="s">
        <v>474</v>
      </c>
      <c r="M47" s="88" t="s">
        <v>474</v>
      </c>
    </row>
    <row r="48" spans="2:13" ht="27.75" customHeight="1" x14ac:dyDescent="0.15">
      <c r="B48" s="1173"/>
      <c r="C48" s="1174"/>
      <c r="D48" s="85"/>
      <c r="E48" s="1177" t="s">
        <v>32</v>
      </c>
      <c r="F48" s="1177"/>
      <c r="G48" s="1177"/>
      <c r="H48" s="1178"/>
      <c r="I48" s="86" t="s">
        <v>474</v>
      </c>
      <c r="J48" s="87" t="s">
        <v>474</v>
      </c>
      <c r="K48" s="87" t="s">
        <v>474</v>
      </c>
      <c r="L48" s="87" t="s">
        <v>474</v>
      </c>
      <c r="M48" s="88" t="s">
        <v>474</v>
      </c>
    </row>
    <row r="49" spans="2:13" ht="27.75" customHeight="1" x14ac:dyDescent="0.15">
      <c r="B49" s="1179" t="s">
        <v>33</v>
      </c>
      <c r="C49" s="1180"/>
      <c r="D49" s="89"/>
      <c r="E49" s="1177" t="s">
        <v>34</v>
      </c>
      <c r="F49" s="1177"/>
      <c r="G49" s="1177"/>
      <c r="H49" s="1178"/>
      <c r="I49" s="86">
        <v>4133</v>
      </c>
      <c r="J49" s="87">
        <v>4147</v>
      </c>
      <c r="K49" s="87">
        <v>4412</v>
      </c>
      <c r="L49" s="87">
        <v>5793</v>
      </c>
      <c r="M49" s="88">
        <v>6609</v>
      </c>
    </row>
    <row r="50" spans="2:13" ht="27.75" customHeight="1" x14ac:dyDescent="0.15">
      <c r="B50" s="1171"/>
      <c r="C50" s="1172"/>
      <c r="D50" s="85"/>
      <c r="E50" s="1177" t="s">
        <v>35</v>
      </c>
      <c r="F50" s="1177"/>
      <c r="G50" s="1177"/>
      <c r="H50" s="1178"/>
      <c r="I50" s="86">
        <v>5259</v>
      </c>
      <c r="J50" s="87">
        <v>4527</v>
      </c>
      <c r="K50" s="87">
        <v>4124</v>
      </c>
      <c r="L50" s="87">
        <v>3930</v>
      </c>
      <c r="M50" s="88">
        <v>4250</v>
      </c>
    </row>
    <row r="51" spans="2:13" ht="27.75" customHeight="1" x14ac:dyDescent="0.15">
      <c r="B51" s="1173"/>
      <c r="C51" s="1174"/>
      <c r="D51" s="85"/>
      <c r="E51" s="1177" t="s">
        <v>36</v>
      </c>
      <c r="F51" s="1177"/>
      <c r="G51" s="1177"/>
      <c r="H51" s="1178"/>
      <c r="I51" s="86">
        <v>27615</v>
      </c>
      <c r="J51" s="87">
        <v>27089</v>
      </c>
      <c r="K51" s="87">
        <v>26869</v>
      </c>
      <c r="L51" s="87">
        <v>26419</v>
      </c>
      <c r="M51" s="88">
        <v>25894</v>
      </c>
    </row>
    <row r="52" spans="2:13" ht="27.75" customHeight="1" thickBot="1" x14ac:dyDescent="0.2">
      <c r="B52" s="1181" t="s">
        <v>37</v>
      </c>
      <c r="C52" s="1182"/>
      <c r="D52" s="90"/>
      <c r="E52" s="1183" t="s">
        <v>38</v>
      </c>
      <c r="F52" s="1183"/>
      <c r="G52" s="1183"/>
      <c r="H52" s="1184"/>
      <c r="I52" s="91">
        <v>6671</v>
      </c>
      <c r="J52" s="92">
        <v>5287</v>
      </c>
      <c r="K52" s="92">
        <v>4287</v>
      </c>
      <c r="L52" s="92">
        <v>1762</v>
      </c>
      <c r="M52" s="93">
        <v>-610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18417</v>
      </c>
      <c r="E3" s="116"/>
      <c r="F3" s="117">
        <v>61882</v>
      </c>
      <c r="G3" s="118"/>
      <c r="H3" s="119"/>
    </row>
    <row r="4" spans="1:8" x14ac:dyDescent="0.15">
      <c r="A4" s="120"/>
      <c r="B4" s="121"/>
      <c r="C4" s="122"/>
      <c r="D4" s="123">
        <v>16023</v>
      </c>
      <c r="E4" s="124"/>
      <c r="F4" s="125">
        <v>32175</v>
      </c>
      <c r="G4" s="126"/>
      <c r="H4" s="127"/>
    </row>
    <row r="5" spans="1:8" x14ac:dyDescent="0.15">
      <c r="A5" s="108" t="s">
        <v>507</v>
      </c>
      <c r="B5" s="113"/>
      <c r="C5" s="114"/>
      <c r="D5" s="115">
        <v>9374</v>
      </c>
      <c r="E5" s="116"/>
      <c r="F5" s="117">
        <v>47569</v>
      </c>
      <c r="G5" s="118"/>
      <c r="H5" s="119"/>
    </row>
    <row r="6" spans="1:8" x14ac:dyDescent="0.15">
      <c r="A6" s="120"/>
      <c r="B6" s="121"/>
      <c r="C6" s="122"/>
      <c r="D6" s="123">
        <v>8600</v>
      </c>
      <c r="E6" s="124"/>
      <c r="F6" s="125">
        <v>26255</v>
      </c>
      <c r="G6" s="126"/>
      <c r="H6" s="127"/>
    </row>
    <row r="7" spans="1:8" x14ac:dyDescent="0.15">
      <c r="A7" s="108" t="s">
        <v>508</v>
      </c>
      <c r="B7" s="113"/>
      <c r="C7" s="114"/>
      <c r="D7" s="115">
        <v>13160</v>
      </c>
      <c r="E7" s="116"/>
      <c r="F7" s="117">
        <v>50880</v>
      </c>
      <c r="G7" s="118"/>
      <c r="H7" s="119"/>
    </row>
    <row r="8" spans="1:8" x14ac:dyDescent="0.15">
      <c r="A8" s="120"/>
      <c r="B8" s="121"/>
      <c r="C8" s="122"/>
      <c r="D8" s="123">
        <v>11981</v>
      </c>
      <c r="E8" s="124"/>
      <c r="F8" s="125">
        <v>26879</v>
      </c>
      <c r="G8" s="126"/>
      <c r="H8" s="127"/>
    </row>
    <row r="9" spans="1:8" x14ac:dyDescent="0.15">
      <c r="A9" s="108" t="s">
        <v>509</v>
      </c>
      <c r="B9" s="113"/>
      <c r="C9" s="114"/>
      <c r="D9" s="115">
        <v>33820</v>
      </c>
      <c r="E9" s="116"/>
      <c r="F9" s="117">
        <v>63956</v>
      </c>
      <c r="G9" s="118"/>
      <c r="H9" s="119"/>
    </row>
    <row r="10" spans="1:8" x14ac:dyDescent="0.15">
      <c r="A10" s="120"/>
      <c r="B10" s="121"/>
      <c r="C10" s="122"/>
      <c r="D10" s="123">
        <v>12348</v>
      </c>
      <c r="E10" s="124"/>
      <c r="F10" s="125">
        <v>29239</v>
      </c>
      <c r="G10" s="126"/>
      <c r="H10" s="127"/>
    </row>
    <row r="11" spans="1:8" x14ac:dyDescent="0.15">
      <c r="A11" s="108" t="s">
        <v>510</v>
      </c>
      <c r="B11" s="113"/>
      <c r="C11" s="114"/>
      <c r="D11" s="115">
        <v>20009</v>
      </c>
      <c r="E11" s="116"/>
      <c r="F11" s="117">
        <v>66255</v>
      </c>
      <c r="G11" s="118"/>
      <c r="H11" s="119"/>
    </row>
    <row r="12" spans="1:8" x14ac:dyDescent="0.15">
      <c r="A12" s="120"/>
      <c r="B12" s="121"/>
      <c r="C12" s="128"/>
      <c r="D12" s="123">
        <v>14576</v>
      </c>
      <c r="E12" s="124"/>
      <c r="F12" s="125">
        <v>31822</v>
      </c>
      <c r="G12" s="126"/>
      <c r="H12" s="127"/>
    </row>
    <row r="13" spans="1:8" x14ac:dyDescent="0.15">
      <c r="A13" s="108"/>
      <c r="B13" s="113"/>
      <c r="C13" s="129"/>
      <c r="D13" s="130">
        <v>18956</v>
      </c>
      <c r="E13" s="131"/>
      <c r="F13" s="132">
        <v>58108</v>
      </c>
      <c r="G13" s="133"/>
      <c r="H13" s="119"/>
    </row>
    <row r="14" spans="1:8" x14ac:dyDescent="0.15">
      <c r="A14" s="120"/>
      <c r="B14" s="121"/>
      <c r="C14" s="122"/>
      <c r="D14" s="123">
        <v>12706</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3.65</v>
      </c>
      <c r="C19" s="134">
        <f>ROUND(VALUE(SUBSTITUTE(実質収支比率等に係る経年分析!G$48,"▲","-")),2)</f>
        <v>6.72</v>
      </c>
      <c r="D19" s="134">
        <f>ROUND(VALUE(SUBSTITUTE(実質収支比率等に係る経年分析!H$48,"▲","-")),2)</f>
        <v>7.13</v>
      </c>
      <c r="E19" s="134">
        <f>ROUND(VALUE(SUBSTITUTE(実質収支比率等に係る経年分析!I$48,"▲","-")),2)</f>
        <v>8.2899999999999991</v>
      </c>
      <c r="F19" s="134">
        <f>ROUND(VALUE(SUBSTITUTE(実質収支比率等に係る経年分析!J$48,"▲","-")),2)</f>
        <v>7.08</v>
      </c>
    </row>
    <row r="20" spans="1:11" x14ac:dyDescent="0.15">
      <c r="A20" s="134" t="s">
        <v>43</v>
      </c>
      <c r="B20" s="134">
        <f>ROUND(VALUE(SUBSTITUTE(実質収支比率等に係る経年分析!F$47,"▲","-")),2)</f>
        <v>8.61</v>
      </c>
      <c r="C20" s="134">
        <f>ROUND(VALUE(SUBSTITUTE(実質収支比率等に係る経年分析!G$47,"▲","-")),2)</f>
        <v>9.1199999999999992</v>
      </c>
      <c r="D20" s="134">
        <f>ROUND(VALUE(SUBSTITUTE(実質収支比率等に係る経年分析!H$47,"▲","-")),2)</f>
        <v>9.75</v>
      </c>
      <c r="E20" s="134">
        <f>ROUND(VALUE(SUBSTITUTE(実質収支比率等に係る経年分析!I$47,"▲","-")),2)</f>
        <v>12.97</v>
      </c>
      <c r="F20" s="134">
        <f>ROUND(VALUE(SUBSTITUTE(実質収支比率等に係る経年分析!J$47,"▲","-")),2)</f>
        <v>17.190000000000001</v>
      </c>
    </row>
    <row r="21" spans="1:11" x14ac:dyDescent="0.15">
      <c r="A21" s="134" t="s">
        <v>44</v>
      </c>
      <c r="B21" s="134">
        <f>IF(ISNUMBER(VALUE(SUBSTITUTE(実質収支比率等に係る経年分析!F$49,"▲","-"))),ROUND(VALUE(SUBSTITUTE(実質収支比率等に係る経年分析!F$49,"▲","-")),2),NA())</f>
        <v>4.62</v>
      </c>
      <c r="C21" s="134">
        <f>IF(ISNUMBER(VALUE(SUBSTITUTE(実質収支比率等に係る経年分析!G$49,"▲","-"))),ROUND(VALUE(SUBSTITUTE(実質収支比率等に係る経年分析!G$49,"▲","-")),2),NA())</f>
        <v>3.81</v>
      </c>
      <c r="D21" s="134">
        <f>IF(ISNUMBER(VALUE(SUBSTITUTE(実質収支比率等に係る経年分析!H$49,"▲","-"))),ROUND(VALUE(SUBSTITUTE(実質収支比率等に係る経年分析!H$49,"▲","-")),2),NA())</f>
        <v>1.1000000000000001</v>
      </c>
      <c r="E21" s="134">
        <f>IF(ISNUMBER(VALUE(SUBSTITUTE(実質収支比率等に係る経年分析!I$49,"▲","-"))),ROUND(VALUE(SUBSTITUTE(実質収支比率等に係る経年分析!I$49,"▲","-")),2),NA())</f>
        <v>4.47</v>
      </c>
      <c r="F21" s="134">
        <f>IF(ISNUMBER(VALUE(SUBSTITUTE(実質収支比率等に係る経年分析!J$49,"▲","-"))),ROUND(VALUE(SUBSTITUTE(実質収支比率等に係る経年分析!J$49,"▲","-")),2),NA())</f>
        <v>2.66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龍ケ崎市介護サービス事業特別会計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龍ケ崎市障がい児支援サービス事業特別会計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龍ケ崎市農業集落排水事業特別会計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龍ケ崎市後期高齢者医療事業特別会計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龍ケ崎市公共下水道事業特別会計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龍ケ崎市介護保険事業特別会計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x14ac:dyDescent="0.15">
      <c r="A35" s="135" t="str">
        <f>IF(連結実質赤字比率に係る赤字・黒字の構成分析!C$35="",NA(),連結実質赤字比率に係る赤字・黒字の構成分析!C$35)</f>
        <v>龍ケ崎市国民健康保険事業特別会計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3277</v>
      </c>
      <c r="E42" s="136"/>
      <c r="F42" s="136"/>
      <c r="G42" s="136">
        <f>'実質公債費比率（分子）の構造'!L$52</f>
        <v>3331</v>
      </c>
      <c r="H42" s="136"/>
      <c r="I42" s="136"/>
      <c r="J42" s="136">
        <f>'実質公債費比率（分子）の構造'!M$52</f>
        <v>3335</v>
      </c>
      <c r="K42" s="136"/>
      <c r="L42" s="136"/>
      <c r="M42" s="136">
        <f>'実質公債費比率（分子）の構造'!N$52</f>
        <v>3244</v>
      </c>
      <c r="N42" s="136"/>
      <c r="O42" s="136"/>
      <c r="P42" s="136">
        <f>'実質公債費比率（分子）の構造'!O$52</f>
        <v>3209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324</v>
      </c>
      <c r="C44" s="136"/>
      <c r="D44" s="136"/>
      <c r="E44" s="136">
        <f>'実質公債費比率（分子）の構造'!L$50</f>
        <v>340</v>
      </c>
      <c r="F44" s="136"/>
      <c r="G44" s="136"/>
      <c r="H44" s="136">
        <f>'実質公債費比率（分子）の構造'!M$50</f>
        <v>337</v>
      </c>
      <c r="I44" s="136"/>
      <c r="J44" s="136"/>
      <c r="K44" s="136">
        <f>'実質公債費比率（分子）の構造'!N$50</f>
        <v>356</v>
      </c>
      <c r="L44" s="136"/>
      <c r="M44" s="136"/>
      <c r="N44" s="136">
        <f>'実質公債費比率（分子）の構造'!O$50</f>
        <v>334</v>
      </c>
      <c r="O44" s="136"/>
      <c r="P44" s="136"/>
    </row>
    <row r="45" spans="1:16" x14ac:dyDescent="0.15">
      <c r="A45" s="136" t="s">
        <v>54</v>
      </c>
      <c r="B45" s="136">
        <f>'実質公債費比率（分子）の構造'!K$49</f>
        <v>941</v>
      </c>
      <c r="C45" s="136"/>
      <c r="D45" s="136"/>
      <c r="E45" s="136">
        <f>'実質公債費比率（分子）の構造'!L$49</f>
        <v>927</v>
      </c>
      <c r="F45" s="136"/>
      <c r="G45" s="136"/>
      <c r="H45" s="136">
        <f>'実質公債費比率（分子）の構造'!M$49</f>
        <v>803</v>
      </c>
      <c r="I45" s="136"/>
      <c r="J45" s="136"/>
      <c r="K45" s="136">
        <f>'実質公債費比率（分子）の構造'!N$49</f>
        <v>438</v>
      </c>
      <c r="L45" s="136"/>
      <c r="M45" s="136"/>
      <c r="N45" s="136">
        <f>'実質公債費比率（分子）の構造'!O$49</f>
        <v>146</v>
      </c>
      <c r="O45" s="136"/>
      <c r="P45" s="136"/>
    </row>
    <row r="46" spans="1:16" x14ac:dyDescent="0.15">
      <c r="A46" s="136" t="s">
        <v>55</v>
      </c>
      <c r="B46" s="136">
        <f>'実質公債費比率（分子）の構造'!K$48</f>
        <v>389</v>
      </c>
      <c r="C46" s="136"/>
      <c r="D46" s="136"/>
      <c r="E46" s="136">
        <f>'実質公債費比率（分子）の構造'!L$48</f>
        <v>415</v>
      </c>
      <c r="F46" s="136"/>
      <c r="G46" s="136"/>
      <c r="H46" s="136">
        <f>'実質公債費比率（分子）の構造'!M$48</f>
        <v>394</v>
      </c>
      <c r="I46" s="136"/>
      <c r="J46" s="136"/>
      <c r="K46" s="136">
        <f>'実質公債費比率（分子）の構造'!N$48</f>
        <v>347</v>
      </c>
      <c r="L46" s="136"/>
      <c r="M46" s="136"/>
      <c r="N46" s="136">
        <f>'実質公債費比率（分子）の構造'!O$48</f>
        <v>367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2943</v>
      </c>
      <c r="C49" s="136"/>
      <c r="D49" s="136"/>
      <c r="E49" s="136">
        <f>'実質公債費比率（分子）の構造'!L$45</f>
        <v>2981</v>
      </c>
      <c r="F49" s="136"/>
      <c r="G49" s="136"/>
      <c r="H49" s="136">
        <f>'実質公債費比率（分子）の構造'!M$45</f>
        <v>3005</v>
      </c>
      <c r="I49" s="136"/>
      <c r="J49" s="136"/>
      <c r="K49" s="136">
        <f>'実質公債費比率（分子）の構造'!N$45</f>
        <v>3193</v>
      </c>
      <c r="L49" s="136"/>
      <c r="M49" s="136"/>
      <c r="N49" s="136">
        <f>'実質公債費比率（分子）の構造'!O$45</f>
        <v>2977</v>
      </c>
      <c r="O49" s="136"/>
      <c r="P49" s="136"/>
    </row>
    <row r="50" spans="1:16" x14ac:dyDescent="0.15">
      <c r="A50" s="136" t="s">
        <v>59</v>
      </c>
      <c r="B50" s="136" t="e">
        <f>NA()</f>
        <v>#N/A</v>
      </c>
      <c r="C50" s="136">
        <f>IF(ISNUMBER('実質公債費比率（分子）の構造'!K$53),'実質公債費比率（分子）の構造'!K$53,NA())</f>
        <v>1320</v>
      </c>
      <c r="D50" s="136" t="e">
        <f>NA()</f>
        <v>#N/A</v>
      </c>
      <c r="E50" s="136" t="e">
        <f>NA()</f>
        <v>#N/A</v>
      </c>
      <c r="F50" s="136">
        <f>IF(ISNUMBER('実質公債費比率（分子）の構造'!L$53),'実質公債費比率（分子）の構造'!L$53,NA())</f>
        <v>1332</v>
      </c>
      <c r="G50" s="136" t="e">
        <f>NA()</f>
        <v>#N/A</v>
      </c>
      <c r="H50" s="136" t="e">
        <f>NA()</f>
        <v>#N/A</v>
      </c>
      <c r="I50" s="136">
        <f>IF(ISNUMBER('実質公債費比率（分子）の構造'!M$53),'実質公債費比率（分子）の構造'!M$53,NA())</f>
        <v>1204</v>
      </c>
      <c r="J50" s="136" t="e">
        <f>NA()</f>
        <v>#N/A</v>
      </c>
      <c r="K50" s="136" t="e">
        <f>NA()</f>
        <v>#N/A</v>
      </c>
      <c r="L50" s="136">
        <f>IF(ISNUMBER('実質公債費比率（分子）の構造'!N$53),'実質公債費比率（分子）の構造'!N$53,NA())</f>
        <v>1090</v>
      </c>
      <c r="M50" s="136" t="e">
        <f>NA()</f>
        <v>#N/A</v>
      </c>
      <c r="N50" s="136" t="e">
        <f>NA()</f>
        <v>#N/A</v>
      </c>
      <c r="O50" s="136">
        <f>IF(ISNUMBER('実質公債費比率（分子）の構造'!O$53),'実質公債費比率（分子）の構造'!O$53,NA())</f>
        <v>615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27615</v>
      </c>
      <c r="E56" s="135"/>
      <c r="F56" s="135"/>
      <c r="G56" s="135">
        <f>'将来負担比率（分子）の構造'!J$51</f>
        <v>27089</v>
      </c>
      <c r="H56" s="135"/>
      <c r="I56" s="135"/>
      <c r="J56" s="135">
        <f>'将来負担比率（分子）の構造'!K$51</f>
        <v>26869</v>
      </c>
      <c r="K56" s="135"/>
      <c r="L56" s="135"/>
      <c r="M56" s="135">
        <f>'将来負担比率（分子）の構造'!L$51</f>
        <v>26419</v>
      </c>
      <c r="N56" s="135"/>
      <c r="O56" s="135"/>
      <c r="P56" s="135">
        <f>'将来負担比率（分子）の構造'!M$51</f>
        <v>25894</v>
      </c>
    </row>
    <row r="57" spans="1:16" x14ac:dyDescent="0.15">
      <c r="A57" s="135" t="s">
        <v>35</v>
      </c>
      <c r="B57" s="135"/>
      <c r="C57" s="135"/>
      <c r="D57" s="135">
        <f>'将来負担比率（分子）の構造'!I$50</f>
        <v>5259</v>
      </c>
      <c r="E57" s="135"/>
      <c r="F57" s="135"/>
      <c r="G57" s="135">
        <f>'将来負担比率（分子）の構造'!J$50</f>
        <v>4527</v>
      </c>
      <c r="H57" s="135"/>
      <c r="I57" s="135"/>
      <c r="J57" s="135">
        <f>'将来負担比率（分子）の構造'!K$50</f>
        <v>4124</v>
      </c>
      <c r="K57" s="135"/>
      <c r="L57" s="135"/>
      <c r="M57" s="135">
        <f>'将来負担比率（分子）の構造'!L$50</f>
        <v>3930</v>
      </c>
      <c r="N57" s="135"/>
      <c r="O57" s="135"/>
      <c r="P57" s="135">
        <f>'将来負担比率（分子）の構造'!M$50</f>
        <v>4250</v>
      </c>
    </row>
    <row r="58" spans="1:16" x14ac:dyDescent="0.15">
      <c r="A58" s="135" t="s">
        <v>34</v>
      </c>
      <c r="B58" s="135"/>
      <c r="C58" s="135"/>
      <c r="D58" s="135">
        <f>'将来負担比率（分子）の構造'!I$49</f>
        <v>4133</v>
      </c>
      <c r="E58" s="135"/>
      <c r="F58" s="135"/>
      <c r="G58" s="135">
        <f>'将来負担比率（分子）の構造'!J$49</f>
        <v>4147</v>
      </c>
      <c r="H58" s="135"/>
      <c r="I58" s="135"/>
      <c r="J58" s="135">
        <f>'将来負担比率（分子）の構造'!K$49</f>
        <v>4412</v>
      </c>
      <c r="K58" s="135"/>
      <c r="L58" s="135"/>
      <c r="M58" s="135">
        <f>'将来負担比率（分子）の構造'!L$49</f>
        <v>5793</v>
      </c>
      <c r="N58" s="135"/>
      <c r="O58" s="135"/>
      <c r="P58" s="135">
        <f>'将来負担比率（分子）の構造'!M$49</f>
        <v>6609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v>
      </c>
      <c r="C61" s="135"/>
      <c r="D61" s="135"/>
      <c r="E61" s="135">
        <f>'将来負担比率（分子）の構造'!J$46</f>
        <v>13</v>
      </c>
      <c r="F61" s="135"/>
      <c r="G61" s="135"/>
      <c r="H61" s="135">
        <f>'将来負担比率（分子）の構造'!K$46</f>
        <v>13</v>
      </c>
      <c r="I61" s="135"/>
      <c r="J61" s="135"/>
      <c r="K61" s="135">
        <f>'将来負担比率（分子）の構造'!L$46</f>
        <v>9</v>
      </c>
      <c r="L61" s="135"/>
      <c r="M61" s="135"/>
      <c r="N61" s="135">
        <f>'将来負担比率（分子）の構造'!M$46</f>
        <v>5</v>
      </c>
      <c r="O61" s="135"/>
      <c r="P61" s="135"/>
    </row>
    <row r="62" spans="1:16" x14ac:dyDescent="0.15">
      <c r="A62" s="135" t="s">
        <v>29</v>
      </c>
      <c r="B62" s="135">
        <f>'将来負担比率（分子）の構造'!I$45</f>
        <v>3167</v>
      </c>
      <c r="C62" s="135"/>
      <c r="D62" s="135"/>
      <c r="E62" s="135">
        <f>'将来負担比率（分子）の構造'!J$45</f>
        <v>2936</v>
      </c>
      <c r="F62" s="135"/>
      <c r="G62" s="135"/>
      <c r="H62" s="135">
        <f>'将来負担比率（分子）の構造'!K$45</f>
        <v>2787</v>
      </c>
      <c r="I62" s="135"/>
      <c r="J62" s="135"/>
      <c r="K62" s="135">
        <f>'将来負担比率（分子）の構造'!L$45</f>
        <v>2558</v>
      </c>
      <c r="L62" s="135"/>
      <c r="M62" s="135"/>
      <c r="N62" s="135">
        <f>'将来負担比率（分子）の構造'!M$45</f>
        <v>2255</v>
      </c>
      <c r="O62" s="135"/>
      <c r="P62" s="135"/>
    </row>
    <row r="63" spans="1:16" x14ac:dyDescent="0.15">
      <c r="A63" s="135" t="s">
        <v>28</v>
      </c>
      <c r="B63" s="135">
        <f>'将来負担比率（分子）の構造'!I$44</f>
        <v>2539</v>
      </c>
      <c r="C63" s="135"/>
      <c r="D63" s="135"/>
      <c r="E63" s="135">
        <f>'将来負担比率（分子）の構造'!J$44</f>
        <v>1688</v>
      </c>
      <c r="F63" s="135"/>
      <c r="G63" s="135"/>
      <c r="H63" s="135">
        <f>'将来負担比率（分子）の構造'!K$44</f>
        <v>928</v>
      </c>
      <c r="I63" s="135"/>
      <c r="J63" s="135"/>
      <c r="K63" s="135">
        <f>'将来負担比率（分子）の構造'!L$44</f>
        <v>516</v>
      </c>
      <c r="L63" s="135"/>
      <c r="M63" s="135"/>
      <c r="N63" s="135">
        <f>'将来負担比率（分子）の構造'!M$44</f>
        <v>576</v>
      </c>
      <c r="O63" s="135"/>
      <c r="P63" s="135"/>
    </row>
    <row r="64" spans="1:16" x14ac:dyDescent="0.15">
      <c r="A64" s="135" t="s">
        <v>27</v>
      </c>
      <c r="B64" s="135">
        <f>'将来負担比率（分子）の構造'!I$43</f>
        <v>5913</v>
      </c>
      <c r="C64" s="135"/>
      <c r="D64" s="135"/>
      <c r="E64" s="135">
        <f>'将来負担比率（分子）の構造'!J$43</f>
        <v>5565</v>
      </c>
      <c r="F64" s="135"/>
      <c r="G64" s="135"/>
      <c r="H64" s="135">
        <f>'将来負担比率（分子）の構造'!K$43</f>
        <v>6140</v>
      </c>
      <c r="I64" s="135"/>
      <c r="J64" s="135"/>
      <c r="K64" s="135">
        <f>'将来負担比率（分子）の構造'!L$43</f>
        <v>5636</v>
      </c>
      <c r="L64" s="135"/>
      <c r="M64" s="135"/>
      <c r="N64" s="135">
        <f>'将来負担比率（分子）の構造'!M$43</f>
        <v>5159</v>
      </c>
      <c r="O64" s="135"/>
      <c r="P64" s="135"/>
    </row>
    <row r="65" spans="1:16" x14ac:dyDescent="0.15">
      <c r="A65" s="135" t="s">
        <v>26</v>
      </c>
      <c r="B65" s="135">
        <f>'将来負担比率（分子）の構造'!I$42</f>
        <v>3828</v>
      </c>
      <c r="C65" s="135"/>
      <c r="D65" s="135"/>
      <c r="E65" s="135">
        <f>'将来負担比率（分子）の構造'!J$42</f>
        <v>3567</v>
      </c>
      <c r="F65" s="135"/>
      <c r="G65" s="135"/>
      <c r="H65" s="135">
        <f>'将来負担比率（分子）の構造'!K$42</f>
        <v>3341</v>
      </c>
      <c r="I65" s="135"/>
      <c r="J65" s="135"/>
      <c r="K65" s="135">
        <f>'将来負担比率（分子）の構造'!L$42</f>
        <v>3089</v>
      </c>
      <c r="L65" s="135"/>
      <c r="M65" s="135"/>
      <c r="N65" s="135">
        <f>'将来負担比率（分子）の構造'!M$42</f>
        <v>2850</v>
      </c>
      <c r="O65" s="135"/>
      <c r="P65" s="135"/>
    </row>
    <row r="66" spans="1:16" x14ac:dyDescent="0.15">
      <c r="A66" s="135" t="s">
        <v>25</v>
      </c>
      <c r="B66" s="135">
        <f>'将来負担比率（分子）の構造'!I$41</f>
        <v>28218</v>
      </c>
      <c r="C66" s="135"/>
      <c r="D66" s="135"/>
      <c r="E66" s="135">
        <f>'将来負担比率（分子）の構造'!J$41</f>
        <v>27281</v>
      </c>
      <c r="F66" s="135"/>
      <c r="G66" s="135"/>
      <c r="H66" s="135">
        <f>'将来負担比率（分子）の構造'!K$41</f>
        <v>26483</v>
      </c>
      <c r="I66" s="135"/>
      <c r="J66" s="135"/>
      <c r="K66" s="135">
        <f>'将来負担比率（分子）の構造'!L$41</f>
        <v>26097</v>
      </c>
      <c r="L66" s="135"/>
      <c r="M66" s="135"/>
      <c r="N66" s="135">
        <f>'将来負担比率（分子）の構造'!M$41</f>
        <v>25298</v>
      </c>
      <c r="O66" s="135"/>
      <c r="P66" s="135"/>
    </row>
    <row r="67" spans="1:16" x14ac:dyDescent="0.15">
      <c r="A67" s="135" t="s">
        <v>63</v>
      </c>
      <c r="B67" s="135" t="e">
        <f>NA()</f>
        <v>#N/A</v>
      </c>
      <c r="C67" s="135">
        <f>IF(ISNUMBER('将来負担比率（分子）の構造'!I$52), IF('将来負担比率（分子）の構造'!I$52 &lt; 0, 0, '将来負担比率（分子）の構造'!I$52), NA())</f>
        <v>6671</v>
      </c>
      <c r="D67" s="135" t="e">
        <f>NA()</f>
        <v>#N/A</v>
      </c>
      <c r="E67" s="135" t="e">
        <f>NA()</f>
        <v>#N/A</v>
      </c>
      <c r="F67" s="135">
        <f>IF(ISNUMBER('将来負担比率（分子）の構造'!J$52), IF('将来負担比率（分子）の構造'!J$52 &lt; 0, 0, '将来負担比率（分子）の構造'!J$52), NA())</f>
        <v>5287</v>
      </c>
      <c r="G67" s="135" t="e">
        <f>NA()</f>
        <v>#N/A</v>
      </c>
      <c r="H67" s="135" t="e">
        <f>NA()</f>
        <v>#N/A</v>
      </c>
      <c r="I67" s="135">
        <f>IF(ISNUMBER('将来負担比率（分子）の構造'!K$52), IF('将来負担比率（分子）の構造'!K$52 &lt; 0, 0, '将来負担比率（分子）の構造'!K$52), NA())</f>
        <v>4287</v>
      </c>
      <c r="J67" s="135" t="e">
        <f>NA()</f>
        <v>#N/A</v>
      </c>
      <c r="K67" s="135" t="e">
        <f>NA()</f>
        <v>#N/A</v>
      </c>
      <c r="L67" s="135">
        <f>IF(ISNUMBER('将来負担比率（分子）の構造'!L$52), IF('将来負担比率（分子）の構造'!L$52 &lt; 0, 0, '将来負担比率（分子）の構造'!L$52), NA())</f>
        <v>1762</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10196531</v>
      </c>
      <c r="S5" s="583"/>
      <c r="T5" s="583"/>
      <c r="U5" s="583"/>
      <c r="V5" s="583"/>
      <c r="W5" s="583"/>
      <c r="X5" s="583"/>
      <c r="Y5" s="584"/>
      <c r="Z5" s="585">
        <v>40.299999999999997</v>
      </c>
      <c r="AA5" s="585"/>
      <c r="AB5" s="585"/>
      <c r="AC5" s="585"/>
      <c r="AD5" s="586">
        <v>9605093</v>
      </c>
      <c r="AE5" s="586"/>
      <c r="AF5" s="586"/>
      <c r="AG5" s="586"/>
      <c r="AH5" s="586"/>
      <c r="AI5" s="586"/>
      <c r="AJ5" s="586"/>
      <c r="AK5" s="586"/>
      <c r="AL5" s="587">
        <v>69.099999999999994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9605093</v>
      </c>
      <c r="BH5" s="594"/>
      <c r="BI5" s="594"/>
      <c r="BJ5" s="594"/>
      <c r="BK5" s="594"/>
      <c r="BL5" s="594"/>
      <c r="BM5" s="594"/>
      <c r="BN5" s="595"/>
      <c r="BO5" s="596">
        <v>94.2</v>
      </c>
      <c r="BP5" s="596"/>
      <c r="BQ5" s="596"/>
      <c r="BR5" s="596"/>
      <c r="BS5" s="597">
        <v>85718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268322</v>
      </c>
      <c r="S6" s="594"/>
      <c r="T6" s="594"/>
      <c r="U6" s="594"/>
      <c r="V6" s="594"/>
      <c r="W6" s="594"/>
      <c r="X6" s="594"/>
      <c r="Y6" s="595"/>
      <c r="Z6" s="596">
        <v>1.1000000000000001</v>
      </c>
      <c r="AA6" s="596"/>
      <c r="AB6" s="596"/>
      <c r="AC6" s="596"/>
      <c r="AD6" s="597">
        <v>268322</v>
      </c>
      <c r="AE6" s="597"/>
      <c r="AF6" s="597"/>
      <c r="AG6" s="597"/>
      <c r="AH6" s="597"/>
      <c r="AI6" s="597"/>
      <c r="AJ6" s="597"/>
      <c r="AK6" s="597"/>
      <c r="AL6" s="598">
        <v>1.9</v>
      </c>
      <c r="AM6" s="599"/>
      <c r="AN6" s="599"/>
      <c r="AO6" s="600"/>
      <c r="AP6" s="590" t="s">
        <v>213</v>
      </c>
      <c r="AQ6" s="591"/>
      <c r="AR6" s="591"/>
      <c r="AS6" s="591"/>
      <c r="AT6" s="591"/>
      <c r="AU6" s="591"/>
      <c r="AV6" s="591"/>
      <c r="AW6" s="591"/>
      <c r="AX6" s="591"/>
      <c r="AY6" s="591"/>
      <c r="AZ6" s="591"/>
      <c r="BA6" s="591"/>
      <c r="BB6" s="591"/>
      <c r="BC6" s="591"/>
      <c r="BD6" s="591"/>
      <c r="BE6" s="591"/>
      <c r="BF6" s="592"/>
      <c r="BG6" s="593">
        <v>9605093</v>
      </c>
      <c r="BH6" s="594"/>
      <c r="BI6" s="594"/>
      <c r="BJ6" s="594"/>
      <c r="BK6" s="594"/>
      <c r="BL6" s="594"/>
      <c r="BM6" s="594"/>
      <c r="BN6" s="595"/>
      <c r="BO6" s="596">
        <v>94.2</v>
      </c>
      <c r="BP6" s="596"/>
      <c r="BQ6" s="596"/>
      <c r="BR6" s="596"/>
      <c r="BS6" s="597">
        <v>85718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254895</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254886</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18043</v>
      </c>
      <c r="S7" s="594"/>
      <c r="T7" s="594"/>
      <c r="U7" s="594"/>
      <c r="V7" s="594"/>
      <c r="W7" s="594"/>
      <c r="X7" s="594"/>
      <c r="Y7" s="595"/>
      <c r="Z7" s="596">
        <v>0.1</v>
      </c>
      <c r="AA7" s="596"/>
      <c r="AB7" s="596"/>
      <c r="AC7" s="596"/>
      <c r="AD7" s="597">
        <v>18043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4995783</v>
      </c>
      <c r="BH7" s="594"/>
      <c r="BI7" s="594"/>
      <c r="BJ7" s="594"/>
      <c r="BK7" s="594"/>
      <c r="BL7" s="594"/>
      <c r="BM7" s="594"/>
      <c r="BN7" s="595"/>
      <c r="BO7" s="596">
        <v>49</v>
      </c>
      <c r="BP7" s="596"/>
      <c r="BQ7" s="596"/>
      <c r="BR7" s="596"/>
      <c r="BS7" s="597">
        <v>85718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3750161</v>
      </c>
      <c r="CS7" s="594"/>
      <c r="CT7" s="594"/>
      <c r="CU7" s="594"/>
      <c r="CV7" s="594"/>
      <c r="CW7" s="594"/>
      <c r="CX7" s="594"/>
      <c r="CY7" s="595"/>
      <c r="CZ7" s="596">
        <v>16.100000000000001</v>
      </c>
      <c r="DA7" s="596"/>
      <c r="DB7" s="596"/>
      <c r="DC7" s="596"/>
      <c r="DD7" s="602">
        <v>276143</v>
      </c>
      <c r="DE7" s="594"/>
      <c r="DF7" s="594"/>
      <c r="DG7" s="594"/>
      <c r="DH7" s="594"/>
      <c r="DI7" s="594"/>
      <c r="DJ7" s="594"/>
      <c r="DK7" s="594"/>
      <c r="DL7" s="594"/>
      <c r="DM7" s="594"/>
      <c r="DN7" s="594"/>
      <c r="DO7" s="594"/>
      <c r="DP7" s="595"/>
      <c r="DQ7" s="602">
        <v>3229970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72024</v>
      </c>
      <c r="S8" s="594"/>
      <c r="T8" s="594"/>
      <c r="U8" s="594"/>
      <c r="V8" s="594"/>
      <c r="W8" s="594"/>
      <c r="X8" s="594"/>
      <c r="Y8" s="595"/>
      <c r="Z8" s="596">
        <v>0.3</v>
      </c>
      <c r="AA8" s="596"/>
      <c r="AB8" s="596"/>
      <c r="AC8" s="596"/>
      <c r="AD8" s="597">
        <v>72024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135353</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8481483</v>
      </c>
      <c r="CS8" s="594"/>
      <c r="CT8" s="594"/>
      <c r="CU8" s="594"/>
      <c r="CV8" s="594"/>
      <c r="CW8" s="594"/>
      <c r="CX8" s="594"/>
      <c r="CY8" s="595"/>
      <c r="CZ8" s="596">
        <v>36.4</v>
      </c>
      <c r="DA8" s="596"/>
      <c r="DB8" s="596"/>
      <c r="DC8" s="596"/>
      <c r="DD8" s="602">
        <v>136978</v>
      </c>
      <c r="DE8" s="594"/>
      <c r="DF8" s="594"/>
      <c r="DG8" s="594"/>
      <c r="DH8" s="594"/>
      <c r="DI8" s="594"/>
      <c r="DJ8" s="594"/>
      <c r="DK8" s="594"/>
      <c r="DL8" s="594"/>
      <c r="DM8" s="594"/>
      <c r="DN8" s="594"/>
      <c r="DO8" s="594"/>
      <c r="DP8" s="595"/>
      <c r="DQ8" s="602">
        <v>3859900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42671</v>
      </c>
      <c r="S9" s="594"/>
      <c r="T9" s="594"/>
      <c r="U9" s="594"/>
      <c r="V9" s="594"/>
      <c r="W9" s="594"/>
      <c r="X9" s="594"/>
      <c r="Y9" s="595"/>
      <c r="Z9" s="596">
        <v>0.2</v>
      </c>
      <c r="AA9" s="596"/>
      <c r="AB9" s="596"/>
      <c r="AC9" s="596"/>
      <c r="AD9" s="597">
        <v>42671</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4134902</v>
      </c>
      <c r="BH9" s="594"/>
      <c r="BI9" s="594"/>
      <c r="BJ9" s="594"/>
      <c r="BK9" s="594"/>
      <c r="BL9" s="594"/>
      <c r="BM9" s="594"/>
      <c r="BN9" s="595"/>
      <c r="BO9" s="596">
        <v>40.6</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1927860</v>
      </c>
      <c r="CS9" s="594"/>
      <c r="CT9" s="594"/>
      <c r="CU9" s="594"/>
      <c r="CV9" s="594"/>
      <c r="CW9" s="594"/>
      <c r="CX9" s="594"/>
      <c r="CY9" s="595"/>
      <c r="CZ9" s="596">
        <v>8.3000000000000007</v>
      </c>
      <c r="DA9" s="596"/>
      <c r="DB9" s="596"/>
      <c r="DC9" s="596"/>
      <c r="DD9" s="602">
        <v>29965</v>
      </c>
      <c r="DE9" s="594"/>
      <c r="DF9" s="594"/>
      <c r="DG9" s="594"/>
      <c r="DH9" s="594"/>
      <c r="DI9" s="594"/>
      <c r="DJ9" s="594"/>
      <c r="DK9" s="594"/>
      <c r="DL9" s="594"/>
      <c r="DM9" s="594"/>
      <c r="DN9" s="594"/>
      <c r="DO9" s="594"/>
      <c r="DP9" s="595"/>
      <c r="DQ9" s="602">
        <v>1751653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817440</v>
      </c>
      <c r="S10" s="594"/>
      <c r="T10" s="594"/>
      <c r="U10" s="594"/>
      <c r="V10" s="594"/>
      <c r="W10" s="594"/>
      <c r="X10" s="594"/>
      <c r="Y10" s="595"/>
      <c r="Z10" s="596">
        <v>3.2</v>
      </c>
      <c r="AA10" s="596"/>
      <c r="AB10" s="596"/>
      <c r="AC10" s="596"/>
      <c r="AD10" s="597">
        <v>817440</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197252</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13890</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13072</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50520</v>
      </c>
      <c r="S11" s="594"/>
      <c r="T11" s="594"/>
      <c r="U11" s="594"/>
      <c r="V11" s="594"/>
      <c r="W11" s="594"/>
      <c r="X11" s="594"/>
      <c r="Y11" s="595"/>
      <c r="Z11" s="596">
        <v>0.2</v>
      </c>
      <c r="AA11" s="596"/>
      <c r="AB11" s="596"/>
      <c r="AC11" s="596"/>
      <c r="AD11" s="597">
        <v>50520</v>
      </c>
      <c r="AE11" s="597"/>
      <c r="AF11" s="597"/>
      <c r="AG11" s="597"/>
      <c r="AH11" s="597"/>
      <c r="AI11" s="597"/>
      <c r="AJ11" s="597"/>
      <c r="AK11" s="597"/>
      <c r="AL11" s="598">
        <v>0.4</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528276</v>
      </c>
      <c r="BH11" s="594"/>
      <c r="BI11" s="594"/>
      <c r="BJ11" s="594"/>
      <c r="BK11" s="594"/>
      <c r="BL11" s="594"/>
      <c r="BM11" s="594"/>
      <c r="BN11" s="595"/>
      <c r="BO11" s="596">
        <v>5.2</v>
      </c>
      <c r="BP11" s="596"/>
      <c r="BQ11" s="596"/>
      <c r="BR11" s="596"/>
      <c r="BS11" s="602">
        <v>85718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476251</v>
      </c>
      <c r="CS11" s="594"/>
      <c r="CT11" s="594"/>
      <c r="CU11" s="594"/>
      <c r="CV11" s="594"/>
      <c r="CW11" s="594"/>
      <c r="CX11" s="594"/>
      <c r="CY11" s="595"/>
      <c r="CZ11" s="596">
        <v>2</v>
      </c>
      <c r="DA11" s="596"/>
      <c r="DB11" s="596"/>
      <c r="DC11" s="596"/>
      <c r="DD11" s="602">
        <v>4898</v>
      </c>
      <c r="DE11" s="594"/>
      <c r="DF11" s="594"/>
      <c r="DG11" s="594"/>
      <c r="DH11" s="594"/>
      <c r="DI11" s="594"/>
      <c r="DJ11" s="594"/>
      <c r="DK11" s="594"/>
      <c r="DL11" s="594"/>
      <c r="DM11" s="594"/>
      <c r="DN11" s="594"/>
      <c r="DO11" s="594"/>
      <c r="DP11" s="595"/>
      <c r="DQ11" s="602">
        <v>281891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3899516</v>
      </c>
      <c r="BH12" s="594"/>
      <c r="BI12" s="594"/>
      <c r="BJ12" s="594"/>
      <c r="BK12" s="594"/>
      <c r="BL12" s="594"/>
      <c r="BM12" s="594"/>
      <c r="BN12" s="595"/>
      <c r="BO12" s="596">
        <v>38.200000000000003</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175957</v>
      </c>
      <c r="CS12" s="594"/>
      <c r="CT12" s="594"/>
      <c r="CU12" s="594"/>
      <c r="CV12" s="594"/>
      <c r="CW12" s="594"/>
      <c r="CX12" s="594"/>
      <c r="CY12" s="595"/>
      <c r="CZ12" s="596">
        <v>0.8</v>
      </c>
      <c r="DA12" s="596"/>
      <c r="DB12" s="596"/>
      <c r="DC12" s="596"/>
      <c r="DD12" s="602">
        <v>1376</v>
      </c>
      <c r="DE12" s="594"/>
      <c r="DF12" s="594"/>
      <c r="DG12" s="594"/>
      <c r="DH12" s="594"/>
      <c r="DI12" s="594"/>
      <c r="DJ12" s="594"/>
      <c r="DK12" s="594"/>
      <c r="DL12" s="594"/>
      <c r="DM12" s="594"/>
      <c r="DN12" s="594"/>
      <c r="DO12" s="594"/>
      <c r="DP12" s="595"/>
      <c r="DQ12" s="602">
        <v>163374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30530</v>
      </c>
      <c r="S13" s="594"/>
      <c r="T13" s="594"/>
      <c r="U13" s="594"/>
      <c r="V13" s="594"/>
      <c r="W13" s="594"/>
      <c r="X13" s="594"/>
      <c r="Y13" s="595"/>
      <c r="Z13" s="596">
        <v>0.1</v>
      </c>
      <c r="AA13" s="596"/>
      <c r="AB13" s="596"/>
      <c r="AC13" s="596"/>
      <c r="AD13" s="597">
        <v>30530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3873667</v>
      </c>
      <c r="BH13" s="594"/>
      <c r="BI13" s="594"/>
      <c r="BJ13" s="594"/>
      <c r="BK13" s="594"/>
      <c r="BL13" s="594"/>
      <c r="BM13" s="594"/>
      <c r="BN13" s="595"/>
      <c r="BO13" s="596">
        <v>38</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1434102</v>
      </c>
      <c r="CS13" s="594"/>
      <c r="CT13" s="594"/>
      <c r="CU13" s="594"/>
      <c r="CV13" s="594"/>
      <c r="CW13" s="594"/>
      <c r="CX13" s="594"/>
      <c r="CY13" s="595"/>
      <c r="CZ13" s="596">
        <v>6.2</v>
      </c>
      <c r="DA13" s="596"/>
      <c r="DB13" s="596"/>
      <c r="DC13" s="596"/>
      <c r="DD13" s="602">
        <v>451911</v>
      </c>
      <c r="DE13" s="594"/>
      <c r="DF13" s="594"/>
      <c r="DG13" s="594"/>
      <c r="DH13" s="594"/>
      <c r="DI13" s="594"/>
      <c r="DJ13" s="594"/>
      <c r="DK13" s="594"/>
      <c r="DL13" s="594"/>
      <c r="DM13" s="594"/>
      <c r="DN13" s="594"/>
      <c r="DO13" s="594"/>
      <c r="DP13" s="595"/>
      <c r="DQ13" s="602">
        <v>1071569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129124</v>
      </c>
      <c r="BH14" s="594"/>
      <c r="BI14" s="594"/>
      <c r="BJ14" s="594"/>
      <c r="BK14" s="594"/>
      <c r="BL14" s="594"/>
      <c r="BM14" s="594"/>
      <c r="BN14" s="595"/>
      <c r="BO14" s="596">
        <v>1.3</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976050</v>
      </c>
      <c r="CS14" s="594"/>
      <c r="CT14" s="594"/>
      <c r="CU14" s="594"/>
      <c r="CV14" s="594"/>
      <c r="CW14" s="594"/>
      <c r="CX14" s="594"/>
      <c r="CY14" s="595"/>
      <c r="CZ14" s="596">
        <v>4.2</v>
      </c>
      <c r="DA14" s="596"/>
      <c r="DB14" s="596"/>
      <c r="DC14" s="596"/>
      <c r="DD14" s="602">
        <v>8077</v>
      </c>
      <c r="DE14" s="594"/>
      <c r="DF14" s="594"/>
      <c r="DG14" s="594"/>
      <c r="DH14" s="594"/>
      <c r="DI14" s="594"/>
      <c r="DJ14" s="594"/>
      <c r="DK14" s="594"/>
      <c r="DL14" s="594"/>
      <c r="DM14" s="594"/>
      <c r="DN14" s="594"/>
      <c r="DO14" s="594"/>
      <c r="DP14" s="595"/>
      <c r="DQ14" s="602">
        <v>958375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44500</v>
      </c>
      <c r="S15" s="594"/>
      <c r="T15" s="594"/>
      <c r="U15" s="594"/>
      <c r="V15" s="594"/>
      <c r="W15" s="594"/>
      <c r="X15" s="594"/>
      <c r="Y15" s="595"/>
      <c r="Z15" s="596">
        <v>0.2</v>
      </c>
      <c r="AA15" s="596"/>
      <c r="AB15" s="596"/>
      <c r="AC15" s="596"/>
      <c r="AD15" s="597">
        <v>44500</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580670</v>
      </c>
      <c r="BH15" s="594"/>
      <c r="BI15" s="594"/>
      <c r="BJ15" s="594"/>
      <c r="BK15" s="594"/>
      <c r="BL15" s="594"/>
      <c r="BM15" s="594"/>
      <c r="BN15" s="595"/>
      <c r="BO15" s="596">
        <v>5.7</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2822320</v>
      </c>
      <c r="CS15" s="594"/>
      <c r="CT15" s="594"/>
      <c r="CU15" s="594"/>
      <c r="CV15" s="594"/>
      <c r="CW15" s="594"/>
      <c r="CX15" s="594"/>
      <c r="CY15" s="595"/>
      <c r="CZ15" s="596">
        <v>12.1</v>
      </c>
      <c r="DA15" s="596"/>
      <c r="DB15" s="596"/>
      <c r="DC15" s="596"/>
      <c r="DD15" s="602">
        <v>673861</v>
      </c>
      <c r="DE15" s="594"/>
      <c r="DF15" s="594"/>
      <c r="DG15" s="594"/>
      <c r="DH15" s="594"/>
      <c r="DI15" s="594"/>
      <c r="DJ15" s="594"/>
      <c r="DK15" s="594"/>
      <c r="DL15" s="594"/>
      <c r="DM15" s="594"/>
      <c r="DN15" s="594"/>
      <c r="DO15" s="594"/>
      <c r="DP15" s="595"/>
      <c r="DQ15" s="602">
        <v>2294143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4323371</v>
      </c>
      <c r="S16" s="594"/>
      <c r="T16" s="594"/>
      <c r="U16" s="594"/>
      <c r="V16" s="594"/>
      <c r="W16" s="594"/>
      <c r="X16" s="594"/>
      <c r="Y16" s="595"/>
      <c r="Z16" s="596">
        <v>17.100000000000001</v>
      </c>
      <c r="AA16" s="596"/>
      <c r="AB16" s="596"/>
      <c r="AC16" s="596"/>
      <c r="AD16" s="597">
        <v>2857265</v>
      </c>
      <c r="AE16" s="597"/>
      <c r="AF16" s="597"/>
      <c r="AG16" s="597"/>
      <c r="AH16" s="597"/>
      <c r="AI16" s="597"/>
      <c r="AJ16" s="597"/>
      <c r="AK16" s="597"/>
      <c r="AL16" s="598">
        <v>20.6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9092</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360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2857265</v>
      </c>
      <c r="S17" s="594"/>
      <c r="T17" s="594"/>
      <c r="U17" s="594"/>
      <c r="V17" s="594"/>
      <c r="W17" s="594"/>
      <c r="X17" s="594"/>
      <c r="Y17" s="595"/>
      <c r="Z17" s="596">
        <v>11.3</v>
      </c>
      <c r="AA17" s="596"/>
      <c r="AB17" s="596"/>
      <c r="AC17" s="596"/>
      <c r="AD17" s="597">
        <v>2857265</v>
      </c>
      <c r="AE17" s="597"/>
      <c r="AF17" s="597"/>
      <c r="AG17" s="597"/>
      <c r="AH17" s="597"/>
      <c r="AI17" s="597"/>
      <c r="AJ17" s="597"/>
      <c r="AK17" s="597"/>
      <c r="AL17" s="598">
        <v>20.6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2977189</v>
      </c>
      <c r="CS17" s="594"/>
      <c r="CT17" s="594"/>
      <c r="CU17" s="594"/>
      <c r="CV17" s="594"/>
      <c r="CW17" s="594"/>
      <c r="CX17" s="594"/>
      <c r="CY17" s="595"/>
      <c r="CZ17" s="596">
        <v>12.8</v>
      </c>
      <c r="DA17" s="596"/>
      <c r="DB17" s="596"/>
      <c r="DC17" s="596"/>
      <c r="DD17" s="602" t="s">
        <v>111</v>
      </c>
      <c r="DE17" s="594"/>
      <c r="DF17" s="594"/>
      <c r="DG17" s="594"/>
      <c r="DH17" s="594"/>
      <c r="DI17" s="594"/>
      <c r="DJ17" s="594"/>
      <c r="DK17" s="594"/>
      <c r="DL17" s="594"/>
      <c r="DM17" s="594"/>
      <c r="DN17" s="594"/>
      <c r="DO17" s="594"/>
      <c r="DP17" s="595"/>
      <c r="DQ17" s="602">
        <v>2864213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574102</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892004</v>
      </c>
      <c r="S19" s="594"/>
      <c r="T19" s="594"/>
      <c r="U19" s="594"/>
      <c r="V19" s="594"/>
      <c r="W19" s="594"/>
      <c r="X19" s="594"/>
      <c r="Y19" s="595"/>
      <c r="Z19" s="596">
        <v>3.5</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591438</v>
      </c>
      <c r="BH19" s="594"/>
      <c r="BI19" s="594"/>
      <c r="BJ19" s="594"/>
      <c r="BK19" s="594"/>
      <c r="BL19" s="594"/>
      <c r="BM19" s="594"/>
      <c r="BN19" s="595"/>
      <c r="BO19" s="596">
        <v>5.8</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15863952</v>
      </c>
      <c r="S20" s="594"/>
      <c r="T20" s="594"/>
      <c r="U20" s="594"/>
      <c r="V20" s="594"/>
      <c r="W20" s="594"/>
      <c r="X20" s="594"/>
      <c r="Y20" s="595"/>
      <c r="Z20" s="596">
        <v>62.7</v>
      </c>
      <c r="AA20" s="596"/>
      <c r="AB20" s="596"/>
      <c r="AC20" s="596"/>
      <c r="AD20" s="597">
        <v>13806408</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591438</v>
      </c>
      <c r="BH20" s="594"/>
      <c r="BI20" s="594"/>
      <c r="BJ20" s="594"/>
      <c r="BK20" s="594"/>
      <c r="BL20" s="594"/>
      <c r="BM20" s="594"/>
      <c r="BN20" s="595"/>
      <c r="BO20" s="596">
        <v>5.8</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23299250</v>
      </c>
      <c r="CS20" s="594"/>
      <c r="CT20" s="594"/>
      <c r="CU20" s="594"/>
      <c r="CV20" s="594"/>
      <c r="CW20" s="594"/>
      <c r="CX20" s="594"/>
      <c r="CY20" s="595"/>
      <c r="CZ20" s="596">
        <v>100</v>
      </c>
      <c r="DA20" s="596"/>
      <c r="DB20" s="596"/>
      <c r="DC20" s="596"/>
      <c r="DD20" s="602">
        <v>1583209</v>
      </c>
      <c r="DE20" s="594"/>
      <c r="DF20" s="594"/>
      <c r="DG20" s="594"/>
      <c r="DH20" s="594"/>
      <c r="DI20" s="594"/>
      <c r="DJ20" s="594"/>
      <c r="DK20" s="594"/>
      <c r="DL20" s="594"/>
      <c r="DM20" s="594"/>
      <c r="DN20" s="594"/>
      <c r="DO20" s="594"/>
      <c r="DP20" s="595"/>
      <c r="DQ20" s="602">
        <v>16743406</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12337</v>
      </c>
      <c r="S21" s="594"/>
      <c r="T21" s="594"/>
      <c r="U21" s="594"/>
      <c r="V21" s="594"/>
      <c r="W21" s="594"/>
      <c r="X21" s="594"/>
      <c r="Y21" s="595"/>
      <c r="Z21" s="596">
        <v>0</v>
      </c>
      <c r="AA21" s="596"/>
      <c r="AB21" s="596"/>
      <c r="AC21" s="596"/>
      <c r="AD21" s="597">
        <v>12337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279309</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311230</v>
      </c>
      <c r="S23" s="594"/>
      <c r="T23" s="594"/>
      <c r="U23" s="594"/>
      <c r="V23" s="594"/>
      <c r="W23" s="594"/>
      <c r="X23" s="594"/>
      <c r="Y23" s="595"/>
      <c r="Z23" s="596">
        <v>1.2</v>
      </c>
      <c r="AA23" s="596"/>
      <c r="AB23" s="596"/>
      <c r="AC23" s="596"/>
      <c r="AD23" s="597">
        <v>66419</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591438</v>
      </c>
      <c r="BH23" s="594"/>
      <c r="BI23" s="594"/>
      <c r="BJ23" s="594"/>
      <c r="BK23" s="594"/>
      <c r="BL23" s="594"/>
      <c r="BM23" s="594"/>
      <c r="BN23" s="595"/>
      <c r="BO23" s="596">
        <v>5.8</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44343</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12602898</v>
      </c>
      <c r="CS24" s="583"/>
      <c r="CT24" s="583"/>
      <c r="CU24" s="583"/>
      <c r="CV24" s="583"/>
      <c r="CW24" s="583"/>
      <c r="CX24" s="583"/>
      <c r="CY24" s="584"/>
      <c r="CZ24" s="620">
        <v>54.1</v>
      </c>
      <c r="DA24" s="621"/>
      <c r="DB24" s="621"/>
      <c r="DC24" s="622"/>
      <c r="DD24" s="619">
        <v>8163251</v>
      </c>
      <c r="DE24" s="583"/>
      <c r="DF24" s="583"/>
      <c r="DG24" s="583"/>
      <c r="DH24" s="583"/>
      <c r="DI24" s="583"/>
      <c r="DJ24" s="583"/>
      <c r="DK24" s="584"/>
      <c r="DL24" s="619">
        <v>7940318</v>
      </c>
      <c r="DM24" s="583"/>
      <c r="DN24" s="583"/>
      <c r="DO24" s="583"/>
      <c r="DP24" s="583"/>
      <c r="DQ24" s="583"/>
      <c r="DR24" s="583"/>
      <c r="DS24" s="583"/>
      <c r="DT24" s="583"/>
      <c r="DU24" s="583"/>
      <c r="DV24" s="584"/>
      <c r="DW24" s="587">
        <v>52.1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3270079</v>
      </c>
      <c r="S25" s="594"/>
      <c r="T25" s="594"/>
      <c r="U25" s="594"/>
      <c r="V25" s="594"/>
      <c r="W25" s="594"/>
      <c r="X25" s="594"/>
      <c r="Y25" s="595"/>
      <c r="Z25" s="596">
        <v>12.9</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3988466</v>
      </c>
      <c r="CS25" s="625"/>
      <c r="CT25" s="625"/>
      <c r="CU25" s="625"/>
      <c r="CV25" s="625"/>
      <c r="CW25" s="625"/>
      <c r="CX25" s="625"/>
      <c r="CY25" s="626"/>
      <c r="CZ25" s="627">
        <v>17.100000000000001</v>
      </c>
      <c r="DA25" s="628"/>
      <c r="DB25" s="628"/>
      <c r="DC25" s="629"/>
      <c r="DD25" s="602">
        <v>3657271</v>
      </c>
      <c r="DE25" s="625"/>
      <c r="DF25" s="625"/>
      <c r="DG25" s="625"/>
      <c r="DH25" s="625"/>
      <c r="DI25" s="625"/>
      <c r="DJ25" s="625"/>
      <c r="DK25" s="626"/>
      <c r="DL25" s="602">
        <v>3510884</v>
      </c>
      <c r="DM25" s="625"/>
      <c r="DN25" s="625"/>
      <c r="DO25" s="625"/>
      <c r="DP25" s="625"/>
      <c r="DQ25" s="625"/>
      <c r="DR25" s="625"/>
      <c r="DS25" s="625"/>
      <c r="DT25" s="625"/>
      <c r="DU25" s="625"/>
      <c r="DV25" s="626"/>
      <c r="DW25" s="598">
        <v>23</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2436049</v>
      </c>
      <c r="CS26" s="594"/>
      <c r="CT26" s="594"/>
      <c r="CU26" s="594"/>
      <c r="CV26" s="594"/>
      <c r="CW26" s="594"/>
      <c r="CX26" s="594"/>
      <c r="CY26" s="595"/>
      <c r="CZ26" s="627">
        <v>10.5</v>
      </c>
      <c r="DA26" s="628"/>
      <c r="DB26" s="628"/>
      <c r="DC26" s="629"/>
      <c r="DD26" s="602">
        <v>2213405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1602630</v>
      </c>
      <c r="S27" s="594"/>
      <c r="T27" s="594"/>
      <c r="U27" s="594"/>
      <c r="V27" s="594"/>
      <c r="W27" s="594"/>
      <c r="X27" s="594"/>
      <c r="Y27" s="595"/>
      <c r="Z27" s="596">
        <v>6.3</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10196531</v>
      </c>
      <c r="BH27" s="594"/>
      <c r="BI27" s="594"/>
      <c r="BJ27" s="594"/>
      <c r="BK27" s="594"/>
      <c r="BL27" s="594"/>
      <c r="BM27" s="594"/>
      <c r="BN27" s="595"/>
      <c r="BO27" s="596">
        <v>100</v>
      </c>
      <c r="BP27" s="596"/>
      <c r="BQ27" s="596"/>
      <c r="BR27" s="596"/>
      <c r="BS27" s="602">
        <v>85718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5637243</v>
      </c>
      <c r="CS27" s="625"/>
      <c r="CT27" s="625"/>
      <c r="CU27" s="625"/>
      <c r="CV27" s="625"/>
      <c r="CW27" s="625"/>
      <c r="CX27" s="625"/>
      <c r="CY27" s="626"/>
      <c r="CZ27" s="627">
        <v>24.2</v>
      </c>
      <c r="DA27" s="628"/>
      <c r="DB27" s="628"/>
      <c r="DC27" s="629"/>
      <c r="DD27" s="602">
        <v>1641767</v>
      </c>
      <c r="DE27" s="625"/>
      <c r="DF27" s="625"/>
      <c r="DG27" s="625"/>
      <c r="DH27" s="625"/>
      <c r="DI27" s="625"/>
      <c r="DJ27" s="625"/>
      <c r="DK27" s="626"/>
      <c r="DL27" s="602">
        <v>1574321</v>
      </c>
      <c r="DM27" s="625"/>
      <c r="DN27" s="625"/>
      <c r="DO27" s="625"/>
      <c r="DP27" s="625"/>
      <c r="DQ27" s="625"/>
      <c r="DR27" s="625"/>
      <c r="DS27" s="625"/>
      <c r="DT27" s="625"/>
      <c r="DU27" s="625"/>
      <c r="DV27" s="626"/>
      <c r="DW27" s="598">
        <v>10.3</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16220</v>
      </c>
      <c r="S28" s="594"/>
      <c r="T28" s="594"/>
      <c r="U28" s="594"/>
      <c r="V28" s="594"/>
      <c r="W28" s="594"/>
      <c r="X28" s="594"/>
      <c r="Y28" s="595"/>
      <c r="Z28" s="596">
        <v>0.1</v>
      </c>
      <c r="AA28" s="596"/>
      <c r="AB28" s="596"/>
      <c r="AC28" s="596"/>
      <c r="AD28" s="597">
        <v>11953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2977189</v>
      </c>
      <c r="CS28" s="594"/>
      <c r="CT28" s="594"/>
      <c r="CU28" s="594"/>
      <c r="CV28" s="594"/>
      <c r="CW28" s="594"/>
      <c r="CX28" s="594"/>
      <c r="CY28" s="595"/>
      <c r="CZ28" s="627">
        <v>12.8</v>
      </c>
      <c r="DA28" s="628"/>
      <c r="DB28" s="628"/>
      <c r="DC28" s="629"/>
      <c r="DD28" s="602">
        <v>2864213</v>
      </c>
      <c r="DE28" s="594"/>
      <c r="DF28" s="594"/>
      <c r="DG28" s="594"/>
      <c r="DH28" s="594"/>
      <c r="DI28" s="594"/>
      <c r="DJ28" s="594"/>
      <c r="DK28" s="595"/>
      <c r="DL28" s="602">
        <v>2855113</v>
      </c>
      <c r="DM28" s="594"/>
      <c r="DN28" s="594"/>
      <c r="DO28" s="594"/>
      <c r="DP28" s="594"/>
      <c r="DQ28" s="594"/>
      <c r="DR28" s="594"/>
      <c r="DS28" s="594"/>
      <c r="DT28" s="594"/>
      <c r="DU28" s="594"/>
      <c r="DV28" s="595"/>
      <c r="DW28" s="598">
        <v>18.7</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12752</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2977189</v>
      </c>
      <c r="CS29" s="625"/>
      <c r="CT29" s="625"/>
      <c r="CU29" s="625"/>
      <c r="CV29" s="625"/>
      <c r="CW29" s="625"/>
      <c r="CX29" s="625"/>
      <c r="CY29" s="626"/>
      <c r="CZ29" s="627">
        <v>12.8</v>
      </c>
      <c r="DA29" s="628"/>
      <c r="DB29" s="628"/>
      <c r="DC29" s="629"/>
      <c r="DD29" s="602">
        <v>2864213</v>
      </c>
      <c r="DE29" s="625"/>
      <c r="DF29" s="625"/>
      <c r="DG29" s="625"/>
      <c r="DH29" s="625"/>
      <c r="DI29" s="625"/>
      <c r="DJ29" s="625"/>
      <c r="DK29" s="626"/>
      <c r="DL29" s="602">
        <v>2855113</v>
      </c>
      <c r="DM29" s="625"/>
      <c r="DN29" s="625"/>
      <c r="DO29" s="625"/>
      <c r="DP29" s="625"/>
      <c r="DQ29" s="625"/>
      <c r="DR29" s="625"/>
      <c r="DS29" s="625"/>
      <c r="DT29" s="625"/>
      <c r="DU29" s="625"/>
      <c r="DV29" s="626"/>
      <c r="DW29" s="598">
        <v>18.7</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24300</v>
      </c>
      <c r="S30" s="594"/>
      <c r="T30" s="594"/>
      <c r="U30" s="594"/>
      <c r="V30" s="594"/>
      <c r="W30" s="594"/>
      <c r="X30" s="594"/>
      <c r="Y30" s="595"/>
      <c r="Z30" s="596">
        <v>0.1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98.3</v>
      </c>
      <c r="BH30" s="652"/>
      <c r="BI30" s="652"/>
      <c r="BJ30" s="652"/>
      <c r="BK30" s="652"/>
      <c r="BL30" s="652"/>
      <c r="BM30" s="588">
        <v>93.1</v>
      </c>
      <c r="BN30" s="652"/>
      <c r="BO30" s="652"/>
      <c r="BP30" s="652"/>
      <c r="BQ30" s="653"/>
      <c r="BR30" s="651">
        <v>97.8</v>
      </c>
      <c r="BS30" s="652"/>
      <c r="BT30" s="652"/>
      <c r="BU30" s="652"/>
      <c r="BV30" s="652"/>
      <c r="BW30" s="652"/>
      <c r="BX30" s="588">
        <v>90.4</v>
      </c>
      <c r="BY30" s="652"/>
      <c r="BZ30" s="652"/>
      <c r="CA30" s="652"/>
      <c r="CB30" s="653"/>
      <c r="CD30" s="656"/>
      <c r="CE30" s="657"/>
      <c r="CF30" s="607" t="s">
        <v>291</v>
      </c>
      <c r="CG30" s="608"/>
      <c r="CH30" s="608"/>
      <c r="CI30" s="608"/>
      <c r="CJ30" s="608"/>
      <c r="CK30" s="608"/>
      <c r="CL30" s="608"/>
      <c r="CM30" s="608"/>
      <c r="CN30" s="608"/>
      <c r="CO30" s="608"/>
      <c r="CP30" s="608"/>
      <c r="CQ30" s="609"/>
      <c r="CR30" s="593">
        <v>2604180</v>
      </c>
      <c r="CS30" s="594"/>
      <c r="CT30" s="594"/>
      <c r="CU30" s="594"/>
      <c r="CV30" s="594"/>
      <c r="CW30" s="594"/>
      <c r="CX30" s="594"/>
      <c r="CY30" s="595"/>
      <c r="CZ30" s="627">
        <v>11.2</v>
      </c>
      <c r="DA30" s="628"/>
      <c r="DB30" s="628"/>
      <c r="DC30" s="629"/>
      <c r="DD30" s="602">
        <v>2491204</v>
      </c>
      <c r="DE30" s="594"/>
      <c r="DF30" s="594"/>
      <c r="DG30" s="594"/>
      <c r="DH30" s="594"/>
      <c r="DI30" s="594"/>
      <c r="DJ30" s="594"/>
      <c r="DK30" s="595"/>
      <c r="DL30" s="602">
        <v>2482104</v>
      </c>
      <c r="DM30" s="594"/>
      <c r="DN30" s="594"/>
      <c r="DO30" s="594"/>
      <c r="DP30" s="594"/>
      <c r="DQ30" s="594"/>
      <c r="DR30" s="594"/>
      <c r="DS30" s="594"/>
      <c r="DT30" s="594"/>
      <c r="DU30" s="594"/>
      <c r="DV30" s="595"/>
      <c r="DW30" s="598">
        <v>16.3</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1321612</v>
      </c>
      <c r="S31" s="594"/>
      <c r="T31" s="594"/>
      <c r="U31" s="594"/>
      <c r="V31" s="594"/>
      <c r="W31" s="594"/>
      <c r="X31" s="594"/>
      <c r="Y31" s="595"/>
      <c r="Z31" s="596">
        <v>5.2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25"/>
      <c r="BI31" s="625"/>
      <c r="BJ31" s="625"/>
      <c r="BK31" s="625"/>
      <c r="BL31" s="625"/>
      <c r="BM31" s="599">
        <v>93.8</v>
      </c>
      <c r="BN31" s="649"/>
      <c r="BO31" s="649"/>
      <c r="BP31" s="649"/>
      <c r="BQ31" s="650"/>
      <c r="BR31" s="648">
        <v>97.8</v>
      </c>
      <c r="BS31" s="625"/>
      <c r="BT31" s="625"/>
      <c r="BU31" s="625"/>
      <c r="BV31" s="625"/>
      <c r="BW31" s="625"/>
      <c r="BX31" s="599">
        <v>90.7</v>
      </c>
      <c r="BY31" s="649"/>
      <c r="BZ31" s="649"/>
      <c r="CA31" s="649"/>
      <c r="CB31" s="650"/>
      <c r="CD31" s="656"/>
      <c r="CE31" s="657"/>
      <c r="CF31" s="607" t="s">
        <v>295</v>
      </c>
      <c r="CG31" s="608"/>
      <c r="CH31" s="608"/>
      <c r="CI31" s="608"/>
      <c r="CJ31" s="608"/>
      <c r="CK31" s="608"/>
      <c r="CL31" s="608"/>
      <c r="CM31" s="608"/>
      <c r="CN31" s="608"/>
      <c r="CO31" s="608"/>
      <c r="CP31" s="608"/>
      <c r="CQ31" s="609"/>
      <c r="CR31" s="593">
        <v>373009</v>
      </c>
      <c r="CS31" s="625"/>
      <c r="CT31" s="625"/>
      <c r="CU31" s="625"/>
      <c r="CV31" s="625"/>
      <c r="CW31" s="625"/>
      <c r="CX31" s="625"/>
      <c r="CY31" s="626"/>
      <c r="CZ31" s="627">
        <v>1.6</v>
      </c>
      <c r="DA31" s="628"/>
      <c r="DB31" s="628"/>
      <c r="DC31" s="629"/>
      <c r="DD31" s="602">
        <v>373009</v>
      </c>
      <c r="DE31" s="625"/>
      <c r="DF31" s="625"/>
      <c r="DG31" s="625"/>
      <c r="DH31" s="625"/>
      <c r="DI31" s="625"/>
      <c r="DJ31" s="625"/>
      <c r="DK31" s="626"/>
      <c r="DL31" s="602">
        <v>373009</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740775</v>
      </c>
      <c r="S32" s="594"/>
      <c r="T32" s="594"/>
      <c r="U32" s="594"/>
      <c r="V32" s="594"/>
      <c r="W32" s="594"/>
      <c r="X32" s="594"/>
      <c r="Y32" s="595"/>
      <c r="Z32" s="596">
        <v>2.9</v>
      </c>
      <c r="AA32" s="596"/>
      <c r="AB32" s="596"/>
      <c r="AC32" s="596"/>
      <c r="AD32" s="597">
        <v>443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91.6</v>
      </c>
      <c r="BN32" s="661"/>
      <c r="BO32" s="661"/>
      <c r="BP32" s="661"/>
      <c r="BQ32" s="663"/>
      <c r="BR32" s="660">
        <v>97.6</v>
      </c>
      <c r="BS32" s="661"/>
      <c r="BT32" s="661"/>
      <c r="BU32" s="661"/>
      <c r="BV32" s="661"/>
      <c r="BW32" s="661"/>
      <c r="BX32" s="662">
        <v>89</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1805150</v>
      </c>
      <c r="S33" s="594"/>
      <c r="T33" s="594"/>
      <c r="U33" s="594"/>
      <c r="V33" s="594"/>
      <c r="W33" s="594"/>
      <c r="X33" s="594"/>
      <c r="Y33" s="595"/>
      <c r="Z33" s="596">
        <v>7.1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9104051</v>
      </c>
      <c r="CS33" s="625"/>
      <c r="CT33" s="625"/>
      <c r="CU33" s="625"/>
      <c r="CV33" s="625"/>
      <c r="CW33" s="625"/>
      <c r="CX33" s="625"/>
      <c r="CY33" s="626"/>
      <c r="CZ33" s="627">
        <v>39.1</v>
      </c>
      <c r="DA33" s="628"/>
      <c r="DB33" s="628"/>
      <c r="DC33" s="629"/>
      <c r="DD33" s="602">
        <v>7755767</v>
      </c>
      <c r="DE33" s="625"/>
      <c r="DF33" s="625"/>
      <c r="DG33" s="625"/>
      <c r="DH33" s="625"/>
      <c r="DI33" s="625"/>
      <c r="DJ33" s="625"/>
      <c r="DK33" s="626"/>
      <c r="DL33" s="602">
        <v>5849726</v>
      </c>
      <c r="DM33" s="625"/>
      <c r="DN33" s="625"/>
      <c r="DO33" s="625"/>
      <c r="DP33" s="625"/>
      <c r="DQ33" s="625"/>
      <c r="DR33" s="625"/>
      <c r="DS33" s="625"/>
      <c r="DT33" s="625"/>
      <c r="DU33" s="625"/>
      <c r="DV33" s="626"/>
      <c r="DW33" s="598">
        <v>38.4</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3039446</v>
      </c>
      <c r="CS34" s="594"/>
      <c r="CT34" s="594"/>
      <c r="CU34" s="594"/>
      <c r="CV34" s="594"/>
      <c r="CW34" s="594"/>
      <c r="CX34" s="594"/>
      <c r="CY34" s="595"/>
      <c r="CZ34" s="627">
        <v>13</v>
      </c>
      <c r="DA34" s="628"/>
      <c r="DB34" s="628"/>
      <c r="DC34" s="629"/>
      <c r="DD34" s="602">
        <v>2270168</v>
      </c>
      <c r="DE34" s="594"/>
      <c r="DF34" s="594"/>
      <c r="DG34" s="594"/>
      <c r="DH34" s="594"/>
      <c r="DI34" s="594"/>
      <c r="DJ34" s="594"/>
      <c r="DK34" s="595"/>
      <c r="DL34" s="602">
        <v>2033397</v>
      </c>
      <c r="DM34" s="594"/>
      <c r="DN34" s="594"/>
      <c r="DO34" s="594"/>
      <c r="DP34" s="594"/>
      <c r="DQ34" s="594"/>
      <c r="DR34" s="594"/>
      <c r="DS34" s="594"/>
      <c r="DT34" s="594"/>
      <c r="DU34" s="594"/>
      <c r="DV34" s="595"/>
      <c r="DW34" s="598">
        <v>13.3</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1350850</v>
      </c>
      <c r="S35" s="594"/>
      <c r="T35" s="594"/>
      <c r="U35" s="594"/>
      <c r="V35" s="594"/>
      <c r="W35" s="594"/>
      <c r="X35" s="594"/>
      <c r="Y35" s="595"/>
      <c r="Z35" s="596">
        <v>5.3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2185276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194507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121386</v>
      </c>
      <c r="CS35" s="625"/>
      <c r="CT35" s="625"/>
      <c r="CU35" s="625"/>
      <c r="CV35" s="625"/>
      <c r="CW35" s="625"/>
      <c r="CX35" s="625"/>
      <c r="CY35" s="626"/>
      <c r="CZ35" s="627">
        <v>0.5</v>
      </c>
      <c r="DA35" s="628"/>
      <c r="DB35" s="628"/>
      <c r="DC35" s="629"/>
      <c r="DD35" s="602">
        <v>118270</v>
      </c>
      <c r="DE35" s="625"/>
      <c r="DF35" s="625"/>
      <c r="DG35" s="625"/>
      <c r="DH35" s="625"/>
      <c r="DI35" s="625"/>
      <c r="DJ35" s="625"/>
      <c r="DK35" s="626"/>
      <c r="DL35" s="602">
        <v>118270</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25304689</v>
      </c>
      <c r="S36" s="666"/>
      <c r="T36" s="666"/>
      <c r="U36" s="666"/>
      <c r="V36" s="666"/>
      <c r="W36" s="666"/>
      <c r="X36" s="666"/>
      <c r="Y36" s="667"/>
      <c r="Z36" s="668">
        <v>100</v>
      </c>
      <c r="AA36" s="668"/>
      <c r="AB36" s="668"/>
      <c r="AC36" s="668"/>
      <c r="AD36" s="669">
        <v>13897560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381308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55640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2904929</v>
      </c>
      <c r="CS36" s="594"/>
      <c r="CT36" s="594"/>
      <c r="CU36" s="594"/>
      <c r="CV36" s="594"/>
      <c r="CW36" s="594"/>
      <c r="CX36" s="594"/>
      <c r="CY36" s="595"/>
      <c r="CZ36" s="627">
        <v>12.5</v>
      </c>
      <c r="DA36" s="628"/>
      <c r="DB36" s="628"/>
      <c r="DC36" s="629"/>
      <c r="DD36" s="602">
        <v>2613928</v>
      </c>
      <c r="DE36" s="594"/>
      <c r="DF36" s="594"/>
      <c r="DG36" s="594"/>
      <c r="DH36" s="594"/>
      <c r="DI36" s="594"/>
      <c r="DJ36" s="594"/>
      <c r="DK36" s="595"/>
      <c r="DL36" s="602">
        <v>2074441</v>
      </c>
      <c r="DM36" s="594"/>
      <c r="DN36" s="594"/>
      <c r="DO36" s="594"/>
      <c r="DP36" s="594"/>
      <c r="DQ36" s="594"/>
      <c r="DR36" s="594"/>
      <c r="DS36" s="594"/>
      <c r="DT36" s="594"/>
      <c r="DU36" s="594"/>
      <c r="DV36" s="595"/>
      <c r="DW36" s="598">
        <v>13.6</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t="s">
        <v>314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12384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1776095</v>
      </c>
      <c r="CS37" s="625"/>
      <c r="CT37" s="625"/>
      <c r="CU37" s="625"/>
      <c r="CV37" s="625"/>
      <c r="CW37" s="625"/>
      <c r="CX37" s="625"/>
      <c r="CY37" s="626"/>
      <c r="CZ37" s="627">
        <v>7.6</v>
      </c>
      <c r="DA37" s="628"/>
      <c r="DB37" s="628"/>
      <c r="DC37" s="629"/>
      <c r="DD37" s="602">
        <v>1757277</v>
      </c>
      <c r="DE37" s="625"/>
      <c r="DF37" s="625"/>
      <c r="DG37" s="625"/>
      <c r="DH37" s="625"/>
      <c r="DI37" s="625"/>
      <c r="DJ37" s="625"/>
      <c r="DK37" s="626"/>
      <c r="DL37" s="602">
        <v>1549281</v>
      </c>
      <c r="DM37" s="625"/>
      <c r="DN37" s="625"/>
      <c r="DO37" s="625"/>
      <c r="DP37" s="625"/>
      <c r="DQ37" s="625"/>
      <c r="DR37" s="625"/>
      <c r="DS37" s="625"/>
      <c r="DT37" s="625"/>
      <c r="DU37" s="625"/>
      <c r="DV37" s="626"/>
      <c r="DW37" s="598">
        <v>10.199999999999999</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21639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2185276</v>
      </c>
      <c r="CS38" s="594"/>
      <c r="CT38" s="594"/>
      <c r="CU38" s="594"/>
      <c r="CV38" s="594"/>
      <c r="CW38" s="594"/>
      <c r="CX38" s="594"/>
      <c r="CY38" s="595"/>
      <c r="CZ38" s="627">
        <v>9.4</v>
      </c>
      <c r="DA38" s="628"/>
      <c r="DB38" s="628"/>
      <c r="DC38" s="629"/>
      <c r="DD38" s="602">
        <v>1914445</v>
      </c>
      <c r="DE38" s="594"/>
      <c r="DF38" s="594"/>
      <c r="DG38" s="594"/>
      <c r="DH38" s="594"/>
      <c r="DI38" s="594"/>
      <c r="DJ38" s="594"/>
      <c r="DK38" s="595"/>
      <c r="DL38" s="602">
        <v>1623618</v>
      </c>
      <c r="DM38" s="594"/>
      <c r="DN38" s="594"/>
      <c r="DO38" s="594"/>
      <c r="DP38" s="594"/>
      <c r="DQ38" s="594"/>
      <c r="DR38" s="594"/>
      <c r="DS38" s="594"/>
      <c r="DT38" s="594"/>
      <c r="DU38" s="594"/>
      <c r="DV38" s="595"/>
      <c r="DW38" s="598">
        <v>10.6</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837822</v>
      </c>
      <c r="CS39" s="625"/>
      <c r="CT39" s="625"/>
      <c r="CU39" s="625"/>
      <c r="CV39" s="625"/>
      <c r="CW39" s="625"/>
      <c r="CX39" s="625"/>
      <c r="CY39" s="626"/>
      <c r="CZ39" s="627">
        <v>3.6</v>
      </c>
      <c r="DA39" s="628"/>
      <c r="DB39" s="628"/>
      <c r="DC39" s="629"/>
      <c r="DD39" s="602">
        <v>835856</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578284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15192</v>
      </c>
      <c r="CS40" s="594"/>
      <c r="CT40" s="594"/>
      <c r="CU40" s="594"/>
      <c r="CV40" s="594"/>
      <c r="CW40" s="594"/>
      <c r="CX40" s="594"/>
      <c r="CY40" s="595"/>
      <c r="CZ40" s="627">
        <v>0.1</v>
      </c>
      <c r="DA40" s="628"/>
      <c r="DB40" s="628"/>
      <c r="DC40" s="629"/>
      <c r="DD40" s="602">
        <v>3100</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1225684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25"/>
      <c r="CT41" s="625"/>
      <c r="CU41" s="625"/>
      <c r="CV41" s="625"/>
      <c r="CW41" s="625"/>
      <c r="CX41" s="625"/>
      <c r="CY41" s="626"/>
      <c r="CZ41" s="627" t="s">
        <v>314</v>
      </c>
      <c r="DA41" s="628"/>
      <c r="DB41" s="628"/>
      <c r="DC41" s="629"/>
      <c r="DD41" s="602" t="s">
        <v>314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1592301</v>
      </c>
      <c r="CS42" s="594"/>
      <c r="CT42" s="594"/>
      <c r="CU42" s="594"/>
      <c r="CV42" s="594"/>
      <c r="CW42" s="594"/>
      <c r="CX42" s="594"/>
      <c r="CY42" s="595"/>
      <c r="CZ42" s="627">
        <v>6.8</v>
      </c>
      <c r="DA42" s="676"/>
      <c r="DB42" s="676"/>
      <c r="DC42" s="677"/>
      <c r="DD42" s="602">
        <v>824388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72093</v>
      </c>
      <c r="CS43" s="625"/>
      <c r="CT43" s="625"/>
      <c r="CU43" s="625"/>
      <c r="CV43" s="625"/>
      <c r="CW43" s="625"/>
      <c r="CX43" s="625"/>
      <c r="CY43" s="626"/>
      <c r="CZ43" s="627">
        <v>0.3</v>
      </c>
      <c r="DA43" s="628"/>
      <c r="DB43" s="628"/>
      <c r="DC43" s="629"/>
      <c r="DD43" s="602">
        <v>72093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1583209</v>
      </c>
      <c r="CS44" s="594"/>
      <c r="CT44" s="594"/>
      <c r="CU44" s="594"/>
      <c r="CV44" s="594"/>
      <c r="CW44" s="594"/>
      <c r="CX44" s="594"/>
      <c r="CY44" s="595"/>
      <c r="CZ44" s="627">
        <v>6.8</v>
      </c>
      <c r="DA44" s="676"/>
      <c r="DB44" s="676"/>
      <c r="DC44" s="677"/>
      <c r="DD44" s="602">
        <v>824028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424974</v>
      </c>
      <c r="CS45" s="625"/>
      <c r="CT45" s="625"/>
      <c r="CU45" s="625"/>
      <c r="CV45" s="625"/>
      <c r="CW45" s="625"/>
      <c r="CX45" s="625"/>
      <c r="CY45" s="626"/>
      <c r="CZ45" s="627">
        <v>1.8</v>
      </c>
      <c r="DA45" s="628"/>
      <c r="DB45" s="628"/>
      <c r="DC45" s="629"/>
      <c r="DD45" s="602">
        <v>17966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1153337</v>
      </c>
      <c r="CS46" s="594"/>
      <c r="CT46" s="594"/>
      <c r="CU46" s="594"/>
      <c r="CV46" s="594"/>
      <c r="CW46" s="594"/>
      <c r="CX46" s="594"/>
      <c r="CY46" s="595"/>
      <c r="CZ46" s="627">
        <v>5</v>
      </c>
      <c r="DA46" s="676"/>
      <c r="DB46" s="676"/>
      <c r="DC46" s="677"/>
      <c r="DD46" s="602">
        <v>805204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9092</v>
      </c>
      <c r="CS47" s="625"/>
      <c r="CT47" s="625"/>
      <c r="CU47" s="625"/>
      <c r="CV47" s="625"/>
      <c r="CW47" s="625"/>
      <c r="CX47" s="625"/>
      <c r="CY47" s="626"/>
      <c r="CZ47" s="627">
        <v>0</v>
      </c>
      <c r="DA47" s="628"/>
      <c r="DB47" s="628"/>
      <c r="DC47" s="629"/>
      <c r="DD47" s="602">
        <v>360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23299250</v>
      </c>
      <c r="CS49" s="661"/>
      <c r="CT49" s="661"/>
      <c r="CU49" s="661"/>
      <c r="CV49" s="661"/>
      <c r="CW49" s="661"/>
      <c r="CX49" s="661"/>
      <c r="CY49" s="688"/>
      <c r="CZ49" s="689">
        <v>100</v>
      </c>
      <c r="DA49" s="690"/>
      <c r="DB49" s="690"/>
      <c r="DC49" s="691"/>
      <c r="DD49" s="692">
        <v>16743406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25640</v>
      </c>
      <c r="R7" s="723"/>
      <c r="S7" s="723"/>
      <c r="T7" s="723"/>
      <c r="U7" s="723"/>
      <c r="V7" s="723">
        <v>23635</v>
      </c>
      <c r="W7" s="723"/>
      <c r="X7" s="723"/>
      <c r="Y7" s="723"/>
      <c r="Z7" s="723"/>
      <c r="AA7" s="723">
        <v>2005</v>
      </c>
      <c r="AB7" s="723"/>
      <c r="AC7" s="723"/>
      <c r="AD7" s="723"/>
      <c r="AE7" s="724"/>
      <c r="AF7" s="725">
        <v>1064</v>
      </c>
      <c r="AG7" s="726"/>
      <c r="AH7" s="726"/>
      <c r="AI7" s="726"/>
      <c r="AJ7" s="727"/>
      <c r="AK7" s="762">
        <v>24</v>
      </c>
      <c r="AL7" s="763"/>
      <c r="AM7" s="763"/>
      <c r="AN7" s="763"/>
      <c r="AO7" s="763"/>
      <c r="AP7" s="763">
        <v>25298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873</v>
      </c>
      <c r="CN7" s="760"/>
      <c r="CO7" s="760"/>
      <c r="CP7" s="760"/>
      <c r="CQ7" s="761"/>
      <c r="CR7" s="759">
        <v>56</v>
      </c>
      <c r="CS7" s="760"/>
      <c r="CT7" s="760"/>
      <c r="CU7" s="760"/>
      <c r="CV7" s="761"/>
      <c r="CW7" s="759">
        <v>24</v>
      </c>
      <c r="CX7" s="760"/>
      <c r="CY7" s="760"/>
      <c r="CZ7" s="760"/>
      <c r="DA7" s="761"/>
      <c r="DB7" s="759" t="s">
        <v>531</v>
      </c>
      <c r="DC7" s="760"/>
      <c r="DD7" s="760"/>
      <c r="DE7" s="760"/>
      <c r="DF7" s="761"/>
      <c r="DG7" s="759" t="s">
        <v>528</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35</v>
      </c>
      <c r="R8" s="747"/>
      <c r="S8" s="747"/>
      <c r="T8" s="747"/>
      <c r="U8" s="747"/>
      <c r="V8" s="747">
        <v>35</v>
      </c>
      <c r="W8" s="747"/>
      <c r="X8" s="747"/>
      <c r="Y8" s="747"/>
      <c r="Z8" s="747"/>
      <c r="AA8" s="747">
        <v>0</v>
      </c>
      <c r="AB8" s="747"/>
      <c r="AC8" s="747"/>
      <c r="AD8" s="747"/>
      <c r="AE8" s="748"/>
      <c r="AF8" s="749">
        <v>0</v>
      </c>
      <c r="AG8" s="750"/>
      <c r="AH8" s="750"/>
      <c r="AI8" s="750"/>
      <c r="AJ8" s="751"/>
      <c r="AK8" s="752">
        <v>24</v>
      </c>
      <c r="AL8" s="753"/>
      <c r="AM8" s="753"/>
      <c r="AN8" s="753"/>
      <c r="AO8" s="753"/>
      <c r="AP8" s="753" t="s">
        <v>528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3</v>
      </c>
      <c r="CI8" s="770"/>
      <c r="CJ8" s="770"/>
      <c r="CK8" s="770"/>
      <c r="CL8" s="771"/>
      <c r="CM8" s="769">
        <v>99</v>
      </c>
      <c r="CN8" s="770"/>
      <c r="CO8" s="770"/>
      <c r="CP8" s="770"/>
      <c r="CQ8" s="771"/>
      <c r="CR8" s="769">
        <v>6</v>
      </c>
      <c r="CS8" s="770"/>
      <c r="CT8" s="770"/>
      <c r="CU8" s="770"/>
      <c r="CV8" s="771"/>
      <c r="CW8" s="769" t="s">
        <v>531</v>
      </c>
      <c r="CX8" s="770"/>
      <c r="CY8" s="770"/>
      <c r="CZ8" s="770"/>
      <c r="DA8" s="771"/>
      <c r="DB8" s="769" t="s">
        <v>531</v>
      </c>
      <c r="DC8" s="770"/>
      <c r="DD8" s="770"/>
      <c r="DE8" s="770"/>
      <c r="DF8" s="771"/>
      <c r="DG8" s="769" t="s">
        <v>531</v>
      </c>
      <c r="DH8" s="770"/>
      <c r="DI8" s="770"/>
      <c r="DJ8" s="770"/>
      <c r="DK8" s="771"/>
      <c r="DL8" s="769" t="s">
        <v>531</v>
      </c>
      <c r="DM8" s="770"/>
      <c r="DN8" s="770"/>
      <c r="DO8" s="770"/>
      <c r="DP8" s="771"/>
      <c r="DQ8" s="769" t="s">
        <v>531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25305</v>
      </c>
      <c r="R23" s="782"/>
      <c r="S23" s="782"/>
      <c r="T23" s="782"/>
      <c r="U23" s="782"/>
      <c r="V23" s="782">
        <v>23299</v>
      </c>
      <c r="W23" s="782"/>
      <c r="X23" s="782"/>
      <c r="Y23" s="782"/>
      <c r="Z23" s="782"/>
      <c r="AA23" s="782">
        <v>2005</v>
      </c>
      <c r="AB23" s="782"/>
      <c r="AC23" s="782"/>
      <c r="AD23" s="782"/>
      <c r="AE23" s="783"/>
      <c r="AF23" s="784">
        <v>1064</v>
      </c>
      <c r="AG23" s="782"/>
      <c r="AH23" s="782"/>
      <c r="AI23" s="782"/>
      <c r="AJ23" s="785"/>
      <c r="AK23" s="786"/>
      <c r="AL23" s="787"/>
      <c r="AM23" s="787"/>
      <c r="AN23" s="787"/>
      <c r="AO23" s="787"/>
      <c r="AP23" s="782">
        <v>25298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8204</v>
      </c>
      <c r="R28" s="811"/>
      <c r="S28" s="811"/>
      <c r="T28" s="811"/>
      <c r="U28" s="811"/>
      <c r="V28" s="811">
        <v>8010</v>
      </c>
      <c r="W28" s="811"/>
      <c r="X28" s="811"/>
      <c r="Y28" s="811"/>
      <c r="Z28" s="811"/>
      <c r="AA28" s="811">
        <v>195</v>
      </c>
      <c r="AB28" s="811"/>
      <c r="AC28" s="811"/>
      <c r="AD28" s="811"/>
      <c r="AE28" s="812"/>
      <c r="AF28" s="813">
        <v>195</v>
      </c>
      <c r="AG28" s="811"/>
      <c r="AH28" s="811"/>
      <c r="AI28" s="811"/>
      <c r="AJ28" s="814"/>
      <c r="AK28" s="815">
        <v>552</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4301</v>
      </c>
      <c r="R29" s="747"/>
      <c r="S29" s="747"/>
      <c r="T29" s="747"/>
      <c r="U29" s="747"/>
      <c r="V29" s="747">
        <v>4198</v>
      </c>
      <c r="W29" s="747"/>
      <c r="X29" s="747"/>
      <c r="Y29" s="747"/>
      <c r="Z29" s="747"/>
      <c r="AA29" s="747">
        <v>103</v>
      </c>
      <c r="AB29" s="747"/>
      <c r="AC29" s="747"/>
      <c r="AD29" s="747"/>
      <c r="AE29" s="748"/>
      <c r="AF29" s="749">
        <v>103</v>
      </c>
      <c r="AG29" s="750"/>
      <c r="AH29" s="750"/>
      <c r="AI29" s="750"/>
      <c r="AJ29" s="751"/>
      <c r="AK29" s="818">
        <v>625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1101</v>
      </c>
      <c r="R30" s="747"/>
      <c r="S30" s="747"/>
      <c r="T30" s="747"/>
      <c r="U30" s="747"/>
      <c r="V30" s="747">
        <v>1099</v>
      </c>
      <c r="W30" s="747"/>
      <c r="X30" s="747"/>
      <c r="Y30" s="747"/>
      <c r="Z30" s="747"/>
      <c r="AA30" s="747">
        <v>1</v>
      </c>
      <c r="AB30" s="747"/>
      <c r="AC30" s="747"/>
      <c r="AD30" s="747"/>
      <c r="AE30" s="748"/>
      <c r="AF30" s="749">
        <v>1</v>
      </c>
      <c r="AG30" s="750"/>
      <c r="AH30" s="750"/>
      <c r="AI30" s="750"/>
      <c r="AJ30" s="751"/>
      <c r="AK30" s="818">
        <v>608</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17</v>
      </c>
      <c r="R31" s="747"/>
      <c r="S31" s="747"/>
      <c r="T31" s="747"/>
      <c r="U31" s="747"/>
      <c r="V31" s="747">
        <v>17</v>
      </c>
      <c r="W31" s="747"/>
      <c r="X31" s="747"/>
      <c r="Y31" s="747"/>
      <c r="Z31" s="747"/>
      <c r="AA31" s="747" t="s">
        <v>529</v>
      </c>
      <c r="AB31" s="747"/>
      <c r="AC31" s="747"/>
      <c r="AD31" s="747"/>
      <c r="AE31" s="748"/>
      <c r="AF31" s="749" t="s">
        <v>111</v>
      </c>
      <c r="AG31" s="750"/>
      <c r="AH31" s="750"/>
      <c r="AI31" s="750"/>
      <c r="AJ31" s="751"/>
      <c r="AK31" s="818">
        <v>1</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2044</v>
      </c>
      <c r="R32" s="747"/>
      <c r="S32" s="747"/>
      <c r="T32" s="747"/>
      <c r="U32" s="747"/>
      <c r="V32" s="747">
        <v>2043</v>
      </c>
      <c r="W32" s="747"/>
      <c r="X32" s="747"/>
      <c r="Y32" s="747"/>
      <c r="Z32" s="747"/>
      <c r="AA32" s="747">
        <v>2</v>
      </c>
      <c r="AB32" s="747"/>
      <c r="AC32" s="747"/>
      <c r="AD32" s="747"/>
      <c r="AE32" s="748"/>
      <c r="AF32" s="749">
        <v>2</v>
      </c>
      <c r="AG32" s="750"/>
      <c r="AH32" s="750"/>
      <c r="AI32" s="750"/>
      <c r="AJ32" s="751"/>
      <c r="AK32" s="818">
        <v>342</v>
      </c>
      <c r="AL32" s="819"/>
      <c r="AM32" s="819"/>
      <c r="AN32" s="819"/>
      <c r="AO32" s="819"/>
      <c r="AP32" s="819">
        <v>13780</v>
      </c>
      <c r="AQ32" s="819"/>
      <c r="AR32" s="819"/>
      <c r="AS32" s="819"/>
      <c r="AT32" s="819"/>
      <c r="AU32" s="819">
        <v>4644</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60</v>
      </c>
      <c r="R33" s="747"/>
      <c r="S33" s="747"/>
      <c r="T33" s="747"/>
      <c r="U33" s="747"/>
      <c r="V33" s="747">
        <v>60</v>
      </c>
      <c r="W33" s="747"/>
      <c r="X33" s="747"/>
      <c r="Y33" s="747"/>
      <c r="Z33" s="747"/>
      <c r="AA33" s="747">
        <v>0</v>
      </c>
      <c r="AB33" s="747"/>
      <c r="AC33" s="747"/>
      <c r="AD33" s="747"/>
      <c r="AE33" s="748"/>
      <c r="AF33" s="749">
        <v>0</v>
      </c>
      <c r="AG33" s="750"/>
      <c r="AH33" s="750"/>
      <c r="AI33" s="750"/>
      <c r="AJ33" s="751"/>
      <c r="AK33" s="818">
        <v>39</v>
      </c>
      <c r="AL33" s="819"/>
      <c r="AM33" s="819"/>
      <c r="AN33" s="819"/>
      <c r="AO33" s="819"/>
      <c r="AP33" s="819">
        <v>515</v>
      </c>
      <c r="AQ33" s="819"/>
      <c r="AR33" s="819"/>
      <c r="AS33" s="819"/>
      <c r="AT33" s="819"/>
      <c r="AU33" s="819">
        <v>515</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301</v>
      </c>
      <c r="AG63" s="830"/>
      <c r="AH63" s="830"/>
      <c r="AI63" s="830"/>
      <c r="AJ63" s="831"/>
      <c r="AK63" s="832"/>
      <c r="AL63" s="827"/>
      <c r="AM63" s="827"/>
      <c r="AN63" s="827"/>
      <c r="AO63" s="827"/>
      <c r="AP63" s="830">
        <v>14295</v>
      </c>
      <c r="AQ63" s="830"/>
      <c r="AR63" s="830"/>
      <c r="AS63" s="830"/>
      <c r="AT63" s="830"/>
      <c r="AU63" s="830">
        <v>5159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531</v>
      </c>
      <c r="AQ68" s="854"/>
      <c r="AR68" s="854"/>
      <c r="AS68" s="854"/>
      <c r="AT68" s="854"/>
      <c r="AU68" s="854" t="s">
        <v>531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533</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531</v>
      </c>
      <c r="AL70" s="819"/>
      <c r="AM70" s="819"/>
      <c r="AN70" s="819"/>
      <c r="AO70" s="819"/>
      <c r="AP70" s="819" t="s">
        <v>531</v>
      </c>
      <c r="AQ70" s="819"/>
      <c r="AR70" s="819"/>
      <c r="AS70" s="819"/>
      <c r="AT70" s="819"/>
      <c r="AU70" s="819" t="s">
        <v>531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534</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531</v>
      </c>
      <c r="AL71" s="819"/>
      <c r="AM71" s="819"/>
      <c r="AN71" s="819"/>
      <c r="AO71" s="819"/>
      <c r="AP71" s="819" t="s">
        <v>531</v>
      </c>
      <c r="AQ71" s="819"/>
      <c r="AR71" s="819"/>
      <c r="AS71" s="819"/>
      <c r="AT71" s="819"/>
      <c r="AU71" s="819" t="s">
        <v>531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535</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531</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536</v>
      </c>
      <c r="C73" s="862"/>
      <c r="D73" s="862"/>
      <c r="E73" s="862"/>
      <c r="F73" s="862"/>
      <c r="G73" s="862"/>
      <c r="H73" s="862"/>
      <c r="I73" s="862"/>
      <c r="J73" s="862"/>
      <c r="K73" s="862"/>
      <c r="L73" s="862"/>
      <c r="M73" s="862"/>
      <c r="N73" s="862"/>
      <c r="O73" s="862"/>
      <c r="P73" s="863"/>
      <c r="Q73" s="864">
        <v>5646</v>
      </c>
      <c r="R73" s="819"/>
      <c r="S73" s="819"/>
      <c r="T73" s="819"/>
      <c r="U73" s="819"/>
      <c r="V73" s="819">
        <v>5080</v>
      </c>
      <c r="W73" s="819"/>
      <c r="X73" s="819"/>
      <c r="Y73" s="819"/>
      <c r="Z73" s="819"/>
      <c r="AA73" s="819">
        <v>567</v>
      </c>
      <c r="AB73" s="819"/>
      <c r="AC73" s="819"/>
      <c r="AD73" s="819"/>
      <c r="AE73" s="819"/>
      <c r="AF73" s="819">
        <v>4638</v>
      </c>
      <c r="AG73" s="819"/>
      <c r="AH73" s="819"/>
      <c r="AI73" s="819"/>
      <c r="AJ73" s="819"/>
      <c r="AK73" s="819" t="s">
        <v>531</v>
      </c>
      <c r="AL73" s="819"/>
      <c r="AM73" s="819"/>
      <c r="AN73" s="819"/>
      <c r="AO73" s="819"/>
      <c r="AP73" s="819">
        <v>3108</v>
      </c>
      <c r="AQ73" s="819"/>
      <c r="AR73" s="819"/>
      <c r="AS73" s="819"/>
      <c r="AT73" s="819"/>
      <c r="AU73" s="819" t="s">
        <v>531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537</v>
      </c>
      <c r="C74" s="862"/>
      <c r="D74" s="862"/>
      <c r="E74" s="862"/>
      <c r="F74" s="862"/>
      <c r="G74" s="862"/>
      <c r="H74" s="862"/>
      <c r="I74" s="862"/>
      <c r="J74" s="862"/>
      <c r="K74" s="862"/>
      <c r="L74" s="862"/>
      <c r="M74" s="862"/>
      <c r="N74" s="862"/>
      <c r="O74" s="862"/>
      <c r="P74" s="863"/>
      <c r="Q74" s="864">
        <v>1619</v>
      </c>
      <c r="R74" s="819"/>
      <c r="S74" s="819"/>
      <c r="T74" s="819"/>
      <c r="U74" s="819"/>
      <c r="V74" s="819">
        <v>1540</v>
      </c>
      <c r="W74" s="819"/>
      <c r="X74" s="819"/>
      <c r="Y74" s="819"/>
      <c r="Z74" s="819"/>
      <c r="AA74" s="819">
        <v>79</v>
      </c>
      <c r="AB74" s="819"/>
      <c r="AC74" s="819"/>
      <c r="AD74" s="819"/>
      <c r="AE74" s="819"/>
      <c r="AF74" s="819">
        <v>79</v>
      </c>
      <c r="AG74" s="819"/>
      <c r="AH74" s="819"/>
      <c r="AI74" s="819"/>
      <c r="AJ74" s="819"/>
      <c r="AK74" s="819" t="s">
        <v>531</v>
      </c>
      <c r="AL74" s="819"/>
      <c r="AM74" s="819"/>
      <c r="AN74" s="819"/>
      <c r="AO74" s="819"/>
      <c r="AP74" s="819">
        <v>52</v>
      </c>
      <c r="AQ74" s="819"/>
      <c r="AR74" s="819"/>
      <c r="AS74" s="819"/>
      <c r="AT74" s="819"/>
      <c r="AU74" s="819">
        <v>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538</v>
      </c>
      <c r="C75" s="862"/>
      <c r="D75" s="862"/>
      <c r="E75" s="862"/>
      <c r="F75" s="862"/>
      <c r="G75" s="862"/>
      <c r="H75" s="862"/>
      <c r="I75" s="862"/>
      <c r="J75" s="862"/>
      <c r="K75" s="862"/>
      <c r="L75" s="862"/>
      <c r="M75" s="862"/>
      <c r="N75" s="862"/>
      <c r="O75" s="862"/>
      <c r="P75" s="863"/>
      <c r="Q75" s="867">
        <v>739</v>
      </c>
      <c r="R75" s="868"/>
      <c r="S75" s="868"/>
      <c r="T75" s="868"/>
      <c r="U75" s="818"/>
      <c r="V75" s="869">
        <v>722</v>
      </c>
      <c r="W75" s="868"/>
      <c r="X75" s="868"/>
      <c r="Y75" s="868"/>
      <c r="Z75" s="818"/>
      <c r="AA75" s="869">
        <v>17</v>
      </c>
      <c r="AB75" s="868"/>
      <c r="AC75" s="868"/>
      <c r="AD75" s="868"/>
      <c r="AE75" s="818"/>
      <c r="AF75" s="869">
        <v>17</v>
      </c>
      <c r="AG75" s="868"/>
      <c r="AH75" s="868"/>
      <c r="AI75" s="868"/>
      <c r="AJ75" s="818"/>
      <c r="AK75" s="869">
        <v>74</v>
      </c>
      <c r="AL75" s="868"/>
      <c r="AM75" s="868"/>
      <c r="AN75" s="868"/>
      <c r="AO75" s="818"/>
      <c r="AP75" s="869">
        <v>570</v>
      </c>
      <c r="AQ75" s="868"/>
      <c r="AR75" s="868"/>
      <c r="AS75" s="868"/>
      <c r="AT75" s="818"/>
      <c r="AU75" s="869">
        <v>85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539</v>
      </c>
      <c r="C76" s="862"/>
      <c r="D76" s="862"/>
      <c r="E76" s="862"/>
      <c r="F76" s="862"/>
      <c r="G76" s="862"/>
      <c r="H76" s="862"/>
      <c r="I76" s="862"/>
      <c r="J76" s="862"/>
      <c r="K76" s="862"/>
      <c r="L76" s="862"/>
      <c r="M76" s="862"/>
      <c r="N76" s="862"/>
      <c r="O76" s="862"/>
      <c r="P76" s="863"/>
      <c r="Q76" s="867">
        <v>4012</v>
      </c>
      <c r="R76" s="868"/>
      <c r="S76" s="868"/>
      <c r="T76" s="868"/>
      <c r="U76" s="818"/>
      <c r="V76" s="869">
        <v>3541</v>
      </c>
      <c r="W76" s="868"/>
      <c r="X76" s="868"/>
      <c r="Y76" s="868"/>
      <c r="Z76" s="818"/>
      <c r="AA76" s="869">
        <v>471</v>
      </c>
      <c r="AB76" s="868"/>
      <c r="AC76" s="868"/>
      <c r="AD76" s="868"/>
      <c r="AE76" s="818"/>
      <c r="AF76" s="869">
        <v>77</v>
      </c>
      <c r="AG76" s="868"/>
      <c r="AH76" s="868"/>
      <c r="AI76" s="868"/>
      <c r="AJ76" s="818"/>
      <c r="AK76" s="869">
        <v>67</v>
      </c>
      <c r="AL76" s="868"/>
      <c r="AM76" s="868"/>
      <c r="AN76" s="868"/>
      <c r="AO76" s="818"/>
      <c r="AP76" s="869">
        <v>1619</v>
      </c>
      <c r="AQ76" s="868"/>
      <c r="AR76" s="868"/>
      <c r="AS76" s="868"/>
      <c r="AT76" s="818"/>
      <c r="AU76" s="869">
        <v>454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540</v>
      </c>
      <c r="C77" s="862"/>
      <c r="D77" s="862"/>
      <c r="E77" s="862"/>
      <c r="F77" s="862"/>
      <c r="G77" s="862"/>
      <c r="H77" s="862"/>
      <c r="I77" s="862"/>
      <c r="J77" s="862"/>
      <c r="K77" s="862"/>
      <c r="L77" s="862"/>
      <c r="M77" s="862"/>
      <c r="N77" s="862"/>
      <c r="O77" s="862"/>
      <c r="P77" s="863"/>
      <c r="Q77" s="867">
        <v>111</v>
      </c>
      <c r="R77" s="868"/>
      <c r="S77" s="868"/>
      <c r="T77" s="868"/>
      <c r="U77" s="818"/>
      <c r="V77" s="869">
        <v>108</v>
      </c>
      <c r="W77" s="868"/>
      <c r="X77" s="868"/>
      <c r="Y77" s="868"/>
      <c r="Z77" s="818"/>
      <c r="AA77" s="869">
        <v>2</v>
      </c>
      <c r="AB77" s="868"/>
      <c r="AC77" s="868"/>
      <c r="AD77" s="868"/>
      <c r="AE77" s="818"/>
      <c r="AF77" s="869">
        <v>2</v>
      </c>
      <c r="AG77" s="868"/>
      <c r="AH77" s="868"/>
      <c r="AI77" s="868"/>
      <c r="AJ77" s="818"/>
      <c r="AK77" s="869">
        <v>12</v>
      </c>
      <c r="AL77" s="868"/>
      <c r="AM77" s="868"/>
      <c r="AN77" s="868"/>
      <c r="AO77" s="818"/>
      <c r="AP77" s="869" t="s">
        <v>531</v>
      </c>
      <c r="AQ77" s="868"/>
      <c r="AR77" s="868"/>
      <c r="AS77" s="868"/>
      <c r="AT77" s="818"/>
      <c r="AU77" s="869" t="s">
        <v>531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541</v>
      </c>
      <c r="C78" s="862"/>
      <c r="D78" s="862"/>
      <c r="E78" s="862"/>
      <c r="F78" s="862"/>
      <c r="G78" s="862"/>
      <c r="H78" s="862"/>
      <c r="I78" s="862"/>
      <c r="J78" s="862"/>
      <c r="K78" s="862"/>
      <c r="L78" s="862"/>
      <c r="M78" s="862"/>
      <c r="N78" s="862"/>
      <c r="O78" s="862"/>
      <c r="P78" s="863"/>
      <c r="Q78" s="864">
        <v>10</v>
      </c>
      <c r="R78" s="819"/>
      <c r="S78" s="819"/>
      <c r="T78" s="819"/>
      <c r="U78" s="819"/>
      <c r="V78" s="819">
        <v>9</v>
      </c>
      <c r="W78" s="819"/>
      <c r="X78" s="819"/>
      <c r="Y78" s="819"/>
      <c r="Z78" s="819"/>
      <c r="AA78" s="819">
        <v>1</v>
      </c>
      <c r="AB78" s="819"/>
      <c r="AC78" s="819"/>
      <c r="AD78" s="819"/>
      <c r="AE78" s="819"/>
      <c r="AF78" s="819">
        <v>1</v>
      </c>
      <c r="AG78" s="819"/>
      <c r="AH78" s="819"/>
      <c r="AI78" s="819"/>
      <c r="AJ78" s="819"/>
      <c r="AK78" s="819">
        <v>0</v>
      </c>
      <c r="AL78" s="819"/>
      <c r="AM78" s="819"/>
      <c r="AN78" s="819"/>
      <c r="AO78" s="819"/>
      <c r="AP78" s="819" t="s">
        <v>531</v>
      </c>
      <c r="AQ78" s="819"/>
      <c r="AR78" s="819"/>
      <c r="AS78" s="819"/>
      <c r="AT78" s="819"/>
      <c r="AU78" s="819" t="s">
        <v>531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542</v>
      </c>
      <c r="C79" s="862"/>
      <c r="D79" s="862"/>
      <c r="E79" s="862"/>
      <c r="F79" s="862"/>
      <c r="G79" s="862"/>
      <c r="H79" s="862"/>
      <c r="I79" s="862"/>
      <c r="J79" s="862"/>
      <c r="K79" s="862"/>
      <c r="L79" s="862"/>
      <c r="M79" s="862"/>
      <c r="N79" s="862"/>
      <c r="O79" s="862"/>
      <c r="P79" s="863"/>
      <c r="Q79" s="864">
        <v>20</v>
      </c>
      <c r="R79" s="819"/>
      <c r="S79" s="819"/>
      <c r="T79" s="819"/>
      <c r="U79" s="819"/>
      <c r="V79" s="819">
        <v>18</v>
      </c>
      <c r="W79" s="819"/>
      <c r="X79" s="819"/>
      <c r="Y79" s="819"/>
      <c r="Z79" s="819"/>
      <c r="AA79" s="819">
        <v>2</v>
      </c>
      <c r="AB79" s="819"/>
      <c r="AC79" s="819"/>
      <c r="AD79" s="819"/>
      <c r="AE79" s="819"/>
      <c r="AF79" s="819">
        <v>2</v>
      </c>
      <c r="AG79" s="819"/>
      <c r="AH79" s="819"/>
      <c r="AI79" s="819"/>
      <c r="AJ79" s="819"/>
      <c r="AK79" s="819" t="s">
        <v>531</v>
      </c>
      <c r="AL79" s="819"/>
      <c r="AM79" s="819"/>
      <c r="AN79" s="819"/>
      <c r="AO79" s="819"/>
      <c r="AP79" s="819" t="s">
        <v>531</v>
      </c>
      <c r="AQ79" s="819"/>
      <c r="AR79" s="819"/>
      <c r="AS79" s="819"/>
      <c r="AT79" s="819"/>
      <c r="AU79" s="819" t="s">
        <v>531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14207</v>
      </c>
      <c r="AG88" s="830"/>
      <c r="AH88" s="830"/>
      <c r="AI88" s="830"/>
      <c r="AJ88" s="830"/>
      <c r="AK88" s="827"/>
      <c r="AL88" s="827"/>
      <c r="AM88" s="827"/>
      <c r="AN88" s="827"/>
      <c r="AO88" s="827"/>
      <c r="AP88" s="830">
        <v>5350</v>
      </c>
      <c r="AQ88" s="830"/>
      <c r="AR88" s="830"/>
      <c r="AS88" s="830"/>
      <c r="AT88" s="830"/>
      <c r="AU88" s="830">
        <v>576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3004827</v>
      </c>
      <c r="AB110" s="890"/>
      <c r="AC110" s="890"/>
      <c r="AD110" s="890"/>
      <c r="AE110" s="891"/>
      <c r="AF110" s="892">
        <v>3192821</v>
      </c>
      <c r="AG110" s="890"/>
      <c r="AH110" s="890"/>
      <c r="AI110" s="890"/>
      <c r="AJ110" s="891"/>
      <c r="AK110" s="892">
        <v>2977189</v>
      </c>
      <c r="AL110" s="890"/>
      <c r="AM110" s="890"/>
      <c r="AN110" s="890"/>
      <c r="AO110" s="891"/>
      <c r="AP110" s="893">
        <v>23.8</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26483180</v>
      </c>
      <c r="BR110" s="927"/>
      <c r="BS110" s="927"/>
      <c r="BT110" s="927"/>
      <c r="BU110" s="927"/>
      <c r="BV110" s="927">
        <v>26096937</v>
      </c>
      <c r="BW110" s="927"/>
      <c r="BX110" s="927"/>
      <c r="BY110" s="927"/>
      <c r="BZ110" s="927"/>
      <c r="CA110" s="927">
        <v>25297907</v>
      </c>
      <c r="CB110" s="927"/>
      <c r="CC110" s="927"/>
      <c r="CD110" s="927"/>
      <c r="CE110" s="927"/>
      <c r="CF110" s="941">
        <v>202.5</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3341117</v>
      </c>
      <c r="BR111" s="920"/>
      <c r="BS111" s="920"/>
      <c r="BT111" s="920"/>
      <c r="BU111" s="920"/>
      <c r="BV111" s="920">
        <v>3088839</v>
      </c>
      <c r="BW111" s="920"/>
      <c r="BX111" s="920"/>
      <c r="BY111" s="920"/>
      <c r="BZ111" s="920"/>
      <c r="CA111" s="920">
        <v>2850248</v>
      </c>
      <c r="CB111" s="920"/>
      <c r="CC111" s="920"/>
      <c r="CD111" s="920"/>
      <c r="CE111" s="920"/>
      <c r="CF111" s="914">
        <v>22.8</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3206620</v>
      </c>
      <c r="DH111" s="920"/>
      <c r="DI111" s="920"/>
      <c r="DJ111" s="920"/>
      <c r="DK111" s="920"/>
      <c r="DL111" s="920">
        <v>2990719</v>
      </c>
      <c r="DM111" s="920"/>
      <c r="DN111" s="920"/>
      <c r="DO111" s="920"/>
      <c r="DP111" s="920"/>
      <c r="DQ111" s="920">
        <v>2767050</v>
      </c>
      <c r="DR111" s="920"/>
      <c r="DS111" s="920"/>
      <c r="DT111" s="920"/>
      <c r="DU111" s="920"/>
      <c r="DV111" s="921">
        <v>22.1</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6140443</v>
      </c>
      <c r="BR112" s="920"/>
      <c r="BS112" s="920"/>
      <c r="BT112" s="920"/>
      <c r="BU112" s="920"/>
      <c r="BV112" s="920">
        <v>5635637</v>
      </c>
      <c r="BW112" s="920"/>
      <c r="BX112" s="920"/>
      <c r="BY112" s="920"/>
      <c r="BZ112" s="920"/>
      <c r="CA112" s="920">
        <v>5158610</v>
      </c>
      <c r="CB112" s="920"/>
      <c r="CC112" s="920"/>
      <c r="CD112" s="920"/>
      <c r="CE112" s="920"/>
      <c r="CF112" s="914">
        <v>41.3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394191</v>
      </c>
      <c r="AB113" s="934"/>
      <c r="AC113" s="934"/>
      <c r="AD113" s="934"/>
      <c r="AE113" s="935"/>
      <c r="AF113" s="936">
        <v>347338</v>
      </c>
      <c r="AG113" s="934"/>
      <c r="AH113" s="934"/>
      <c r="AI113" s="934"/>
      <c r="AJ113" s="935"/>
      <c r="AK113" s="936">
        <v>367458</v>
      </c>
      <c r="AL113" s="934"/>
      <c r="AM113" s="934"/>
      <c r="AN113" s="934"/>
      <c r="AO113" s="935"/>
      <c r="AP113" s="937">
        <v>2.9</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927929</v>
      </c>
      <c r="BR113" s="920"/>
      <c r="BS113" s="920"/>
      <c r="BT113" s="920"/>
      <c r="BU113" s="920"/>
      <c r="BV113" s="920">
        <v>515729</v>
      </c>
      <c r="BW113" s="920"/>
      <c r="BX113" s="920"/>
      <c r="BY113" s="920"/>
      <c r="BZ113" s="920"/>
      <c r="CA113" s="920">
        <v>575638</v>
      </c>
      <c r="CB113" s="920"/>
      <c r="CC113" s="920"/>
      <c r="CD113" s="920"/>
      <c r="CE113" s="920"/>
      <c r="CF113" s="914">
        <v>4.5999999999999996</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803057</v>
      </c>
      <c r="AB114" s="959"/>
      <c r="AC114" s="959"/>
      <c r="AD114" s="959"/>
      <c r="AE114" s="960"/>
      <c r="AF114" s="961">
        <v>437968</v>
      </c>
      <c r="AG114" s="959"/>
      <c r="AH114" s="959"/>
      <c r="AI114" s="959"/>
      <c r="AJ114" s="960"/>
      <c r="AK114" s="961">
        <v>146119</v>
      </c>
      <c r="AL114" s="959"/>
      <c r="AM114" s="959"/>
      <c r="AN114" s="959"/>
      <c r="AO114" s="960"/>
      <c r="AP114" s="962">
        <v>1.2</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2786604</v>
      </c>
      <c r="BR114" s="920"/>
      <c r="BS114" s="920"/>
      <c r="BT114" s="920"/>
      <c r="BU114" s="920"/>
      <c r="BV114" s="920">
        <v>2558095</v>
      </c>
      <c r="BW114" s="920"/>
      <c r="BX114" s="920"/>
      <c r="BY114" s="920"/>
      <c r="BZ114" s="920"/>
      <c r="CA114" s="920">
        <v>2255483</v>
      </c>
      <c r="CB114" s="920"/>
      <c r="CC114" s="920"/>
      <c r="CD114" s="920"/>
      <c r="CE114" s="920"/>
      <c r="CF114" s="914">
        <v>18.100000000000001</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336689</v>
      </c>
      <c r="AB115" s="934"/>
      <c r="AC115" s="934"/>
      <c r="AD115" s="934"/>
      <c r="AE115" s="935"/>
      <c r="AF115" s="936">
        <v>355693</v>
      </c>
      <c r="AG115" s="934"/>
      <c r="AH115" s="934"/>
      <c r="AI115" s="934"/>
      <c r="AJ115" s="935"/>
      <c r="AK115" s="936">
        <v>333979</v>
      </c>
      <c r="AL115" s="934"/>
      <c r="AM115" s="934"/>
      <c r="AN115" s="934"/>
      <c r="AO115" s="935"/>
      <c r="AP115" s="937">
        <v>2.7</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13463</v>
      </c>
      <c r="BR115" s="920"/>
      <c r="BS115" s="920"/>
      <c r="BT115" s="920"/>
      <c r="BU115" s="920"/>
      <c r="BV115" s="920">
        <v>8800</v>
      </c>
      <c r="BW115" s="920"/>
      <c r="BX115" s="920"/>
      <c r="BY115" s="920"/>
      <c r="BZ115" s="920"/>
      <c r="CA115" s="920">
        <v>4888</v>
      </c>
      <c r="CB115" s="920"/>
      <c r="CC115" s="920"/>
      <c r="CD115" s="920"/>
      <c r="CE115" s="920"/>
      <c r="CF115" s="914">
        <v>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4538764</v>
      </c>
      <c r="AB117" s="966"/>
      <c r="AC117" s="966"/>
      <c r="AD117" s="966"/>
      <c r="AE117" s="967"/>
      <c r="AF117" s="965">
        <v>4333820</v>
      </c>
      <c r="AG117" s="966"/>
      <c r="AH117" s="966"/>
      <c r="AI117" s="966"/>
      <c r="AJ117" s="967"/>
      <c r="AK117" s="965">
        <v>3824745</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39692736</v>
      </c>
      <c r="BR118" s="986"/>
      <c r="BS118" s="986"/>
      <c r="BT118" s="986"/>
      <c r="BU118" s="986"/>
      <c r="BV118" s="986">
        <v>37904037</v>
      </c>
      <c r="BW118" s="986"/>
      <c r="BX118" s="986"/>
      <c r="BY118" s="986"/>
      <c r="BZ118" s="986"/>
      <c r="CA118" s="986">
        <v>36142774</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4412029</v>
      </c>
      <c r="BR119" s="927"/>
      <c r="BS119" s="927"/>
      <c r="BT119" s="927"/>
      <c r="BU119" s="927"/>
      <c r="BV119" s="927">
        <v>5793329</v>
      </c>
      <c r="BW119" s="927"/>
      <c r="BX119" s="927"/>
      <c r="BY119" s="927"/>
      <c r="BZ119" s="927"/>
      <c r="CA119" s="927">
        <v>6609384</v>
      </c>
      <c r="CB119" s="927"/>
      <c r="CC119" s="927"/>
      <c r="CD119" s="927"/>
      <c r="CE119" s="927"/>
      <c r="CF119" s="941">
        <v>52.9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134497</v>
      </c>
      <c r="DH119" s="998"/>
      <c r="DI119" s="998"/>
      <c r="DJ119" s="998"/>
      <c r="DK119" s="999"/>
      <c r="DL119" s="1000">
        <v>98120</v>
      </c>
      <c r="DM119" s="998"/>
      <c r="DN119" s="998"/>
      <c r="DO119" s="998"/>
      <c r="DP119" s="999"/>
      <c r="DQ119" s="1000">
        <v>83198</v>
      </c>
      <c r="DR119" s="998"/>
      <c r="DS119" s="998"/>
      <c r="DT119" s="998"/>
      <c r="DU119" s="999"/>
      <c r="DV119" s="1001">
        <v>0.7</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293742</v>
      </c>
      <c r="AB120" s="959"/>
      <c r="AC120" s="959"/>
      <c r="AD120" s="959"/>
      <c r="AE120" s="960"/>
      <c r="AF120" s="961">
        <v>314454</v>
      </c>
      <c r="AG120" s="959"/>
      <c r="AH120" s="959"/>
      <c r="AI120" s="959"/>
      <c r="AJ120" s="960"/>
      <c r="AK120" s="961">
        <v>293918</v>
      </c>
      <c r="AL120" s="959"/>
      <c r="AM120" s="959"/>
      <c r="AN120" s="959"/>
      <c r="AO120" s="960"/>
      <c r="AP120" s="962">
        <v>2.4</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4124190</v>
      </c>
      <c r="BR120" s="920"/>
      <c r="BS120" s="920"/>
      <c r="BT120" s="920"/>
      <c r="BU120" s="920"/>
      <c r="BV120" s="920">
        <v>3929814</v>
      </c>
      <c r="BW120" s="920"/>
      <c r="BX120" s="920"/>
      <c r="BY120" s="920"/>
      <c r="BZ120" s="920"/>
      <c r="CA120" s="920">
        <v>4249652</v>
      </c>
      <c r="CB120" s="920"/>
      <c r="CC120" s="920"/>
      <c r="CD120" s="920"/>
      <c r="CE120" s="920"/>
      <c r="CF120" s="914">
        <v>34</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5590233</v>
      </c>
      <c r="DH120" s="927"/>
      <c r="DI120" s="927"/>
      <c r="DJ120" s="927"/>
      <c r="DK120" s="927"/>
      <c r="DL120" s="927">
        <v>5102888</v>
      </c>
      <c r="DM120" s="927"/>
      <c r="DN120" s="927"/>
      <c r="DO120" s="927"/>
      <c r="DP120" s="927"/>
      <c r="DQ120" s="927">
        <v>4643945</v>
      </c>
      <c r="DR120" s="927"/>
      <c r="DS120" s="927"/>
      <c r="DT120" s="927"/>
      <c r="DU120" s="927"/>
      <c r="DV120" s="928">
        <v>37.200000000000003</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26869323</v>
      </c>
      <c r="BR121" s="986"/>
      <c r="BS121" s="986"/>
      <c r="BT121" s="986"/>
      <c r="BU121" s="986"/>
      <c r="BV121" s="986">
        <v>26419177</v>
      </c>
      <c r="BW121" s="986"/>
      <c r="BX121" s="986"/>
      <c r="BY121" s="986"/>
      <c r="BZ121" s="986"/>
      <c r="CA121" s="986">
        <v>25894092</v>
      </c>
      <c r="CB121" s="986"/>
      <c r="CC121" s="986"/>
      <c r="CD121" s="986"/>
      <c r="CE121" s="986"/>
      <c r="CF121" s="1024">
        <v>207.2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550210</v>
      </c>
      <c r="DH121" s="920"/>
      <c r="DI121" s="920"/>
      <c r="DJ121" s="920"/>
      <c r="DK121" s="920"/>
      <c r="DL121" s="920">
        <v>532749</v>
      </c>
      <c r="DM121" s="920"/>
      <c r="DN121" s="920"/>
      <c r="DO121" s="920"/>
      <c r="DP121" s="920"/>
      <c r="DQ121" s="920">
        <v>514665</v>
      </c>
      <c r="DR121" s="920"/>
      <c r="DS121" s="920"/>
      <c r="DT121" s="920"/>
      <c r="DU121" s="920"/>
      <c r="DV121" s="921">
        <v>4.0999999999999996</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35405542</v>
      </c>
      <c r="BR122" s="1035"/>
      <c r="BS122" s="1035"/>
      <c r="BT122" s="1035"/>
      <c r="BU122" s="1035"/>
      <c r="BV122" s="1035">
        <v>36142320</v>
      </c>
      <c r="BW122" s="1035"/>
      <c r="BX122" s="1035"/>
      <c r="BY122" s="1035"/>
      <c r="BZ122" s="1035"/>
      <c r="CA122" s="1035">
        <v>36753128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34.1</v>
      </c>
      <c r="BR123" s="1027"/>
      <c r="BS123" s="1027"/>
      <c r="BT123" s="1027"/>
      <c r="BU123" s="1027"/>
      <c r="BV123" s="1027">
        <v>13.8</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22900</v>
      </c>
      <c r="AB126" s="959"/>
      <c r="AC126" s="959"/>
      <c r="AD126" s="959"/>
      <c r="AE126" s="960"/>
      <c r="AF126" s="961">
        <v>22915</v>
      </c>
      <c r="AG126" s="959"/>
      <c r="AH126" s="959"/>
      <c r="AI126" s="959"/>
      <c r="AJ126" s="960"/>
      <c r="AK126" s="961">
        <v>22929</v>
      </c>
      <c r="AL126" s="959"/>
      <c r="AM126" s="959"/>
      <c r="AN126" s="959"/>
      <c r="AO126" s="960"/>
      <c r="AP126" s="962">
        <v>0.2</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20047</v>
      </c>
      <c r="AB127" s="959"/>
      <c r="AC127" s="959"/>
      <c r="AD127" s="959"/>
      <c r="AE127" s="960"/>
      <c r="AF127" s="961">
        <v>18324</v>
      </c>
      <c r="AG127" s="959"/>
      <c r="AH127" s="959"/>
      <c r="AI127" s="959"/>
      <c r="AJ127" s="960"/>
      <c r="AK127" s="961">
        <v>17132</v>
      </c>
      <c r="AL127" s="959"/>
      <c r="AM127" s="959"/>
      <c r="AN127" s="959"/>
      <c r="AO127" s="960"/>
      <c r="AP127" s="962">
        <v>0.1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12.78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13463</v>
      </c>
      <c r="DH127" s="1048"/>
      <c r="DI127" s="1048"/>
      <c r="DJ127" s="1048"/>
      <c r="DK127" s="1048"/>
      <c r="DL127" s="1048">
        <v>8800</v>
      </c>
      <c r="DM127" s="1048"/>
      <c r="DN127" s="1048"/>
      <c r="DO127" s="1048"/>
      <c r="DP127" s="1048"/>
      <c r="DQ127" s="1048">
        <v>4888</v>
      </c>
      <c r="DR127" s="1048"/>
      <c r="DS127" s="1048"/>
      <c r="DT127" s="1048"/>
      <c r="DU127" s="1048"/>
      <c r="DV127" s="1049">
        <v>0</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697278</v>
      </c>
      <c r="AB128" s="1090"/>
      <c r="AC128" s="1090"/>
      <c r="AD128" s="1090"/>
      <c r="AE128" s="1091"/>
      <c r="AF128" s="1092">
        <v>687230</v>
      </c>
      <c r="AG128" s="1090"/>
      <c r="AH128" s="1090"/>
      <c r="AI128" s="1090"/>
      <c r="AJ128" s="1091"/>
      <c r="AK128" s="1092">
        <v>682538</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17.78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15187098</v>
      </c>
      <c r="AB129" s="959"/>
      <c r="AC129" s="959"/>
      <c r="AD129" s="959"/>
      <c r="AE129" s="960"/>
      <c r="AF129" s="961">
        <v>15268426</v>
      </c>
      <c r="AG129" s="959"/>
      <c r="AH129" s="959"/>
      <c r="AI129" s="959"/>
      <c r="AJ129" s="960"/>
      <c r="AK129" s="961">
        <v>15021342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2637537</v>
      </c>
      <c r="AB130" s="959"/>
      <c r="AC130" s="959"/>
      <c r="AD130" s="959"/>
      <c r="AE130" s="960"/>
      <c r="AF130" s="961">
        <v>2556253</v>
      </c>
      <c r="AG130" s="959"/>
      <c r="AH130" s="959"/>
      <c r="AI130" s="959"/>
      <c r="AJ130" s="960"/>
      <c r="AK130" s="961">
        <v>2526247</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12549561</v>
      </c>
      <c r="AB131" s="998"/>
      <c r="AC131" s="998"/>
      <c r="AD131" s="998"/>
      <c r="AE131" s="999"/>
      <c r="AF131" s="1000">
        <v>12712173</v>
      </c>
      <c r="AG131" s="998"/>
      <c r="AH131" s="998"/>
      <c r="AI131" s="998"/>
      <c r="AJ131" s="999"/>
      <c r="AK131" s="1000">
        <v>12495095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9.5935547069999991</v>
      </c>
      <c r="AB132" s="1104"/>
      <c r="AC132" s="1104"/>
      <c r="AD132" s="1104"/>
      <c r="AE132" s="1105"/>
      <c r="AF132" s="1106">
        <v>8.5771095150000001</v>
      </c>
      <c r="AG132" s="1104"/>
      <c r="AH132" s="1104"/>
      <c r="AI132" s="1104"/>
      <c r="AJ132" s="1105"/>
      <c r="AK132" s="1106">
        <v>4.9296143810000004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10.3</v>
      </c>
      <c r="AB133" s="1111"/>
      <c r="AC133" s="1111"/>
      <c r="AD133" s="1111"/>
      <c r="AE133" s="1112"/>
      <c r="AF133" s="1110">
        <v>9.6</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3988466</v>
      </c>
      <c r="L9" s="264">
        <v>50407</v>
      </c>
      <c r="M9" s="265">
        <v>65114</v>
      </c>
      <c r="N9" s="266">
        <v>-22.6</v>
      </c>
    </row>
    <row r="10" spans="1:16" x14ac:dyDescent="0.15">
      <c r="A10" s="248"/>
      <c r="B10" s="244"/>
      <c r="C10" s="244"/>
      <c r="D10" s="244"/>
      <c r="E10" s="244"/>
      <c r="F10" s="244"/>
      <c r="G10" s="1119" t="s">
        <v>471</v>
      </c>
      <c r="H10" s="1120"/>
      <c r="I10" s="1120"/>
      <c r="J10" s="1121"/>
      <c r="K10" s="267">
        <v>22163</v>
      </c>
      <c r="L10" s="268">
        <v>280</v>
      </c>
      <c r="M10" s="269">
        <v>4538</v>
      </c>
      <c r="N10" s="270">
        <v>-93.8</v>
      </c>
    </row>
    <row r="11" spans="1:16" ht="13.5" customHeight="1" x14ac:dyDescent="0.15">
      <c r="A11" s="248"/>
      <c r="B11" s="244"/>
      <c r="C11" s="244"/>
      <c r="D11" s="244"/>
      <c r="E11" s="244"/>
      <c r="F11" s="244"/>
      <c r="G11" s="1119" t="s">
        <v>472</v>
      </c>
      <c r="H11" s="1120"/>
      <c r="I11" s="1120"/>
      <c r="J11" s="1121"/>
      <c r="K11" s="267">
        <v>868324</v>
      </c>
      <c r="L11" s="268">
        <v>10974</v>
      </c>
      <c r="M11" s="269">
        <v>5513</v>
      </c>
      <c r="N11" s="270">
        <v>99.1</v>
      </c>
    </row>
    <row r="12" spans="1:16" ht="13.5" customHeight="1" x14ac:dyDescent="0.15">
      <c r="A12" s="248"/>
      <c r="B12" s="244"/>
      <c r="C12" s="244"/>
      <c r="D12" s="244"/>
      <c r="E12" s="244"/>
      <c r="F12" s="244"/>
      <c r="G12" s="1119" t="s">
        <v>473</v>
      </c>
      <c r="H12" s="1120"/>
      <c r="I12" s="1120"/>
      <c r="J12" s="1121"/>
      <c r="K12" s="267" t="s">
        <v>474</v>
      </c>
      <c r="L12" s="268" t="s">
        <v>474</v>
      </c>
      <c r="M12" s="269">
        <v>953</v>
      </c>
      <c r="N12" s="270" t="s">
        <v>474</v>
      </c>
    </row>
    <row r="13" spans="1:16" ht="13.5" customHeight="1" x14ac:dyDescent="0.15">
      <c r="A13" s="248"/>
      <c r="B13" s="244"/>
      <c r="C13" s="244"/>
      <c r="D13" s="244"/>
      <c r="E13" s="244"/>
      <c r="F13" s="244"/>
      <c r="G13" s="1119" t="s">
        <v>475</v>
      </c>
      <c r="H13" s="1120"/>
      <c r="I13" s="1120"/>
      <c r="J13" s="1121"/>
      <c r="K13" s="267" t="s">
        <v>474</v>
      </c>
      <c r="L13" s="268" t="s">
        <v>474</v>
      </c>
      <c r="M13" s="269">
        <v>2</v>
      </c>
      <c r="N13" s="270" t="s">
        <v>474</v>
      </c>
    </row>
    <row r="14" spans="1:16" ht="13.5" customHeight="1" x14ac:dyDescent="0.15">
      <c r="A14" s="248"/>
      <c r="B14" s="244"/>
      <c r="C14" s="244"/>
      <c r="D14" s="244"/>
      <c r="E14" s="244"/>
      <c r="F14" s="244"/>
      <c r="G14" s="1119" t="s">
        <v>476</v>
      </c>
      <c r="H14" s="1120"/>
      <c r="I14" s="1120"/>
      <c r="J14" s="1121"/>
      <c r="K14" s="267">
        <v>624391</v>
      </c>
      <c r="L14" s="268">
        <v>7891</v>
      </c>
      <c r="M14" s="269">
        <v>2887</v>
      </c>
      <c r="N14" s="270">
        <v>173.3</v>
      </c>
    </row>
    <row r="15" spans="1:16" ht="13.5" customHeight="1" x14ac:dyDescent="0.15">
      <c r="A15" s="248"/>
      <c r="B15" s="244"/>
      <c r="C15" s="244"/>
      <c r="D15" s="244"/>
      <c r="E15" s="244"/>
      <c r="F15" s="244"/>
      <c r="G15" s="1119" t="s">
        <v>477</v>
      </c>
      <c r="H15" s="1120"/>
      <c r="I15" s="1120"/>
      <c r="J15" s="1121"/>
      <c r="K15" s="267">
        <v>72093</v>
      </c>
      <c r="L15" s="268">
        <v>911</v>
      </c>
      <c r="M15" s="269">
        <v>1642</v>
      </c>
      <c r="N15" s="270">
        <v>-44.5</v>
      </c>
    </row>
    <row r="16" spans="1:16" x14ac:dyDescent="0.15">
      <c r="A16" s="248"/>
      <c r="B16" s="244"/>
      <c r="C16" s="244"/>
      <c r="D16" s="244"/>
      <c r="E16" s="244"/>
      <c r="F16" s="244"/>
      <c r="G16" s="1122" t="s">
        <v>478</v>
      </c>
      <c r="H16" s="1123"/>
      <c r="I16" s="1123"/>
      <c r="J16" s="1124"/>
      <c r="K16" s="268">
        <v>-361858</v>
      </c>
      <c r="L16" s="268">
        <v>-4573</v>
      </c>
      <c r="M16" s="269">
        <v>-6965</v>
      </c>
      <c r="N16" s="270">
        <v>-34.299999999999997</v>
      </c>
    </row>
    <row r="17" spans="1:16" x14ac:dyDescent="0.15">
      <c r="A17" s="248"/>
      <c r="B17" s="244"/>
      <c r="C17" s="244"/>
      <c r="D17" s="244"/>
      <c r="E17" s="244"/>
      <c r="F17" s="244"/>
      <c r="G17" s="1122" t="s">
        <v>170</v>
      </c>
      <c r="H17" s="1123"/>
      <c r="I17" s="1123"/>
      <c r="J17" s="1124"/>
      <c r="K17" s="268">
        <v>5213579</v>
      </c>
      <c r="L17" s="268">
        <v>65890</v>
      </c>
      <c r="M17" s="269">
        <v>73685</v>
      </c>
      <c r="N17" s="270">
        <v>-10.6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5.03</v>
      </c>
      <c r="L21" s="281">
        <v>7.13</v>
      </c>
      <c r="M21" s="282">
        <v>-2.1</v>
      </c>
      <c r="N21" s="249"/>
      <c r="O21" s="283"/>
      <c r="P21" s="279"/>
    </row>
    <row r="22" spans="1:16" s="284" customFormat="1" x14ac:dyDescent="0.15">
      <c r="A22" s="279"/>
      <c r="B22" s="249"/>
      <c r="C22" s="249"/>
      <c r="D22" s="249"/>
      <c r="E22" s="249"/>
      <c r="F22" s="249"/>
      <c r="G22" s="1114" t="s">
        <v>484</v>
      </c>
      <c r="H22" s="1115"/>
      <c r="I22" s="1115"/>
      <c r="J22" s="1116"/>
      <c r="K22" s="285">
        <v>97.4</v>
      </c>
      <c r="L22" s="286">
        <v>98.1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2977189</v>
      </c>
      <c r="L32" s="294">
        <v>37626</v>
      </c>
      <c r="M32" s="295">
        <v>43359</v>
      </c>
      <c r="N32" s="296">
        <v>-13.2</v>
      </c>
    </row>
    <row r="33" spans="1:16" ht="13.5" customHeight="1" x14ac:dyDescent="0.15">
      <c r="A33" s="248"/>
      <c r="B33" s="244"/>
      <c r="C33" s="244"/>
      <c r="D33" s="244"/>
      <c r="E33" s="244"/>
      <c r="F33" s="244"/>
      <c r="G33" s="1130" t="s">
        <v>488</v>
      </c>
      <c r="H33" s="1131"/>
      <c r="I33" s="1131"/>
      <c r="J33" s="1132"/>
      <c r="K33" s="294" t="s">
        <v>474</v>
      </c>
      <c r="L33" s="294" t="s">
        <v>474</v>
      </c>
      <c r="M33" s="295">
        <v>0</v>
      </c>
      <c r="N33" s="296" t="s">
        <v>474</v>
      </c>
    </row>
    <row r="34" spans="1:16" ht="27" customHeight="1" x14ac:dyDescent="0.15">
      <c r="A34" s="248"/>
      <c r="B34" s="244"/>
      <c r="C34" s="244"/>
      <c r="D34" s="244"/>
      <c r="E34" s="244"/>
      <c r="F34" s="244"/>
      <c r="G34" s="1130" t="s">
        <v>489</v>
      </c>
      <c r="H34" s="1131"/>
      <c r="I34" s="1131"/>
      <c r="J34" s="1132"/>
      <c r="K34" s="294" t="s">
        <v>474</v>
      </c>
      <c r="L34" s="294" t="s">
        <v>474</v>
      </c>
      <c r="M34" s="295">
        <v>39</v>
      </c>
      <c r="N34" s="296" t="s">
        <v>474</v>
      </c>
    </row>
    <row r="35" spans="1:16" ht="27" customHeight="1" x14ac:dyDescent="0.15">
      <c r="A35" s="248"/>
      <c r="B35" s="244"/>
      <c r="C35" s="244"/>
      <c r="D35" s="244"/>
      <c r="E35" s="244"/>
      <c r="F35" s="244"/>
      <c r="G35" s="1130" t="s">
        <v>490</v>
      </c>
      <c r="H35" s="1131"/>
      <c r="I35" s="1131"/>
      <c r="J35" s="1132"/>
      <c r="K35" s="294">
        <v>367458</v>
      </c>
      <c r="L35" s="294">
        <v>4644</v>
      </c>
      <c r="M35" s="295">
        <v>11806</v>
      </c>
      <c r="N35" s="296">
        <v>-60.7</v>
      </c>
    </row>
    <row r="36" spans="1:16" ht="27" customHeight="1" x14ac:dyDescent="0.15">
      <c r="A36" s="248"/>
      <c r="B36" s="244"/>
      <c r="C36" s="244"/>
      <c r="D36" s="244"/>
      <c r="E36" s="244"/>
      <c r="F36" s="244"/>
      <c r="G36" s="1130" t="s">
        <v>491</v>
      </c>
      <c r="H36" s="1131"/>
      <c r="I36" s="1131"/>
      <c r="J36" s="1132"/>
      <c r="K36" s="294">
        <v>146119</v>
      </c>
      <c r="L36" s="294">
        <v>1847</v>
      </c>
      <c r="M36" s="295">
        <v>1910</v>
      </c>
      <c r="N36" s="296">
        <v>-3.3</v>
      </c>
    </row>
    <row r="37" spans="1:16" ht="13.5" customHeight="1" x14ac:dyDescent="0.15">
      <c r="A37" s="248"/>
      <c r="B37" s="244"/>
      <c r="C37" s="244"/>
      <c r="D37" s="244"/>
      <c r="E37" s="244"/>
      <c r="F37" s="244"/>
      <c r="G37" s="1130" t="s">
        <v>492</v>
      </c>
      <c r="H37" s="1131"/>
      <c r="I37" s="1131"/>
      <c r="J37" s="1132"/>
      <c r="K37" s="294">
        <v>333979</v>
      </c>
      <c r="L37" s="294">
        <v>4221</v>
      </c>
      <c r="M37" s="295">
        <v>1129</v>
      </c>
      <c r="N37" s="296">
        <v>273.89999999999998</v>
      </c>
    </row>
    <row r="38" spans="1:16" ht="27" customHeight="1" x14ac:dyDescent="0.15">
      <c r="A38" s="248"/>
      <c r="B38" s="244"/>
      <c r="C38" s="244"/>
      <c r="D38" s="244"/>
      <c r="E38" s="244"/>
      <c r="F38" s="244"/>
      <c r="G38" s="1133" t="s">
        <v>493</v>
      </c>
      <c r="H38" s="1134"/>
      <c r="I38" s="1134"/>
      <c r="J38" s="1135"/>
      <c r="K38" s="297" t="s">
        <v>474</v>
      </c>
      <c r="L38" s="297" t="s">
        <v>474</v>
      </c>
      <c r="M38" s="298">
        <v>5</v>
      </c>
      <c r="N38" s="299" t="s">
        <v>474</v>
      </c>
      <c r="O38" s="293"/>
    </row>
    <row r="39" spans="1:16" x14ac:dyDescent="0.15">
      <c r="A39" s="248"/>
      <c r="B39" s="244"/>
      <c r="C39" s="244"/>
      <c r="D39" s="244"/>
      <c r="E39" s="244"/>
      <c r="F39" s="244"/>
      <c r="G39" s="1133" t="s">
        <v>494</v>
      </c>
      <c r="H39" s="1134"/>
      <c r="I39" s="1134"/>
      <c r="J39" s="1135"/>
      <c r="K39" s="300">
        <v>-682538</v>
      </c>
      <c r="L39" s="300">
        <v>-8626</v>
      </c>
      <c r="M39" s="301">
        <v>-5126</v>
      </c>
      <c r="N39" s="302">
        <v>68.3</v>
      </c>
      <c r="O39" s="293"/>
    </row>
    <row r="40" spans="1:16" ht="27" customHeight="1" x14ac:dyDescent="0.15">
      <c r="A40" s="248"/>
      <c r="B40" s="244"/>
      <c r="C40" s="244"/>
      <c r="D40" s="244"/>
      <c r="E40" s="244"/>
      <c r="F40" s="244"/>
      <c r="G40" s="1130" t="s">
        <v>495</v>
      </c>
      <c r="H40" s="1131"/>
      <c r="I40" s="1131"/>
      <c r="J40" s="1132"/>
      <c r="K40" s="300">
        <v>-2526247</v>
      </c>
      <c r="L40" s="300">
        <v>-31927</v>
      </c>
      <c r="M40" s="301">
        <v>-37205</v>
      </c>
      <c r="N40" s="302">
        <v>-14.2</v>
      </c>
      <c r="O40" s="293"/>
    </row>
    <row r="41" spans="1:16" x14ac:dyDescent="0.15">
      <c r="A41" s="248"/>
      <c r="B41" s="244"/>
      <c r="C41" s="244"/>
      <c r="D41" s="244"/>
      <c r="E41" s="244"/>
      <c r="F41" s="244"/>
      <c r="G41" s="1136" t="s">
        <v>280</v>
      </c>
      <c r="H41" s="1137"/>
      <c r="I41" s="1137"/>
      <c r="J41" s="1138"/>
      <c r="K41" s="294">
        <v>615960</v>
      </c>
      <c r="L41" s="300">
        <v>7785</v>
      </c>
      <c r="M41" s="301">
        <v>15917</v>
      </c>
      <c r="N41" s="302">
        <v>-51.1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1459930</v>
      </c>
      <c r="J51" s="320">
        <v>18417</v>
      </c>
      <c r="K51" s="321">
        <v>-22.2</v>
      </c>
      <c r="L51" s="322">
        <v>61882</v>
      </c>
      <c r="M51" s="323">
        <v>6.7</v>
      </c>
      <c r="N51" s="324">
        <v>-28.9</v>
      </c>
    </row>
    <row r="52" spans="1:14" x14ac:dyDescent="0.15">
      <c r="A52" s="248"/>
      <c r="B52" s="244"/>
      <c r="C52" s="244"/>
      <c r="D52" s="244"/>
      <c r="E52" s="244"/>
      <c r="F52" s="244"/>
      <c r="G52" s="325"/>
      <c r="H52" s="326" t="s">
        <v>506</v>
      </c>
      <c r="I52" s="327">
        <v>1270110</v>
      </c>
      <c r="J52" s="328">
        <v>16023</v>
      </c>
      <c r="K52" s="329">
        <v>19.8</v>
      </c>
      <c r="L52" s="330">
        <v>32175</v>
      </c>
      <c r="M52" s="331">
        <v>0</v>
      </c>
      <c r="N52" s="332">
        <v>19.8</v>
      </c>
    </row>
    <row r="53" spans="1:14" x14ac:dyDescent="0.15">
      <c r="A53" s="248"/>
      <c r="B53" s="244"/>
      <c r="C53" s="244"/>
      <c r="D53" s="244"/>
      <c r="E53" s="244"/>
      <c r="F53" s="244"/>
      <c r="G53" s="310" t="s">
        <v>507</v>
      </c>
      <c r="H53" s="311"/>
      <c r="I53" s="319">
        <v>739244</v>
      </c>
      <c r="J53" s="320">
        <v>9374</v>
      </c>
      <c r="K53" s="321">
        <v>-49.1</v>
      </c>
      <c r="L53" s="322">
        <v>47569</v>
      </c>
      <c r="M53" s="323">
        <v>-23.1</v>
      </c>
      <c r="N53" s="324">
        <v>-26</v>
      </c>
    </row>
    <row r="54" spans="1:14" x14ac:dyDescent="0.15">
      <c r="A54" s="248"/>
      <c r="B54" s="244"/>
      <c r="C54" s="244"/>
      <c r="D54" s="244"/>
      <c r="E54" s="244"/>
      <c r="F54" s="244"/>
      <c r="G54" s="325"/>
      <c r="H54" s="326" t="s">
        <v>506</v>
      </c>
      <c r="I54" s="327">
        <v>678212</v>
      </c>
      <c r="J54" s="328">
        <v>8600</v>
      </c>
      <c r="K54" s="329">
        <v>-46.3</v>
      </c>
      <c r="L54" s="330">
        <v>26255</v>
      </c>
      <c r="M54" s="331">
        <v>-18.399999999999999</v>
      </c>
      <c r="N54" s="332">
        <v>-27.9</v>
      </c>
    </row>
    <row r="55" spans="1:14" x14ac:dyDescent="0.15">
      <c r="A55" s="248"/>
      <c r="B55" s="244"/>
      <c r="C55" s="244"/>
      <c r="D55" s="244"/>
      <c r="E55" s="244"/>
      <c r="F55" s="244"/>
      <c r="G55" s="310" t="s">
        <v>508</v>
      </c>
      <c r="H55" s="311"/>
      <c r="I55" s="319">
        <v>1047247</v>
      </c>
      <c r="J55" s="320">
        <v>13160</v>
      </c>
      <c r="K55" s="321">
        <v>40.4</v>
      </c>
      <c r="L55" s="322">
        <v>50880</v>
      </c>
      <c r="M55" s="323">
        <v>7</v>
      </c>
      <c r="N55" s="324">
        <v>33.4</v>
      </c>
    </row>
    <row r="56" spans="1:14" x14ac:dyDescent="0.15">
      <c r="A56" s="248"/>
      <c r="B56" s="244"/>
      <c r="C56" s="244"/>
      <c r="D56" s="244"/>
      <c r="E56" s="244"/>
      <c r="F56" s="244"/>
      <c r="G56" s="325"/>
      <c r="H56" s="326" t="s">
        <v>506</v>
      </c>
      <c r="I56" s="327">
        <v>953437</v>
      </c>
      <c r="J56" s="328">
        <v>11981</v>
      </c>
      <c r="K56" s="329">
        <v>39.299999999999997</v>
      </c>
      <c r="L56" s="330">
        <v>26879</v>
      </c>
      <c r="M56" s="331">
        <v>2.4</v>
      </c>
      <c r="N56" s="332">
        <v>36.9</v>
      </c>
    </row>
    <row r="57" spans="1:14" x14ac:dyDescent="0.15">
      <c r="A57" s="248"/>
      <c r="B57" s="244"/>
      <c r="C57" s="244"/>
      <c r="D57" s="244"/>
      <c r="E57" s="244"/>
      <c r="F57" s="244"/>
      <c r="G57" s="310" t="s">
        <v>509</v>
      </c>
      <c r="H57" s="311"/>
      <c r="I57" s="319">
        <v>2688143</v>
      </c>
      <c r="J57" s="320">
        <v>33820</v>
      </c>
      <c r="K57" s="321">
        <v>157</v>
      </c>
      <c r="L57" s="322">
        <v>63956</v>
      </c>
      <c r="M57" s="323">
        <v>25.7</v>
      </c>
      <c r="N57" s="324">
        <v>131.30000000000001</v>
      </c>
    </row>
    <row r="58" spans="1:14" x14ac:dyDescent="0.15">
      <c r="A58" s="248"/>
      <c r="B58" s="244"/>
      <c r="C58" s="244"/>
      <c r="D58" s="244"/>
      <c r="E58" s="244"/>
      <c r="F58" s="244"/>
      <c r="G58" s="325"/>
      <c r="H58" s="326" t="s">
        <v>506</v>
      </c>
      <c r="I58" s="327">
        <v>981464</v>
      </c>
      <c r="J58" s="328">
        <v>12348</v>
      </c>
      <c r="K58" s="329">
        <v>3.1</v>
      </c>
      <c r="L58" s="330">
        <v>29239</v>
      </c>
      <c r="M58" s="331">
        <v>8.8000000000000007</v>
      </c>
      <c r="N58" s="332">
        <v>-5.7</v>
      </c>
    </row>
    <row r="59" spans="1:14" x14ac:dyDescent="0.15">
      <c r="A59" s="248"/>
      <c r="B59" s="244"/>
      <c r="C59" s="244"/>
      <c r="D59" s="244"/>
      <c r="E59" s="244"/>
      <c r="F59" s="244"/>
      <c r="G59" s="310" t="s">
        <v>510</v>
      </c>
      <c r="H59" s="311"/>
      <c r="I59" s="319">
        <v>1583209</v>
      </c>
      <c r="J59" s="320">
        <v>20009</v>
      </c>
      <c r="K59" s="321">
        <v>-40.799999999999997</v>
      </c>
      <c r="L59" s="322">
        <v>66255</v>
      </c>
      <c r="M59" s="323">
        <v>3.6</v>
      </c>
      <c r="N59" s="324">
        <v>-44.4</v>
      </c>
    </row>
    <row r="60" spans="1:14" x14ac:dyDescent="0.15">
      <c r="A60" s="248"/>
      <c r="B60" s="244"/>
      <c r="C60" s="244"/>
      <c r="D60" s="244"/>
      <c r="E60" s="244"/>
      <c r="F60" s="244"/>
      <c r="G60" s="325"/>
      <c r="H60" s="326" t="s">
        <v>506</v>
      </c>
      <c r="I60" s="333">
        <v>1153337</v>
      </c>
      <c r="J60" s="328">
        <v>14576</v>
      </c>
      <c r="K60" s="329">
        <v>18</v>
      </c>
      <c r="L60" s="330">
        <v>31822</v>
      </c>
      <c r="M60" s="331">
        <v>8.8000000000000007</v>
      </c>
      <c r="N60" s="332">
        <v>9.1999999999999993</v>
      </c>
    </row>
    <row r="61" spans="1:14" x14ac:dyDescent="0.15">
      <c r="A61" s="248"/>
      <c r="B61" s="244"/>
      <c r="C61" s="244"/>
      <c r="D61" s="244"/>
      <c r="E61" s="244"/>
      <c r="F61" s="244"/>
      <c r="G61" s="310" t="s">
        <v>511</v>
      </c>
      <c r="H61" s="334"/>
      <c r="I61" s="335">
        <v>1503555</v>
      </c>
      <c r="J61" s="336">
        <v>18956</v>
      </c>
      <c r="K61" s="337">
        <v>17.100000000000001</v>
      </c>
      <c r="L61" s="338">
        <v>58108</v>
      </c>
      <c r="M61" s="339">
        <v>4</v>
      </c>
      <c r="N61" s="324">
        <v>13.1</v>
      </c>
    </row>
    <row r="62" spans="1:14" x14ac:dyDescent="0.15">
      <c r="A62" s="248"/>
      <c r="B62" s="244"/>
      <c r="C62" s="244"/>
      <c r="D62" s="244"/>
      <c r="E62" s="244"/>
      <c r="F62" s="244"/>
      <c r="G62" s="325"/>
      <c r="H62" s="326" t="s">
        <v>506</v>
      </c>
      <c r="I62" s="327">
        <v>1007312</v>
      </c>
      <c r="J62" s="328">
        <v>12706</v>
      </c>
      <c r="K62" s="329">
        <v>6.8</v>
      </c>
      <c r="L62" s="330">
        <v>29274</v>
      </c>
      <c r="M62" s="331">
        <v>0.3</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8.61</v>
      </c>
      <c r="G47" s="12">
        <v>9.1199999999999992</v>
      </c>
      <c r="H47" s="12">
        <v>9.75</v>
      </c>
      <c r="I47" s="12">
        <v>12.97</v>
      </c>
      <c r="J47" s="13">
        <v>17.190000000000001</v>
      </c>
    </row>
    <row r="48" spans="2:10" ht="57.75" customHeight="1" x14ac:dyDescent="0.15">
      <c r="B48" s="14"/>
      <c r="C48" s="1141" t="s">
        <v>4</v>
      </c>
      <c r="D48" s="1141"/>
      <c r="E48" s="1142"/>
      <c r="F48" s="15">
        <v>3.65</v>
      </c>
      <c r="G48" s="16">
        <v>6.72</v>
      </c>
      <c r="H48" s="16">
        <v>7.13</v>
      </c>
      <c r="I48" s="16">
        <v>8.2899999999999991</v>
      </c>
      <c r="J48" s="17">
        <v>7.08</v>
      </c>
    </row>
    <row r="49" spans="2:10" ht="57.75" customHeight="1" thickBot="1" x14ac:dyDescent="0.2">
      <c r="B49" s="18"/>
      <c r="C49" s="1143" t="s">
        <v>5</v>
      </c>
      <c r="D49" s="1143"/>
      <c r="E49" s="1144"/>
      <c r="F49" s="19">
        <v>4.62</v>
      </c>
      <c r="G49" s="20">
        <v>3.81</v>
      </c>
      <c r="H49" s="20">
        <v>1.1000000000000001</v>
      </c>
      <c r="I49" s="20">
        <v>4.47</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3.65</v>
      </c>
      <c r="G34" s="33">
        <v>6.72</v>
      </c>
      <c r="H34" s="33">
        <v>7.13</v>
      </c>
      <c r="I34" s="33">
        <v>8.2799999999999994</v>
      </c>
      <c r="J34" s="34">
        <v>7.08</v>
      </c>
      <c r="K34" s="22"/>
      <c r="L34" s="22"/>
      <c r="M34" s="22"/>
      <c r="N34" s="22"/>
      <c r="O34" s="22"/>
      <c r="P34" s="22"/>
    </row>
    <row r="35" spans="1:16" ht="39" customHeight="1" x14ac:dyDescent="0.15">
      <c r="A35" s="22"/>
      <c r="B35" s="35"/>
      <c r="C35" s="1145" t="s">
        <v>519</v>
      </c>
      <c r="D35" s="1146"/>
      <c r="E35" s="1147"/>
      <c r="F35" s="36">
        <v>1.02</v>
      </c>
      <c r="G35" s="37">
        <v>0.92</v>
      </c>
      <c r="H35" s="37">
        <v>0.62</v>
      </c>
      <c r="I35" s="37">
        <v>0.56000000000000005</v>
      </c>
      <c r="J35" s="38">
        <v>1.29</v>
      </c>
      <c r="K35" s="22"/>
      <c r="L35" s="22"/>
      <c r="M35" s="22"/>
      <c r="N35" s="22"/>
      <c r="O35" s="22"/>
      <c r="P35" s="22"/>
    </row>
    <row r="36" spans="1:16" ht="39" customHeight="1" x14ac:dyDescent="0.15">
      <c r="A36" s="22"/>
      <c r="B36" s="35"/>
      <c r="C36" s="1145" t="s">
        <v>520</v>
      </c>
      <c r="D36" s="1146"/>
      <c r="E36" s="1147"/>
      <c r="F36" s="36">
        <v>0.09</v>
      </c>
      <c r="G36" s="37">
        <v>0.02</v>
      </c>
      <c r="H36" s="37">
        <v>0.15</v>
      </c>
      <c r="I36" s="37">
        <v>0.25</v>
      </c>
      <c r="J36" s="38">
        <v>0.68</v>
      </c>
      <c r="K36" s="22"/>
      <c r="L36" s="22"/>
      <c r="M36" s="22"/>
      <c r="N36" s="22"/>
      <c r="O36" s="22"/>
      <c r="P36" s="22"/>
    </row>
    <row r="37" spans="1:16" ht="39" customHeight="1" x14ac:dyDescent="0.15">
      <c r="A37" s="22"/>
      <c r="B37" s="35"/>
      <c r="C37" s="1145" t="s">
        <v>521</v>
      </c>
      <c r="D37" s="1146"/>
      <c r="E37" s="1147"/>
      <c r="F37" s="36">
        <v>0.01</v>
      </c>
      <c r="G37" s="37">
        <v>0.01</v>
      </c>
      <c r="H37" s="37">
        <v>0.09</v>
      </c>
      <c r="I37" s="37">
        <v>0.01</v>
      </c>
      <c r="J37" s="38">
        <v>0.01</v>
      </c>
      <c r="K37" s="22"/>
      <c r="L37" s="22"/>
      <c r="M37" s="22"/>
      <c r="N37" s="22"/>
      <c r="O37" s="22"/>
      <c r="P37" s="22"/>
    </row>
    <row r="38" spans="1:16" ht="39" customHeight="1" x14ac:dyDescent="0.15">
      <c r="A38" s="22"/>
      <c r="B38" s="35"/>
      <c r="C38" s="1145" t="s">
        <v>522</v>
      </c>
      <c r="D38" s="1146"/>
      <c r="E38" s="1147"/>
      <c r="F38" s="36">
        <v>0.01</v>
      </c>
      <c r="G38" s="37">
        <v>0.01</v>
      </c>
      <c r="H38" s="37">
        <v>0.01</v>
      </c>
      <c r="I38" s="37">
        <v>0.01</v>
      </c>
      <c r="J38" s="38">
        <v>0</v>
      </c>
      <c r="K38" s="22"/>
      <c r="L38" s="22"/>
      <c r="M38" s="22"/>
      <c r="N38" s="22"/>
      <c r="O38" s="22"/>
      <c r="P38" s="22"/>
    </row>
    <row r="39" spans="1:16" ht="39" customHeight="1" x14ac:dyDescent="0.15">
      <c r="A39" s="22"/>
      <c r="B39" s="35"/>
      <c r="C39" s="1145" t="s">
        <v>523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524</v>
      </c>
      <c r="D40" s="1146"/>
      <c r="E40" s="1147"/>
      <c r="F40" s="36" t="s">
        <v>474</v>
      </c>
      <c r="G40" s="37" t="s">
        <v>474</v>
      </c>
      <c r="H40" s="37">
        <v>0</v>
      </c>
      <c r="I40" s="37">
        <v>0</v>
      </c>
      <c r="J40" s="38">
        <v>0</v>
      </c>
      <c r="K40" s="22"/>
      <c r="L40" s="22"/>
      <c r="M40" s="22"/>
      <c r="N40" s="22"/>
      <c r="O40" s="22"/>
      <c r="P40" s="22"/>
    </row>
    <row r="41" spans="1:16" ht="39" customHeight="1" x14ac:dyDescent="0.15">
      <c r="A41" s="22"/>
      <c r="B41" s="35"/>
      <c r="C41" s="1145" t="s">
        <v>525</v>
      </c>
      <c r="D41" s="1146"/>
      <c r="E41" s="1147"/>
      <c r="F41" s="36" t="s">
        <v>474</v>
      </c>
      <c r="G41" s="37" t="s">
        <v>474</v>
      </c>
      <c r="H41" s="37">
        <v>0</v>
      </c>
      <c r="I41" s="37">
        <v>0</v>
      </c>
      <c r="J41" s="38">
        <v>0</v>
      </c>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2943</v>
      </c>
      <c r="L45" s="60">
        <v>2981</v>
      </c>
      <c r="M45" s="60">
        <v>3005</v>
      </c>
      <c r="N45" s="60">
        <v>3193</v>
      </c>
      <c r="O45" s="61">
        <v>2977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389</v>
      </c>
      <c r="L48" s="64">
        <v>415</v>
      </c>
      <c r="M48" s="64">
        <v>394</v>
      </c>
      <c r="N48" s="64">
        <v>347</v>
      </c>
      <c r="O48" s="65">
        <v>367</v>
      </c>
      <c r="P48" s="48"/>
      <c r="Q48" s="48"/>
      <c r="R48" s="48"/>
      <c r="S48" s="48"/>
      <c r="T48" s="48"/>
      <c r="U48" s="48"/>
    </row>
    <row r="49" spans="1:21" ht="30.75" customHeight="1" x14ac:dyDescent="0.15">
      <c r="A49" s="48"/>
      <c r="B49" s="1163"/>
      <c r="C49" s="1164"/>
      <c r="D49" s="62"/>
      <c r="E49" s="1155" t="s">
        <v>16</v>
      </c>
      <c r="F49" s="1155"/>
      <c r="G49" s="1155"/>
      <c r="H49" s="1155"/>
      <c r="I49" s="1155"/>
      <c r="J49" s="1156"/>
      <c r="K49" s="63">
        <v>941</v>
      </c>
      <c r="L49" s="64">
        <v>927</v>
      </c>
      <c r="M49" s="64">
        <v>803</v>
      </c>
      <c r="N49" s="64">
        <v>438</v>
      </c>
      <c r="O49" s="65">
        <v>146</v>
      </c>
      <c r="P49" s="48"/>
      <c r="Q49" s="48"/>
      <c r="R49" s="48"/>
      <c r="S49" s="48"/>
      <c r="T49" s="48"/>
      <c r="U49" s="48"/>
    </row>
    <row r="50" spans="1:21" ht="30.75" customHeight="1" x14ac:dyDescent="0.15">
      <c r="A50" s="48"/>
      <c r="B50" s="1163"/>
      <c r="C50" s="1164"/>
      <c r="D50" s="62"/>
      <c r="E50" s="1155" t="s">
        <v>17</v>
      </c>
      <c r="F50" s="1155"/>
      <c r="G50" s="1155"/>
      <c r="H50" s="1155"/>
      <c r="I50" s="1155"/>
      <c r="J50" s="1156"/>
      <c r="K50" s="63">
        <v>324</v>
      </c>
      <c r="L50" s="64">
        <v>340</v>
      </c>
      <c r="M50" s="64">
        <v>337</v>
      </c>
      <c r="N50" s="64">
        <v>356</v>
      </c>
      <c r="O50" s="65">
        <v>334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3277</v>
      </c>
      <c r="L52" s="64">
        <v>3331</v>
      </c>
      <c r="M52" s="64">
        <v>3335</v>
      </c>
      <c r="N52" s="64">
        <v>3244</v>
      </c>
      <c r="O52" s="65">
        <v>3209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1320</v>
      </c>
      <c r="L53" s="69">
        <v>1332</v>
      </c>
      <c r="M53" s="69">
        <v>1204</v>
      </c>
      <c r="N53" s="69">
        <v>1090</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2016-04-28T08:11:50Z</cp:lastPrinted>
  <dcterms:created xsi:type="dcterms:W3CDTF">2016-02-15T00:49:11Z</dcterms:created>
  <dcterms:modified xsi:type="dcterms:W3CDTF">2016-05-06T01:54:04Z</dcterms:modified>
</cp:coreProperties>
</file>