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29年度\05_決算統計\00 H27決算ベース財政状況資料（追加分）\04 チェック\01 起案用\"/>
    </mc:Choice>
  </mc:AlternateContent>
  <bookViews>
    <workbookView xWindow="240" yWindow="60" windowWidth="14940" windowHeight="7875" tabRatio="8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calcMode="manual"/>
</workbook>
</file>

<file path=xl/calcChain.xml><?xml version="1.0" encoding="utf-8"?>
<calcChain xmlns="http://schemas.openxmlformats.org/spreadsheetml/2006/main">
  <c r="BG35" i="9" l="1"/>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O35" i="9"/>
  <c r="CO34" i="9"/>
  <c r="BW34" i="9"/>
  <c r="BW35" i="9" s="1"/>
  <c r="BW36" i="9" s="1"/>
  <c r="BW37" i="9" s="1"/>
  <c r="BW38" i="9" s="1"/>
  <c r="BW39" i="9" s="1"/>
  <c r="BW40" i="9" s="1"/>
  <c r="BW41" i="9" s="1"/>
  <c r="BW42" i="9" s="1"/>
  <c r="BW43" i="9" s="1"/>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U34" i="9" l="1"/>
  <c r="U35" i="9" s="1"/>
  <c r="U36" i="9" s="1"/>
  <c r="U37" i="9" s="1"/>
  <c r="AM34" i="9" l="1"/>
  <c r="AM35" i="9" s="1"/>
  <c r="BE34" i="9" s="1"/>
  <c r="BE35" i="9" s="1"/>
</calcChain>
</file>

<file path=xl/sharedStrings.xml><?xml version="1.0" encoding="utf-8"?>
<sst xmlns="http://schemas.openxmlformats.org/spreadsheetml/2006/main" count="1043" uniqueCount="575">
  <si>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</si>
  <si>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</si>
  <si>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</si>
  <si>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</si>
  <si>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</si>
  <si>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</si>
  <si>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</si>
  <si>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</si>
  <si>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</si>
  <si>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</si>
  <si>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</si>
  <si>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</si>
  <si>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</si>
  <si>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</si>
  <si>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</si>
  <si>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</si>
  <si>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</si>
  <si>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</si>
  <si>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</si>
  <si>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</si>
  <si>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</si>
  <si>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</si>
  <si>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</si>
  <si>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</si>
  <si>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</si>
  <si>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</si>
  <si>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</si>
  <si>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</si>
  <si>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</si>
  <si>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</si>
  <si>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</si>
  <si>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</si>
  <si>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</si>
  <si>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</si>
  <si>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</si>
  <si>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</si>
  <si>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</si>
  <si>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</si>
  <si>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</si>
  <si>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</si>
  <si>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</si>
  <si>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</si>
  <si>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</si>
  <si>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</si>
  <si>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</si>
  <si>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</si>
  <si>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</si>
  <si>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</si>
  <si>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</si>
  <si>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</si>
  <si>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</si>
  <si>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</si>
  <si>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</si>
  <si>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</si>
  <si>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</si>
  <si>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</si>
  <si>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</si>
  <si>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</si>
  <si>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</si>
  <si>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</si>
  <si>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</si>
  <si>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</si>
  <si>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</si>
  <si>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</si>
  <si>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</si>
  <si>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</si>
  <si>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</si>
  <si>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</si>
  <si>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</si>
  <si>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Ⅰ－０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</si>
  <si>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</si>
  <si>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</si>
  <si>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</si>
  <si>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</si>
  <si>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</si>
  <si>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</si>
  <si>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</si>
  <si>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</si>
  <si>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</si>
  <si>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</si>
  <si>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</si>
  <si>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</si>
  <si>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稲敷市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</si>
  <si>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</si>
  <si>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</si>
  <si>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</si>
  <si>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</si>
  <si>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</si>
  <si>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</si>
  <si>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</si>
  <si>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</si>
  <si>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</si>
  <si>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</si>
  <si>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</si>
  <si>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</si>
  <si>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</si>
  <si>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</si>
  <si>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</si>
  <si>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</si>
  <si>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</si>
  <si>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</si>
  <si>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</si>
  <si>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</si>
  <si>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</si>
  <si>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</si>
  <si>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</si>
  <si>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</si>
  <si>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</si>
  <si>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</si>
  <si>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</si>
  <si>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</si>
  <si>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</si>
  <si>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</si>
  <si>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</si>
  <si>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</si>
  <si>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</si>
  <si>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</si>
  <si>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</si>
  <si>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</si>
  <si>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</si>
  <si>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</si>
  <si>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</si>
  <si>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</si>
  <si>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</si>
  <si>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</si>
  <si>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</si>
  <si>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</si>
  <si>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</si>
  <si>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</si>
  <si>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</si>
  <si>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</si>
  <si>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</si>
  <si>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8"/>
  </si>
  <si>
    <t>うち日本人(％)</t>
    <phoneticPr fontId="5"/>
  </si>
  <si>
    <t>-1.7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</si>
  <si>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</si>
  <si>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</si>
  <si>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</si>
  <si>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</si>
  <si>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</si>
  <si>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</si>
  <si>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</si>
  <si>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</si>
  <si>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</si>
  <si>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</si>
  <si>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</si>
  <si>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</si>
  <si>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</si>
  <si>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</si>
  <si>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</si>
  <si>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</si>
  <si>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</si>
  <si>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</si>
  <si>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</si>
  <si>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</si>
  <si>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</si>
  <si>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</si>
  <si>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</si>
  <si>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</si>
  <si>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</si>
  <si>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</si>
  <si>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</si>
  <si>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</si>
  <si>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</si>
  <si>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</si>
  <si>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</si>
  <si>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</si>
  <si>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</si>
  <si>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</si>
  <si>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</si>
  <si>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</si>
  <si>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</si>
  <si>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</si>
  <si>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</si>
  <si>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</si>
  <si>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</si>
  <si>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</si>
  <si>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</si>
  <si>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</si>
  <si>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</si>
  <si>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</si>
  <si>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</si>
  <si>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</si>
  <si>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</si>
  <si>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</si>
  <si>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</si>
  <si>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</si>
  <si>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</si>
  <si>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</si>
  <si>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</si>
  <si>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</si>
  <si>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</si>
  <si>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</si>
  <si>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茨城県稲敷市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</si>
  <si>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</si>
  <si>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</si>
  <si>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</si>
  <si>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</si>
  <si>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</si>
  <si>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</si>
  <si>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</si>
  <si>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</si>
  <si>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</si>
  <si>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</si>
  <si>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</si>
  <si>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</si>
  <si>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</si>
  <si>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</si>
  <si>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</si>
  <si>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</si>
  <si>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</si>
  <si>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</si>
  <si>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</si>
  <si>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</si>
  <si>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</si>
  <si>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</si>
  <si>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</si>
  <si>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</si>
  <si>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</si>
  <si>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</si>
  <si>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</si>
  <si>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</si>
  <si>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</si>
  <si>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</si>
  <si>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</si>
  <si>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</si>
  <si>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</si>
  <si>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</si>
  <si>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</si>
  <si>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</si>
  <si>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</si>
  <si>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</si>
  <si>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</si>
  <si>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</si>
  <si>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</si>
  <si>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</si>
  <si>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</si>
  <si>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</si>
  <si>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</si>
  <si>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</si>
  <si>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</si>
  <si>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</si>
  <si>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</si>
  <si>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</si>
  <si>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</si>
  <si>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</si>
  <si>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</si>
  <si>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</si>
  <si>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</si>
  <si>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</si>
  <si>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</si>
  <si>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</si>
  <si>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</si>
  <si>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</si>
  <si>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</si>
  <si>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</si>
  <si>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</si>
  <si>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</si>
  <si>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</si>
  <si>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</si>
  <si>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</si>
  <si>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</si>
  <si>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</si>
  <si>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</si>
  <si>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</si>
  <si>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</si>
  <si>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</si>
  <si>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</si>
  <si>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</si>
  <si>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</si>
  <si>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</si>
  <si>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</si>
  <si>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</si>
  <si>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</si>
  <si>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</si>
  <si>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</si>
  <si>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</si>
  <si>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</si>
  <si>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</si>
  <si>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</si>
  <si>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</si>
  <si>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</si>
  <si>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</si>
  <si>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</si>
  <si>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</si>
  <si>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</si>
  <si>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</si>
  <si>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</si>
  <si>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</si>
  <si>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</si>
  <si>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</si>
  <si>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</si>
  <si>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</si>
  <si>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</si>
  <si>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</si>
  <si>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</si>
  <si>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</si>
  <si>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</si>
  <si>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</si>
  <si>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</si>
  <si>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</si>
  <si>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</si>
  <si>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</si>
  <si>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</si>
  <si>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</si>
  <si>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</si>
  <si>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</si>
  <si>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</si>
  <si>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</si>
  <si>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</si>
  <si>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</si>
  <si>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</si>
  <si>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</si>
  <si>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</si>
  <si>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</si>
  <si>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</si>
  <si>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</si>
  <si>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</si>
  <si>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</si>
  <si>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</si>
  <si>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</si>
  <si>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</si>
  <si>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</si>
  <si>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</si>
  <si>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</si>
  <si>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</si>
  <si>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</si>
  <si>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</si>
  <si>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</si>
  <si>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</si>
  <si>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</si>
  <si>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</si>
  <si>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</si>
  <si>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</si>
  <si>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</si>
  <si>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</si>
  <si>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</si>
  <si>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</si>
  <si>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</si>
  <si>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</si>
  <si>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</si>
  <si>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茨城県稲敷市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</si>
  <si>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</si>
  <si>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</si>
  <si>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</si>
  <si>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</si>
  <si>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</si>
  <si>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</si>
  <si>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</si>
  <si>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</si>
  <si>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</si>
  <si>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</si>
  <si>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</si>
  <si>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</si>
  <si>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</si>
  <si>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</si>
  <si>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</si>
  <si>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</si>
  <si>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</si>
  <si>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</si>
  <si>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</si>
  <si>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</si>
  <si>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稲敷市，稲敷郡町村及び一部事務組合公平委員会特別会計</t>
    <phoneticPr fontId="5"/>
  </si>
  <si>
    <t>稲敷市基幹水利施設管理事業特別会計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</si>
  <si>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</si>
  <si>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</si>
  <si>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</si>
  <si>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</si>
  <si>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</si>
  <si>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</si>
  <si>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</si>
  <si>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</si>
  <si>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</si>
  <si>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</si>
  <si>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</si>
  <si>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</si>
  <si>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</si>
  <si>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稲敷市国民健康保険特別会計</t>
    <phoneticPr fontId="5"/>
  </si>
  <si>
    <t>稲敷市介護保険特別会計</t>
    <phoneticPr fontId="5"/>
  </si>
  <si>
    <t>稲敷市後期高齢者医療特別会計</t>
    <phoneticPr fontId="5"/>
  </si>
  <si>
    <t>稲敷市介護サービス事業特別会計</t>
    <phoneticPr fontId="5"/>
  </si>
  <si>
    <t>稲敷市水道事業会計</t>
    <phoneticPr fontId="5"/>
  </si>
  <si>
    <t>法適用企業</t>
    <phoneticPr fontId="5"/>
  </si>
  <si>
    <t>稲敷市工業用水道事業会計</t>
    <phoneticPr fontId="5"/>
  </si>
  <si>
    <t>稲敷市公共下水道事業特別会計</t>
    <phoneticPr fontId="5"/>
  </si>
  <si>
    <t>法非適用企業</t>
    <phoneticPr fontId="5"/>
  </si>
  <si>
    <t>稲敷市農業集落排水事業特別会計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</si>
  <si>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</si>
  <si>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</si>
  <si>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</si>
  <si>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</si>
  <si>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</si>
  <si>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</si>
  <si>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</si>
  <si>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</si>
  <si>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</si>
  <si>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</si>
  <si>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</si>
  <si>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</si>
  <si>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</si>
  <si>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</si>
  <si>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</si>
  <si>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</si>
  <si>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</si>
  <si>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</si>
  <si>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</si>
  <si>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</si>
  <si>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</si>
  <si>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</si>
  <si>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</si>
  <si>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</si>
  <si>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</si>
  <si>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</si>
  <si>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</si>
  <si>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</si>
  <si>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</si>
  <si>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</si>
  <si>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</si>
  <si>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</si>
  <si>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</si>
  <si>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</si>
  <si>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</si>
  <si>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</si>
  <si>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</si>
  <si>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</si>
  <si>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</si>
  <si>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</si>
  <si>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</si>
  <si>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</si>
  <si>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</si>
  <si>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</si>
  <si>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</si>
  <si>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</si>
  <si>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</si>
  <si>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</si>
  <si>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</si>
  <si>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</si>
  <si>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</si>
  <si>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</si>
  <si>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</si>
  <si>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</si>
  <si>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</si>
  <si>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稲敷市水道事業会計</t>
    <phoneticPr fontId="5"/>
  </si>
  <si>
    <t>-</t>
    <phoneticPr fontId="5"/>
  </si>
  <si>
    <t>将来負担比率（(Ｅ)－(Ｆ)）／（(Ｃ)－(Ｄ)）×１００</t>
    <rPh sb="0" eb="2">
      <t>ショウライ</t>
    </rPh>
    <rPh sb="2" eb="4">
      <t>フタン</t>
    </rPh>
    <rPh sb="4" eb="6">
      <t>ヒリツ</t>
    </rPh>
    <phoneticPr fontId="5"/>
  </si>
  <si>
    <t>稲敷市介護サービス事業特別会計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</si>
  <si>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</si>
  <si>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</si>
  <si>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</si>
  <si>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</si>
  <si>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</si>
  <si>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</si>
  <si>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</si>
  <si>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</si>
  <si>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</si>
  <si>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</si>
  <si>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</si>
  <si>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</si>
  <si>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</si>
  <si>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</si>
  <si>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</si>
  <si>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</si>
  <si>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</si>
  <si>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</si>
  <si>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</si>
  <si>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</si>
  <si>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</si>
  <si>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</si>
  <si>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</si>
  <si>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</si>
  <si>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</si>
  <si>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</si>
  <si>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</si>
  <si>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</si>
  <si>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</si>
  <si>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</si>
  <si>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</si>
  <si>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</si>
  <si>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</si>
  <si>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</si>
  <si>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</si>
  <si>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</si>
  <si>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</si>
  <si>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</si>
  <si>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</si>
  <si>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</si>
  <si>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</si>
  <si>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</si>
  <si>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</si>
  <si>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</si>
  <si>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</si>
  <si>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</si>
  <si>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</si>
  <si>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</si>
  <si>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</si>
  <si>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</si>
  <si>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</si>
  <si>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</si>
  <si>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</si>
  <si>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</si>
  <si>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</si>
  <si>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</si>
  <si>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</si>
  <si>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</si>
  <si>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</si>
  <si>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</si>
  <si>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</si>
  <si>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</si>
  <si>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</si>
  <si>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</si>
  <si>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</si>
  <si>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</si>
  <si>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</si>
  <si>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</si>
  <si>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</si>
  <si>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</si>
  <si>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</si>
  <si>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</si>
  <si>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</si>
  <si>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</si>
  <si>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</si>
  <si>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</si>
  <si>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</si>
  <si>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</si>
  <si>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</si>
  <si>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</si>
  <si>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</si>
  <si>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1.71</t>
  </si>
  <si>
    <t>一般会計</t>
  </si>
  <si>
    <t>稲敷市水道事業会計</t>
  </si>
  <si>
    <t>稲敷市国民健康保険特別会計</t>
  </si>
  <si>
    <t>稲敷市介護保険特別会計</t>
  </si>
  <si>
    <t>稲敷市工業用水道事業会計</t>
  </si>
  <si>
    <t>稲敷市公共下水道事業特別会計</t>
  </si>
  <si>
    <t>稲敷市農業集落排水事業特別会計</t>
  </si>
  <si>
    <t>稲敷市後期高齢者医療特別会計</t>
  </si>
  <si>
    <t>その他会計（赤字）</t>
  </si>
  <si>
    <t>その他会計（黒字）</t>
  </si>
  <si>
    <t>-</t>
    <phoneticPr fontId="2"/>
  </si>
  <si>
    <t>-</t>
    <phoneticPr fontId="2"/>
  </si>
  <si>
    <t>-</t>
    <phoneticPr fontId="2"/>
  </si>
  <si>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</si>
  <si>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
（県民交通災害共済事業特別会計）</t>
    <rPh sb="0" eb="3">
      <t>イバラキケン</t>
    </rPh>
    <rPh sb="3" eb="6">
      <t>シチョウソン</t>
    </rPh>
    <rPh sb="6" eb="8">
      <t>ソウゴウ</t>
    </rPh>
    <rPh sb="8" eb="10">
      <t>ジム</t>
    </rPh>
    <rPh sb="10" eb="12">
      <t>クミアイ</t>
    </rPh>
    <rPh sb="14" eb="16">
      <t>ケンミン</t>
    </rPh>
    <rPh sb="16" eb="18">
      <t>コウツウ</t>
    </rPh>
    <rPh sb="18" eb="20">
      <t>サイガイ</t>
    </rPh>
    <rPh sb="20" eb="22">
      <t>キョウサイ</t>
    </rPh>
    <rPh sb="22" eb="24">
      <t>ジギョウ</t>
    </rPh>
    <rPh sb="24" eb="26">
      <t>トクベツ</t>
    </rPh>
    <rPh sb="26" eb="28">
      <t>カイケイ</t>
    </rPh>
    <phoneticPr fontId="2"/>
  </si>
  <si>
    <t>茨城租税債権管理機構（一般会計）</t>
    <rPh sb="0" eb="2">
      <t>イバラキ</t>
    </rPh>
    <rPh sb="2" eb="4">
      <t>ソゼイ</t>
    </rPh>
    <rPh sb="4" eb="6">
      <t>サイケン</t>
    </rPh>
    <rPh sb="6" eb="8">
      <t>カンリ</t>
    </rPh>
    <rPh sb="8" eb="10">
      <t>キコウ</t>
    </rPh>
    <rPh sb="11" eb="13">
      <t>イッパン</t>
    </rPh>
    <rPh sb="13" eb="15">
      <t>カイケイ</t>
    </rPh>
    <phoneticPr fontId="2"/>
  </si>
  <si>
    <t>茨城県後期高齢者医療広域連合
（一般会計）</t>
    <rPh sb="0" eb="3">
      <t>イバラキケン</t>
    </rPh>
    <rPh sb="3" eb="5">
      <t>コウキ</t>
    </rPh>
    <rPh sb="5" eb="7">
      <t>コウレイ</t>
    </rPh>
    <rPh sb="7" eb="8">
      <t>シャ</t>
    </rPh>
    <rPh sb="8" eb="10">
      <t>イリョウ</t>
    </rPh>
    <rPh sb="10" eb="12">
      <t>コウイキ</t>
    </rPh>
    <rPh sb="12" eb="14">
      <t>レンゴウ</t>
    </rPh>
    <rPh sb="16" eb="18">
      <t>イッパン</t>
    </rPh>
    <rPh sb="18" eb="20">
      <t>カイケイ</t>
    </rPh>
    <phoneticPr fontId="2"/>
  </si>
  <si>
    <t>茨城県後期高齢者医療広域連合
（後期高齢医療特別会計）</t>
    <rPh sb="0" eb="3">
      <t>イバラキケン</t>
    </rPh>
    <rPh sb="3" eb="5">
      <t>コウキ</t>
    </rPh>
    <rPh sb="5" eb="7">
      <t>コウレイ</t>
    </rPh>
    <rPh sb="7" eb="8">
      <t>シャ</t>
    </rPh>
    <rPh sb="8" eb="10">
      <t>イリョウ</t>
    </rPh>
    <rPh sb="10" eb="12">
      <t>コウイキ</t>
    </rPh>
    <rPh sb="12" eb="14">
      <t>レンゴウ</t>
    </rPh>
    <rPh sb="16" eb="18">
      <t>コウキ</t>
    </rPh>
    <rPh sb="18" eb="20">
      <t>コウレイ</t>
    </rPh>
    <rPh sb="20" eb="22">
      <t>イリョウ</t>
    </rPh>
    <rPh sb="22" eb="24">
      <t>トクベツ</t>
    </rPh>
    <rPh sb="24" eb="26">
      <t>カイケイ</t>
    </rPh>
    <phoneticPr fontId="2"/>
  </si>
  <si>
    <t>龍ヶ崎地方衛生組合（一般会計）</t>
    <rPh sb="0" eb="3">
      <t>リュウガサキ</t>
    </rPh>
    <rPh sb="3" eb="5">
      <t>チホウ</t>
    </rPh>
    <rPh sb="5" eb="7">
      <t>エイセイ</t>
    </rPh>
    <rPh sb="7" eb="9">
      <t>クミアイ</t>
    </rPh>
    <rPh sb="10" eb="12">
      <t>イッパン</t>
    </rPh>
    <rPh sb="12" eb="14">
      <t>カイケイ</t>
    </rPh>
    <phoneticPr fontId="2"/>
  </si>
  <si>
    <t>江戸崎地方衛生土木組合（一般会計）</t>
    <rPh sb="0" eb="3">
      <t>エドサキ</t>
    </rPh>
    <rPh sb="3" eb="5">
      <t>チホウ</t>
    </rPh>
    <rPh sb="5" eb="7">
      <t>エイセイ</t>
    </rPh>
    <rPh sb="7" eb="9">
      <t>ドボク</t>
    </rPh>
    <rPh sb="9" eb="11">
      <t>クミアイ</t>
    </rPh>
    <rPh sb="12" eb="14">
      <t>イッパン</t>
    </rPh>
    <rPh sb="14" eb="16">
      <t>カイケイ</t>
    </rPh>
    <phoneticPr fontId="2"/>
  </si>
  <si>
    <t>稲敷地方広域市町村圏事務組合
（一般会計）</t>
    <rPh sb="0" eb="2">
      <t>イナシキ</t>
    </rPh>
    <rPh sb="2" eb="4">
      <t>チホウ</t>
    </rPh>
    <rPh sb="4" eb="6">
      <t>コウイキ</t>
    </rPh>
    <rPh sb="6" eb="9">
      <t>シチョウソン</t>
    </rPh>
    <rPh sb="9" eb="10">
      <t>ケン</t>
    </rPh>
    <rPh sb="10" eb="12">
      <t>ジム</t>
    </rPh>
    <rPh sb="12" eb="14">
      <t>クミアイ</t>
    </rPh>
    <rPh sb="16" eb="18">
      <t>イッパン</t>
    </rPh>
    <rPh sb="18" eb="20">
      <t>カイケイ</t>
    </rPh>
    <phoneticPr fontId="2"/>
  </si>
  <si>
    <t>稲敷地方広域市町村圏事務組合
（養護老人ホーム松風園特別会計）</t>
    <rPh sb="0" eb="2">
      <t>イナシキ</t>
    </rPh>
    <rPh sb="2" eb="4">
      <t>チホウ</t>
    </rPh>
    <rPh sb="4" eb="6">
      <t>コウイキ</t>
    </rPh>
    <rPh sb="6" eb="9">
      <t>シチョウソン</t>
    </rPh>
    <rPh sb="9" eb="10">
      <t>ケン</t>
    </rPh>
    <rPh sb="10" eb="12">
      <t>ジム</t>
    </rPh>
    <rPh sb="12" eb="14">
      <t>クミアイ</t>
    </rPh>
    <rPh sb="16" eb="18">
      <t>ヨウゴ</t>
    </rPh>
    <rPh sb="18" eb="20">
      <t>ロウジン</t>
    </rPh>
    <rPh sb="23" eb="25">
      <t>ショウフウ</t>
    </rPh>
    <rPh sb="25" eb="26">
      <t>エン</t>
    </rPh>
    <rPh sb="26" eb="28">
      <t>トクベツ</t>
    </rPh>
    <rPh sb="28" eb="30">
      <t>カイケイ</t>
    </rPh>
    <phoneticPr fontId="2"/>
  </si>
  <si>
    <t>稲敷地方広域市町村圏事務組合
（水防事業特別会計）</t>
    <rPh sb="0" eb="2">
      <t>イナシキ</t>
    </rPh>
    <rPh sb="2" eb="4">
      <t>チホウ</t>
    </rPh>
    <rPh sb="4" eb="6">
      <t>コウイキ</t>
    </rPh>
    <rPh sb="6" eb="9">
      <t>シチョウソン</t>
    </rPh>
    <rPh sb="9" eb="10">
      <t>ケン</t>
    </rPh>
    <rPh sb="10" eb="12">
      <t>ジム</t>
    </rPh>
    <rPh sb="12" eb="14">
      <t>クミアイ</t>
    </rPh>
    <rPh sb="16" eb="18">
      <t>スイボウ</t>
    </rPh>
    <rPh sb="18" eb="20">
      <t>ジギョウ</t>
    </rPh>
    <rPh sb="20" eb="22">
      <t>トクベツ</t>
    </rPh>
    <rPh sb="22" eb="24">
      <t>カイケイ</t>
    </rPh>
    <phoneticPr fontId="2"/>
  </si>
  <si>
    <t>稲敷市農業公社</t>
    <rPh sb="0" eb="3">
      <t>イナシキシ</t>
    </rPh>
    <rPh sb="3" eb="5">
      <t>ノウギョウ</t>
    </rPh>
    <rPh sb="5" eb="7">
      <t>コウシャ</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</si>
  <si>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</si>
  <si>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</si>
  <si>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</si>
  <si>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</si>
  <si>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</si>
  <si>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</si>
  <si>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</si>
  <si>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</si>
  <si>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</si>
  <si>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</si>
  <si>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</si>
  <si>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</si>
  <si>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</si>
  <si>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</si>
  <si>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</si>
  <si>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</si>
  <si>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</si>
  <si>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</si>
  <si>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</si>
  <si>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</si>
  <si>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</si>
  <si>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</si>
  <si>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  将来負担比率及び実質公債費比率は類似団体と比較して低い水準にある。将来負担比率は充当可能基金の増加等により１０％から３０％台で推移しているが，今後も合併特例債及び
臨時財政対策債の発行や基金取崩が予想されることから，将来負担比率が急激に上昇しないよう計画的な借入及び基金取崩を行っていく方針である。実質公債費比率は元利償還金等
が増加しているものの算入公債費等も増加しているためＨ23年度より減少が続いているが将来負担比率と同様に急激に上昇しないよう計画的な借入を行っていく。</t>
    <rPh sb="2" eb="4">
      <t>ショウライ</t>
    </rPh>
    <rPh sb="4" eb="6">
      <t>フタン</t>
    </rPh>
    <rPh sb="6" eb="8">
      <t>ヒリツ</t>
    </rPh>
    <rPh sb="8" eb="9">
      <t>オヨ</t>
    </rPh>
    <rPh sb="10" eb="12">
      <t>ジッシツ</t>
    </rPh>
    <rPh sb="12" eb="15">
      <t>コウサイヒ</t>
    </rPh>
    <rPh sb="15" eb="17">
      <t>ヒリツ</t>
    </rPh>
    <rPh sb="18" eb="20">
      <t>ルイジ</t>
    </rPh>
    <rPh sb="20" eb="22">
      <t>ダンタイ</t>
    </rPh>
    <rPh sb="23" eb="25">
      <t>ヒカク</t>
    </rPh>
    <rPh sb="27" eb="28">
      <t>ヒク</t>
    </rPh>
    <rPh sb="29" eb="31">
      <t>スイジュン</t>
    </rPh>
    <rPh sb="35" eb="37">
      <t>ショウライ</t>
    </rPh>
    <rPh sb="37" eb="39">
      <t>フタン</t>
    </rPh>
    <rPh sb="39" eb="41">
      <t>ヒリツ</t>
    </rPh>
    <rPh sb="42" eb="44">
      <t>ジュウトウ</t>
    </rPh>
    <rPh sb="44" eb="46">
      <t>カノウ</t>
    </rPh>
    <rPh sb="46" eb="48">
      <t>キキン</t>
    </rPh>
    <rPh sb="49" eb="51">
      <t>ゾウカ</t>
    </rPh>
    <rPh sb="51" eb="52">
      <t>トウ</t>
    </rPh>
    <rPh sb="63" eb="64">
      <t>ダイ</t>
    </rPh>
    <rPh sb="65" eb="67">
      <t>スイイ</t>
    </rPh>
    <rPh sb="73" eb="75">
      <t>コンゴ</t>
    </rPh>
    <rPh sb="95" eb="97">
      <t>キキン</t>
    </rPh>
    <rPh sb="97" eb="98">
      <t>ト</t>
    </rPh>
    <rPh sb="98" eb="99">
      <t>クズ</t>
    </rPh>
    <rPh sb="100" eb="102">
      <t>ヨソウ</t>
    </rPh>
    <rPh sb="110" eb="112">
      <t>ショウライ</t>
    </rPh>
    <rPh sb="112" eb="114">
      <t>フタン</t>
    </rPh>
    <rPh sb="114" eb="116">
      <t>ヒリツ</t>
    </rPh>
    <rPh sb="133" eb="134">
      <t>オヨ</t>
    </rPh>
    <rPh sb="135" eb="137">
      <t>キキン</t>
    </rPh>
    <rPh sb="137" eb="139">
      <t>トリクズシ</t>
    </rPh>
    <rPh sb="151" eb="153">
      <t>ジッシツ</t>
    </rPh>
    <rPh sb="153" eb="156">
      <t>コウサイヒ</t>
    </rPh>
    <rPh sb="156" eb="158">
      <t>ヒリツ</t>
    </rPh>
    <rPh sb="159" eb="161">
      <t>ガンリ</t>
    </rPh>
    <rPh sb="161" eb="164">
      <t>ショウカンキン</t>
    </rPh>
    <rPh sb="164" eb="165">
      <t>トウ</t>
    </rPh>
    <rPh sb="167" eb="169">
      <t>ゾウカ</t>
    </rPh>
    <rPh sb="176" eb="178">
      <t>サンニュウ</t>
    </rPh>
    <rPh sb="178" eb="181">
      <t>コウサイヒ</t>
    </rPh>
    <rPh sb="181" eb="182">
      <t>トウ</t>
    </rPh>
    <rPh sb="183" eb="185">
      <t>ゾウカ</t>
    </rPh>
    <rPh sb="194" eb="196">
      <t>ネンド</t>
    </rPh>
    <rPh sb="198" eb="200">
      <t>ゲンショウ</t>
    </rPh>
    <rPh sb="201" eb="202">
      <t>ツヅ</t>
    </rPh>
    <rPh sb="207" eb="209">
      <t>ショウライ</t>
    </rPh>
    <rPh sb="209" eb="211">
      <t>フタン</t>
    </rPh>
    <rPh sb="211" eb="213">
      <t>ヒリツ</t>
    </rPh>
    <rPh sb="214" eb="216">
      <t>ドウヨウ</t>
    </rPh>
    <rPh sb="217" eb="219">
      <t>キュウゲキ</t>
    </rPh>
    <rPh sb="220" eb="222">
      <t>ジョウショウ</t>
    </rPh>
    <rPh sb="227" eb="230">
      <t>ケイカクテキ</t>
    </rPh>
    <rPh sb="231" eb="233">
      <t>カリイレ</t>
    </rPh>
    <rPh sb="234" eb="235">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</si>
</sst>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76" formatCode="&quot;¥&quot;#,##0_);[Red]\(&quot;¥&quot;#,##0\)"/>
    <numFmt numFmtId="177" formatCode="0.00;&quot;▲ &quot;0.00"/>
    <numFmt numFmtId="178" formatCode="#,##0;&quot;▲ &quot;#,##0"/>
    <numFmt numFmtId="179" formatCode="#,##0_ "/>
    <numFmt numFmtId="180" formatCode="#,##0;&quot;△ &quot;#,##0"/>
    <numFmt numFmtId="181" formatCode="#,##0.0;&quot;△ &quot;#,##0.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_);[Red]\(0.0\)"/>
    <numFmt numFmtId="189" formatCode="#,##0.0;&quot;▲ &quot;#,##0.0"/>
    <numFmt numFmtId="190" formatCode="0.0;&quot;▲ &quot;0.0"/>
    <numFmt numFmtId="191" formatCode="#,##0.0_ "/>
    <numFmt numFmtId="192" formatCode="#,##0.00;&quot;▲ &quot;#,##0.00"/>
    <numFmt numFmtId="193"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176" fontId="8" fillId="0" borderId="0" applyFont="0" applyFill="0" applyBorder="0" applyAlignment="0" applyProtection="0">
      <alignment vertical="center"/>
    </xf>
    <xf numFmtId="17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7" fontId="6" fillId="0" borderId="4" xfId="1" applyNumberFormat="1" applyFont="1" applyFill="1" applyBorder="1" applyAlignment="1" applyProtection="1">
      <alignment horizontal="right" vertical="center" wrapText="1"/>
    </xf>
    <xf numFmtId="177" fontId="6" fillId="0" borderId="5" xfId="1" applyNumberFormat="1" applyFont="1" applyFill="1" applyBorder="1" applyAlignment="1" applyProtection="1">
      <alignment horizontal="right" vertical="center" wrapText="1"/>
    </xf>
    <xf numFmtId="177"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7" fontId="6" fillId="0" borderId="14" xfId="1" applyNumberFormat="1" applyFont="1" applyFill="1" applyBorder="1" applyAlignment="1" applyProtection="1">
      <alignment horizontal="right" vertical="center" wrapText="1"/>
    </xf>
    <xf numFmtId="177" fontId="6" fillId="0" borderId="15" xfId="1" applyNumberFormat="1" applyFont="1" applyFill="1" applyBorder="1" applyAlignment="1" applyProtection="1">
      <alignment horizontal="right" vertical="center" wrapText="1"/>
    </xf>
    <xf numFmtId="177"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7" fontId="6" fillId="0" borderId="20" xfId="1" applyNumberFormat="1" applyFont="1" applyFill="1" applyBorder="1" applyAlignment="1" applyProtection="1">
      <alignment horizontal="right" vertical="center" wrapText="1"/>
    </xf>
    <xf numFmtId="177" fontId="6" fillId="0" borderId="21" xfId="1" applyNumberFormat="1" applyFont="1" applyFill="1" applyBorder="1" applyAlignment="1" applyProtection="1">
      <alignment horizontal="right" vertical="center" wrapText="1"/>
    </xf>
    <xf numFmtId="177"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7" fontId="6" fillId="0" borderId="27" xfId="2" applyNumberFormat="1" applyFont="1" applyFill="1" applyBorder="1" applyAlignment="1">
      <alignment horizontal="right" vertical="center"/>
    </xf>
    <xf numFmtId="177" fontId="6" fillId="0" borderId="28" xfId="2" applyNumberFormat="1" applyFont="1" applyFill="1" applyBorder="1" applyAlignment="1">
      <alignment horizontal="right" vertical="center"/>
    </xf>
    <xf numFmtId="177"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7" fontId="6" fillId="0" borderId="33" xfId="2" applyNumberFormat="1" applyFont="1" applyFill="1" applyBorder="1" applyAlignment="1">
      <alignment horizontal="right" vertical="center"/>
    </xf>
    <xf numFmtId="177" fontId="6" fillId="0" borderId="34" xfId="2" applyNumberFormat="1" applyFont="1" applyFill="1" applyBorder="1" applyAlignment="1">
      <alignment horizontal="right" vertical="center"/>
    </xf>
    <xf numFmtId="177"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7" fontId="6" fillId="0" borderId="20" xfId="2" applyNumberFormat="1" applyFont="1" applyFill="1" applyBorder="1" applyAlignment="1">
      <alignment horizontal="right" vertical="center"/>
    </xf>
    <xf numFmtId="177" fontId="6" fillId="0" borderId="21" xfId="2" applyNumberFormat="1" applyFont="1" applyFill="1" applyBorder="1" applyAlignment="1">
      <alignment horizontal="right" vertical="center"/>
    </xf>
    <xf numFmtId="177"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8" fontId="7" fillId="0" borderId="27" xfId="3" applyNumberFormat="1" applyFont="1" applyFill="1" applyBorder="1" applyAlignment="1" applyProtection="1">
      <alignment horizontal="right" vertical="center"/>
    </xf>
    <xf numFmtId="178" fontId="7" fillId="0" borderId="28" xfId="3" applyNumberFormat="1" applyFont="1" applyFill="1" applyBorder="1" applyAlignment="1" applyProtection="1">
      <alignment horizontal="right" vertical="center"/>
    </xf>
    <xf numFmtId="178"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8" fontId="7" fillId="0" borderId="33" xfId="3" applyNumberFormat="1" applyFont="1" applyFill="1" applyBorder="1" applyAlignment="1" applyProtection="1">
      <alignment horizontal="right" vertical="center"/>
    </xf>
    <xf numFmtId="178" fontId="7" fillId="0" borderId="34" xfId="3" applyNumberFormat="1" applyFont="1" applyFill="1" applyBorder="1" applyAlignment="1" applyProtection="1">
      <alignment horizontal="right" vertical="center"/>
    </xf>
    <xf numFmtId="178"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8" fontId="7" fillId="0" borderId="20" xfId="3" applyNumberFormat="1" applyFont="1" applyFill="1" applyBorder="1" applyAlignment="1" applyProtection="1">
      <alignment horizontal="right" vertical="center"/>
    </xf>
    <xf numFmtId="178" fontId="7" fillId="0" borderId="21" xfId="3" applyNumberFormat="1" applyFont="1" applyFill="1" applyBorder="1" applyAlignment="1" applyProtection="1">
      <alignment horizontal="right" vertical="center"/>
    </xf>
    <xf numFmtId="178"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8" fontId="7" fillId="0" borderId="27" xfId="4" applyNumberFormat="1" applyFont="1" applyFill="1" applyBorder="1" applyAlignment="1" applyProtection="1">
      <alignment horizontal="right" vertical="center"/>
    </xf>
    <xf numFmtId="178" fontId="7" fillId="0" borderId="28" xfId="4" applyNumberFormat="1" applyFont="1" applyFill="1" applyBorder="1" applyAlignment="1" applyProtection="1">
      <alignment horizontal="right" vertical="center"/>
    </xf>
    <xf numFmtId="178"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8" fontId="7" fillId="0" borderId="33" xfId="4" applyNumberFormat="1" applyFont="1" applyFill="1" applyBorder="1" applyAlignment="1" applyProtection="1">
      <alignment horizontal="right" vertical="center"/>
    </xf>
    <xf numFmtId="178" fontId="7" fillId="0" borderId="34" xfId="4" applyNumberFormat="1" applyFont="1" applyFill="1" applyBorder="1" applyAlignment="1" applyProtection="1">
      <alignment horizontal="right" vertical="center"/>
    </xf>
    <xf numFmtId="178"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8" fontId="7" fillId="0" borderId="20" xfId="4" applyNumberFormat="1" applyFont="1" applyFill="1" applyBorder="1" applyAlignment="1" applyProtection="1">
      <alignment horizontal="right" vertical="center"/>
    </xf>
    <xf numFmtId="178" fontId="7" fillId="0" borderId="21" xfId="4" applyNumberFormat="1" applyFont="1" applyFill="1" applyBorder="1" applyAlignment="1" applyProtection="1">
      <alignment horizontal="right" vertical="center"/>
    </xf>
    <xf numFmtId="178"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8" fontId="7" fillId="0" borderId="0" xfId="4" applyNumberFormat="1" applyFont="1" applyFill="1" applyBorder="1" applyAlignment="1" applyProtection="1">
      <alignment horizontal="right" vertical="center"/>
    </xf>
    <xf numFmtId="179" fontId="9" fillId="0" borderId="41" xfId="5" applyNumberFormat="1" applyFont="1" applyBorder="1" applyAlignment="1">
      <alignment vertical="center"/>
    </xf>
    <xf numFmtId="179" fontId="9" fillId="0" borderId="45" xfId="5" applyNumberFormat="1" applyFont="1" applyBorder="1" applyAlignment="1">
      <alignment vertical="center"/>
    </xf>
    <xf numFmtId="179" fontId="9" fillId="0" borderId="15" xfId="5" applyNumberFormat="1" applyFont="1" applyBorder="1" applyAlignment="1">
      <alignment horizontal="center" vertical="center" wrapText="1"/>
    </xf>
    <xf numFmtId="179" fontId="9" fillId="0" borderId="39" xfId="5" applyNumberFormat="1" applyFont="1" applyBorder="1" applyAlignment="1">
      <alignment horizontal="center" vertical="center"/>
    </xf>
    <xf numFmtId="179" fontId="9" fillId="0" borderId="31" xfId="5" applyNumberFormat="1" applyFont="1" applyBorder="1" applyAlignment="1">
      <alignment horizontal="center" vertical="center"/>
    </xf>
    <xf numFmtId="179" fontId="9" fillId="0" borderId="42" xfId="5" applyNumberFormat="1" applyFont="1" applyBorder="1" applyAlignment="1">
      <alignment horizontal="center" vertical="center"/>
    </xf>
    <xf numFmtId="0" fontId="8" fillId="0" borderId="0" xfId="5"/>
    <xf numFmtId="179" fontId="9" fillId="0" borderId="37" xfId="5" applyNumberFormat="1" applyFont="1" applyBorder="1" applyAlignment="1">
      <alignment vertical="center"/>
    </xf>
    <xf numFmtId="179" fontId="9" fillId="0" borderId="40" xfId="5" applyNumberFormat="1" applyFont="1" applyBorder="1" applyAlignment="1">
      <alignment vertical="center"/>
    </xf>
    <xf numFmtId="0" fontId="8" fillId="0" borderId="46" xfId="5" applyFont="1" applyBorder="1" applyAlignment="1">
      <alignment vertical="center"/>
    </xf>
    <xf numFmtId="179" fontId="9" fillId="0" borderId="41" xfId="5" applyNumberFormat="1" applyFont="1" applyBorder="1" applyAlignment="1">
      <alignment horizontal="center" vertical="center"/>
    </xf>
    <xf numFmtId="179" fontId="9" fillId="0" borderId="47" xfId="5" applyNumberFormat="1" applyFont="1" applyBorder="1" applyAlignment="1">
      <alignment horizontal="center" vertical="center" wrapText="1"/>
    </xf>
    <xf numFmtId="179" fontId="9" fillId="0" borderId="48" xfId="5" applyNumberFormat="1" applyFont="1" applyBorder="1" applyAlignment="1">
      <alignment horizontal="center" vertical="center"/>
    </xf>
    <xf numFmtId="179" fontId="9" fillId="0" borderId="49" xfId="5" applyNumberFormat="1" applyFont="1" applyBorder="1" applyAlignment="1">
      <alignment horizontal="center" vertical="center" wrapText="1"/>
    </xf>
    <xf numFmtId="179" fontId="9" fillId="0" borderId="34" xfId="5" applyNumberFormat="1" applyFont="1" applyBorder="1" applyAlignment="1">
      <alignment horizontal="center" vertical="center"/>
    </xf>
    <xf numFmtId="179" fontId="9" fillId="0" borderId="45" xfId="5" applyNumberFormat="1" applyFont="1" applyBorder="1" applyAlignment="1">
      <alignment horizontal="center" vertical="center"/>
    </xf>
    <xf numFmtId="180" fontId="9" fillId="0" borderId="15" xfId="5" applyNumberFormat="1" applyFont="1" applyFill="1" applyBorder="1" applyAlignment="1">
      <alignment vertical="center"/>
    </xf>
    <xf numFmtId="180" fontId="9" fillId="0" borderId="41" xfId="5" applyNumberFormat="1" applyFont="1" applyFill="1" applyBorder="1" applyAlignment="1">
      <alignment vertical="center"/>
    </xf>
    <xf numFmtId="181" fontId="9" fillId="0" borderId="50" xfId="5" applyNumberFormat="1" applyFont="1" applyFill="1" applyBorder="1" applyAlignment="1">
      <alignment vertical="center"/>
    </xf>
    <xf numFmtId="180" fontId="9" fillId="0" borderId="48" xfId="5" applyNumberFormat="1" applyFont="1" applyFill="1" applyBorder="1" applyAlignment="1">
      <alignment vertical="center"/>
    </xf>
    <xf numFmtId="181" fontId="9" fillId="0" borderId="51" xfId="5" applyNumberFormat="1" applyFont="1" applyFill="1" applyBorder="1" applyAlignment="1">
      <alignment vertical="center"/>
    </xf>
    <xf numFmtId="181" fontId="9" fillId="0" borderId="15" xfId="5" applyNumberFormat="1" applyFont="1" applyBorder="1" applyAlignment="1">
      <alignment vertical="center"/>
    </xf>
    <xf numFmtId="179" fontId="9" fillId="0" borderId="37" xfId="5" applyNumberFormat="1" applyFont="1" applyBorder="1" applyAlignment="1">
      <alignment horizontal="center" vertical="center"/>
    </xf>
    <xf numFmtId="179" fontId="9" fillId="0" borderId="52" xfId="5" applyNumberFormat="1" applyFont="1" applyBorder="1" applyAlignment="1">
      <alignment horizontal="center" vertical="center"/>
    </xf>
    <xf numFmtId="180" fontId="9" fillId="0" borderId="53" xfId="5" applyNumberFormat="1" applyFont="1" applyFill="1" applyBorder="1" applyAlignment="1">
      <alignment vertical="center"/>
    </xf>
    <xf numFmtId="180" fontId="9" fillId="0" borderId="54" xfId="5" applyNumberFormat="1" applyFont="1" applyFill="1" applyBorder="1" applyAlignment="1">
      <alignment vertical="center"/>
    </xf>
    <xf numFmtId="181" fontId="9" fillId="0" borderId="52" xfId="5" applyNumberFormat="1" applyFont="1" applyFill="1" applyBorder="1" applyAlignment="1">
      <alignment vertical="center"/>
    </xf>
    <xf numFmtId="180" fontId="9" fillId="0" borderId="55" xfId="5" applyNumberFormat="1" applyFont="1" applyFill="1" applyBorder="1" applyAlignment="1">
      <alignment vertical="center"/>
    </xf>
    <xf numFmtId="181" fontId="9" fillId="0" borderId="56" xfId="5" applyNumberFormat="1" applyFont="1" applyFill="1" applyBorder="1" applyAlignment="1">
      <alignment vertical="center"/>
    </xf>
    <xf numFmtId="181" fontId="9" fillId="0" borderId="53" xfId="5" applyNumberFormat="1" applyFont="1" applyBorder="1" applyAlignment="1">
      <alignment vertical="center"/>
    </xf>
    <xf numFmtId="180" fontId="9" fillId="0" borderId="53" xfId="5" applyNumberFormat="1" applyFont="1" applyFill="1" applyBorder="1" applyAlignment="1">
      <alignment vertical="center" wrapText="1"/>
    </xf>
    <xf numFmtId="180" fontId="9" fillId="0" borderId="15" xfId="5" applyNumberFormat="1" applyFont="1" applyBorder="1" applyAlignment="1">
      <alignment vertical="center"/>
    </xf>
    <xf numFmtId="180" fontId="9" fillId="0" borderId="41" xfId="5" applyNumberFormat="1" applyFont="1" applyBorder="1" applyAlignment="1">
      <alignment vertical="center"/>
    </xf>
    <xf numFmtId="181" fontId="9" fillId="0" borderId="50" xfId="5" applyNumberFormat="1" applyFont="1" applyBorder="1" applyAlignment="1">
      <alignment vertical="center"/>
    </xf>
    <xf numFmtId="180" fontId="9" fillId="0" borderId="48" xfId="5" applyNumberFormat="1" applyFont="1" applyBorder="1" applyAlignment="1">
      <alignment vertical="center"/>
    </xf>
    <xf numFmtId="181"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5" fontId="14" fillId="0" borderId="36" xfId="26" applyNumberFormat="1" applyFont="1" applyFill="1" applyBorder="1" applyAlignment="1">
      <alignment horizontal="right" vertical="center"/>
    </xf>
    <xf numFmtId="185" fontId="14" fillId="0" borderId="8" xfId="26" applyNumberFormat="1" applyFont="1" applyFill="1" applyBorder="1" applyAlignment="1">
      <alignment horizontal="right" vertical="center"/>
    </xf>
    <xf numFmtId="185"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5" fontId="14" fillId="0" borderId="36" xfId="26" applyNumberFormat="1" applyFont="1" applyFill="1" applyBorder="1" applyAlignment="1">
      <alignment vertical="center"/>
    </xf>
    <xf numFmtId="185" fontId="14" fillId="0" borderId="8" xfId="26" applyNumberFormat="1" applyFont="1" applyFill="1" applyBorder="1" applyAlignment="1">
      <alignment vertical="center"/>
    </xf>
    <xf numFmtId="185"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2" fontId="14" fillId="0" borderId="71" xfId="26" applyNumberFormat="1" applyFont="1" applyFill="1" applyBorder="1" applyAlignment="1">
      <alignment vertical="center"/>
    </xf>
    <xf numFmtId="182" fontId="14" fillId="0" borderId="72" xfId="26" applyNumberFormat="1" applyFont="1" applyFill="1" applyBorder="1" applyAlignment="1">
      <alignment vertical="center"/>
    </xf>
    <xf numFmtId="182"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8" fontId="26" fillId="5" borderId="0" xfId="30" applyNumberFormat="1" applyFont="1" applyFill="1" applyBorder="1" applyAlignment="1" applyProtection="1">
      <alignment horizontal="right" vertical="center" shrinkToFit="1"/>
    </xf>
    <xf numFmtId="178"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9"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9" fontId="3" fillId="5" borderId="37" xfId="34" applyNumberFormat="1" applyFont="1" applyFill="1" applyBorder="1">
      <alignment vertical="center"/>
    </xf>
    <xf numFmtId="179" fontId="3" fillId="5" borderId="49" xfId="34" applyNumberFormat="1" applyFont="1" applyFill="1" applyBorder="1">
      <alignment vertical="center"/>
    </xf>
    <xf numFmtId="179" fontId="3" fillId="5" borderId="40" xfId="34" applyNumberFormat="1" applyFont="1" applyFill="1" applyBorder="1">
      <alignment vertical="center"/>
    </xf>
    <xf numFmtId="179" fontId="3" fillId="5" borderId="34" xfId="34" applyNumberFormat="1" applyFont="1" applyFill="1" applyBorder="1" applyAlignment="1">
      <alignment horizontal="center" vertical="center"/>
    </xf>
    <xf numFmtId="179" fontId="14" fillId="5" borderId="186" xfId="34" applyNumberFormat="1" applyFont="1" applyFill="1" applyBorder="1" applyAlignment="1">
      <alignment horizontal="center" vertical="center"/>
    </xf>
    <xf numFmtId="179" fontId="3" fillId="5" borderId="47" xfId="34" applyNumberFormat="1" applyFont="1" applyFill="1" applyBorder="1" applyAlignment="1">
      <alignment horizontal="center" vertical="center"/>
    </xf>
    <xf numFmtId="178" fontId="3" fillId="5" borderId="46" xfId="35" applyNumberFormat="1" applyFont="1" applyFill="1" applyBorder="1" applyAlignment="1">
      <alignment horizontal="right" vertical="center" wrapText="1"/>
    </xf>
    <xf numFmtId="178" fontId="3" fillId="5" borderId="46" xfId="35" applyNumberFormat="1" applyFont="1" applyFill="1" applyBorder="1" applyAlignment="1">
      <alignment horizontal="right" vertical="center"/>
    </xf>
    <xf numFmtId="178" fontId="3" fillId="5" borderId="37" xfId="35" applyNumberFormat="1" applyFont="1" applyFill="1" applyBorder="1" applyAlignment="1">
      <alignment horizontal="right" vertical="center"/>
    </xf>
    <xf numFmtId="189" fontId="3" fillId="5" borderId="187" xfId="35" applyNumberFormat="1" applyFont="1" applyFill="1" applyBorder="1" applyAlignment="1">
      <alignment horizontal="right" vertical="center"/>
    </xf>
    <xf numFmtId="178" fontId="3" fillId="5" borderId="34" xfId="35" applyNumberFormat="1" applyFont="1" applyFill="1" applyBorder="1" applyAlignment="1">
      <alignment horizontal="right" vertical="center" wrapText="1"/>
    </xf>
    <xf numFmtId="178" fontId="3" fillId="5" borderId="34" xfId="35" applyNumberFormat="1" applyFont="1" applyFill="1" applyBorder="1" applyAlignment="1">
      <alignment horizontal="right" vertical="center"/>
    </xf>
    <xf numFmtId="178" fontId="3" fillId="5" borderId="39" xfId="35" applyNumberFormat="1" applyFont="1" applyFill="1" applyBorder="1" applyAlignment="1">
      <alignment horizontal="right" vertical="center"/>
    </xf>
    <xf numFmtId="189" fontId="3" fillId="5" borderId="47" xfId="35" applyNumberFormat="1" applyFont="1" applyFill="1" applyBorder="1" applyAlignment="1">
      <alignment horizontal="right" vertical="center"/>
    </xf>
    <xf numFmtId="191" fontId="3" fillId="0" borderId="0" xfId="34" applyNumberFormat="1" applyFont="1" applyFill="1" applyBorder="1">
      <alignment vertical="center"/>
    </xf>
    <xf numFmtId="179" fontId="3" fillId="0" borderId="39" xfId="34" applyNumberFormat="1" applyFont="1" applyFill="1" applyBorder="1">
      <alignment vertical="center"/>
    </xf>
    <xf numFmtId="179" fontId="3" fillId="0" borderId="31" xfId="34" applyNumberFormat="1" applyFont="1" applyFill="1" applyBorder="1">
      <alignment vertical="center"/>
    </xf>
    <xf numFmtId="179" fontId="3" fillId="0" borderId="42" xfId="34" applyNumberFormat="1" applyFont="1" applyFill="1" applyBorder="1">
      <alignment vertical="center"/>
    </xf>
    <xf numFmtId="179" fontId="3" fillId="0" borderId="34" xfId="34" applyNumberFormat="1" applyFont="1" applyFill="1" applyBorder="1" applyAlignment="1">
      <alignment horizontal="center" vertical="center"/>
    </xf>
    <xf numFmtId="179" fontId="3" fillId="0" borderId="186" xfId="34" applyNumberFormat="1" applyFont="1" applyFill="1" applyBorder="1" applyAlignment="1">
      <alignment horizontal="center" vertical="center"/>
    </xf>
    <xf numFmtId="179" fontId="3" fillId="0" borderId="47" xfId="34" applyNumberFormat="1" applyFont="1" applyFill="1" applyBorder="1" applyAlignment="1">
      <alignment horizontal="center" vertical="center"/>
    </xf>
    <xf numFmtId="179" fontId="3" fillId="0" borderId="0" xfId="34" applyNumberFormat="1" applyFont="1" applyFill="1" applyBorder="1" applyAlignment="1">
      <alignment horizontal="center" vertical="center"/>
    </xf>
    <xf numFmtId="179" fontId="3" fillId="0" borderId="60" xfId="34" applyNumberFormat="1" applyFont="1" applyFill="1" applyBorder="1">
      <alignment vertical="center"/>
    </xf>
    <xf numFmtId="192" fontId="9" fillId="0" borderId="34" xfId="34" applyNumberFormat="1" applyFont="1" applyFill="1" applyBorder="1" applyAlignment="1">
      <alignment horizontal="right" vertical="center" shrinkToFit="1"/>
    </xf>
    <xf numFmtId="192" fontId="9" fillId="0" borderId="186" xfId="34" applyNumberFormat="1" applyFont="1" applyFill="1" applyBorder="1" applyAlignment="1">
      <alignment horizontal="right" vertical="center" shrinkToFit="1"/>
    </xf>
    <xf numFmtId="192" fontId="3" fillId="0" borderId="47" xfId="34" applyNumberFormat="1" applyFont="1" applyFill="1" applyBorder="1" applyAlignment="1">
      <alignment horizontal="right" vertical="center" shrinkToFit="1"/>
    </xf>
    <xf numFmtId="179" fontId="3" fillId="0" borderId="38" xfId="34" applyNumberFormat="1" applyFont="1" applyFill="1" applyBorder="1">
      <alignment vertical="center"/>
    </xf>
    <xf numFmtId="179" fontId="3" fillId="0" borderId="0" xfId="34" applyNumberFormat="1" applyFont="1" applyFill="1">
      <alignment vertical="center"/>
    </xf>
    <xf numFmtId="189" fontId="9" fillId="0" borderId="34" xfId="34" applyNumberFormat="1" applyFont="1" applyFill="1" applyBorder="1" applyAlignment="1">
      <alignment horizontal="right" vertical="center" shrinkToFit="1"/>
    </xf>
    <xf numFmtId="189" fontId="9" fillId="0" borderId="186" xfId="34" applyNumberFormat="1" applyFont="1" applyFill="1" applyBorder="1" applyAlignment="1">
      <alignment horizontal="right" vertical="center" shrinkToFit="1"/>
    </xf>
    <xf numFmtId="189" fontId="3" fillId="0" borderId="47" xfId="34" applyNumberFormat="1" applyFont="1" applyFill="1" applyBorder="1" applyAlignment="1">
      <alignment horizontal="right" vertical="center" shrinkToFit="1"/>
    </xf>
    <xf numFmtId="179" fontId="3" fillId="0" borderId="37" xfId="34" applyNumberFormat="1" applyFont="1" applyFill="1" applyBorder="1">
      <alignment vertical="center"/>
    </xf>
    <xf numFmtId="179" fontId="3" fillId="0" borderId="49" xfId="34" applyNumberFormat="1" applyFont="1" applyFill="1" applyBorder="1">
      <alignment vertical="center"/>
    </xf>
    <xf numFmtId="191" fontId="3" fillId="0" borderId="49" xfId="34" applyNumberFormat="1" applyFont="1" applyFill="1" applyBorder="1">
      <alignment vertical="center"/>
    </xf>
    <xf numFmtId="179"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8" fontId="3" fillId="5" borderId="34" xfId="34" applyNumberFormat="1" applyFont="1" applyFill="1" applyBorder="1" applyAlignment="1">
      <alignment horizontal="right" vertical="center"/>
    </xf>
    <xf numFmtId="178" fontId="3" fillId="5" borderId="186" xfId="34" applyNumberFormat="1" applyFont="1" applyFill="1" applyBorder="1" applyAlignment="1">
      <alignment horizontal="right" vertical="center"/>
    </xf>
    <xf numFmtId="189" fontId="3" fillId="5" borderId="47" xfId="34" applyNumberFormat="1" applyFont="1" applyFill="1" applyBorder="1" applyAlignment="1">
      <alignment horizontal="right" vertical="center"/>
    </xf>
    <xf numFmtId="178" fontId="3" fillId="0" borderId="34" xfId="34" applyNumberFormat="1" applyFont="1" applyFill="1" applyBorder="1" applyAlignment="1">
      <alignment horizontal="right" vertical="center"/>
    </xf>
    <xf numFmtId="178" fontId="3" fillId="0" borderId="186" xfId="34" applyNumberFormat="1" applyFont="1" applyFill="1" applyBorder="1" applyAlignment="1">
      <alignment horizontal="right" vertical="center"/>
    </xf>
    <xf numFmtId="189" fontId="3" fillId="0" borderId="47" xfId="34" applyNumberFormat="1" applyFont="1" applyFill="1" applyBorder="1" applyAlignment="1">
      <alignment horizontal="right" vertical="center"/>
    </xf>
    <xf numFmtId="178" fontId="3" fillId="5" borderId="34" xfId="34" applyNumberFormat="1" applyFont="1" applyFill="1" applyBorder="1" applyAlignment="1">
      <alignment horizontal="right" vertical="center" wrapText="1"/>
    </xf>
    <xf numFmtId="178" fontId="3" fillId="5" borderId="186" xfId="34" applyNumberFormat="1" applyFont="1" applyFill="1" applyBorder="1" applyAlignment="1">
      <alignment horizontal="right" vertical="center" wrapText="1"/>
    </xf>
    <xf numFmtId="189"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1"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1" fontId="3" fillId="0" borderId="49" xfId="35" applyNumberFormat="1" applyFont="1" applyFill="1" applyBorder="1">
      <alignment vertical="center"/>
    </xf>
    <xf numFmtId="179" fontId="9" fillId="0" borderId="41" xfId="36" applyNumberFormat="1" applyFont="1" applyBorder="1" applyAlignment="1">
      <alignment vertical="center"/>
    </xf>
    <xf numFmtId="179" fontId="9" fillId="0" borderId="45" xfId="36" applyNumberFormat="1" applyFont="1" applyBorder="1" applyAlignment="1">
      <alignment vertical="center"/>
    </xf>
    <xf numFmtId="179" fontId="9" fillId="0" borderId="37" xfId="36" applyNumberFormat="1" applyFont="1" applyBorder="1" applyAlignment="1">
      <alignment vertical="center"/>
    </xf>
    <xf numFmtId="179" fontId="9" fillId="0" borderId="40" xfId="36" applyNumberFormat="1" applyFont="1" applyBorder="1" applyAlignment="1">
      <alignment vertical="center"/>
    </xf>
    <xf numFmtId="179" fontId="9" fillId="0" borderId="41" xfId="36" applyNumberFormat="1" applyFont="1" applyBorder="1" applyAlignment="1">
      <alignment horizontal="center" vertical="center"/>
    </xf>
    <xf numFmtId="179" fontId="9" fillId="0" borderId="47" xfId="36" applyNumberFormat="1" applyFont="1" applyBorder="1" applyAlignment="1">
      <alignment horizontal="center" vertical="center" wrapText="1"/>
    </xf>
    <xf numFmtId="179" fontId="13" fillId="0" borderId="48" xfId="36" applyNumberFormat="1" applyFont="1" applyBorder="1" applyAlignment="1">
      <alignment horizontal="center" vertical="center"/>
    </xf>
    <xf numFmtId="179" fontId="9" fillId="0" borderId="49" xfId="36" applyNumberFormat="1" applyFont="1" applyBorder="1" applyAlignment="1">
      <alignment horizontal="center" vertical="center" wrapText="1"/>
    </xf>
    <xf numFmtId="179" fontId="9" fillId="0" borderId="34" xfId="36" applyNumberFormat="1" applyFont="1" applyBorder="1" applyAlignment="1">
      <alignment horizontal="center" vertical="center"/>
    </xf>
    <xf numFmtId="178" fontId="9" fillId="0" borderId="15" xfId="37" applyNumberFormat="1" applyFont="1" applyFill="1" applyBorder="1" applyAlignment="1">
      <alignment horizontal="right" vertical="center"/>
    </xf>
    <xf numFmtId="178" fontId="9" fillId="0" borderId="41" xfId="37" applyNumberFormat="1" applyFont="1" applyFill="1" applyBorder="1" applyAlignment="1">
      <alignment horizontal="right" vertical="center"/>
    </xf>
    <xf numFmtId="189" fontId="9" fillId="0" borderId="50" xfId="37" applyNumberFormat="1" applyFont="1" applyFill="1" applyBorder="1" applyAlignment="1">
      <alignment horizontal="right" vertical="center"/>
    </xf>
    <xf numFmtId="178" fontId="9" fillId="0" borderId="48" xfId="37" applyNumberFormat="1" applyFont="1" applyFill="1" applyBorder="1" applyAlignment="1">
      <alignment horizontal="right" vertical="center"/>
    </xf>
    <xf numFmtId="189" fontId="9" fillId="0" borderId="51" xfId="37" applyNumberFormat="1" applyFont="1" applyFill="1" applyBorder="1" applyAlignment="1">
      <alignment horizontal="right" vertical="center"/>
    </xf>
    <xf numFmtId="189" fontId="9" fillId="0" borderId="15" xfId="37" applyNumberFormat="1" applyFont="1" applyBorder="1" applyAlignment="1">
      <alignment horizontal="right" vertical="center"/>
    </xf>
    <xf numFmtId="179" fontId="9" fillId="0" borderId="37" xfId="36" applyNumberFormat="1" applyFont="1" applyBorder="1" applyAlignment="1">
      <alignment horizontal="center" vertical="center"/>
    </xf>
    <xf numFmtId="179" fontId="9" fillId="0" borderId="52" xfId="36" applyNumberFormat="1" applyFont="1" applyBorder="1" applyAlignment="1">
      <alignment horizontal="center" vertical="center"/>
    </xf>
    <xf numFmtId="178" fontId="9" fillId="0" borderId="53" xfId="37" applyNumberFormat="1" applyFont="1" applyFill="1" applyBorder="1" applyAlignment="1">
      <alignment horizontal="right" vertical="center"/>
    </xf>
    <xf numFmtId="178" fontId="9" fillId="0" borderId="54" xfId="37" applyNumberFormat="1" applyFont="1" applyFill="1" applyBorder="1" applyAlignment="1">
      <alignment horizontal="right" vertical="center"/>
    </xf>
    <xf numFmtId="189" fontId="9" fillId="0" borderId="52" xfId="37" applyNumberFormat="1" applyFont="1" applyFill="1" applyBorder="1" applyAlignment="1">
      <alignment horizontal="right" vertical="center"/>
    </xf>
    <xf numFmtId="178" fontId="9" fillId="0" borderId="55" xfId="37" applyNumberFormat="1" applyFont="1" applyFill="1" applyBorder="1" applyAlignment="1">
      <alignment horizontal="right" vertical="center"/>
    </xf>
    <xf numFmtId="189" fontId="9" fillId="0" borderId="56" xfId="37" applyNumberFormat="1" applyFont="1" applyFill="1" applyBorder="1" applyAlignment="1">
      <alignment horizontal="right" vertical="center"/>
    </xf>
    <xf numFmtId="189" fontId="9" fillId="0" borderId="53" xfId="37" applyNumberFormat="1" applyFont="1" applyBorder="1" applyAlignment="1">
      <alignment horizontal="right" vertical="center"/>
    </xf>
    <xf numFmtId="178" fontId="9" fillId="0" borderId="53" xfId="37" applyNumberFormat="1" applyFont="1" applyFill="1" applyBorder="1" applyAlignment="1">
      <alignment horizontal="right" vertical="center" wrapText="1"/>
    </xf>
    <xf numFmtId="179" fontId="9" fillId="0" borderId="45" xfId="36" applyNumberFormat="1" applyFont="1" applyBorder="1" applyAlignment="1">
      <alignment horizontal="center" vertical="center"/>
    </xf>
    <xf numFmtId="178" fontId="9" fillId="0" borderId="15" xfId="37" applyNumberFormat="1" applyFont="1" applyBorder="1" applyAlignment="1">
      <alignment horizontal="right" vertical="center"/>
    </xf>
    <xf numFmtId="178" fontId="9" fillId="0" borderId="41" xfId="37" applyNumberFormat="1" applyFont="1" applyBorder="1" applyAlignment="1">
      <alignment horizontal="right" vertical="center"/>
    </xf>
    <xf numFmtId="189" fontId="9" fillId="0" borderId="50" xfId="37" applyNumberFormat="1" applyFont="1" applyBorder="1" applyAlignment="1">
      <alignment horizontal="right" vertical="center"/>
    </xf>
    <xf numFmtId="178" fontId="9" fillId="0" borderId="48" xfId="37" applyNumberFormat="1" applyFont="1" applyBorder="1" applyAlignment="1">
      <alignment horizontal="right" vertical="center"/>
    </xf>
    <xf numFmtId="189"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1"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9" fontId="31" fillId="0" borderId="0" xfId="34" applyNumberFormat="1" applyFont="1" applyFill="1" applyBorder="1">
      <alignment vertical="center"/>
    </xf>
    <xf numFmtId="179" fontId="1" fillId="0" borderId="0" xfId="34" applyNumberFormat="1" applyFont="1" applyFill="1" applyBorder="1">
      <alignment vertical="center"/>
    </xf>
    <xf numFmtId="180" fontId="1" fillId="5" borderId="0" xfId="35" applyNumberFormat="1" applyFont="1" applyFill="1" applyBorder="1" applyAlignment="1">
      <alignment vertical="center" wrapText="1"/>
    </xf>
    <xf numFmtId="180" fontId="1" fillId="5" borderId="34" xfId="35" applyNumberFormat="1" applyFont="1" applyFill="1" applyBorder="1" applyAlignment="1">
      <alignment horizontal="center" vertical="center" wrapText="1"/>
    </xf>
    <xf numFmtId="179" fontId="1" fillId="0" borderId="0" xfId="34" applyNumberFormat="1" applyFont="1" applyFill="1">
      <alignment vertical="center"/>
    </xf>
    <xf numFmtId="179" fontId="1" fillId="0" borderId="60" xfId="34" applyNumberFormat="1" applyFont="1" applyFill="1" applyBorder="1">
      <alignment vertical="center"/>
    </xf>
    <xf numFmtId="179" fontId="1" fillId="0" borderId="38" xfId="34" applyNumberFormat="1" applyFont="1" applyFill="1" applyBorder="1">
      <alignment vertical="center"/>
    </xf>
    <xf numFmtId="193" fontId="1" fillId="0" borderId="0" xfId="34" applyNumberFormat="1" applyFont="1" applyFill="1" applyBorder="1">
      <alignment vertical="center"/>
    </xf>
    <xf numFmtId="179" fontId="1" fillId="0" borderId="37" xfId="34" applyNumberFormat="1" applyFont="1" applyFill="1" applyBorder="1">
      <alignment vertical="center"/>
    </xf>
    <xf numFmtId="179" fontId="1" fillId="0" borderId="49" xfId="34" applyNumberFormat="1" applyFont="1" applyFill="1" applyBorder="1">
      <alignment vertical="center"/>
    </xf>
    <xf numFmtId="191" fontId="1" fillId="0" borderId="49" xfId="34" applyNumberFormat="1" applyFont="1" applyFill="1" applyBorder="1">
      <alignment vertical="center"/>
    </xf>
    <xf numFmtId="179" fontId="1" fillId="0" borderId="40" xfId="34" applyNumberFormat="1" applyFont="1" applyFill="1" applyBorder="1">
      <alignment vertical="center"/>
    </xf>
    <xf numFmtId="179" fontId="8" fillId="0" borderId="0" xfId="36" applyNumberFormat="1" applyFont="1" applyBorder="1" applyAlignment="1">
      <alignment vertical="center"/>
    </xf>
    <xf numFmtId="178" fontId="8" fillId="0" borderId="0" xfId="37" applyNumberFormat="1" applyFont="1" applyFill="1" applyBorder="1" applyAlignment="1">
      <alignment horizontal="right" vertical="center"/>
    </xf>
    <xf numFmtId="189" fontId="8" fillId="0" borderId="0" xfId="37" applyNumberFormat="1" applyFont="1" applyFill="1" applyBorder="1" applyAlignment="1">
      <alignment horizontal="right" vertical="center"/>
    </xf>
    <xf numFmtId="189" fontId="8" fillId="0" borderId="0" xfId="37" applyNumberFormat="1" applyFont="1" applyBorder="1" applyAlignment="1">
      <alignment horizontal="right" vertical="center"/>
    </xf>
    <xf numFmtId="179" fontId="1" fillId="5" borderId="0" xfId="34" applyNumberFormat="1" applyFont="1" applyFill="1" applyBorder="1" applyAlignment="1">
      <alignment vertical="center" wrapText="1"/>
    </xf>
    <xf numFmtId="179" fontId="8" fillId="0" borderId="0" xfId="36" applyNumberFormat="1" applyFont="1" applyBorder="1" applyAlignment="1">
      <alignment horizontal="center" vertical="center"/>
    </xf>
    <xf numFmtId="189" fontId="1" fillId="0" borderId="0" xfId="34" applyNumberFormat="1" applyFont="1" applyFill="1" applyBorder="1">
      <alignment vertical="center"/>
    </xf>
    <xf numFmtId="0" fontId="32" fillId="0" borderId="0" xfId="38" applyFont="1" applyAlignment="1">
      <alignment vertical="center"/>
    </xf>
    <xf numFmtId="181"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9" fontId="14" fillId="0" borderId="36" xfId="26" applyNumberFormat="1" applyFont="1" applyFill="1" applyBorder="1" applyAlignment="1">
      <alignment horizontal="right" vertical="center"/>
    </xf>
    <xf numFmtId="179" fontId="14" fillId="0" borderId="8" xfId="26" applyNumberFormat="1" applyFont="1" applyFill="1" applyBorder="1" applyAlignment="1">
      <alignment horizontal="right" vertical="center"/>
    </xf>
    <xf numFmtId="179"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2" fontId="14" fillId="0" borderId="36" xfId="26" applyNumberFormat="1" applyFont="1" applyFill="1" applyBorder="1" applyAlignment="1">
      <alignment horizontal="right" vertical="center"/>
    </xf>
    <xf numFmtId="182" fontId="14" fillId="0" borderId="8" xfId="26" applyNumberFormat="1" applyFont="1" applyFill="1" applyBorder="1" applyAlignment="1">
      <alignment horizontal="right" vertical="center"/>
    </xf>
    <xf numFmtId="182"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79" fontId="14" fillId="0" borderId="7" xfId="26" applyNumberFormat="1" applyFont="1" applyFill="1" applyBorder="1" applyAlignment="1">
      <alignment horizontal="right" vertical="center"/>
    </xf>
    <xf numFmtId="179" fontId="14" fillId="0" borderId="0" xfId="26" applyNumberFormat="1" applyFont="1" applyFill="1" applyBorder="1" applyAlignment="1">
      <alignment horizontal="right" vertical="center"/>
    </xf>
    <xf numFmtId="179"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184" fontId="14" fillId="0" borderId="7" xfId="26" applyNumberFormat="1" applyFont="1" applyFill="1" applyBorder="1" applyAlignment="1">
      <alignment horizontal="right" vertical="center"/>
    </xf>
    <xf numFmtId="184" fontId="14" fillId="0" borderId="0" xfId="26" applyNumberFormat="1" applyFont="1" applyFill="1" applyBorder="1" applyAlignment="1">
      <alignment horizontal="right" vertical="center"/>
    </xf>
    <xf numFmtId="184"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9" fontId="14" fillId="0" borderId="75" xfId="26" applyNumberFormat="1" applyFont="1" applyFill="1" applyBorder="1" applyAlignment="1">
      <alignment horizontal="right" vertical="center"/>
    </xf>
    <xf numFmtId="179" fontId="14" fillId="0" borderId="25" xfId="26" applyNumberFormat="1" applyFont="1" applyFill="1" applyBorder="1" applyAlignment="1">
      <alignment horizontal="right" vertical="center"/>
    </xf>
    <xf numFmtId="179"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9" fontId="14" fillId="0" borderId="39" xfId="26" applyNumberFormat="1" applyFont="1" applyFill="1" applyBorder="1" applyAlignment="1">
      <alignment horizontal="right" vertical="center"/>
    </xf>
    <xf numFmtId="179" fontId="14" fillId="0" borderId="31" xfId="26" applyNumberFormat="1" applyFont="1" applyFill="1" applyBorder="1" applyAlignment="1">
      <alignment horizontal="right" vertical="center"/>
    </xf>
    <xf numFmtId="179"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6" fontId="14" fillId="0" borderId="44" xfId="26" applyNumberFormat="1" applyFont="1" applyFill="1" applyBorder="1" applyAlignment="1">
      <alignment horizontal="right" vertical="center"/>
    </xf>
    <xf numFmtId="186" fontId="14" fillId="0" borderId="18" xfId="26" applyNumberFormat="1" applyFont="1" applyFill="1" applyBorder="1" applyAlignment="1">
      <alignment horizontal="right" vertical="center"/>
    </xf>
    <xf numFmtId="186"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9" fontId="13" fillId="0" borderId="57" xfId="26" applyNumberFormat="1" applyFont="1" applyFill="1" applyBorder="1" applyAlignment="1">
      <alignment horizontal="right" vertical="center"/>
    </xf>
    <xf numFmtId="179" fontId="13" fillId="0" borderId="8" xfId="26" applyNumberFormat="1" applyFont="1" applyFill="1" applyBorder="1" applyAlignment="1">
      <alignment horizontal="right" vertical="center"/>
    </xf>
    <xf numFmtId="179"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9" fontId="13" fillId="0" borderId="39" xfId="26" applyNumberFormat="1" applyFont="1" applyFill="1" applyBorder="1" applyAlignment="1">
      <alignment horizontal="right" vertical="center"/>
    </xf>
    <xf numFmtId="179" fontId="13" fillId="0" borderId="31" xfId="26" applyNumberFormat="1" applyFont="1" applyFill="1" applyBorder="1" applyAlignment="1">
      <alignment horizontal="right" vertical="center"/>
    </xf>
    <xf numFmtId="179" fontId="13" fillId="0" borderId="32" xfId="26" applyNumberFormat="1" applyFont="1" applyFill="1" applyBorder="1" applyAlignment="1">
      <alignment horizontal="right" vertical="center"/>
    </xf>
    <xf numFmtId="182" fontId="14" fillId="0" borderId="39" xfId="26" applyNumberFormat="1" applyFont="1" applyFill="1" applyBorder="1" applyAlignment="1">
      <alignment horizontal="right" vertical="center"/>
    </xf>
    <xf numFmtId="182" fontId="14" fillId="0" borderId="31" xfId="26" applyNumberFormat="1" applyFont="1" applyFill="1" applyBorder="1" applyAlignment="1">
      <alignment horizontal="right" vertical="center"/>
    </xf>
    <xf numFmtId="182" fontId="14" fillId="0" borderId="42" xfId="26" applyNumberFormat="1" applyFont="1" applyFill="1" applyBorder="1" applyAlignment="1">
      <alignment horizontal="right" vertical="center"/>
    </xf>
    <xf numFmtId="182"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9"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2" fontId="14" fillId="0" borderId="71" xfId="26" applyNumberFormat="1" applyFont="1" applyFill="1" applyBorder="1" applyAlignment="1">
      <alignment horizontal="right" vertical="center"/>
    </xf>
    <xf numFmtId="182" fontId="14" fillId="0" borderId="72" xfId="26" applyNumberFormat="1" applyFont="1" applyFill="1" applyBorder="1" applyAlignment="1">
      <alignment horizontal="right" vertical="center"/>
    </xf>
    <xf numFmtId="182"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6" fontId="13" fillId="0" borderId="41" xfId="26" applyNumberFormat="1" applyFont="1" applyFill="1" applyBorder="1" applyAlignment="1">
      <alignment horizontal="right" vertical="center"/>
    </xf>
    <xf numFmtId="186" fontId="13" fillId="0" borderId="12" xfId="26" applyNumberFormat="1" applyFont="1" applyFill="1" applyBorder="1" applyAlignment="1">
      <alignment horizontal="right" vertical="center"/>
    </xf>
    <xf numFmtId="186"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4" fontId="14" fillId="0" borderId="78" xfId="26" applyNumberFormat="1" applyFont="1" applyFill="1" applyBorder="1" applyAlignment="1">
      <alignment horizontal="right" vertical="center"/>
    </xf>
    <xf numFmtId="184" fontId="14" fillId="0" borderId="79" xfId="26" applyNumberFormat="1" applyFont="1" applyFill="1" applyBorder="1" applyAlignment="1">
      <alignment horizontal="right" vertical="center"/>
    </xf>
    <xf numFmtId="184" fontId="14" fillId="0" borderId="6" xfId="26" applyNumberFormat="1" applyFont="1" applyFill="1" applyBorder="1" applyAlignment="1">
      <alignment horizontal="right" vertical="center"/>
    </xf>
    <xf numFmtId="182" fontId="14" fillId="0" borderId="44" xfId="26" applyNumberFormat="1" applyFont="1" applyFill="1" applyBorder="1" applyAlignment="1">
      <alignment horizontal="right" vertical="center"/>
    </xf>
    <xf numFmtId="182" fontId="14" fillId="0" borderId="18" xfId="26" applyNumberFormat="1" applyFont="1" applyFill="1" applyBorder="1" applyAlignment="1">
      <alignment horizontal="right" vertical="center"/>
    </xf>
    <xf numFmtId="182" fontId="14" fillId="0" borderId="43" xfId="26" applyNumberFormat="1" applyFont="1" applyFill="1" applyBorder="1" applyAlignment="1">
      <alignment horizontal="right" vertical="center"/>
    </xf>
    <xf numFmtId="182" fontId="14" fillId="0" borderId="19" xfId="26" applyNumberFormat="1" applyFont="1" applyFill="1" applyBorder="1" applyAlignment="1">
      <alignment horizontal="right" vertical="center"/>
    </xf>
    <xf numFmtId="179" fontId="14" fillId="0" borderId="78" xfId="26" applyNumberFormat="1" applyFont="1" applyFill="1" applyBorder="1" applyAlignment="1">
      <alignment horizontal="right" vertical="center"/>
    </xf>
    <xf numFmtId="179" fontId="14" fillId="0" borderId="79" xfId="26" applyNumberFormat="1" applyFont="1" applyFill="1" applyBorder="1" applyAlignment="1">
      <alignment horizontal="right" vertical="center"/>
    </xf>
    <xf numFmtId="179"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9" fontId="14" fillId="0" borderId="44" xfId="26" applyNumberFormat="1" applyFont="1" applyFill="1" applyBorder="1" applyAlignment="1">
      <alignment horizontal="right" vertical="center"/>
    </xf>
    <xf numFmtId="179" fontId="14" fillId="0" borderId="18" xfId="26" applyNumberFormat="1" applyFont="1" applyFill="1" applyBorder="1" applyAlignment="1">
      <alignment horizontal="right" vertical="center"/>
    </xf>
    <xf numFmtId="179"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9" fontId="14" fillId="0" borderId="71" xfId="26" applyNumberFormat="1" applyFont="1" applyFill="1" applyBorder="1" applyAlignment="1">
      <alignment horizontal="right" vertical="center"/>
    </xf>
    <xf numFmtId="179" fontId="14" fillId="0" borderId="72" xfId="26" applyNumberFormat="1" applyFont="1" applyFill="1" applyBorder="1" applyAlignment="1">
      <alignment horizontal="right" vertical="center"/>
    </xf>
    <xf numFmtId="179"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7"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9" fontId="14" fillId="0" borderId="41" xfId="29" applyNumberFormat="1" applyFont="1" applyFill="1" applyBorder="1" applyAlignment="1">
      <alignment horizontal="right" vertical="center"/>
    </xf>
    <xf numFmtId="179" fontId="14" fillId="0" borderId="12" xfId="29" applyNumberFormat="1" applyFont="1" applyFill="1" applyBorder="1" applyAlignment="1">
      <alignment horizontal="right" vertical="center"/>
    </xf>
    <xf numFmtId="179" fontId="14" fillId="0" borderId="82" xfId="29" applyNumberFormat="1" applyFont="1" applyFill="1" applyBorder="1" applyAlignment="1">
      <alignment horizontal="right" vertical="center"/>
    </xf>
    <xf numFmtId="182" fontId="14" fillId="0" borderId="83" xfId="29" applyNumberFormat="1" applyFont="1" applyFill="1" applyBorder="1" applyAlignment="1">
      <alignment horizontal="right" vertical="center"/>
    </xf>
    <xf numFmtId="179" fontId="14" fillId="0" borderId="83" xfId="29" applyNumberFormat="1" applyFont="1" applyFill="1" applyBorder="1" applyAlignment="1">
      <alignment horizontal="right" vertical="center"/>
    </xf>
    <xf numFmtId="182" fontId="14" fillId="0" borderId="84" xfId="29" applyNumberFormat="1" applyFont="1" applyFill="1" applyBorder="1" applyAlignment="1">
      <alignment horizontal="right" vertical="center"/>
    </xf>
    <xf numFmtId="182" fontId="14" fillId="0" borderId="12" xfId="29" applyNumberFormat="1" applyFont="1" applyFill="1" applyBorder="1" applyAlignment="1">
      <alignment horizontal="right" vertical="center"/>
    </xf>
    <xf numFmtId="182"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9" fontId="14" fillId="0" borderId="60" xfId="29" applyNumberFormat="1" applyFont="1" applyFill="1" applyBorder="1" applyAlignment="1">
      <alignment horizontal="right" vertical="center"/>
    </xf>
    <xf numFmtId="179" fontId="14" fillId="0" borderId="0" xfId="29" applyNumberFormat="1" applyFont="1" applyFill="1" applyBorder="1" applyAlignment="1">
      <alignment horizontal="right" vertical="center"/>
    </xf>
    <xf numFmtId="179" fontId="14" fillId="0" borderId="85" xfId="29" applyNumberFormat="1" applyFont="1" applyFill="1" applyBorder="1" applyAlignment="1">
      <alignment horizontal="right" vertical="center"/>
    </xf>
    <xf numFmtId="182" fontId="14" fillId="0" borderId="86" xfId="29" applyNumberFormat="1" applyFont="1" applyFill="1" applyBorder="1" applyAlignment="1">
      <alignment horizontal="right" vertical="center"/>
    </xf>
    <xf numFmtId="179" fontId="14" fillId="0" borderId="86" xfId="29" applyNumberFormat="1" applyFont="1" applyFill="1" applyBorder="1" applyAlignment="1">
      <alignment horizontal="right" vertical="center"/>
    </xf>
    <xf numFmtId="182" fontId="14" fillId="0" borderId="88" xfId="29" applyNumberFormat="1" applyFont="1" applyFill="1" applyBorder="1" applyAlignment="1">
      <alignment horizontal="right" vertical="center"/>
    </xf>
    <xf numFmtId="182" fontId="14" fillId="0" borderId="0" xfId="29" applyNumberFormat="1" applyFont="1" applyFill="1" applyBorder="1" applyAlignment="1">
      <alignment horizontal="right" vertical="center"/>
    </xf>
    <xf numFmtId="182" fontId="14" fillId="0" borderId="38" xfId="29" applyNumberFormat="1" applyFont="1" applyFill="1" applyBorder="1" applyAlignment="1">
      <alignment horizontal="right" vertical="center"/>
    </xf>
    <xf numFmtId="179" fontId="14" fillId="0" borderId="87" xfId="29" applyNumberFormat="1" applyFont="1" applyFill="1" applyBorder="1" applyAlignment="1">
      <alignment horizontal="right" vertical="center"/>
    </xf>
    <xf numFmtId="179" fontId="14" fillId="0" borderId="88" xfId="29" applyNumberFormat="1" applyFont="1" applyFill="1" applyBorder="1" applyAlignment="1">
      <alignment horizontal="right" vertical="center"/>
    </xf>
    <xf numFmtId="179"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9" fontId="14" fillId="0" borderId="84" xfId="29" applyNumberFormat="1" applyFont="1" applyFill="1" applyBorder="1" applyAlignment="1">
      <alignment horizontal="right" vertical="center"/>
    </xf>
    <xf numFmtId="188" fontId="14" fillId="0" borderId="84" xfId="29" applyNumberFormat="1" applyFont="1" applyFill="1" applyBorder="1" applyAlignment="1">
      <alignment horizontal="right" vertical="center"/>
    </xf>
    <xf numFmtId="188" fontId="14" fillId="0" borderId="12" xfId="29" applyNumberFormat="1" applyFont="1" applyFill="1" applyBorder="1" applyAlignment="1">
      <alignment horizontal="right" vertical="center"/>
    </xf>
    <xf numFmtId="188" fontId="14" fillId="0" borderId="82" xfId="29" applyNumberFormat="1" applyFont="1" applyFill="1" applyBorder="1" applyAlignment="1">
      <alignment horizontal="right" vertical="center"/>
    </xf>
    <xf numFmtId="182" fontId="1" fillId="0" borderId="0" xfId="29" applyNumberFormat="1" applyFill="1" applyAlignment="1">
      <alignment horizontal="right" vertical="center"/>
    </xf>
    <xf numFmtId="182"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8" fontId="14" fillId="0" borderId="88" xfId="29" applyNumberFormat="1" applyFont="1" applyFill="1" applyBorder="1" applyAlignment="1">
      <alignment horizontal="right" vertical="center"/>
    </xf>
    <xf numFmtId="188" fontId="1" fillId="0" borderId="0" xfId="29" applyNumberFormat="1" applyFill="1" applyAlignment="1">
      <alignment horizontal="right" vertical="center"/>
    </xf>
    <xf numFmtId="188"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2"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2"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2"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2"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9" fontId="14" fillId="0" borderId="45" xfId="29" applyNumberFormat="1" applyFont="1" applyFill="1" applyBorder="1" applyAlignment="1">
      <alignment horizontal="right" vertical="center"/>
    </xf>
    <xf numFmtId="179" fontId="14" fillId="0" borderId="37" xfId="29" applyNumberFormat="1" applyFont="1" applyFill="1" applyBorder="1" applyAlignment="1">
      <alignment horizontal="right" vertical="center"/>
    </xf>
    <xf numFmtId="179" fontId="14" fillId="0" borderId="49" xfId="29" applyNumberFormat="1" applyFont="1" applyFill="1" applyBorder="1" applyAlignment="1">
      <alignment horizontal="right" vertical="center"/>
    </xf>
    <xf numFmtId="179" fontId="14" fillId="0" borderId="89" xfId="29" applyNumberFormat="1" applyFont="1" applyFill="1" applyBorder="1" applyAlignment="1">
      <alignment horizontal="right" vertical="center"/>
    </xf>
    <xf numFmtId="182" fontId="14" fillId="0" borderId="90" xfId="29" applyNumberFormat="1" applyFont="1" applyFill="1" applyBorder="1" applyAlignment="1">
      <alignment horizontal="right" vertical="center"/>
    </xf>
    <xf numFmtId="179" fontId="14" fillId="0" borderId="90" xfId="29" applyNumberFormat="1" applyFont="1" applyFill="1" applyBorder="1" applyAlignment="1">
      <alignment horizontal="right" vertical="center"/>
    </xf>
    <xf numFmtId="182" fontId="14" fillId="0" borderId="91" xfId="29" applyNumberFormat="1" applyFont="1" applyFill="1" applyBorder="1" applyAlignment="1">
      <alignment horizontal="right" vertical="center"/>
    </xf>
    <xf numFmtId="182"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9" fontId="14" fillId="0" borderId="40" xfId="29" applyNumberFormat="1" applyFont="1" applyFill="1" applyBorder="1" applyAlignment="1">
      <alignment horizontal="right" vertical="center"/>
    </xf>
    <xf numFmtId="188" fontId="14" fillId="0" borderId="0" xfId="29" applyNumberFormat="1" applyFont="1" applyFill="1" applyBorder="1" applyAlignment="1">
      <alignment horizontal="right" vertical="center"/>
    </xf>
    <xf numFmtId="188"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9" fontId="14" fillId="4" borderId="88" xfId="29" applyNumberFormat="1" applyFont="1" applyFill="1" applyBorder="1" applyAlignment="1">
      <alignment horizontal="right" vertical="center"/>
    </xf>
    <xf numFmtId="179" fontId="14" fillId="4" borderId="0" xfId="29" applyNumberFormat="1" applyFont="1" applyFill="1" applyBorder="1" applyAlignment="1">
      <alignment horizontal="right" vertical="center"/>
    </xf>
    <xf numFmtId="179"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8" fontId="14" fillId="0" borderId="91" xfId="29" applyNumberFormat="1" applyFont="1" applyFill="1" applyBorder="1" applyAlignment="1">
      <alignment horizontal="right" vertical="center"/>
    </xf>
    <xf numFmtId="188" fontId="1" fillId="0" borderId="49" xfId="29" applyNumberFormat="1" applyFill="1" applyBorder="1" applyAlignment="1">
      <alignment horizontal="right" vertical="center"/>
    </xf>
    <xf numFmtId="188" fontId="1" fillId="0" borderId="89" xfId="29" applyNumberFormat="1" applyFill="1" applyBorder="1" applyAlignment="1">
      <alignment horizontal="right" vertical="center"/>
    </xf>
    <xf numFmtId="179" fontId="14" fillId="0" borderId="91" xfId="29" applyNumberFormat="1" applyFont="1" applyFill="1" applyBorder="1" applyAlignment="1">
      <alignment horizontal="right" vertical="center"/>
    </xf>
    <xf numFmtId="179" fontId="14" fillId="4" borderId="91" xfId="29" applyNumberFormat="1" applyFont="1" applyFill="1" applyBorder="1" applyAlignment="1">
      <alignment horizontal="right" vertical="center"/>
    </xf>
    <xf numFmtId="179" fontId="14" fillId="4" borderId="49" xfId="29" applyNumberFormat="1" applyFont="1" applyFill="1" applyBorder="1" applyAlignment="1">
      <alignment horizontal="right" vertical="center"/>
    </xf>
    <xf numFmtId="179"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8" fontId="26" fillId="0" borderId="101" xfId="32" applyNumberFormat="1" applyFont="1" applyBorder="1" applyAlignment="1" applyProtection="1">
      <alignment horizontal="right" vertical="center" shrinkToFit="1"/>
      <protection locked="0"/>
    </xf>
    <xf numFmtId="178" fontId="26" fillId="0" borderId="102" xfId="32" applyNumberFormat="1" applyFont="1" applyBorder="1" applyAlignment="1" applyProtection="1">
      <alignment horizontal="right" vertical="center" shrinkToFit="1"/>
      <protection locked="0"/>
    </xf>
    <xf numFmtId="178" fontId="26" fillId="0" borderId="103" xfId="32" applyNumberFormat="1" applyFont="1" applyBorder="1" applyAlignment="1" applyProtection="1">
      <alignment horizontal="right" vertical="center" shrinkToFit="1"/>
      <protection locked="0"/>
    </xf>
    <xf numFmtId="178" fontId="26" fillId="0" borderId="104" xfId="32" applyNumberFormat="1" applyFont="1" applyBorder="1" applyAlignment="1" applyProtection="1">
      <alignment horizontal="right" vertical="center" shrinkToFit="1"/>
      <protection locked="0"/>
    </xf>
    <xf numFmtId="178" fontId="26" fillId="0" borderId="105" xfId="32" applyNumberFormat="1" applyFont="1" applyBorder="1" applyAlignment="1" applyProtection="1">
      <alignment horizontal="right" vertical="center" shrinkToFit="1"/>
      <protection locked="0"/>
    </xf>
    <xf numFmtId="178"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8" fontId="26" fillId="0" borderId="115" xfId="32" applyNumberFormat="1" applyFont="1" applyBorder="1" applyAlignment="1" applyProtection="1">
      <alignment horizontal="right" vertical="center" shrinkToFit="1"/>
      <protection locked="0"/>
    </xf>
    <xf numFmtId="178" fontId="26" fillId="0" borderId="116" xfId="32" applyNumberFormat="1" applyFont="1" applyBorder="1" applyAlignment="1" applyProtection="1">
      <alignment horizontal="right" vertical="center" shrinkToFit="1"/>
      <protection locked="0"/>
    </xf>
    <xf numFmtId="178" fontId="26" fillId="0" borderId="117" xfId="32" applyNumberFormat="1" applyFont="1" applyBorder="1" applyAlignment="1" applyProtection="1">
      <alignment horizontal="right" vertical="center" shrinkToFit="1"/>
      <protection locked="0"/>
    </xf>
    <xf numFmtId="178" fontId="26" fillId="0" borderId="118" xfId="32" applyNumberFormat="1" applyFont="1" applyBorder="1" applyAlignment="1" applyProtection="1">
      <alignment horizontal="right" vertical="center" shrinkToFit="1"/>
      <protection locked="0"/>
    </xf>
    <xf numFmtId="178" fontId="26" fillId="0" borderId="113" xfId="32" applyNumberFormat="1" applyFont="1" applyBorder="1" applyAlignment="1" applyProtection="1">
      <alignment horizontal="right" vertical="center" shrinkToFit="1"/>
      <protection locked="0"/>
    </xf>
    <xf numFmtId="178" fontId="26" fillId="0" borderId="119" xfId="32" applyNumberFormat="1" applyFont="1" applyBorder="1" applyAlignment="1" applyProtection="1">
      <alignment horizontal="right" vertical="center" shrinkToFit="1"/>
      <protection locked="0"/>
    </xf>
    <xf numFmtId="178" fontId="26" fillId="0" borderId="120" xfId="33" applyNumberFormat="1" applyFont="1" applyBorder="1" applyAlignment="1" applyProtection="1">
      <alignment horizontal="right" vertical="center" shrinkToFit="1"/>
      <protection locked="0"/>
    </xf>
    <xf numFmtId="178"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8" fontId="26" fillId="0" borderId="98" xfId="33" applyNumberFormat="1" applyFont="1" applyBorder="1" applyAlignment="1" applyProtection="1">
      <alignment horizontal="right" vertical="center" shrinkToFit="1"/>
      <protection locked="0"/>
    </xf>
    <xf numFmtId="178" fontId="26" fillId="0" borderId="99" xfId="33" applyNumberFormat="1" applyFont="1" applyBorder="1" applyAlignment="1" applyProtection="1">
      <alignment horizontal="right" vertical="center" shrinkToFit="1"/>
      <protection locked="0"/>
    </xf>
    <xf numFmtId="178" fontId="26" fillId="0" borderId="100" xfId="33" applyNumberFormat="1" applyFont="1" applyBorder="1" applyAlignment="1" applyProtection="1">
      <alignment horizontal="right" vertical="center" shrinkToFit="1"/>
      <protection locked="0"/>
    </xf>
    <xf numFmtId="178" fontId="26" fillId="0" borderId="107" xfId="33" applyNumberFormat="1" applyFont="1" applyBorder="1" applyAlignment="1" applyProtection="1">
      <alignment horizontal="right" vertical="center" shrinkToFit="1"/>
      <protection locked="0"/>
    </xf>
    <xf numFmtId="178"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8" fontId="26" fillId="0" borderId="112" xfId="33" applyNumberFormat="1" applyFont="1" applyBorder="1" applyAlignment="1" applyProtection="1">
      <alignment horizontal="right" vertical="center" shrinkToFit="1"/>
      <protection locked="0"/>
    </xf>
    <xf numFmtId="178" fontId="26" fillId="0" borderId="113" xfId="33" applyNumberFormat="1" applyFont="1" applyBorder="1" applyAlignment="1" applyProtection="1">
      <alignment horizontal="right" vertical="center" shrinkToFit="1"/>
      <protection locked="0"/>
    </xf>
    <xf numFmtId="178"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8" fontId="26" fillId="0" borderId="123" xfId="32" applyNumberFormat="1" applyFont="1" applyBorder="1" applyAlignment="1" applyProtection="1">
      <alignment horizontal="right" vertical="center" shrinkToFit="1"/>
      <protection locked="0"/>
    </xf>
    <xf numFmtId="178" fontId="26" fillId="0" borderId="124" xfId="32" applyNumberFormat="1" applyFont="1" applyBorder="1" applyAlignment="1" applyProtection="1">
      <alignment horizontal="right" vertical="center" shrinkToFit="1"/>
      <protection locked="0"/>
    </xf>
    <xf numFmtId="178"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8" fontId="26" fillId="7" borderId="128" xfId="33" applyNumberFormat="1" applyFont="1" applyFill="1" applyBorder="1" applyAlignment="1" applyProtection="1">
      <alignment horizontal="right" vertical="center" shrinkToFit="1"/>
      <protection locked="0"/>
    </xf>
    <xf numFmtId="178" fontId="26" fillId="7" borderId="129" xfId="33" applyNumberFormat="1" applyFont="1" applyFill="1" applyBorder="1" applyAlignment="1" applyProtection="1">
      <alignment horizontal="right" vertical="center" shrinkToFit="1"/>
      <protection locked="0"/>
    </xf>
    <xf numFmtId="178" fontId="26" fillId="7" borderId="130" xfId="33" applyNumberFormat="1" applyFont="1" applyFill="1" applyBorder="1" applyAlignment="1" applyProtection="1">
      <alignment horizontal="right" vertical="center" shrinkToFit="1"/>
      <protection locked="0"/>
    </xf>
    <xf numFmtId="178" fontId="26" fillId="7" borderId="131" xfId="33" applyNumberFormat="1" applyFont="1" applyFill="1" applyBorder="1" applyAlignment="1" applyProtection="1">
      <alignment horizontal="right" vertical="center" shrinkToFit="1"/>
      <protection locked="0"/>
    </xf>
    <xf numFmtId="178" fontId="26" fillId="7" borderId="132" xfId="33" applyNumberFormat="1" applyFont="1" applyFill="1" applyBorder="1" applyAlignment="1" applyProtection="1">
      <alignment horizontal="right" vertical="center" shrinkToFit="1"/>
      <protection locked="0"/>
    </xf>
    <xf numFmtId="178" fontId="26" fillId="7" borderId="133" xfId="33" applyNumberFormat="1" applyFont="1" applyFill="1" applyBorder="1" applyAlignment="1" applyProtection="1">
      <alignment horizontal="right" vertical="center" shrinkToFit="1"/>
      <protection locked="0"/>
    </xf>
    <xf numFmtId="178"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8" fontId="26" fillId="0" borderId="126" xfId="33" applyNumberFormat="1" applyFont="1" applyBorder="1" applyAlignment="1" applyProtection="1">
      <alignment horizontal="right" vertical="center" shrinkToFit="1"/>
      <protection locked="0"/>
    </xf>
    <xf numFmtId="178"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8" fontId="26" fillId="7" borderId="17" xfId="33" applyNumberFormat="1" applyFont="1" applyFill="1" applyBorder="1" applyAlignment="1" applyProtection="1">
      <alignment horizontal="right" vertical="center" shrinkToFit="1"/>
      <protection locked="0"/>
    </xf>
    <xf numFmtId="178" fontId="26" fillId="7" borderId="18" xfId="33" applyNumberFormat="1" applyFont="1" applyFill="1" applyBorder="1" applyAlignment="1" applyProtection="1">
      <alignment horizontal="right" vertical="center" shrinkToFit="1"/>
      <protection locked="0"/>
    </xf>
    <xf numFmtId="178"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8" fontId="26" fillId="0" borderId="137" xfId="30" applyNumberFormat="1" applyFont="1" applyBorder="1" applyAlignment="1" applyProtection="1">
      <alignment horizontal="right" vertical="center" shrinkToFit="1"/>
      <protection locked="0"/>
    </xf>
    <xf numFmtId="189"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8" fontId="26" fillId="0" borderId="136" xfId="32" applyNumberFormat="1" applyFont="1" applyBorder="1" applyAlignment="1" applyProtection="1">
      <alignment horizontal="right" vertical="center" shrinkToFit="1"/>
      <protection locked="0"/>
    </xf>
    <xf numFmtId="178" fontId="26" fillId="0" borderId="137" xfId="32" applyNumberFormat="1" applyFont="1" applyBorder="1" applyAlignment="1" applyProtection="1">
      <alignment horizontal="right" vertical="center" shrinkToFit="1"/>
      <protection locked="0"/>
    </xf>
    <xf numFmtId="178" fontId="26" fillId="0" borderId="138" xfId="32" applyNumberFormat="1" applyFont="1" applyBorder="1" applyAlignment="1" applyProtection="1">
      <alignment horizontal="right" vertical="center" shrinkToFit="1"/>
      <protection locked="0"/>
    </xf>
    <xf numFmtId="178" fontId="26" fillId="0" borderId="139" xfId="32" applyNumberFormat="1" applyFont="1" applyBorder="1" applyAlignment="1" applyProtection="1">
      <alignment horizontal="right" vertical="center" shrinkToFit="1"/>
      <protection locked="0"/>
    </xf>
    <xf numFmtId="178" fontId="26" fillId="0" borderId="140" xfId="32" applyNumberFormat="1" applyFont="1" applyBorder="1" applyAlignment="1" applyProtection="1">
      <alignment horizontal="right" vertical="center" shrinkToFit="1"/>
      <protection locked="0"/>
    </xf>
    <xf numFmtId="178"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8" fontId="26" fillId="0" borderId="120" xfId="30" applyNumberFormat="1" applyFont="1" applyBorder="1" applyAlignment="1" applyProtection="1">
      <alignment horizontal="right" vertical="center" shrinkToFit="1"/>
      <protection locked="0"/>
    </xf>
    <xf numFmtId="178" fontId="26" fillId="0" borderId="116" xfId="30" applyNumberFormat="1" applyFont="1" applyBorder="1" applyAlignment="1" applyProtection="1">
      <alignment horizontal="right" vertical="center" shrinkToFit="1"/>
      <protection locked="0"/>
    </xf>
    <xf numFmtId="189" fontId="26" fillId="0" borderId="116" xfId="30" applyNumberFormat="1" applyFont="1" applyBorder="1" applyAlignment="1" applyProtection="1">
      <alignment horizontal="right" vertical="center" shrinkToFit="1"/>
      <protection locked="0"/>
    </xf>
    <xf numFmtId="178" fontId="26" fillId="5" borderId="115" xfId="31" applyNumberFormat="1" applyFont="1" applyFill="1" applyBorder="1" applyAlignment="1" applyProtection="1">
      <alignment horizontal="right" vertical="center" shrinkToFit="1"/>
      <protection locked="0"/>
    </xf>
    <xf numFmtId="178" fontId="26" fillId="5" borderId="116" xfId="31" applyNumberFormat="1" applyFont="1" applyFill="1" applyBorder="1" applyAlignment="1" applyProtection="1">
      <alignment horizontal="right" vertical="center" shrinkToFit="1"/>
      <protection locked="0"/>
    </xf>
    <xf numFmtId="178" fontId="26" fillId="5" borderId="117" xfId="31" applyNumberFormat="1" applyFont="1" applyFill="1" applyBorder="1" applyAlignment="1" applyProtection="1">
      <alignment horizontal="right" vertical="center" shrinkToFit="1"/>
      <protection locked="0"/>
    </xf>
    <xf numFmtId="178" fontId="26" fillId="5" borderId="120" xfId="31" applyNumberFormat="1" applyFont="1" applyFill="1" applyBorder="1" applyAlignment="1" applyProtection="1">
      <alignment horizontal="right" vertical="center" shrinkToFit="1"/>
      <protection locked="0"/>
    </xf>
    <xf numFmtId="189" fontId="26" fillId="5" borderId="116" xfId="31" applyNumberFormat="1" applyFont="1" applyFill="1" applyBorder="1" applyAlignment="1" applyProtection="1">
      <alignment horizontal="right" vertical="center" shrinkToFit="1"/>
      <protection locked="0"/>
    </xf>
    <xf numFmtId="178" fontId="26" fillId="7" borderId="142" xfId="30" applyNumberFormat="1" applyFont="1" applyFill="1" applyBorder="1" applyAlignment="1" applyProtection="1">
      <alignment horizontal="right" vertical="center" shrinkToFit="1"/>
      <protection locked="0"/>
    </xf>
    <xf numFmtId="178" fontId="26" fillId="7" borderId="134" xfId="30" applyNumberFormat="1" applyFont="1" applyFill="1" applyBorder="1" applyAlignment="1" applyProtection="1">
      <alignment horizontal="right" vertical="center" shrinkToFit="1"/>
      <protection locked="0"/>
    </xf>
    <xf numFmtId="178" fontId="26" fillId="7" borderId="143" xfId="30" applyNumberFormat="1" applyFont="1" applyFill="1" applyBorder="1" applyAlignment="1" applyProtection="1">
      <alignment horizontal="right" vertical="center" shrinkToFit="1"/>
      <protection locked="0"/>
    </xf>
    <xf numFmtId="178" fontId="26" fillId="7" borderId="131" xfId="30" applyNumberFormat="1" applyFont="1" applyFill="1" applyBorder="1" applyAlignment="1" applyProtection="1">
      <alignment horizontal="right" vertical="center" shrinkToFit="1"/>
      <protection locked="0"/>
    </xf>
    <xf numFmtId="178" fontId="26" fillId="7" borderId="129" xfId="30" applyNumberFormat="1" applyFont="1" applyFill="1" applyBorder="1" applyAlignment="1" applyProtection="1">
      <alignment horizontal="right" vertical="center" shrinkToFit="1"/>
      <protection locked="0"/>
    </xf>
    <xf numFmtId="178" fontId="26" fillId="7" borderId="132" xfId="30" applyNumberFormat="1" applyFont="1" applyFill="1" applyBorder="1" applyAlignment="1" applyProtection="1">
      <alignment horizontal="right" vertical="center" shrinkToFit="1"/>
      <protection locked="0"/>
    </xf>
    <xf numFmtId="178"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9"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8" fontId="26" fillId="7" borderId="17" xfId="30" applyNumberFormat="1" applyFont="1" applyFill="1" applyBorder="1" applyAlignment="1" applyProtection="1">
      <alignment horizontal="right" vertical="center" shrinkToFit="1"/>
      <protection locked="0"/>
    </xf>
    <xf numFmtId="178" fontId="26" fillId="7" borderId="18" xfId="30" applyNumberFormat="1" applyFont="1" applyFill="1" applyBorder="1" applyAlignment="1" applyProtection="1">
      <alignment horizontal="right" vertical="center" shrinkToFit="1"/>
      <protection locked="0"/>
    </xf>
    <xf numFmtId="178"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8" fontId="26" fillId="5" borderId="112" xfId="30" applyNumberFormat="1" applyFont="1" applyFill="1" applyBorder="1" applyAlignment="1" applyProtection="1">
      <alignment horizontal="right" vertical="center" shrinkToFit="1"/>
      <protection locked="0"/>
    </xf>
    <xf numFmtId="178" fontId="26" fillId="5" borderId="113" xfId="30" applyNumberFormat="1" applyFont="1" applyFill="1" applyBorder="1" applyAlignment="1" applyProtection="1">
      <alignment horizontal="right" vertical="center" shrinkToFit="1"/>
      <protection locked="0"/>
    </xf>
    <xf numFmtId="178"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8"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8"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8" fontId="26" fillId="0" borderId="115"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wrapText="1"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8" fontId="26" fillId="0" borderId="112" xfId="30" applyNumberFormat="1" applyFont="1" applyBorder="1" applyAlignment="1" applyProtection="1">
      <alignment horizontal="right" vertical="center" shrinkToFit="1"/>
      <protection locked="0"/>
    </xf>
    <xf numFmtId="178" fontId="26" fillId="0" borderId="113" xfId="30" applyNumberFormat="1" applyFont="1" applyBorder="1" applyAlignment="1" applyProtection="1">
      <alignment horizontal="right" vertical="center" shrinkToFit="1"/>
      <protection locked="0"/>
    </xf>
    <xf numFmtId="178"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8" fontId="26" fillId="5" borderId="123" xfId="30" applyNumberFormat="1" applyFont="1" applyFill="1" applyBorder="1" applyAlignment="1" applyProtection="1">
      <alignment horizontal="right" vertical="center" shrinkToFit="1"/>
      <protection locked="0"/>
    </xf>
    <xf numFmtId="178"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8" fontId="26" fillId="7" borderId="148" xfId="30" applyNumberFormat="1" applyFont="1" applyFill="1" applyBorder="1" applyAlignment="1" applyProtection="1">
      <alignment horizontal="right" vertical="center" shrinkToFit="1"/>
      <protection locked="0"/>
    </xf>
    <xf numFmtId="178" fontId="26" fillId="7" borderId="149" xfId="30" applyNumberFormat="1" applyFont="1" applyFill="1" applyBorder="1" applyAlignment="1" applyProtection="1">
      <alignment horizontal="right" vertical="center" shrinkToFit="1"/>
      <protection locked="0"/>
    </xf>
    <xf numFmtId="178" fontId="26" fillId="7" borderId="150" xfId="30" applyNumberFormat="1" applyFont="1" applyFill="1" applyBorder="1" applyAlignment="1" applyProtection="1">
      <alignment horizontal="right" vertical="center" shrinkToFit="1"/>
      <protection locked="0"/>
    </xf>
    <xf numFmtId="178" fontId="26" fillId="7" borderId="44" xfId="30" applyNumberFormat="1" applyFont="1" applyFill="1" applyBorder="1" applyAlignment="1" applyProtection="1">
      <alignment horizontal="right" vertical="center" shrinkToFit="1"/>
      <protection locked="0"/>
    </xf>
    <xf numFmtId="178"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8" fontId="26" fillId="5" borderId="41" xfId="32" applyNumberFormat="1" applyFont="1" applyFill="1" applyBorder="1" applyAlignment="1" applyProtection="1">
      <alignment horizontal="right" vertical="center" shrinkToFit="1"/>
    </xf>
    <xf numFmtId="178" fontId="26" fillId="5" borderId="12" xfId="32" applyNumberFormat="1" applyFont="1" applyFill="1" applyBorder="1" applyAlignment="1" applyProtection="1">
      <alignment horizontal="right" vertical="center" shrinkToFit="1"/>
    </xf>
    <xf numFmtId="178" fontId="26" fillId="5" borderId="82" xfId="32" applyNumberFormat="1" applyFont="1" applyFill="1" applyBorder="1" applyAlignment="1" applyProtection="1">
      <alignment horizontal="right" vertical="center" shrinkToFit="1"/>
    </xf>
    <xf numFmtId="178" fontId="26" fillId="5" borderId="84" xfId="32" applyNumberFormat="1" applyFont="1" applyFill="1" applyBorder="1" applyAlignment="1" applyProtection="1">
      <alignment horizontal="right" vertical="center" shrinkToFit="1"/>
    </xf>
    <xf numFmtId="189" fontId="26" fillId="5" borderId="84" xfId="32" applyNumberFormat="1" applyFont="1" applyFill="1" applyBorder="1" applyAlignment="1" applyProtection="1">
      <alignment horizontal="right" vertical="center" shrinkToFit="1"/>
    </xf>
    <xf numFmtId="189" fontId="26" fillId="5" borderId="12" xfId="32" applyNumberFormat="1" applyFont="1" applyFill="1" applyBorder="1" applyAlignment="1" applyProtection="1">
      <alignment horizontal="right" vertical="center" shrinkToFit="1"/>
    </xf>
    <xf numFmtId="189"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9" fontId="26" fillId="5" borderId="87" xfId="32" applyNumberFormat="1" applyFont="1" applyFill="1" applyBorder="1" applyAlignment="1" applyProtection="1">
      <alignment horizontal="right" vertical="center" shrinkToFit="1"/>
    </xf>
    <xf numFmtId="189"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8" fontId="26" fillId="5" borderId="154" xfId="32" applyNumberFormat="1" applyFont="1" applyFill="1" applyBorder="1" applyAlignment="1" applyProtection="1">
      <alignment horizontal="right" vertical="center" shrinkToFit="1"/>
    </xf>
    <xf numFmtId="178" fontId="26" fillId="5" borderId="86" xfId="32" applyNumberFormat="1" applyFont="1" applyFill="1" applyBorder="1" applyAlignment="1" applyProtection="1">
      <alignment horizontal="right" vertical="center" shrinkToFit="1"/>
    </xf>
    <xf numFmtId="189" fontId="26" fillId="5" borderId="86" xfId="32" applyNumberFormat="1" applyFont="1" applyFill="1" applyBorder="1" applyAlignment="1" applyProtection="1">
      <alignment horizontal="right" vertical="center" shrinkToFit="1"/>
    </xf>
    <xf numFmtId="189"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8" fontId="26" fillId="5" borderId="151" xfId="32" applyNumberFormat="1" applyFont="1" applyFill="1" applyBorder="1" applyAlignment="1" applyProtection="1">
      <alignment horizontal="right" vertical="center" shrinkToFit="1"/>
    </xf>
    <xf numFmtId="178" fontId="26" fillId="5" borderId="83" xfId="32" applyNumberFormat="1" applyFont="1" applyFill="1" applyBorder="1" applyAlignment="1" applyProtection="1">
      <alignment horizontal="right" vertical="center" shrinkToFit="1"/>
    </xf>
    <xf numFmtId="189" fontId="26" fillId="5" borderId="83" xfId="32" applyNumberFormat="1" applyFont="1" applyFill="1" applyBorder="1" applyAlignment="1" applyProtection="1">
      <alignment horizontal="right" vertical="center" shrinkToFit="1"/>
    </xf>
    <xf numFmtId="189"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8" fontId="26" fillId="5" borderId="60" xfId="31" applyNumberFormat="1" applyFont="1" applyFill="1" applyBorder="1" applyAlignment="1" applyProtection="1">
      <alignment horizontal="right" vertical="center" shrinkToFit="1"/>
    </xf>
    <xf numFmtId="178" fontId="26" fillId="5" borderId="0" xfId="31" applyNumberFormat="1" applyFont="1" applyFill="1" applyBorder="1" applyAlignment="1" applyProtection="1">
      <alignment horizontal="right" vertical="center" shrinkToFit="1"/>
    </xf>
    <xf numFmtId="178" fontId="26" fillId="5" borderId="85" xfId="31" applyNumberFormat="1" applyFont="1" applyFill="1" applyBorder="1" applyAlignment="1" applyProtection="1">
      <alignment horizontal="right" vertical="center" shrinkToFit="1"/>
    </xf>
    <xf numFmtId="178" fontId="26" fillId="5" borderId="88" xfId="31" applyNumberFormat="1" applyFont="1" applyFill="1" applyBorder="1" applyAlignment="1" applyProtection="1">
      <alignment horizontal="right" vertical="center" shrinkToFit="1"/>
    </xf>
    <xf numFmtId="189" fontId="26" fillId="5" borderId="88" xfId="31" applyNumberFormat="1" applyFont="1" applyFill="1" applyBorder="1" applyAlignment="1" applyProtection="1">
      <alignment horizontal="right" vertical="center" shrinkToFit="1"/>
    </xf>
    <xf numFmtId="189" fontId="26" fillId="5" borderId="0" xfId="31" applyNumberFormat="1" applyFont="1" applyFill="1" applyBorder="1" applyAlignment="1" applyProtection="1">
      <alignment horizontal="right" vertical="center" shrinkToFit="1"/>
    </xf>
    <xf numFmtId="189"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9" fontId="26" fillId="5" borderId="152" xfId="32" applyNumberFormat="1" applyFont="1" applyFill="1" applyBorder="1" applyAlignment="1" applyProtection="1">
      <alignment horizontal="right" vertical="center" shrinkToFit="1"/>
    </xf>
    <xf numFmtId="189"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8" fontId="26" fillId="5" borderId="60" xfId="32" applyNumberFormat="1" applyFont="1" applyFill="1" applyBorder="1" applyAlignment="1" applyProtection="1">
      <alignment horizontal="right" vertical="center" shrinkToFit="1"/>
    </xf>
    <xf numFmtId="178" fontId="26" fillId="5" borderId="0" xfId="32" applyNumberFormat="1" applyFont="1" applyFill="1" applyBorder="1" applyAlignment="1" applyProtection="1">
      <alignment horizontal="right" vertical="center" shrinkToFit="1"/>
    </xf>
    <xf numFmtId="178" fontId="26" fillId="5" borderId="85" xfId="32" applyNumberFormat="1" applyFont="1" applyFill="1" applyBorder="1" applyAlignment="1" applyProtection="1">
      <alignment horizontal="right" vertical="center" shrinkToFit="1"/>
    </xf>
    <xf numFmtId="178" fontId="26" fillId="5" borderId="88" xfId="32" applyNumberFormat="1" applyFont="1" applyFill="1" applyBorder="1" applyAlignment="1" applyProtection="1">
      <alignment horizontal="right" vertical="center" shrinkToFit="1"/>
    </xf>
    <xf numFmtId="189" fontId="26" fillId="5" borderId="88"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178" fontId="26" fillId="5" borderId="157" xfId="32" applyNumberFormat="1" applyFont="1" applyFill="1" applyBorder="1" applyAlignment="1" applyProtection="1">
      <alignment horizontal="right" vertical="center" shrinkToFit="1"/>
    </xf>
    <xf numFmtId="178" fontId="26" fillId="5" borderId="31" xfId="32" applyNumberFormat="1" applyFont="1" applyFill="1" applyBorder="1" applyAlignment="1" applyProtection="1">
      <alignment horizontal="right" vertical="center" shrinkToFit="1"/>
    </xf>
    <xf numFmtId="178" fontId="26" fillId="5" borderId="156" xfId="32" applyNumberFormat="1" applyFont="1" applyFill="1" applyBorder="1" applyAlignment="1" applyProtection="1">
      <alignment horizontal="right" vertical="center" shrinkToFit="1"/>
    </xf>
    <xf numFmtId="178" fontId="26" fillId="5" borderId="158" xfId="32" applyNumberFormat="1" applyFont="1" applyFill="1" applyBorder="1" applyAlignment="1" applyProtection="1">
      <alignment horizontal="right" vertical="center" shrinkToFit="1"/>
    </xf>
    <xf numFmtId="178" fontId="26" fillId="5" borderId="159" xfId="32" applyNumberFormat="1" applyFont="1" applyFill="1" applyBorder="1" applyAlignment="1" applyProtection="1">
      <alignment horizontal="right" vertical="center" shrinkToFit="1"/>
    </xf>
    <xf numFmtId="178"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8" fontId="26" fillId="5" borderId="161" xfId="32" applyNumberFormat="1" applyFont="1" applyFill="1" applyBorder="1" applyAlignment="1" applyProtection="1">
      <alignment horizontal="right" vertical="center" shrinkToFit="1"/>
    </xf>
    <xf numFmtId="178" fontId="26" fillId="5" borderId="90" xfId="32" applyNumberFormat="1" applyFont="1" applyFill="1" applyBorder="1" applyAlignment="1" applyProtection="1">
      <alignment horizontal="right" vertical="center" shrinkToFit="1"/>
    </xf>
    <xf numFmtId="189" fontId="26" fillId="5" borderId="158" xfId="32" applyNumberFormat="1" applyFont="1" applyFill="1" applyBorder="1" applyAlignment="1" applyProtection="1">
      <alignment horizontal="right" vertical="center" shrinkToFit="1"/>
    </xf>
    <xf numFmtId="189" fontId="26" fillId="5" borderId="159" xfId="32" applyNumberFormat="1" applyFont="1" applyFill="1" applyBorder="1" applyAlignment="1" applyProtection="1">
      <alignment horizontal="right" vertical="center" shrinkToFit="1"/>
    </xf>
    <xf numFmtId="189"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8" fontId="26" fillId="5" borderId="39" xfId="32" applyNumberFormat="1" applyFont="1" applyFill="1" applyBorder="1" applyAlignment="1" applyProtection="1">
      <alignment horizontal="right" vertical="center" shrinkToFit="1"/>
    </xf>
    <xf numFmtId="178" fontId="26" fillId="5" borderId="37" xfId="32" applyNumberFormat="1" applyFont="1" applyFill="1" applyBorder="1" applyAlignment="1" applyProtection="1">
      <alignment horizontal="right" vertical="center" shrinkToFit="1"/>
    </xf>
    <xf numFmtId="178" fontId="26" fillId="5" borderId="49" xfId="32" applyNumberFormat="1" applyFont="1" applyFill="1" applyBorder="1" applyAlignment="1" applyProtection="1">
      <alignment horizontal="right" vertical="center" shrinkToFit="1"/>
    </xf>
    <xf numFmtId="178" fontId="26" fillId="5" borderId="89" xfId="32" applyNumberFormat="1" applyFont="1" applyFill="1" applyBorder="1" applyAlignment="1" applyProtection="1">
      <alignment horizontal="right" vertical="center" shrinkToFit="1"/>
    </xf>
    <xf numFmtId="178" fontId="26" fillId="5" borderId="91" xfId="32" applyNumberFormat="1" applyFont="1" applyFill="1" applyBorder="1" applyAlignment="1" applyProtection="1">
      <alignment horizontal="right" vertical="center" shrinkToFit="1"/>
    </xf>
    <xf numFmtId="189" fontId="26" fillId="5" borderId="91" xfId="32" applyNumberFormat="1" applyFont="1" applyFill="1" applyBorder="1" applyAlignment="1" applyProtection="1">
      <alignment horizontal="right" vertical="center" shrinkToFit="1"/>
    </xf>
    <xf numFmtId="189" fontId="26" fillId="5" borderId="49" xfId="32" applyNumberFormat="1" applyFont="1" applyFill="1" applyBorder="1" applyAlignment="1" applyProtection="1">
      <alignment horizontal="right" vertical="center" shrinkToFit="1"/>
    </xf>
    <xf numFmtId="189"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9" fontId="26" fillId="5" borderId="163" xfId="32" applyNumberFormat="1" applyFont="1" applyFill="1" applyBorder="1" applyAlignment="1" applyProtection="1">
      <alignment horizontal="right" vertical="center" shrinkToFit="1"/>
    </xf>
    <xf numFmtId="189" fontId="26" fillId="5" borderId="46" xfId="32" applyNumberFormat="1" applyFont="1" applyFill="1" applyBorder="1" applyAlignment="1" applyProtection="1">
      <alignment horizontal="right" vertical="center" shrinkToFit="1"/>
    </xf>
    <xf numFmtId="189" fontId="26" fillId="5" borderId="128" xfId="32" applyNumberFormat="1" applyFont="1" applyFill="1" applyBorder="1" applyAlignment="1" applyProtection="1">
      <alignment horizontal="right" vertical="center" shrinkToFit="1"/>
    </xf>
    <xf numFmtId="189" fontId="26" fillId="5" borderId="129" xfId="32" applyNumberFormat="1" applyFont="1" applyFill="1" applyBorder="1" applyAlignment="1" applyProtection="1">
      <alignment horizontal="right" vertical="center" shrinkToFit="1"/>
    </xf>
    <xf numFmtId="189" fontId="26" fillId="5" borderId="166" xfId="32" applyNumberFormat="1" applyFont="1" applyFill="1" applyBorder="1" applyAlignment="1" applyProtection="1">
      <alignment horizontal="right" vertical="center" shrinkToFit="1"/>
    </xf>
    <xf numFmtId="189" fontId="26" fillId="5" borderId="167" xfId="32" applyNumberFormat="1" applyFont="1" applyFill="1" applyBorder="1" applyAlignment="1" applyProtection="1">
      <alignment horizontal="right" vertical="center" shrinkToFit="1"/>
    </xf>
    <xf numFmtId="189"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8" fontId="26" fillId="5" borderId="164" xfId="32" applyNumberFormat="1" applyFont="1" applyFill="1" applyBorder="1" applyAlignment="1" applyProtection="1">
      <alignment horizontal="right" vertical="center" shrinkToFit="1"/>
    </xf>
    <xf numFmtId="178"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8" fontId="26" fillId="5" borderId="169" xfId="32" applyNumberFormat="1" applyFont="1" applyFill="1" applyBorder="1" applyAlignment="1" applyProtection="1">
      <alignment horizontal="right" vertical="center" shrinkToFit="1"/>
    </xf>
    <xf numFmtId="178" fontId="26" fillId="5" borderId="170" xfId="32" applyNumberFormat="1" applyFont="1" applyFill="1" applyBorder="1" applyAlignment="1" applyProtection="1">
      <alignment horizontal="right" vertical="center" shrinkToFit="1"/>
    </xf>
    <xf numFmtId="189" fontId="26" fillId="5" borderId="170" xfId="32" applyNumberFormat="1" applyFont="1" applyFill="1" applyBorder="1" applyAlignment="1" applyProtection="1">
      <alignment horizontal="right" vertical="center" shrinkToFit="1"/>
    </xf>
    <xf numFmtId="189" fontId="26" fillId="5" borderId="171" xfId="32" applyNumberFormat="1" applyFont="1" applyFill="1" applyBorder="1" applyAlignment="1" applyProtection="1">
      <alignment horizontal="right" vertical="center" shrinkToFit="1"/>
    </xf>
    <xf numFmtId="177"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90" fontId="26" fillId="5" borderId="60" xfId="32" applyNumberFormat="1" applyFont="1" applyFill="1" applyBorder="1" applyAlignment="1" applyProtection="1">
      <alignment horizontal="right" vertical="center" shrinkToFit="1"/>
    </xf>
    <xf numFmtId="190" fontId="26" fillId="5" borderId="0" xfId="32" applyNumberFormat="1" applyFont="1" applyFill="1" applyBorder="1" applyAlignment="1" applyProtection="1">
      <alignment horizontal="right" vertical="center" shrinkToFit="1"/>
    </xf>
    <xf numFmtId="190" fontId="26" fillId="5" borderId="38" xfId="32" applyNumberFormat="1" applyFont="1" applyFill="1" applyBorder="1" applyAlignment="1" applyProtection="1">
      <alignment horizontal="right" vertical="center" shrinkToFit="1"/>
    </xf>
    <xf numFmtId="190" fontId="26" fillId="5" borderId="0" xfId="32" applyNumberFormat="1" applyFont="1" applyFill="1" applyAlignment="1" applyProtection="1">
      <alignment horizontal="right" vertical="center" shrinkToFit="1"/>
    </xf>
    <xf numFmtId="190"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9" fontId="26" fillId="5" borderId="175" xfId="32" applyNumberFormat="1" applyFont="1" applyFill="1" applyBorder="1" applyAlignment="1" applyProtection="1">
      <alignment horizontal="right" vertical="center" shrinkToFit="1"/>
    </xf>
    <xf numFmtId="189" fontId="26" fillId="5" borderId="176" xfId="32" applyNumberFormat="1" applyFont="1" applyFill="1" applyBorder="1" applyAlignment="1" applyProtection="1">
      <alignment horizontal="right" vertical="center" shrinkToFit="1"/>
    </xf>
    <xf numFmtId="189" fontId="26" fillId="5" borderId="177" xfId="32" applyNumberFormat="1" applyFont="1" applyFill="1" applyBorder="1" applyAlignment="1" applyProtection="1">
      <alignment horizontal="right" vertical="center"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38" xfId="32" applyNumberFormat="1" applyFont="1" applyFill="1" applyBorder="1" applyAlignment="1" applyProtection="1">
      <alignment horizontal="right" vertical="center" shrinkToFit="1"/>
    </xf>
    <xf numFmtId="177" fontId="26" fillId="5" borderId="0" xfId="32" applyNumberFormat="1" applyFont="1" applyFill="1" applyAlignment="1" applyProtection="1">
      <alignment horizontal="right" vertical="center" shrinkToFit="1"/>
    </xf>
    <xf numFmtId="177"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90" fontId="26" fillId="5" borderId="69" xfId="32" applyNumberFormat="1" applyFont="1" applyFill="1" applyBorder="1" applyAlignment="1" applyProtection="1">
      <alignment horizontal="right" vertical="center" shrinkToFit="1"/>
    </xf>
    <xf numFmtId="190" fontId="26" fillId="5" borderId="72" xfId="32" applyNumberFormat="1" applyFont="1" applyFill="1" applyBorder="1" applyAlignment="1" applyProtection="1">
      <alignment horizontal="right" vertical="center" shrinkToFit="1"/>
    </xf>
    <xf numFmtId="190" fontId="26" fillId="5" borderId="67" xfId="32" applyNumberFormat="1" applyFont="1" applyFill="1" applyBorder="1" applyAlignment="1" applyProtection="1">
      <alignment horizontal="right" vertical="center" shrinkToFit="1"/>
    </xf>
    <xf numFmtId="190" fontId="26" fillId="5" borderId="178" xfId="32" applyNumberFormat="1" applyFont="1" applyFill="1" applyBorder="1" applyAlignment="1" applyProtection="1">
      <alignment horizontal="right" vertical="center" shrinkToFit="1"/>
    </xf>
    <xf numFmtId="190" fontId="26" fillId="5" borderId="179" xfId="32" applyNumberFormat="1" applyFont="1" applyFill="1" applyBorder="1" applyAlignment="1" applyProtection="1">
      <alignment horizontal="right" vertical="center" shrinkToFit="1"/>
    </xf>
    <xf numFmtId="190"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178" fontId="26" fillId="5" borderId="41" xfId="31" applyNumberFormat="1" applyFont="1" applyFill="1" applyBorder="1" applyAlignment="1" applyProtection="1">
      <alignment horizontal="right" vertical="center" shrinkToFit="1"/>
    </xf>
    <xf numFmtId="178" fontId="26" fillId="5" borderId="12" xfId="31" applyNumberFormat="1" applyFont="1" applyFill="1" applyBorder="1" applyAlignment="1" applyProtection="1">
      <alignment horizontal="right" vertical="center" shrinkToFit="1"/>
    </xf>
    <xf numFmtId="178" fontId="26" fillId="5" borderId="82" xfId="31" applyNumberFormat="1" applyFont="1" applyFill="1" applyBorder="1" applyAlignment="1" applyProtection="1">
      <alignment horizontal="right" vertical="center" shrinkToFit="1"/>
    </xf>
    <xf numFmtId="178" fontId="26" fillId="5" borderId="84" xfId="31" applyNumberFormat="1" applyFont="1" applyFill="1" applyBorder="1" applyAlignment="1" applyProtection="1">
      <alignment horizontal="right" vertical="center" shrinkToFit="1"/>
    </xf>
    <xf numFmtId="189" fontId="26" fillId="5" borderId="172" xfId="32" applyNumberFormat="1" applyFont="1" applyFill="1" applyBorder="1" applyAlignment="1" applyProtection="1">
      <alignment horizontal="right" vertical="center" shrinkToFit="1"/>
    </xf>
    <xf numFmtId="189" fontId="26" fillId="5" borderId="173" xfId="32" applyNumberFormat="1" applyFont="1" applyFill="1" applyBorder="1" applyAlignment="1" applyProtection="1">
      <alignment horizontal="right" vertical="center" shrinkToFit="1"/>
    </xf>
    <xf numFmtId="189" fontId="26" fillId="5" borderId="174" xfId="32" applyNumberFormat="1" applyFont="1" applyFill="1" applyBorder="1" applyAlignment="1" applyProtection="1">
      <alignment horizontal="right" vertical="center" shrinkToFit="1"/>
    </xf>
    <xf numFmtId="189"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9" fontId="26" fillId="5" borderId="39" xfId="32" applyNumberFormat="1" applyFont="1" applyFill="1" applyBorder="1" applyAlignment="1" applyProtection="1">
      <alignment horizontal="right" vertical="center" shrinkToFit="1"/>
    </xf>
    <xf numFmtId="189" fontId="26" fillId="5" borderId="31" xfId="32" applyNumberFormat="1" applyFont="1" applyFill="1" applyBorder="1" applyAlignment="1" applyProtection="1">
      <alignment horizontal="right" vertical="center" shrinkToFit="1"/>
    </xf>
    <xf numFmtId="189" fontId="26" fillId="5" borderId="156" xfId="32" applyNumberFormat="1" applyFont="1" applyFill="1" applyBorder="1" applyAlignment="1" applyProtection="1">
      <alignment horizontal="right" vertical="center" shrinkToFit="1"/>
    </xf>
    <xf numFmtId="189" fontId="26" fillId="5" borderId="157" xfId="32" applyNumberFormat="1" applyFont="1" applyFill="1" applyBorder="1" applyAlignment="1" applyProtection="1">
      <alignment horizontal="right" vertical="center" shrinkToFit="1"/>
    </xf>
    <xf numFmtId="189"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9" fontId="26" fillId="5" borderId="130" xfId="32" applyNumberFormat="1" applyFont="1" applyFill="1" applyBorder="1" applyAlignment="1" applyProtection="1">
      <alignment horizontal="right" vertical="center" shrinkToFit="1"/>
    </xf>
    <xf numFmtId="189" fontId="26" fillId="5" borderId="18" xfId="32" applyNumberFormat="1" applyFont="1" applyFill="1" applyBorder="1" applyAlignment="1" applyProtection="1">
      <alignment horizontal="right" vertical="center" shrinkToFit="1"/>
    </xf>
    <xf numFmtId="189"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9" fontId="9" fillId="0" borderId="39" xfId="34" applyNumberFormat="1" applyFont="1" applyFill="1" applyBorder="1" applyAlignment="1">
      <alignment vertical="center"/>
    </xf>
    <xf numFmtId="179" fontId="9" fillId="0" borderId="31" xfId="34" applyNumberFormat="1" applyFont="1" applyFill="1" applyBorder="1" applyAlignment="1">
      <alignment vertical="center"/>
    </xf>
    <xf numFmtId="179"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80" fontId="3" fillId="5" borderId="39" xfId="35" applyNumberFormat="1" applyFont="1" applyFill="1" applyBorder="1" applyAlignment="1">
      <alignment horizontal="left" vertical="center" wrapText="1"/>
    </xf>
    <xf numFmtId="180" fontId="3" fillId="5" borderId="31" xfId="35" applyNumberFormat="1" applyFont="1" applyFill="1" applyBorder="1" applyAlignment="1">
      <alignment horizontal="left" vertical="center" wrapText="1"/>
    </xf>
    <xf numFmtId="180"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9" fontId="9" fillId="0" borderId="15" xfId="36" applyNumberFormat="1" applyFont="1" applyBorder="1" applyAlignment="1">
      <alignment horizontal="center" vertical="center" wrapText="1"/>
    </xf>
    <xf numFmtId="179" fontId="9" fillId="0" borderId="46" xfId="36" applyNumberFormat="1" applyFont="1" applyBorder="1" applyAlignment="1">
      <alignment horizontal="center" vertical="center" wrapText="1"/>
    </xf>
    <xf numFmtId="179" fontId="9" fillId="0" borderId="39" xfId="36" applyNumberFormat="1" applyFont="1" applyBorder="1" applyAlignment="1">
      <alignment horizontal="center" vertical="center"/>
    </xf>
    <xf numFmtId="179" fontId="9" fillId="0" borderId="31" xfId="36" applyNumberFormat="1" applyFont="1" applyBorder="1" applyAlignment="1">
      <alignment horizontal="center" vertical="center"/>
    </xf>
    <xf numFmtId="179" fontId="9" fillId="0" borderId="42" xfId="36" applyNumberFormat="1" applyFont="1" applyBorder="1" applyAlignment="1">
      <alignment horizontal="center" vertical="center"/>
    </xf>
    <xf numFmtId="179" fontId="3" fillId="5" borderId="39" xfId="34" applyNumberFormat="1" applyFont="1" applyFill="1" applyBorder="1" applyAlignment="1">
      <alignment vertical="center" wrapText="1"/>
    </xf>
    <xf numFmtId="179" fontId="3" fillId="5" borderId="31" xfId="34" applyNumberFormat="1" applyFont="1" applyFill="1" applyBorder="1" applyAlignment="1">
      <alignment vertical="center" wrapText="1"/>
    </xf>
    <xf numFmtId="179" fontId="3" fillId="5" borderId="42" xfId="34" applyNumberFormat="1" applyFont="1" applyFill="1" applyBorder="1" applyAlignment="1">
      <alignment vertical="center" wrapText="1"/>
    </xf>
    <xf numFmtId="179" fontId="3" fillId="0" borderId="39" xfId="34" applyNumberFormat="1" applyFont="1" applyFill="1" applyBorder="1" applyAlignment="1">
      <alignment vertical="center" wrapText="1"/>
    </xf>
    <xf numFmtId="179" fontId="3" fillId="0" borderId="31" xfId="34" applyNumberFormat="1" applyFont="1" applyFill="1" applyBorder="1" applyAlignment="1">
      <alignment vertical="center" wrapText="1"/>
    </xf>
    <xf numFmtId="179"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9" fontId="1" fillId="5" borderId="34" xfId="35" applyNumberFormat="1" applyFont="1" applyFill="1" applyBorder="1" applyAlignment="1">
      <alignment horizontal="center" vertical="center"/>
    </xf>
    <xf numFmtId="179" fontId="0" fillId="0" borderId="34" xfId="34" applyNumberFormat="1" applyFont="1" applyFill="1" applyBorder="1" applyAlignment="1">
      <alignment horizontal="center" vertical="center"/>
    </xf>
    <xf numFmtId="179" fontId="8" fillId="0" borderId="34" xfId="34" applyNumberFormat="1" applyFont="1" applyFill="1" applyBorder="1" applyAlignment="1">
      <alignment horizontal="center" vertical="center"/>
    </xf>
    <xf numFmtId="189"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9"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80" fontId="1" fillId="5" borderId="41" xfId="35" applyNumberFormat="1" applyFont="1" applyFill="1" applyBorder="1" applyAlignment="1">
      <alignment horizontal="center" vertical="center" wrapText="1"/>
    </xf>
    <xf numFmtId="180" fontId="1" fillId="5" borderId="45" xfId="35" applyNumberFormat="1" applyFont="1" applyFill="1" applyBorder="1" applyAlignment="1">
      <alignment horizontal="center" vertical="center" wrapText="1"/>
    </xf>
    <xf numFmtId="180" fontId="1" fillId="5" borderId="60" xfId="35" applyNumberFormat="1" applyFont="1" applyFill="1" applyBorder="1" applyAlignment="1">
      <alignment horizontal="center" vertical="center" wrapText="1"/>
    </xf>
    <xf numFmtId="180" fontId="1" fillId="5" borderId="38" xfId="35" applyNumberFormat="1" applyFont="1" applyFill="1" applyBorder="1" applyAlignment="1">
      <alignment horizontal="center" vertical="center" wrapText="1"/>
    </xf>
    <xf numFmtId="180" fontId="1" fillId="5" borderId="37" xfId="35" applyNumberFormat="1" applyFont="1" applyFill="1" applyBorder="1" applyAlignment="1">
      <alignment horizontal="center" vertical="center" wrapText="1"/>
    </xf>
    <xf numFmtId="180" fontId="1" fillId="5" borderId="40" xfId="35" applyNumberFormat="1" applyFont="1" applyFill="1" applyBorder="1" applyAlignment="1">
      <alignment horizontal="center" vertical="center" wrapText="1"/>
    </xf>
    <xf numFmtId="180" fontId="1" fillId="0" borderId="46" xfId="35" applyNumberFormat="1" applyFont="1" applyFill="1" applyBorder="1" applyAlignment="1">
      <alignment horizontal="center" vertical="center" wrapText="1"/>
    </xf>
    <xf numFmtId="180" fontId="1" fillId="0" borderId="34" xfId="35" applyNumberFormat="1" applyFont="1" applyFill="1" applyBorder="1" applyAlignment="1">
      <alignment horizontal="center" vertical="center" wrapText="1"/>
    </xf>
    <xf numFmtId="189" fontId="1" fillId="5" borderId="15" xfId="35" applyNumberFormat="1" applyFont="1" applyFill="1" applyBorder="1" applyAlignment="1">
      <alignment horizontal="center" vertical="center"/>
    </xf>
    <xf numFmtId="189" fontId="1" fillId="5" borderId="46" xfId="35" applyNumberFormat="1" applyFont="1" applyFill="1" applyBorder="1" applyAlignment="1">
      <alignment horizontal="center" vertical="center"/>
    </xf>
    <xf numFmtId="189" fontId="1" fillId="5" borderId="188" xfId="35" applyNumberFormat="1" applyFont="1" applyFill="1" applyBorder="1" applyAlignment="1">
      <alignment horizontal="center" vertical="center"/>
    </xf>
    <xf numFmtId="189"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67088</c:v>
                </c:pt>
                <c:pt idx="1">
                  <c:v>70489</c:v>
                </c:pt>
                <c:pt idx="2">
                  <c:v>84389</c:v>
                </c:pt>
                <c:pt idx="3">
                  <c:v>83623</c:v>
                </c:pt>
                <c:pt idx="4">
                  <c:v>87974</c:v>
                </c:pt>
              </c:numCache>
            </c:numRef>
          </c:val>
          <c:smooth val="0"/>
          <c:extLst xmlns:c16r2="http://schemas.microsoft.com/office/drawing/2015/06/chart">
            <c:ext xmlns:c16="http://schemas.microsoft.com/office/drawing/2014/chart" uri="{C3380CC4-5D6E-409C-BE32-E72D297353CC}">
              <c16:uniqueId val="{00000000-2045-4487-A887-7F743010D41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39564</c:v>
                </c:pt>
                <c:pt idx="1">
                  <c:v>54056</c:v>
                </c:pt>
                <c:pt idx="2">
                  <c:v>52767</c:v>
                </c:pt>
                <c:pt idx="3">
                  <c:v>93225</c:v>
                </c:pt>
                <c:pt idx="4">
                  <c:v>136860</c:v>
                </c:pt>
              </c:numCache>
            </c:numRef>
          </c:val>
          <c:smooth val="0"/>
          <c:extLst xmlns:c16r2="http://schemas.microsoft.com/office/drawing/2015/06/chart">
            <c:ext xmlns:c16="http://schemas.microsoft.com/office/drawing/2014/chart" uri="{C3380CC4-5D6E-409C-BE32-E72D297353CC}">
              <c16:uniqueId val="{00000001-2045-4487-A887-7F743010D41F}"/>
            </c:ext>
          </c:extLst>
        </c:ser>
        <c:dLbls>
          <c:showLegendKey val="0"/>
          <c:showVal val="0"/>
          <c:showCatName val="0"/>
          <c:showSerName val="0"/>
          <c:showPercent val="0"/>
          <c:showBubbleSize val="0"/>
        </c:dLbls>
        <c:marker val="1"/>
        <c:smooth val="0"/>
        <c:axId val="461363976"/>
        <c:axId val="461368680"/>
      </c:lineChart>
      <c:catAx>
        <c:axId val="4613639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1368680"/>
        <c:crosses val="autoZero"/>
        <c:auto val="1"/>
        <c:lblAlgn val="ctr"/>
        <c:lblOffset val="100"/>
        <c:tickLblSkip val="1"/>
        <c:tickMarkSkip val="1"/>
        <c:noMultiLvlLbl val="0"/>
      </c:catAx>
      <c:valAx>
        <c:axId val="461368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13639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6.57</c:v>
                </c:pt>
                <c:pt idx="1">
                  <c:v>15.45</c:v>
                </c:pt>
                <c:pt idx="2">
                  <c:v>6.09</c:v>
                </c:pt>
                <c:pt idx="3">
                  <c:v>6.13</c:v>
                </c:pt>
                <c:pt idx="4">
                  <c:v>7.11</c:v>
                </c:pt>
              </c:numCache>
            </c:numRef>
          </c:val>
          <c:extLst xmlns:c16r2="http://schemas.microsoft.com/office/drawing/2015/06/chart">
            <c:ext xmlns:c16="http://schemas.microsoft.com/office/drawing/2014/chart" uri="{C3380CC4-5D6E-409C-BE32-E72D297353CC}">
              <c16:uniqueId val="{00000000-5FB8-412A-A312-8ECB497AC09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16</c:v>
                </c:pt>
                <c:pt idx="1">
                  <c:v>15.98</c:v>
                </c:pt>
                <c:pt idx="2">
                  <c:v>23.31</c:v>
                </c:pt>
                <c:pt idx="3">
                  <c:v>25.89</c:v>
                </c:pt>
                <c:pt idx="4">
                  <c:v>28.77</c:v>
                </c:pt>
              </c:numCache>
            </c:numRef>
          </c:val>
          <c:extLst xmlns:c16r2="http://schemas.microsoft.com/office/drawing/2015/06/chart">
            <c:ext xmlns:c16="http://schemas.microsoft.com/office/drawing/2014/chart" uri="{C3380CC4-5D6E-409C-BE32-E72D297353CC}">
              <c16:uniqueId val="{00000001-5FB8-412A-A312-8ECB497AC091}"/>
            </c:ext>
          </c:extLst>
        </c:ser>
        <c:dLbls>
          <c:showLegendKey val="0"/>
          <c:showVal val="0"/>
          <c:showCatName val="0"/>
          <c:showSerName val="0"/>
          <c:showPercent val="0"/>
          <c:showBubbleSize val="0"/>
        </c:dLbls>
        <c:gapWidth val="250"/>
        <c:overlap val="100"/>
        <c:axId val="461367504"/>
        <c:axId val="4613678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1.83</c:v>
                </c:pt>
                <c:pt idx="1">
                  <c:v>8.89</c:v>
                </c:pt>
                <c:pt idx="2">
                  <c:v>-1.71</c:v>
                </c:pt>
                <c:pt idx="3">
                  <c:v>2.5099999999999998</c:v>
                </c:pt>
                <c:pt idx="4">
                  <c:v>3.77</c:v>
                </c:pt>
              </c:numCache>
            </c:numRef>
          </c:val>
          <c:smooth val="0"/>
          <c:extLst xmlns:c16r2="http://schemas.microsoft.com/office/drawing/2015/06/chart">
            <c:ext xmlns:c16="http://schemas.microsoft.com/office/drawing/2014/chart" uri="{C3380CC4-5D6E-409C-BE32-E72D297353CC}">
              <c16:uniqueId val="{00000002-5FB8-412A-A312-8ECB497AC091}"/>
            </c:ext>
          </c:extLst>
        </c:ser>
        <c:dLbls>
          <c:showLegendKey val="0"/>
          <c:showVal val="0"/>
          <c:showCatName val="0"/>
          <c:showSerName val="0"/>
          <c:showPercent val="0"/>
          <c:showBubbleSize val="0"/>
        </c:dLbls>
        <c:marker val="1"/>
        <c:smooth val="0"/>
        <c:axId val="461367504"/>
        <c:axId val="461367896"/>
      </c:lineChart>
      <c:catAx>
        <c:axId val="461367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61367896"/>
        <c:crosses val="autoZero"/>
        <c:auto val="1"/>
        <c:lblAlgn val="ctr"/>
        <c:lblOffset val="100"/>
        <c:tickLblSkip val="1"/>
        <c:tickMarkSkip val="1"/>
        <c:noMultiLvlLbl val="0"/>
      </c:catAx>
      <c:valAx>
        <c:axId val="4613678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1367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0.02</c:v>
                </c:pt>
              </c:numCache>
            </c:numRef>
          </c:val>
          <c:extLst xmlns:c16r2="http://schemas.microsoft.com/office/drawing/2015/06/chart">
            <c:ext xmlns:c16="http://schemas.microsoft.com/office/drawing/2014/chart" uri="{C3380CC4-5D6E-409C-BE32-E72D297353CC}">
              <c16:uniqueId val="{00000000-C47A-462C-96A4-5CBCA2C8536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C47A-462C-96A4-5CBCA2C85361}"/>
            </c:ext>
          </c:extLst>
        </c:ser>
        <c:ser>
          <c:idx val="2"/>
          <c:order val="2"/>
          <c:tx>
            <c:strRef>
              <c:f>データシート!$A$29</c:f>
              <c:strCache>
                <c:ptCount val="1"/>
                <c:pt idx="0">
                  <c:v>稲敷市後期高齢者医療特別会計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0.06</c:v>
                </c:pt>
                <c:pt idx="2">
                  <c:v>#N/A</c:v>
                </c:pt>
                <c:pt idx="3">
                  <c:v>0.06</c:v>
                </c:pt>
                <c:pt idx="4">
                  <c:v>#N/A</c:v>
                </c:pt>
                <c:pt idx="5">
                  <c:v>7.0000000000000007E-2</c:v>
                </c:pt>
                <c:pt idx="6">
                  <c:v>#N/A</c:v>
                </c:pt>
                <c:pt idx="7">
                  <c:v>0.08</c:v>
                </c:pt>
                <c:pt idx="8">
                  <c:v>#N/A</c:v>
                </c:pt>
                <c:pt idx="9">
                  <c:v>0.08</c:v>
                </c:pt>
              </c:numCache>
            </c:numRef>
          </c:val>
          <c:extLst xmlns:c16r2="http://schemas.microsoft.com/office/drawing/2015/06/chart">
            <c:ext xmlns:c16="http://schemas.microsoft.com/office/drawing/2014/chart" uri="{C3380CC4-5D6E-409C-BE32-E72D297353CC}">
              <c16:uniqueId val="{00000002-C47A-462C-96A4-5CBCA2C85361}"/>
            </c:ext>
          </c:extLst>
        </c:ser>
        <c:ser>
          <c:idx val="3"/>
          <c:order val="3"/>
          <c:tx>
            <c:strRef>
              <c:f>データシート!$A$30</c:f>
              <c:strCache>
                <c:ptCount val="1"/>
                <c:pt idx="0">
                  <c:v>稲敷市農業集落排水事業特別会計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0.28000000000000003</c:v>
                </c:pt>
                <c:pt idx="2">
                  <c:v>#N/A</c:v>
                </c:pt>
                <c:pt idx="3">
                  <c:v>0.17</c:v>
                </c:pt>
                <c:pt idx="4">
                  <c:v>#N/A</c:v>
                </c:pt>
                <c:pt idx="5">
                  <c:v>0.14000000000000001</c:v>
                </c:pt>
                <c:pt idx="6">
                  <c:v>#N/A</c:v>
                </c:pt>
                <c:pt idx="7">
                  <c:v>0.09</c:v>
                </c:pt>
                <c:pt idx="8">
                  <c:v>#N/A</c:v>
                </c:pt>
                <c:pt idx="9">
                  <c:v>0.12</c:v>
                </c:pt>
              </c:numCache>
            </c:numRef>
          </c:val>
          <c:extLst xmlns:c16r2="http://schemas.microsoft.com/office/drawing/2015/06/chart">
            <c:ext xmlns:c16="http://schemas.microsoft.com/office/drawing/2014/chart" uri="{C3380CC4-5D6E-409C-BE32-E72D297353CC}">
              <c16:uniqueId val="{00000003-C47A-462C-96A4-5CBCA2C85361}"/>
            </c:ext>
          </c:extLst>
        </c:ser>
        <c:ser>
          <c:idx val="4"/>
          <c:order val="4"/>
          <c:tx>
            <c:strRef>
              <c:f>データシート!$A$31</c:f>
              <c:strCache>
                <c:ptCount val="1"/>
                <c:pt idx="0">
                  <c:v>稲敷市公共下水道事業特別会計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0.68</c:v>
                </c:pt>
                <c:pt idx="2">
                  <c:v>#N/A</c:v>
                </c:pt>
                <c:pt idx="3">
                  <c:v>0.41</c:v>
                </c:pt>
                <c:pt idx="4">
                  <c:v>#N/A</c:v>
                </c:pt>
                <c:pt idx="5">
                  <c:v>0.38</c:v>
                </c:pt>
                <c:pt idx="6">
                  <c:v>#N/A</c:v>
                </c:pt>
                <c:pt idx="7">
                  <c:v>0.48</c:v>
                </c:pt>
                <c:pt idx="8">
                  <c:v>#N/A</c:v>
                </c:pt>
                <c:pt idx="9">
                  <c:v>0.52</c:v>
                </c:pt>
              </c:numCache>
            </c:numRef>
          </c:val>
          <c:extLst xmlns:c16r2="http://schemas.microsoft.com/office/drawing/2015/06/chart">
            <c:ext xmlns:c16="http://schemas.microsoft.com/office/drawing/2014/chart" uri="{C3380CC4-5D6E-409C-BE32-E72D297353CC}">
              <c16:uniqueId val="{00000004-C47A-462C-96A4-5CBCA2C85361}"/>
            </c:ext>
          </c:extLst>
        </c:ser>
        <c:ser>
          <c:idx val="5"/>
          <c:order val="5"/>
          <c:tx>
            <c:strRef>
              <c:f>データシート!$A$32</c:f>
              <c:strCache>
                <c:ptCount val="1"/>
                <c:pt idx="0">
                  <c:v>稲敷市工業用水道事業会計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0.81</c:v>
                </c:pt>
                <c:pt idx="2">
                  <c:v>#N/A</c:v>
                </c:pt>
                <c:pt idx="3">
                  <c:v>0.81</c:v>
                </c:pt>
                <c:pt idx="4">
                  <c:v>#N/A</c:v>
                </c:pt>
                <c:pt idx="5">
                  <c:v>0.85</c:v>
                </c:pt>
                <c:pt idx="6">
                  <c:v>#N/A</c:v>
                </c:pt>
                <c:pt idx="7">
                  <c:v>0.89</c:v>
                </c:pt>
                <c:pt idx="8">
                  <c:v>#N/A</c:v>
                </c:pt>
                <c:pt idx="9">
                  <c:v>0.93</c:v>
                </c:pt>
              </c:numCache>
            </c:numRef>
          </c:val>
          <c:extLst xmlns:c16r2="http://schemas.microsoft.com/office/drawing/2015/06/chart">
            <c:ext xmlns:c16="http://schemas.microsoft.com/office/drawing/2014/chart" uri="{C3380CC4-5D6E-409C-BE32-E72D297353CC}">
              <c16:uniqueId val="{00000005-C47A-462C-96A4-5CBCA2C85361}"/>
            </c:ext>
          </c:extLst>
        </c:ser>
        <c:ser>
          <c:idx val="6"/>
          <c:order val="6"/>
          <c:tx>
            <c:strRef>
              <c:f>データシート!$A$33</c:f>
              <c:strCache>
                <c:ptCount val="1"/>
                <c:pt idx="0">
                  <c:v>稲敷市介護保険特別会計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0.99</c:v>
                </c:pt>
                <c:pt idx="2">
                  <c:v>#N/A</c:v>
                </c:pt>
                <c:pt idx="3">
                  <c:v>1.06</c:v>
                </c:pt>
                <c:pt idx="4">
                  <c:v>#N/A</c:v>
                </c:pt>
                <c:pt idx="5">
                  <c:v>0.88</c:v>
                </c:pt>
                <c:pt idx="6">
                  <c:v>#N/A</c:v>
                </c:pt>
                <c:pt idx="7">
                  <c:v>1.08</c:v>
                </c:pt>
                <c:pt idx="8">
                  <c:v>#N/A</c:v>
                </c:pt>
                <c:pt idx="9">
                  <c:v>1.71</c:v>
                </c:pt>
              </c:numCache>
            </c:numRef>
          </c:val>
          <c:extLst xmlns:c16r2="http://schemas.microsoft.com/office/drawing/2015/06/chart">
            <c:ext xmlns:c16="http://schemas.microsoft.com/office/drawing/2014/chart" uri="{C3380CC4-5D6E-409C-BE32-E72D297353CC}">
              <c16:uniqueId val="{00000006-C47A-462C-96A4-5CBCA2C85361}"/>
            </c:ext>
          </c:extLst>
        </c:ser>
        <c:ser>
          <c:idx val="7"/>
          <c:order val="7"/>
          <c:tx>
            <c:strRef>
              <c:f>データシート!$A$34</c:f>
              <c:strCache>
                <c:ptCount val="1"/>
                <c:pt idx="0">
                  <c:v>稲敷市国民健康保険特別会計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3.24</c:v>
                </c:pt>
                <c:pt idx="2">
                  <c:v>#N/A</c:v>
                </c:pt>
                <c:pt idx="3">
                  <c:v>4.37</c:v>
                </c:pt>
                <c:pt idx="4">
                  <c:v>#N/A</c:v>
                </c:pt>
                <c:pt idx="5">
                  <c:v>3.82</c:v>
                </c:pt>
                <c:pt idx="6">
                  <c:v>#N/A</c:v>
                </c:pt>
                <c:pt idx="7">
                  <c:v>3.32</c:v>
                </c:pt>
                <c:pt idx="8">
                  <c:v>#N/A</c:v>
                </c:pt>
                <c:pt idx="9">
                  <c:v>2.83</c:v>
                </c:pt>
              </c:numCache>
            </c:numRef>
          </c:val>
          <c:extLst xmlns:c16r2="http://schemas.microsoft.com/office/drawing/2015/06/chart">
            <c:ext xmlns:c16="http://schemas.microsoft.com/office/drawing/2014/chart" uri="{C3380CC4-5D6E-409C-BE32-E72D297353CC}">
              <c16:uniqueId val="{00000007-C47A-462C-96A4-5CBCA2C85361}"/>
            </c:ext>
          </c:extLst>
        </c:ser>
        <c:ser>
          <c:idx val="8"/>
          <c:order val="8"/>
          <c:tx>
            <c:strRef>
              <c:f>データシート!$A$35</c:f>
              <c:strCache>
                <c:ptCount val="1"/>
                <c:pt idx="0">
                  <c:v>稲敷市水道事業会計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6.57</c:v>
                </c:pt>
                <c:pt idx="2">
                  <c:v>#N/A</c:v>
                </c:pt>
                <c:pt idx="3">
                  <c:v>6.08</c:v>
                </c:pt>
                <c:pt idx="4">
                  <c:v>#N/A</c:v>
                </c:pt>
                <c:pt idx="5">
                  <c:v>5.88</c:v>
                </c:pt>
                <c:pt idx="6">
                  <c:v>#N/A</c:v>
                </c:pt>
                <c:pt idx="7">
                  <c:v>6.44</c:v>
                </c:pt>
                <c:pt idx="8">
                  <c:v>#N/A</c:v>
                </c:pt>
                <c:pt idx="9">
                  <c:v>6.96</c:v>
                </c:pt>
              </c:numCache>
            </c:numRef>
          </c:val>
          <c:extLst xmlns:c16r2="http://schemas.microsoft.com/office/drawing/2015/06/chart">
            <c:ext xmlns:c16="http://schemas.microsoft.com/office/drawing/2014/chart" uri="{C3380CC4-5D6E-409C-BE32-E72D297353CC}">
              <c16:uniqueId val="{00000008-C47A-462C-96A4-5CBCA2C8536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6.56</c:v>
                </c:pt>
                <c:pt idx="2">
                  <c:v>#N/A</c:v>
                </c:pt>
                <c:pt idx="3">
                  <c:v>15.44</c:v>
                </c:pt>
                <c:pt idx="4">
                  <c:v>#N/A</c:v>
                </c:pt>
                <c:pt idx="5">
                  <c:v>6.08</c:v>
                </c:pt>
                <c:pt idx="6">
                  <c:v>#N/A</c:v>
                </c:pt>
                <c:pt idx="7">
                  <c:v>6.12</c:v>
                </c:pt>
                <c:pt idx="8">
                  <c:v>#N/A</c:v>
                </c:pt>
                <c:pt idx="9">
                  <c:v>7.1</c:v>
                </c:pt>
              </c:numCache>
            </c:numRef>
          </c:val>
          <c:extLst xmlns:c16r2="http://schemas.microsoft.com/office/drawing/2015/06/chart">
            <c:ext xmlns:c16="http://schemas.microsoft.com/office/drawing/2014/chart" uri="{C3380CC4-5D6E-409C-BE32-E72D297353CC}">
              <c16:uniqueId val="{00000009-C47A-462C-96A4-5CBCA2C85361}"/>
            </c:ext>
          </c:extLst>
        </c:ser>
        <c:dLbls>
          <c:showLegendKey val="0"/>
          <c:showVal val="0"/>
          <c:showCatName val="0"/>
          <c:showSerName val="0"/>
          <c:showPercent val="0"/>
          <c:showBubbleSize val="0"/>
        </c:dLbls>
        <c:gapWidth val="150"/>
        <c:overlap val="100"/>
        <c:axId val="461363584"/>
        <c:axId val="461361232"/>
      </c:barChart>
      <c:catAx>
        <c:axId val="461363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1361232"/>
        <c:crosses val="autoZero"/>
        <c:auto val="1"/>
        <c:lblAlgn val="ctr"/>
        <c:lblOffset val="100"/>
        <c:tickLblSkip val="1"/>
        <c:tickMarkSkip val="1"/>
        <c:noMultiLvlLbl val="0"/>
      </c:catAx>
      <c:valAx>
        <c:axId val="4613612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13635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1647</c:v>
                </c:pt>
                <c:pt idx="5">
                  <c:v>1725</c:v>
                </c:pt>
                <c:pt idx="8">
                  <c:v>1811</c:v>
                </c:pt>
                <c:pt idx="11">
                  <c:v>1912</c:v>
                </c:pt>
                <c:pt idx="14">
                  <c:v>1939</c:v>
                </c:pt>
              </c:numCache>
            </c:numRef>
          </c:val>
          <c:extLst xmlns:c16r2="http://schemas.microsoft.com/office/drawing/2015/06/chart">
            <c:ext xmlns:c16="http://schemas.microsoft.com/office/drawing/2014/chart" uri="{C3380CC4-5D6E-409C-BE32-E72D297353CC}">
              <c16:uniqueId val="{00000000-4BF5-4EDB-9F20-9837B2EE1B6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4BF5-4EDB-9F20-9837B2EE1B6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130</c:v>
                </c:pt>
                <c:pt idx="3">
                  <c:v>105</c:v>
                </c:pt>
                <c:pt idx="6">
                  <c:v>88</c:v>
                </c:pt>
                <c:pt idx="9">
                  <c:v>74</c:v>
                </c:pt>
                <c:pt idx="12">
                  <c:v>53</c:v>
                </c:pt>
              </c:numCache>
            </c:numRef>
          </c:val>
          <c:extLst xmlns:c16r2="http://schemas.microsoft.com/office/drawing/2015/06/chart">
            <c:ext xmlns:c16="http://schemas.microsoft.com/office/drawing/2014/chart" uri="{C3380CC4-5D6E-409C-BE32-E72D297353CC}">
              <c16:uniqueId val="{00000002-4BF5-4EDB-9F20-9837B2EE1B6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300</c:v>
                </c:pt>
                <c:pt idx="3">
                  <c:v>229</c:v>
                </c:pt>
                <c:pt idx="6">
                  <c:v>144</c:v>
                </c:pt>
                <c:pt idx="9">
                  <c:v>94</c:v>
                </c:pt>
                <c:pt idx="12">
                  <c:v>116</c:v>
                </c:pt>
              </c:numCache>
            </c:numRef>
          </c:val>
          <c:extLst xmlns:c16r2="http://schemas.microsoft.com/office/drawing/2015/06/chart">
            <c:ext xmlns:c16="http://schemas.microsoft.com/office/drawing/2014/chart" uri="{C3380CC4-5D6E-409C-BE32-E72D297353CC}">
              <c16:uniqueId val="{00000003-4BF5-4EDB-9F20-9837B2EE1B6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926</c:v>
                </c:pt>
                <c:pt idx="3">
                  <c:v>891</c:v>
                </c:pt>
                <c:pt idx="6">
                  <c:v>916</c:v>
                </c:pt>
                <c:pt idx="9">
                  <c:v>944</c:v>
                </c:pt>
                <c:pt idx="12">
                  <c:v>946</c:v>
                </c:pt>
              </c:numCache>
            </c:numRef>
          </c:val>
          <c:extLst xmlns:c16r2="http://schemas.microsoft.com/office/drawing/2015/06/chart">
            <c:ext xmlns:c16="http://schemas.microsoft.com/office/drawing/2014/chart" uri="{C3380CC4-5D6E-409C-BE32-E72D297353CC}">
              <c16:uniqueId val="{00000004-4BF5-4EDB-9F20-9837B2EE1B6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BF5-4EDB-9F20-9837B2EE1B6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4BF5-4EDB-9F20-9837B2EE1B6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1353</c:v>
                </c:pt>
                <c:pt idx="3">
                  <c:v>1359</c:v>
                </c:pt>
                <c:pt idx="6">
                  <c:v>1411</c:v>
                </c:pt>
                <c:pt idx="9">
                  <c:v>1521</c:v>
                </c:pt>
                <c:pt idx="12">
                  <c:v>1614</c:v>
                </c:pt>
              </c:numCache>
            </c:numRef>
          </c:val>
          <c:extLst xmlns:c16r2="http://schemas.microsoft.com/office/drawing/2015/06/chart">
            <c:ext xmlns:c16="http://schemas.microsoft.com/office/drawing/2014/chart" uri="{C3380CC4-5D6E-409C-BE32-E72D297353CC}">
              <c16:uniqueId val="{00000007-4BF5-4EDB-9F20-9837B2EE1B6F}"/>
            </c:ext>
          </c:extLst>
        </c:ser>
        <c:dLbls>
          <c:showLegendKey val="0"/>
          <c:showVal val="0"/>
          <c:showCatName val="0"/>
          <c:showSerName val="0"/>
          <c:showPercent val="0"/>
          <c:showBubbleSize val="0"/>
        </c:dLbls>
        <c:gapWidth val="100"/>
        <c:overlap val="100"/>
        <c:axId val="461366328"/>
        <c:axId val="4613655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1062</c:v>
                </c:pt>
                <c:pt idx="2">
                  <c:v>#N/A</c:v>
                </c:pt>
                <c:pt idx="3">
                  <c:v>#N/A</c:v>
                </c:pt>
                <c:pt idx="4">
                  <c:v>859</c:v>
                </c:pt>
                <c:pt idx="5">
                  <c:v>#N/A</c:v>
                </c:pt>
                <c:pt idx="6">
                  <c:v>#N/A</c:v>
                </c:pt>
                <c:pt idx="7">
                  <c:v>748</c:v>
                </c:pt>
                <c:pt idx="8">
                  <c:v>#N/A</c:v>
                </c:pt>
                <c:pt idx="9">
                  <c:v>#N/A</c:v>
                </c:pt>
                <c:pt idx="10">
                  <c:v>721</c:v>
                </c:pt>
                <c:pt idx="11">
                  <c:v>#N/A</c:v>
                </c:pt>
                <c:pt idx="12">
                  <c:v>#N/A</c:v>
                </c:pt>
                <c:pt idx="13">
                  <c:v>790</c:v>
                </c:pt>
                <c:pt idx="14">
                  <c:v>#N/A</c:v>
                </c:pt>
              </c:numCache>
            </c:numRef>
          </c:val>
          <c:smooth val="0"/>
          <c:extLst xmlns:c16r2="http://schemas.microsoft.com/office/drawing/2015/06/chart">
            <c:ext xmlns:c16="http://schemas.microsoft.com/office/drawing/2014/chart" uri="{C3380CC4-5D6E-409C-BE32-E72D297353CC}">
              <c16:uniqueId val="{00000008-4BF5-4EDB-9F20-9837B2EE1B6F}"/>
            </c:ext>
          </c:extLst>
        </c:ser>
        <c:dLbls>
          <c:showLegendKey val="0"/>
          <c:showVal val="0"/>
          <c:showCatName val="0"/>
          <c:showSerName val="0"/>
          <c:showPercent val="0"/>
          <c:showBubbleSize val="0"/>
        </c:dLbls>
        <c:marker val="1"/>
        <c:smooth val="0"/>
        <c:axId val="461366328"/>
        <c:axId val="461365544"/>
      </c:lineChart>
      <c:catAx>
        <c:axId val="461366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1365544"/>
        <c:crosses val="autoZero"/>
        <c:auto val="1"/>
        <c:lblAlgn val="ctr"/>
        <c:lblOffset val="100"/>
        <c:tickLblSkip val="1"/>
        <c:tickMarkSkip val="1"/>
        <c:noMultiLvlLbl val="0"/>
      </c:catAx>
      <c:valAx>
        <c:axId val="4613655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1366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21622</c:v>
                </c:pt>
                <c:pt idx="5">
                  <c:v>22362</c:v>
                </c:pt>
                <c:pt idx="8">
                  <c:v>23168</c:v>
                </c:pt>
                <c:pt idx="11">
                  <c:v>24077</c:v>
                </c:pt>
                <c:pt idx="14">
                  <c:v>26598</c:v>
                </c:pt>
              </c:numCache>
            </c:numRef>
          </c:val>
          <c:extLst xmlns:c16r2="http://schemas.microsoft.com/office/drawing/2015/06/chart">
            <c:ext xmlns:c16="http://schemas.microsoft.com/office/drawing/2014/chart" uri="{C3380CC4-5D6E-409C-BE32-E72D297353CC}">
              <c16:uniqueId val="{00000000-92BC-42E3-ABA5-AF1D804B0D3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320</c:v>
                </c:pt>
                <c:pt idx="5">
                  <c:v>322</c:v>
                </c:pt>
                <c:pt idx="8">
                  <c:v>308</c:v>
                </c:pt>
                <c:pt idx="11">
                  <c:v>299</c:v>
                </c:pt>
                <c:pt idx="14">
                  <c:v>294</c:v>
                </c:pt>
              </c:numCache>
            </c:numRef>
          </c:val>
          <c:extLst xmlns:c16r2="http://schemas.microsoft.com/office/drawing/2015/06/chart">
            <c:ext xmlns:c16="http://schemas.microsoft.com/office/drawing/2014/chart" uri="{C3380CC4-5D6E-409C-BE32-E72D297353CC}">
              <c16:uniqueId val="{00000001-92BC-42E3-ABA5-AF1D804B0D3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11337</c:v>
                </c:pt>
                <c:pt idx="5">
                  <c:v>11536</c:v>
                </c:pt>
                <c:pt idx="8">
                  <c:v>13309</c:v>
                </c:pt>
                <c:pt idx="11">
                  <c:v>13577</c:v>
                </c:pt>
                <c:pt idx="14">
                  <c:v>14104</c:v>
                </c:pt>
              </c:numCache>
            </c:numRef>
          </c:val>
          <c:extLst xmlns:c16r2="http://schemas.microsoft.com/office/drawing/2015/06/chart">
            <c:ext xmlns:c16="http://schemas.microsoft.com/office/drawing/2014/chart" uri="{C3380CC4-5D6E-409C-BE32-E72D297353CC}">
              <c16:uniqueId val="{00000002-92BC-42E3-ABA5-AF1D804B0D3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92BC-42E3-ABA5-AF1D804B0D3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92BC-42E3-ABA5-AF1D804B0D3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3</c:v>
                </c:pt>
                <c:pt idx="3">
                  <c:v>3</c:v>
                </c:pt>
                <c:pt idx="6">
                  <c:v>0</c:v>
                </c:pt>
                <c:pt idx="9">
                  <c:v>2</c:v>
                </c:pt>
                <c:pt idx="12">
                  <c:v>3</c:v>
                </c:pt>
              </c:numCache>
            </c:numRef>
          </c:val>
          <c:extLst xmlns:c16r2="http://schemas.microsoft.com/office/drawing/2015/06/chart">
            <c:ext xmlns:c16="http://schemas.microsoft.com/office/drawing/2014/chart" uri="{C3380CC4-5D6E-409C-BE32-E72D297353CC}">
              <c16:uniqueId val="{00000005-92BC-42E3-ABA5-AF1D804B0D3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4358</c:v>
                </c:pt>
                <c:pt idx="3">
                  <c:v>4206</c:v>
                </c:pt>
                <c:pt idx="6">
                  <c:v>4053</c:v>
                </c:pt>
                <c:pt idx="9">
                  <c:v>4009</c:v>
                </c:pt>
                <c:pt idx="12">
                  <c:v>3971</c:v>
                </c:pt>
              </c:numCache>
            </c:numRef>
          </c:val>
          <c:extLst xmlns:c16r2="http://schemas.microsoft.com/office/drawing/2015/06/chart">
            <c:ext xmlns:c16="http://schemas.microsoft.com/office/drawing/2014/chart" uri="{C3380CC4-5D6E-409C-BE32-E72D297353CC}">
              <c16:uniqueId val="{00000006-92BC-42E3-ABA5-AF1D804B0D3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998</c:v>
                </c:pt>
                <c:pt idx="3">
                  <c:v>820</c:v>
                </c:pt>
                <c:pt idx="6">
                  <c:v>707</c:v>
                </c:pt>
                <c:pt idx="9">
                  <c:v>756</c:v>
                </c:pt>
                <c:pt idx="12">
                  <c:v>750</c:v>
                </c:pt>
              </c:numCache>
            </c:numRef>
          </c:val>
          <c:extLst xmlns:c16r2="http://schemas.microsoft.com/office/drawing/2015/06/chart">
            <c:ext xmlns:c16="http://schemas.microsoft.com/office/drawing/2014/chart" uri="{C3380CC4-5D6E-409C-BE32-E72D297353CC}">
              <c16:uniqueId val="{00000007-92BC-42E3-ABA5-AF1D804B0D3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14486</c:v>
                </c:pt>
                <c:pt idx="3">
                  <c:v>14933</c:v>
                </c:pt>
                <c:pt idx="6">
                  <c:v>14756</c:v>
                </c:pt>
                <c:pt idx="9">
                  <c:v>15244</c:v>
                </c:pt>
                <c:pt idx="12">
                  <c:v>14342</c:v>
                </c:pt>
              </c:numCache>
            </c:numRef>
          </c:val>
          <c:extLst xmlns:c16r2="http://schemas.microsoft.com/office/drawing/2015/06/chart">
            <c:ext xmlns:c16="http://schemas.microsoft.com/office/drawing/2014/chart" uri="{C3380CC4-5D6E-409C-BE32-E72D297353CC}">
              <c16:uniqueId val="{00000008-92BC-42E3-ABA5-AF1D804B0D3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354</c:v>
                </c:pt>
                <c:pt idx="3">
                  <c:v>264</c:v>
                </c:pt>
                <c:pt idx="6">
                  <c:v>182</c:v>
                </c:pt>
                <c:pt idx="9">
                  <c:v>113</c:v>
                </c:pt>
                <c:pt idx="12">
                  <c:v>62</c:v>
                </c:pt>
              </c:numCache>
            </c:numRef>
          </c:val>
          <c:extLst xmlns:c16r2="http://schemas.microsoft.com/office/drawing/2015/06/chart">
            <c:ext xmlns:c16="http://schemas.microsoft.com/office/drawing/2014/chart" uri="{C3380CC4-5D6E-409C-BE32-E72D297353CC}">
              <c16:uniqueId val="{00000009-92BC-42E3-ABA5-AF1D804B0D3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16893</c:v>
                </c:pt>
                <c:pt idx="3">
                  <c:v>17912</c:v>
                </c:pt>
                <c:pt idx="6">
                  <c:v>18669</c:v>
                </c:pt>
                <c:pt idx="9">
                  <c:v>20460</c:v>
                </c:pt>
                <c:pt idx="12">
                  <c:v>24348</c:v>
                </c:pt>
              </c:numCache>
            </c:numRef>
          </c:val>
          <c:extLst xmlns:c16r2="http://schemas.microsoft.com/office/drawing/2015/06/chart">
            <c:ext xmlns:c16="http://schemas.microsoft.com/office/drawing/2014/chart" uri="{C3380CC4-5D6E-409C-BE32-E72D297353CC}">
              <c16:uniqueId val="{0000000A-92BC-42E3-ABA5-AF1D804B0D3B}"/>
            </c:ext>
          </c:extLst>
        </c:ser>
        <c:dLbls>
          <c:showLegendKey val="0"/>
          <c:showVal val="0"/>
          <c:showCatName val="0"/>
          <c:showSerName val="0"/>
          <c:showPercent val="0"/>
          <c:showBubbleSize val="0"/>
        </c:dLbls>
        <c:gapWidth val="100"/>
        <c:overlap val="100"/>
        <c:axId val="470350200"/>
        <c:axId val="4703498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3813</c:v>
                </c:pt>
                <c:pt idx="2">
                  <c:v>#N/A</c:v>
                </c:pt>
                <c:pt idx="3">
                  <c:v>#N/A</c:v>
                </c:pt>
                <c:pt idx="4">
                  <c:v>3918</c:v>
                </c:pt>
                <c:pt idx="5">
                  <c:v>#N/A</c:v>
                </c:pt>
                <c:pt idx="6">
                  <c:v>#N/A</c:v>
                </c:pt>
                <c:pt idx="7">
                  <c:v>1583</c:v>
                </c:pt>
                <c:pt idx="8">
                  <c:v>#N/A</c:v>
                </c:pt>
                <c:pt idx="9">
                  <c:v>#N/A</c:v>
                </c:pt>
                <c:pt idx="10">
                  <c:v>2632</c:v>
                </c:pt>
                <c:pt idx="11">
                  <c:v>#N/A</c:v>
                </c:pt>
                <c:pt idx="12">
                  <c:v>#N/A</c:v>
                </c:pt>
                <c:pt idx="13">
                  <c:v>2480</c:v>
                </c:pt>
                <c:pt idx="14">
                  <c:v>#N/A</c:v>
                </c:pt>
              </c:numCache>
            </c:numRef>
          </c:val>
          <c:smooth val="0"/>
          <c:extLst xmlns:c16r2="http://schemas.microsoft.com/office/drawing/2015/06/chart">
            <c:ext xmlns:c16="http://schemas.microsoft.com/office/drawing/2014/chart" uri="{C3380CC4-5D6E-409C-BE32-E72D297353CC}">
              <c16:uniqueId val="{0000000B-92BC-42E3-ABA5-AF1D804B0D3B}"/>
            </c:ext>
          </c:extLst>
        </c:ser>
        <c:dLbls>
          <c:showLegendKey val="0"/>
          <c:showVal val="0"/>
          <c:showCatName val="0"/>
          <c:showSerName val="0"/>
          <c:showPercent val="0"/>
          <c:showBubbleSize val="0"/>
        </c:dLbls>
        <c:marker val="1"/>
        <c:smooth val="0"/>
        <c:axId val="470350200"/>
        <c:axId val="470349808"/>
      </c:lineChart>
      <c:catAx>
        <c:axId val="470350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70349808"/>
        <c:crosses val="autoZero"/>
        <c:auto val="1"/>
        <c:lblAlgn val="ctr"/>
        <c:lblOffset val="100"/>
        <c:tickLblSkip val="1"/>
        <c:tickMarkSkip val="1"/>
        <c:noMultiLvlLbl val="0"/>
      </c:catAx>
      <c:valAx>
        <c:axId val="4703498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0350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15EC-4548-B462-9799C3802D04}"/>
                </c:ext>
                <c:ext xmlns:c15="http://schemas.microsoft.com/office/drawing/2012/chart" uri="{CE6537A1-D6FC-4f65-9D91-7224C49458BB}">
                  <c15:dlblFieldTable>
                    <c15:dlblFTEntry>
                      <c15:txfldGUID>{E287C496-BB2B-4080-AA4D-7177854E265B}</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15EC-4548-B462-9799C3802D04}"/>
                </c:ext>
                <c:ext xmlns:c15="http://schemas.microsoft.com/office/drawing/2012/chart" uri="{CE6537A1-D6FC-4f65-9D91-7224C49458BB}">
                  <c15:dlblFieldTable>
                    <c15:dlblFTEntry>
                      <c15:txfldGUID>{BCB3D0A2-B95B-4465-8EDC-3E9C27E32BEA}</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15EC-4548-B462-9799C3802D04}"/>
                </c:ext>
                <c:ext xmlns:c15="http://schemas.microsoft.com/office/drawing/2012/chart" uri="{CE6537A1-D6FC-4f65-9D91-7224C49458BB}">
                  <c15:dlblFieldTable>
                    <c15:dlblFTEntry>
                      <c15:txfldGUID>{82957582-EB82-4C83-BF10-8D059F49454C}</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15EC-4548-B462-9799C3802D04}"/>
                </c:ext>
                <c:ext xmlns:c15="http://schemas.microsoft.com/office/drawing/2012/chart" uri="{CE6537A1-D6FC-4f65-9D91-7224C49458BB}">
                  <c15:dlblFieldTable>
                    <c15:dlblFTEntry>
                      <c15:txfldGUID>{56991E53-6078-4A35-90FE-2492C225F751}</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15EC-4548-B462-9799C3802D04}"/>
                </c:ext>
                <c:ext xmlns:c15="http://schemas.microsoft.com/office/drawing/2012/chart" uri="{CE6537A1-D6FC-4f65-9D91-7224C49458BB}">
                  <c15:dlblFieldTable>
                    <c15:dlblFTEntry>
                      <c15:txfldGUID>{C19355C7-CE8F-4554-8F44-DCEABFCAA7AF}</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15EC-4548-B462-9799C3802D04}"/>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15EC-4548-B462-9799C3802D04}"/>
                </c:ext>
                <c:ext xmlns:c15="http://schemas.microsoft.com/office/drawing/2012/chart" uri="{CE6537A1-D6FC-4f65-9D91-7224C49458BB}">
                  <c15:dlblFieldTable>
                    <c15:dlblFTEntry>
                      <c15:txfldGUID>{E3721F78-1D85-4693-B1B7-15E1101D9F34}</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15EC-4548-B462-9799C3802D04}"/>
                </c:ext>
                <c:ext xmlns:c15="http://schemas.microsoft.com/office/drawing/2012/chart" uri="{CE6537A1-D6FC-4f65-9D91-7224C49458BB}">
                  <c15:dlblFieldTable>
                    <c15:dlblFTEntry>
                      <c15:txfldGUID>{93F9284D-39EF-43D8-ABB8-C4630572A6EC}</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15EC-4548-B462-9799C3802D04}"/>
                </c:ext>
                <c:ext xmlns:c15="http://schemas.microsoft.com/office/drawing/2012/chart" uri="{CE6537A1-D6FC-4f65-9D91-7224C49458BB}">
                  <c15:dlblFieldTable>
                    <c15:dlblFTEntry>
                      <c15:txfldGUID>{5376FC6E-507E-4311-9CAD-8DC2F4C3613B}</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15EC-4548-B462-9799C3802D04}"/>
                </c:ext>
                <c:ext xmlns:c15="http://schemas.microsoft.com/office/drawing/2012/chart" uri="{CE6537A1-D6FC-4f65-9D91-7224C49458BB}">
                  <c15:dlblFieldTable>
                    <c15:dlblFTEntry>
                      <c15:txfldGUID>{3E946148-D16F-418E-9D25-9D4AFA796B96}</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5EC-4548-B462-9799C3802D04}"/>
                </c:ext>
                <c:ext xmlns:c15="http://schemas.microsoft.com/office/drawing/2012/chart" uri="{CE6537A1-D6FC-4f65-9D91-7224C49458BB}">
                  <c15:dlblFieldTable>
                    <c15:dlblFTEntry>
                      <c15:txfldGUID>{B676FAE6-B2C2-463F-BB98-4E446FAF57F7}</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15EC-4548-B462-9799C3802D04}"/>
            </c:ext>
          </c:extLst>
        </c:ser>
        <c:dLbls>
          <c:showLegendKey val="0"/>
          <c:showVal val="0"/>
          <c:showCatName val="0"/>
          <c:showSerName val="0"/>
          <c:showPercent val="0"/>
          <c:showBubbleSize val="0"/>
        </c:dLbls>
        <c:axId val="470350592"/>
        <c:axId val="470354120"/>
      </c:scatterChart>
      <c:valAx>
        <c:axId val="47035059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0354120"/>
        <c:crosses val="autoZero"/>
        <c:crossBetween val="midCat"/>
      </c:valAx>
      <c:valAx>
        <c:axId val="47035412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03505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3.4713745597121835E-2"/>
                  <c:y val="-6.2527233115468414E-2"/>
                </c:manualLayout>
              </c:layout>
              <c:tx>
                <c:strRef>
                  <c:f>公会計指標分析・財政指標組合せ分析表!$K$72</c:f>
                  <c:strCache>
                    <c:ptCount val="1"/>
                    <c:pt idx="0">
                      <c:v>H23</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E7E7-43D8-BE23-B32C00AAA259}"/>
                </c:ext>
                <c:ext xmlns:c15="http://schemas.microsoft.com/office/drawing/2012/chart" uri="{CE6537A1-D6FC-4f65-9D91-7224C49458BB}">
                  <c15:dlblFieldTable>
                    <c15:dlblFTEntry>
                      <c15:txfldGUID>{DAE11ECE-7158-4BCE-A0D8-7C8C6D46D5E6}</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E7E7-43D8-BE23-B32C00AAA259}"/>
                </c:ext>
                <c:ext xmlns:c15="http://schemas.microsoft.com/office/drawing/2012/chart" uri="{CE6537A1-D6FC-4f65-9D91-7224C49458BB}">
                  <c15:dlblFieldTable>
                    <c15:dlblFTEntry>
                      <c15:txfldGUID>{980B3420-359C-4B96-B75F-3EA1E5795B9C}</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E7E7-43D8-BE23-B32C00AAA259}"/>
                </c:ext>
                <c:ext xmlns:c15="http://schemas.microsoft.com/office/drawing/2012/chart" uri="{CE6537A1-D6FC-4f65-9D91-7224C49458BB}">
                  <c15:dlblFieldTable>
                    <c15:dlblFTEntry>
                      <c15:txfldGUID>{E02738A0-A1A5-4E41-93BE-50A81585AA8A}</c15:txfldGUID>
                      <c15:f>公会計指標分析・財政指標組合せ分析表!$M$72</c15:f>
                      <c15:dlblFieldTableCache>
                        <c:ptCount val="1"/>
                        <c:pt idx="0">
                          <c:v>H25</c:v>
                        </c:pt>
                      </c15:dlblFieldTableCache>
                    </c15:dlblFTEntry>
                  </c15:dlblFieldTable>
                  <c15:showDataLabelsRange val="0"/>
                </c:ext>
              </c:extLst>
            </c:dLbl>
            <c:dLbl>
              <c:idx val="3"/>
              <c:layout>
                <c:manualLayout>
                  <c:x val="-2.3468588314285579E-2"/>
                  <c:y val="-6.2527233115468414E-2"/>
                </c:manualLayout>
              </c:layout>
              <c:tx>
                <c:strRef>
                  <c:f>公会計指標分析・財政指標組合せ分析表!$N$72</c:f>
                  <c:strCache>
                    <c:ptCount val="1"/>
                    <c:pt idx="0">
                      <c:v>H26</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E7E7-43D8-BE23-B32C00AAA259}"/>
                </c:ext>
                <c:ext xmlns:c15="http://schemas.microsoft.com/office/drawing/2012/chart" uri="{CE6537A1-D6FC-4f65-9D91-7224C49458BB}">
                  <c15:dlblFieldTable>
                    <c15:dlblFTEntry>
                      <c15:txfldGUID>{E6FD0959-68F8-4EC2-A5CF-752B7D438CFB}</c15:txfldGUID>
                      <c15:f>公会計指標分析・財政指標組合せ分析表!$N$72</c15:f>
                      <c15:dlblFieldTableCache>
                        <c:ptCount val="1"/>
                        <c:pt idx="0">
                          <c:v>H26</c:v>
                        </c:pt>
                      </c15:dlblFieldTableCache>
                    </c15:dlblFTEntry>
                  </c15:dlblFieldTable>
                  <c15:showDataLabelsRange val="0"/>
                </c:ext>
              </c:extLst>
            </c:dLbl>
            <c:dLbl>
              <c:idx val="4"/>
              <c:layout>
                <c:manualLayout>
                  <c:x val="-3.9942336209341803E-2"/>
                  <c:y val="-6.2527233115468414E-2"/>
                </c:manualLayout>
              </c:layout>
              <c:tx>
                <c:strRef>
                  <c:f>公会計指標分析・財政指標組合せ分析表!$O$72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E7E7-43D8-BE23-B32C00AAA259}"/>
                </c:ext>
                <c:ext xmlns:c15="http://schemas.microsoft.com/office/drawing/2012/chart" uri="{CE6537A1-D6FC-4f65-9D91-7224C49458BB}">
                  <c15:dlblFieldTable>
                    <c15:dlblFTEntry>
                      <c15:txfldGUID>{4CAD29EE-5A79-4AA0-8328-7BB9D774D6A8}</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9.3000000000000007</c:v>
                </c:pt>
                <c:pt idx="1">
                  <c:v>8.5</c:v>
                </c:pt>
                <c:pt idx="2">
                  <c:v>7.6</c:v>
                </c:pt>
                <c:pt idx="3">
                  <c:v>6.6</c:v>
                </c:pt>
                <c:pt idx="4">
                  <c:v>6.5</c:v>
                </c:pt>
              </c:numCache>
            </c:numRef>
          </c:xVal>
          <c:yVal>
            <c:numRef>
              <c:f>公会計指標分析・財政指標組合せ分析表!$K$73:$O$73</c:f>
              <c:numCache>
                <c:formatCode>#,##0.0;"▲ "#,##0.0</c:formatCode>
                <c:ptCount val="5"/>
                <c:pt idx="0">
                  <c:v>32.6</c:v>
                </c:pt>
                <c:pt idx="1">
                  <c:v>33.700000000000003</c:v>
                </c:pt>
                <c:pt idx="2">
                  <c:v>13.5</c:v>
                </c:pt>
                <c:pt idx="3">
                  <c:v>22.8</c:v>
                </c:pt>
                <c:pt idx="4">
                  <c:v>21.6</c:v>
                </c:pt>
              </c:numCache>
            </c:numRef>
          </c:yVal>
          <c:smooth val="0"/>
          <c:extLst xmlns:c16r2="http://schemas.microsoft.com/office/drawing/2015/06/chart">
            <c:ext xmlns:c16="http://schemas.microsoft.com/office/drawing/2014/chart" uri="{C3380CC4-5D6E-409C-BE32-E72D297353CC}">
              <c16:uniqueId val="{00000005-E7E7-43D8-BE23-B32C00AAA259}"/>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E7E7-43D8-BE23-B32C00AAA259}"/>
                </c:ext>
                <c:ext xmlns:c15="http://schemas.microsoft.com/office/drawing/2012/chart" uri="{CE6537A1-D6FC-4f65-9D91-7224C49458BB}">
                  <c15:dlblFieldTable>
                    <c15:dlblFTEntry>
                      <c15:txfldGUID>{5D6957B5-E9C7-49C8-BD17-35AC542E42C3}</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E7E7-43D8-BE23-B32C00AAA259}"/>
                </c:ext>
                <c:ext xmlns:c15="http://schemas.microsoft.com/office/drawing/2012/chart" uri="{CE6537A1-D6FC-4f65-9D91-7224C49458BB}">
                  <c15:dlblFieldTable>
                    <c15:dlblFTEntry>
                      <c15:txfldGUID>{4C6D13AA-78DF-49E9-9414-D55CF6A7ADA5}</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E7E7-43D8-BE23-B32C00AAA259}"/>
                </c:ext>
                <c:ext xmlns:c15="http://schemas.microsoft.com/office/drawing/2012/chart" uri="{CE6537A1-D6FC-4f65-9D91-7224C49458BB}">
                  <c15:dlblFieldTable>
                    <c15:dlblFTEntry>
                      <c15:txfldGUID>{2D1CDC19-32EA-43AD-89AF-5D399632E5C2}</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E7E7-43D8-BE23-B32C00AAA259}"/>
                </c:ext>
                <c:ext xmlns:c15="http://schemas.microsoft.com/office/drawing/2012/chart" uri="{CE6537A1-D6FC-4f65-9D91-7224C49458BB}">
                  <c15:dlblFieldTable>
                    <c15:dlblFTEntry>
                      <c15:txfldGUID>{116CDE85-2688-467A-BFEF-0F25BB091BCC}</c15:txfldGUID>
                      <c15:f>公会計指標分析・財政指標組合せ分析表!$N$72</c15:f>
                      <c15:dlblFieldTableCache>
                        <c:ptCount val="1"/>
                        <c:pt idx="0">
                          <c:v>H26</c:v>
                        </c:pt>
                      </c15:dlblFieldTableCache>
                    </c15:dlblFTEntry>
                  </c15:dlblFieldTable>
                  <c15:showDataLabelsRange val="0"/>
                </c:ext>
              </c:extLst>
            </c:dLbl>
            <c:dLbl>
              <c:idx val="4"/>
              <c:layout>
                <c:manualLayout>
                  <c:x val="-2.8697178926505595E-2"/>
                  <c:y val="-6.2527233115468414E-2"/>
                </c:manualLayout>
              </c:layout>
              <c:tx>
                <c:strRef>
                  <c:f>公会計指標分析・財政指標組合せ分析表!$O$72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E7E7-43D8-BE23-B32C00AAA259}"/>
                </c:ext>
                <c:ext xmlns:c15="http://schemas.microsoft.com/office/drawing/2012/chart" uri="{CE6537A1-D6FC-4f65-9D91-7224C49458BB}">
                  <c15:dlblFieldTable>
                    <c15:dlblFTEntry>
                      <c15:txfldGUID>{B7AC280D-57D0-4DBC-BB5C-6EF203964C57}</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13.5</c:v>
                </c:pt>
                <c:pt idx="1">
                  <c:v>12.4</c:v>
                </c:pt>
                <c:pt idx="2">
                  <c:v>11.5</c:v>
                </c:pt>
                <c:pt idx="3">
                  <c:v>10.4</c:v>
                </c:pt>
                <c:pt idx="4">
                  <c:v>9.5</c:v>
                </c:pt>
              </c:numCache>
            </c:numRef>
          </c:xVal>
          <c:yVal>
            <c:numRef>
              <c:f>公会計指標分析・財政指標組合せ分析表!$K$77:$O$77</c:f>
              <c:numCache>
                <c:formatCode>#,##0.0;"▲ "#,##0.0</c:formatCode>
                <c:ptCount val="5"/>
                <c:pt idx="0">
                  <c:v>75.900000000000006</c:v>
                </c:pt>
                <c:pt idx="1">
                  <c:v>64.599999999999994</c:v>
                </c:pt>
                <c:pt idx="2">
                  <c:v>52.8</c:v>
                </c:pt>
                <c:pt idx="3">
                  <c:v>48.6</c:v>
                </c:pt>
                <c:pt idx="4">
                  <c:v>32.799999999999997</c:v>
                </c:pt>
              </c:numCache>
            </c:numRef>
          </c:yVal>
          <c:smooth val="0"/>
          <c:extLst xmlns:c16r2="http://schemas.microsoft.com/office/drawing/2015/06/chart">
            <c:ext xmlns:c16="http://schemas.microsoft.com/office/drawing/2014/chart" uri="{C3380CC4-5D6E-409C-BE32-E72D297353CC}">
              <c16:uniqueId val="{0000000B-E7E7-43D8-BE23-B32C00AAA259}"/>
            </c:ext>
          </c:extLst>
        </c:ser>
        <c:dLbls>
          <c:showLegendKey val="0"/>
          <c:showVal val="0"/>
          <c:showCatName val="0"/>
          <c:showSerName val="0"/>
          <c:showPercent val="0"/>
          <c:showBubbleSize val="0"/>
        </c:dLbls>
        <c:axId val="470350984"/>
        <c:axId val="470355296"/>
      </c:scatterChart>
      <c:valAx>
        <c:axId val="470350984"/>
        <c:scaling>
          <c:orientation val="minMax"/>
          <c:max val="14.1"/>
          <c:min val="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0355296"/>
        <c:crosses val="autoZero"/>
        <c:crossBetween val="midCat"/>
      </c:valAx>
      <c:valAx>
        <c:axId val="470355296"/>
        <c:scaling>
          <c:orientation val="minMax"/>
          <c:max val="87"/>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035098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茨城県稲敷市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実質公債費比率の分子については，</a:t>
          </a:r>
          <a:r>
            <a:rPr kumimoji="1" lang="en-US" altLang="ja-JP" sz="1300">
              <a:solidFill>
                <a:schemeClr val="dk1"/>
              </a:solidFill>
              <a:effectLst/>
              <a:latin typeface="+mn-lt"/>
              <a:ea typeface="+mn-ea"/>
              <a:cs typeface="+mn-cs"/>
            </a:rPr>
            <a:t>H26</a:t>
          </a:r>
          <a:r>
            <a:rPr kumimoji="1" lang="ja-JP" altLang="en-US" sz="1300">
              <a:solidFill>
                <a:schemeClr val="dk1"/>
              </a:solidFill>
              <a:effectLst/>
              <a:latin typeface="+mn-lt"/>
              <a:ea typeface="+mn-ea"/>
              <a:cs typeface="+mn-cs"/>
            </a:rPr>
            <a:t>年度まで減少を続けてきたが，</a:t>
          </a:r>
          <a:r>
            <a:rPr kumimoji="1" lang="en-US" altLang="ja-JP" sz="1300">
              <a:solidFill>
                <a:schemeClr val="dk1"/>
              </a:solidFill>
              <a:effectLst/>
              <a:latin typeface="+mn-lt"/>
              <a:ea typeface="+mn-ea"/>
              <a:cs typeface="+mn-cs"/>
            </a:rPr>
            <a:t>H27</a:t>
          </a:r>
          <a:r>
            <a:rPr kumimoji="1" lang="ja-JP" altLang="en-US" sz="1300">
              <a:solidFill>
                <a:schemeClr val="dk1"/>
              </a:solidFill>
              <a:effectLst/>
              <a:latin typeface="+mn-lt"/>
              <a:ea typeface="+mn-ea"/>
              <a:cs typeface="+mn-cs"/>
            </a:rPr>
            <a:t>年度で</a:t>
          </a:r>
          <a:r>
            <a:rPr kumimoji="1" lang="en-US" altLang="ja-JP" sz="1300">
              <a:solidFill>
                <a:schemeClr val="dk1"/>
              </a:solidFill>
              <a:effectLst/>
              <a:latin typeface="+mn-lt"/>
              <a:ea typeface="+mn-ea"/>
              <a:cs typeface="+mn-cs"/>
            </a:rPr>
            <a:t>69</a:t>
          </a:r>
          <a:r>
            <a:rPr kumimoji="1" lang="ja-JP" altLang="en-US" sz="1300">
              <a:solidFill>
                <a:schemeClr val="dk1"/>
              </a:solidFill>
              <a:effectLst/>
              <a:latin typeface="+mn-lt"/>
              <a:ea typeface="+mn-ea"/>
              <a:cs typeface="+mn-cs"/>
            </a:rPr>
            <a:t>百万円の増加となった。要因としては</a:t>
          </a:r>
          <a:r>
            <a:rPr kumimoji="1" lang="ja-JP" altLang="ja-JP" sz="1300">
              <a:solidFill>
                <a:schemeClr val="dk1"/>
              </a:solidFill>
              <a:effectLst/>
              <a:latin typeface="+mn-lt"/>
              <a:ea typeface="+mn-ea"/>
              <a:cs typeface="+mn-cs"/>
            </a:rPr>
            <a:t>算入公債費等の増加額</a:t>
          </a:r>
          <a:r>
            <a:rPr kumimoji="1" lang="ja-JP" altLang="en-US" sz="1300">
              <a:solidFill>
                <a:schemeClr val="dk1"/>
              </a:solidFill>
              <a:effectLst/>
              <a:latin typeface="+mn-lt"/>
              <a:ea typeface="+mn-ea"/>
              <a:cs typeface="+mn-cs"/>
            </a:rPr>
            <a:t>を元利償還金等の増加額</a:t>
          </a:r>
          <a:r>
            <a:rPr kumimoji="1" lang="ja-JP" altLang="ja-JP" sz="1300">
              <a:solidFill>
                <a:schemeClr val="dk1"/>
              </a:solidFill>
              <a:effectLst/>
              <a:latin typeface="+mn-lt"/>
              <a:ea typeface="+mn-ea"/>
              <a:cs typeface="+mn-cs"/>
            </a:rPr>
            <a:t>が上回ったため</a:t>
          </a:r>
          <a:r>
            <a:rPr kumimoji="1" lang="ja-JP" altLang="en-US" sz="1300">
              <a:solidFill>
                <a:schemeClr val="dk1"/>
              </a:solidFill>
              <a:effectLst/>
              <a:latin typeface="+mn-lt"/>
              <a:ea typeface="+mn-ea"/>
              <a:cs typeface="+mn-cs"/>
            </a:rPr>
            <a:t>で，特に元利償還金が</a:t>
          </a:r>
          <a:r>
            <a:rPr kumimoji="1" lang="en-US" altLang="ja-JP" sz="1300">
              <a:solidFill>
                <a:schemeClr val="dk1"/>
              </a:solidFill>
              <a:effectLst/>
              <a:latin typeface="+mn-lt"/>
              <a:ea typeface="+mn-ea"/>
              <a:cs typeface="+mn-cs"/>
            </a:rPr>
            <a:t>93</a:t>
          </a:r>
          <a:r>
            <a:rPr kumimoji="1" lang="ja-JP" altLang="ja-JP" sz="1300">
              <a:solidFill>
                <a:schemeClr val="dk1"/>
              </a:solidFill>
              <a:effectLst/>
              <a:latin typeface="+mn-lt"/>
              <a:ea typeface="+mn-ea"/>
              <a:cs typeface="+mn-cs"/>
            </a:rPr>
            <a:t>百万円</a:t>
          </a:r>
          <a:r>
            <a:rPr kumimoji="1" lang="ja-JP" altLang="en-US" sz="1300">
              <a:solidFill>
                <a:schemeClr val="dk1"/>
              </a:solidFill>
              <a:effectLst/>
              <a:latin typeface="+mn-lt"/>
              <a:ea typeface="+mn-ea"/>
              <a:cs typeface="+mn-cs"/>
            </a:rPr>
            <a:t>の増加と大きくなっている</a:t>
          </a:r>
          <a:r>
            <a:rPr kumimoji="1" lang="ja-JP" altLang="ja-JP" sz="1300">
              <a:solidFill>
                <a:schemeClr val="dk1"/>
              </a:solidFill>
              <a:effectLst/>
              <a:latin typeface="+mn-lt"/>
              <a:ea typeface="+mn-ea"/>
              <a:cs typeface="+mn-cs"/>
            </a:rPr>
            <a:t>。</a:t>
          </a:r>
          <a:endParaRPr lang="ja-JP" altLang="ja-JP" sz="1300">
            <a:effectLst/>
          </a:endParaRPr>
        </a:p>
        <a:p>
          <a:r>
            <a:rPr kumimoji="1" lang="ja-JP" altLang="ja-JP" sz="1300">
              <a:solidFill>
                <a:schemeClr val="dk1"/>
              </a:solidFill>
              <a:effectLst/>
              <a:latin typeface="+mn-lt"/>
              <a:ea typeface="+mn-ea"/>
              <a:cs typeface="+mn-cs"/>
            </a:rPr>
            <a:t>　元利償還金が増加している要因は合併特例債及び臨時財政対策債の償還額が増加しているためであり，算入公債費等については臨時財政対策債に係る増加が主な要因となっている。今後は元利償還金等と算入公債費等がそれぞれ増加し，少しずつ実質公債費比率が増加していくことが予想されることから，急激な上昇が生じないよう財政的に有利な地方債の活用と計画的な借入を行っていく方針である。</a:t>
          </a:r>
          <a:endParaRPr lang="ja-JP" altLang="ja-JP" sz="13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茨城県稲敷市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将来負担額については一般会計等に係る地方</a:t>
          </a:r>
          <a:r>
            <a:rPr kumimoji="1" lang="ja-JP" altLang="en-US" sz="1300">
              <a:solidFill>
                <a:schemeClr val="dk1"/>
              </a:solidFill>
              <a:effectLst/>
              <a:latin typeface="+mn-lt"/>
              <a:ea typeface="+mn-ea"/>
              <a:cs typeface="+mn-cs"/>
            </a:rPr>
            <a:t>債</a:t>
          </a:r>
          <a:r>
            <a:rPr kumimoji="1" lang="ja-JP" altLang="ja-JP" sz="1300">
              <a:solidFill>
                <a:schemeClr val="dk1"/>
              </a:solidFill>
              <a:effectLst/>
              <a:latin typeface="+mn-lt"/>
              <a:ea typeface="+mn-ea"/>
              <a:cs typeface="+mn-cs"/>
            </a:rPr>
            <a:t>の現在高の増加（合併特例債及び臨時財政対策債の増加）が主な要因となり前年度から</a:t>
          </a:r>
          <a:r>
            <a:rPr kumimoji="1" lang="en-US" altLang="ja-JP" sz="1300">
              <a:solidFill>
                <a:schemeClr val="dk1"/>
              </a:solidFill>
              <a:effectLst/>
              <a:latin typeface="+mn-lt"/>
              <a:ea typeface="+mn-ea"/>
              <a:cs typeface="+mn-cs"/>
            </a:rPr>
            <a:t>2,892</a:t>
          </a:r>
          <a:r>
            <a:rPr kumimoji="1" lang="ja-JP" altLang="ja-JP" sz="1300">
              <a:solidFill>
                <a:schemeClr val="dk1"/>
              </a:solidFill>
              <a:effectLst/>
              <a:latin typeface="+mn-lt"/>
              <a:ea typeface="+mn-ea"/>
              <a:cs typeface="+mn-cs"/>
            </a:rPr>
            <a:t>百万円の増加となっている。</a:t>
          </a:r>
          <a:endParaRPr lang="ja-JP" altLang="ja-JP" sz="1300">
            <a:effectLst/>
          </a:endParaRPr>
        </a:p>
        <a:p>
          <a:r>
            <a:rPr kumimoji="1" lang="ja-JP" altLang="ja-JP" sz="1300">
              <a:solidFill>
                <a:schemeClr val="dk1"/>
              </a:solidFill>
              <a:effectLst/>
              <a:latin typeface="+mn-lt"/>
              <a:ea typeface="+mn-ea"/>
              <a:cs typeface="+mn-cs"/>
            </a:rPr>
            <a:t>　充当可能財源等については，基準財政需要額算入見込額が</a:t>
          </a:r>
          <a:r>
            <a:rPr kumimoji="1" lang="ja-JP" altLang="en-US" sz="1300">
              <a:solidFill>
                <a:schemeClr val="dk1"/>
              </a:solidFill>
              <a:effectLst/>
              <a:latin typeface="+mn-lt"/>
              <a:ea typeface="+mn-ea"/>
              <a:cs typeface="+mn-cs"/>
            </a:rPr>
            <a:t>合併特例債</a:t>
          </a:r>
          <a:r>
            <a:rPr kumimoji="1" lang="ja-JP" altLang="ja-JP" sz="1300">
              <a:solidFill>
                <a:schemeClr val="dk1"/>
              </a:solidFill>
              <a:effectLst/>
              <a:latin typeface="+mn-lt"/>
              <a:ea typeface="+mn-ea"/>
              <a:cs typeface="+mn-cs"/>
            </a:rPr>
            <a:t>を中心とした公債費の増加，充当可能</a:t>
          </a:r>
          <a:r>
            <a:rPr kumimoji="1" lang="ja-JP" altLang="en-US" sz="1300">
              <a:solidFill>
                <a:schemeClr val="dk1"/>
              </a:solidFill>
              <a:effectLst/>
              <a:latin typeface="+mn-lt"/>
              <a:ea typeface="+mn-ea"/>
              <a:cs typeface="+mn-cs"/>
            </a:rPr>
            <a:t>基金</a:t>
          </a:r>
          <a:r>
            <a:rPr kumimoji="1" lang="ja-JP" altLang="ja-JP" sz="1300">
              <a:solidFill>
                <a:schemeClr val="dk1"/>
              </a:solidFill>
              <a:effectLst/>
              <a:latin typeface="+mn-lt"/>
              <a:ea typeface="+mn-ea"/>
              <a:cs typeface="+mn-cs"/>
            </a:rPr>
            <a:t>が財政調整基金を主に残高が増加していることにより前年度から</a:t>
          </a:r>
          <a:r>
            <a:rPr kumimoji="1" lang="en-US" altLang="ja-JP" sz="1300">
              <a:solidFill>
                <a:schemeClr val="dk1"/>
              </a:solidFill>
              <a:effectLst/>
              <a:latin typeface="+mn-lt"/>
              <a:ea typeface="+mn-ea"/>
              <a:cs typeface="+mn-cs"/>
            </a:rPr>
            <a:t>3,043</a:t>
          </a:r>
          <a:r>
            <a:rPr kumimoji="1" lang="ja-JP" altLang="ja-JP" sz="1300">
              <a:solidFill>
                <a:schemeClr val="dk1"/>
              </a:solidFill>
              <a:effectLst/>
              <a:latin typeface="+mn-lt"/>
              <a:ea typeface="+mn-ea"/>
              <a:cs typeface="+mn-cs"/>
            </a:rPr>
            <a:t>百万円増加している。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将来負担額及び充当可能財源等がそれぞれ増加しているが，充当可能財源等の増加が上回っているため，将来負担比率の分子は前年度から</a:t>
          </a:r>
          <a:r>
            <a:rPr kumimoji="1" lang="en-US" altLang="ja-JP" sz="1300">
              <a:solidFill>
                <a:schemeClr val="dk1"/>
              </a:solidFill>
              <a:effectLst/>
              <a:latin typeface="+mn-lt"/>
              <a:ea typeface="+mn-ea"/>
              <a:cs typeface="+mn-cs"/>
            </a:rPr>
            <a:t>152</a:t>
          </a:r>
          <a:r>
            <a:rPr kumimoji="1" lang="ja-JP" altLang="en-US" sz="1300">
              <a:solidFill>
                <a:schemeClr val="dk1"/>
              </a:solidFill>
              <a:effectLst/>
              <a:latin typeface="+mn-lt"/>
              <a:ea typeface="+mn-ea"/>
              <a:cs typeface="+mn-cs"/>
            </a:rPr>
            <a:t>百万円の減少となっている。</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　今後についても合併特例債及び臨時財政対策債の発行が予定されており，将来負担額が増加していくことが予想されるため，実質公債費比率と同様に急激な上昇が生じないよう計画的な借入を行っていく方針である。</a:t>
          </a:r>
          <a:endParaRPr lang="ja-JP" altLang="ja-JP" sz="13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茨城県稲敷市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43,593
42,730
205.81
24,361,949
23,234,220
946,116
13,307,438
24,348,476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21.6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茨城県稲敷市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43,593
42,730
205.81
24,361,949
23,234,220
946,116
13,307,438
24,348,476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21.6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茨城県稲敷市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43,593
42,730
205.81
24,361,949
23,234,220
946,116
13,307,438
24,348,476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21.6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茨城県稲敷市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43,593
42,730
205.81
24,361,949
23,234,220
946,116
13,307,438
24,348,476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21.6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基準財政収入額が地方消費税交付金の増などにより前年度より</a:t>
          </a:r>
          <a:r>
            <a:rPr kumimoji="1" lang="en-US" altLang="ja-JP" sz="1300">
              <a:solidFill>
                <a:schemeClr val="dk1"/>
              </a:solidFill>
              <a:effectLst/>
              <a:latin typeface="+mn-lt"/>
              <a:ea typeface="+mn-ea"/>
              <a:cs typeface="+mn-cs"/>
            </a:rPr>
            <a:t>67</a:t>
          </a:r>
          <a:r>
            <a:rPr kumimoji="1" lang="ja-JP" altLang="ja-JP" sz="1300">
              <a:solidFill>
                <a:schemeClr val="dk1"/>
              </a:solidFill>
              <a:effectLst/>
              <a:latin typeface="+mn-lt"/>
              <a:ea typeface="+mn-ea"/>
              <a:cs typeface="+mn-cs"/>
            </a:rPr>
            <a:t>百万円増加しているが，基準財政需要額も臨時財政対策債などの公債費の増などにより増加しているため，前年度と同数の０．５４となっている。類似団体内順位は昨年度から７ポイント上昇し１０位となっているが，今後は生産人口の減による市税の減少や公債費の増加により本指数の減が予想されることから，補助金を活用した企業誘致による法人住民税の増や市税の徴収率アップの取り組みを継続して進め本指数の向上を図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159808</xdr:rowOff>
    </xdr:from>
    <xdr:to>
      <xdr:col>7</xdr:col>
      <xdr:colOff>152400</xdr:colOff>
      <xdr:row>45</xdr:row>
      <xdr:rowOff>13758</xdr:rowOff>
    </xdr:to>
    <xdr:cxnSp macro="">
      <xdr:nvCxnSpPr>
        <xdr:cNvPr id="63" name="直線コネクタ 62"/>
        <xdr:cNvCxnSpPr/>
      </xdr:nvCxnSpPr>
      <xdr:spPr>
        <a:xfrm flipV="1">
          <a:off x="4953000" y="6160558"/>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4"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5" name="直線コネクタ 64"/>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74735</xdr:rowOff>
    </xdr:from>
    <xdr:ext cx="762000" cy="259045"/>
    <xdr:sp macro="" textlink="">
      <xdr:nvSpPr>
        <xdr:cNvPr id="66" name="財政力最大値テキスト"/>
        <xdr:cNvSpPr txBox="1"/>
      </xdr:nvSpPr>
      <xdr:spPr>
        <a:xfrm>
          <a:off x="5041900" y="5904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7</xdr:col>
      <xdr:colOff>63500</xdr:colOff>
      <xdr:row>35</xdr:row>
      <xdr:rowOff>159808</xdr:rowOff>
    </xdr:from>
    <xdr:to>
      <xdr:col>7</xdr:col>
      <xdr:colOff>241300</xdr:colOff>
      <xdr:row>35</xdr:row>
      <xdr:rowOff>159808</xdr:rowOff>
    </xdr:to>
    <xdr:cxnSp macro="">
      <xdr:nvCxnSpPr>
        <xdr:cNvPr id="67" name="直線コネクタ 66"/>
        <xdr:cNvCxnSpPr/>
      </xdr:nvCxnSpPr>
      <xdr:spPr>
        <a:xfrm>
          <a:off x="4864100" y="616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76200</xdr:rowOff>
    </xdr:from>
    <xdr:to>
      <xdr:col>7</xdr:col>
      <xdr:colOff>152400</xdr:colOff>
      <xdr:row>41</xdr:row>
      <xdr:rowOff>76200</xdr:rowOff>
    </xdr:to>
    <xdr:cxnSp macro="">
      <xdr:nvCxnSpPr>
        <xdr:cNvPr id="68" name="直線コネクタ 67"/>
        <xdr:cNvCxnSpPr/>
      </xdr:nvCxnSpPr>
      <xdr:spPr>
        <a:xfrm>
          <a:off x="4114800" y="7105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67327</xdr:rowOff>
    </xdr:from>
    <xdr:ext cx="762000" cy="259045"/>
    <xdr:sp macro="" textlink="">
      <xdr:nvSpPr>
        <xdr:cNvPr id="69"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76200</xdr:rowOff>
    </xdr:from>
    <xdr:to>
      <xdr:col>6</xdr:col>
      <xdr:colOff>0</xdr:colOff>
      <xdr:row>41</xdr:row>
      <xdr:rowOff>76200</xdr:rowOff>
    </xdr:to>
    <xdr:cxnSp macro="">
      <xdr:nvCxnSpPr>
        <xdr:cNvPr id="71" name="直線コネクタ 70"/>
        <xdr:cNvCxnSpPr/>
      </xdr:nvCxnSpPr>
      <xdr:spPr>
        <a:xfrm>
          <a:off x="3225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34925</xdr:rowOff>
    </xdr:from>
    <xdr:to>
      <xdr:col>6</xdr:col>
      <xdr:colOff>50800</xdr:colOff>
      <xdr:row>42</xdr:row>
      <xdr:rowOff>136525</xdr:rowOff>
    </xdr:to>
    <xdr:sp macro="" textlink="">
      <xdr:nvSpPr>
        <xdr:cNvPr id="72" name="フローチャート : 判断 71"/>
        <xdr:cNvSpPr/>
      </xdr:nvSpPr>
      <xdr:spPr>
        <a:xfrm>
          <a:off x="4064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121302</xdr:rowOff>
    </xdr:from>
    <xdr:ext cx="736600" cy="259045"/>
    <xdr:sp macro="" textlink="">
      <xdr:nvSpPr>
        <xdr:cNvPr id="73" name="テキスト ボックス 72"/>
        <xdr:cNvSpPr txBox="1"/>
      </xdr:nvSpPr>
      <xdr:spPr>
        <a:xfrm>
          <a:off x="3733800" y="732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76200</xdr:rowOff>
    </xdr:from>
    <xdr:to>
      <xdr:col>4</xdr:col>
      <xdr:colOff>482600</xdr:colOff>
      <xdr:row>41</xdr:row>
      <xdr:rowOff>76200</xdr:rowOff>
    </xdr:to>
    <xdr:cxnSp macro="">
      <xdr:nvCxnSpPr>
        <xdr:cNvPr id="74" name="直線コネクタ 73"/>
        <xdr:cNvCxnSpPr/>
      </xdr:nvCxnSpPr>
      <xdr:spPr>
        <a:xfrm>
          <a:off x="2336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5" name="フローチャート : 判断 74"/>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121302</xdr:rowOff>
    </xdr:from>
    <xdr:ext cx="762000" cy="259045"/>
    <xdr:sp macro="" textlink="">
      <xdr:nvSpPr>
        <xdr:cNvPr id="76" name="テキスト ボックス 75"/>
        <xdr:cNvSpPr txBox="1"/>
      </xdr:nvSpPr>
      <xdr:spPr>
        <a:xfrm>
          <a:off x="2844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56092</xdr:rowOff>
    </xdr:from>
    <xdr:to>
      <xdr:col>3</xdr:col>
      <xdr:colOff>279400</xdr:colOff>
      <xdr:row>41</xdr:row>
      <xdr:rowOff>76200</xdr:rowOff>
    </xdr:to>
    <xdr:cxnSp macro="">
      <xdr:nvCxnSpPr>
        <xdr:cNvPr id="77" name="直線コネクタ 76"/>
        <xdr:cNvCxnSpPr/>
      </xdr:nvCxnSpPr>
      <xdr:spPr>
        <a:xfrm>
          <a:off x="1447800" y="70855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34925</xdr:rowOff>
    </xdr:from>
    <xdr:to>
      <xdr:col>3</xdr:col>
      <xdr:colOff>330200</xdr:colOff>
      <xdr:row>42</xdr:row>
      <xdr:rowOff>136525</xdr:rowOff>
    </xdr:to>
    <xdr:sp macro="" textlink="">
      <xdr:nvSpPr>
        <xdr:cNvPr id="78" name="フローチャート : 判断 77"/>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121302</xdr:rowOff>
    </xdr:from>
    <xdr:ext cx="762000" cy="259045"/>
    <xdr:sp macro="" textlink="">
      <xdr:nvSpPr>
        <xdr:cNvPr id="79" name="テキスト ボックス 78"/>
        <xdr:cNvSpPr txBox="1"/>
      </xdr:nvSpPr>
      <xdr:spPr>
        <a:xfrm>
          <a:off x="1955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14817</xdr:rowOff>
    </xdr:from>
    <xdr:to>
      <xdr:col>2</xdr:col>
      <xdr:colOff>127000</xdr:colOff>
      <xdr:row>42</xdr:row>
      <xdr:rowOff>116417</xdr:rowOff>
    </xdr:to>
    <xdr:sp macro="" textlink="">
      <xdr:nvSpPr>
        <xdr:cNvPr id="80" name="フローチャート : 判断 79"/>
        <xdr:cNvSpPr/>
      </xdr:nvSpPr>
      <xdr:spPr>
        <a:xfrm>
          <a:off x="1397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101194</xdr:rowOff>
    </xdr:from>
    <xdr:ext cx="762000" cy="259045"/>
    <xdr:sp macro="" textlink="">
      <xdr:nvSpPr>
        <xdr:cNvPr id="81" name="テキスト ボックス 80"/>
        <xdr:cNvSpPr txBox="1"/>
      </xdr:nvSpPr>
      <xdr:spPr>
        <a:xfrm>
          <a:off x="1066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87" name="円/楕円 86"/>
        <xdr:cNvSpPr/>
      </xdr:nvSpPr>
      <xdr:spPr>
        <a:xfrm>
          <a:off x="4902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41927</xdr:rowOff>
    </xdr:from>
    <xdr:ext cx="762000" cy="259045"/>
    <xdr:sp macro="" textlink="">
      <xdr:nvSpPr>
        <xdr:cNvPr id="88" name="財政力該当値テキスト"/>
        <xdr:cNvSpPr txBox="1"/>
      </xdr:nvSpPr>
      <xdr:spPr>
        <a:xfrm>
          <a:off x="5041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25400</xdr:rowOff>
    </xdr:from>
    <xdr:to>
      <xdr:col>6</xdr:col>
      <xdr:colOff>50800</xdr:colOff>
      <xdr:row>41</xdr:row>
      <xdr:rowOff>127000</xdr:rowOff>
    </xdr:to>
    <xdr:sp macro="" textlink="">
      <xdr:nvSpPr>
        <xdr:cNvPr id="89" name="円/楕円 88"/>
        <xdr:cNvSpPr/>
      </xdr:nvSpPr>
      <xdr:spPr>
        <a:xfrm>
          <a:off x="4064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90" name="テキスト ボックス 89"/>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25400</xdr:rowOff>
    </xdr:from>
    <xdr:to>
      <xdr:col>4</xdr:col>
      <xdr:colOff>533400</xdr:colOff>
      <xdr:row>41</xdr:row>
      <xdr:rowOff>127000</xdr:rowOff>
    </xdr:to>
    <xdr:sp macro="" textlink="">
      <xdr:nvSpPr>
        <xdr:cNvPr id="91" name="円/楕円 90"/>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92" name="テキスト ボックス 91"/>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25400</xdr:rowOff>
    </xdr:from>
    <xdr:to>
      <xdr:col>3</xdr:col>
      <xdr:colOff>330200</xdr:colOff>
      <xdr:row>41</xdr:row>
      <xdr:rowOff>127000</xdr:rowOff>
    </xdr:to>
    <xdr:sp macro="" textlink="">
      <xdr:nvSpPr>
        <xdr:cNvPr id="93" name="円/楕円 92"/>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137177</xdr:rowOff>
    </xdr:from>
    <xdr:ext cx="762000" cy="259045"/>
    <xdr:sp macro="" textlink="">
      <xdr:nvSpPr>
        <xdr:cNvPr id="94" name="テキスト ボックス 93"/>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5292</xdr:rowOff>
    </xdr:from>
    <xdr:to>
      <xdr:col>2</xdr:col>
      <xdr:colOff>127000</xdr:colOff>
      <xdr:row>41</xdr:row>
      <xdr:rowOff>106892</xdr:rowOff>
    </xdr:to>
    <xdr:sp macro="" textlink="">
      <xdr:nvSpPr>
        <xdr:cNvPr id="95" name="円/楕円 94"/>
        <xdr:cNvSpPr/>
      </xdr:nvSpPr>
      <xdr:spPr>
        <a:xfrm>
          <a:off x="1397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117069</xdr:rowOff>
    </xdr:from>
    <xdr:ext cx="762000" cy="259045"/>
    <xdr:sp macro="" textlink="">
      <xdr:nvSpPr>
        <xdr:cNvPr id="96" name="テキスト ボックス 95"/>
        <xdr:cNvSpPr txBox="1"/>
      </xdr:nvSpPr>
      <xdr:spPr>
        <a:xfrm>
          <a:off x="1066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lt"/>
              <a:ea typeface="+mn-ea"/>
              <a:cs typeface="+mn-cs"/>
            </a:rPr>
            <a:t>　経常収支比率算定の分母（経常一般収入）については，地方消費税交付金の増などにより１８１百万円の増加となったものの，分子（経常一般歳出）については，合併特例債等の元利償還金や特別会計への繰出金の増などにより４９４百万円の大幅な増加となり，経常収支比率は前年度と比較して２．５ポイント増加し類似団体内順位は１８ポイント下がり３２位となっている。今後も義務的経費の公債費の増加が予想されることから，施設の統廃合や特別会計の保険料見直しなど，経常経費の削減に寄与する事業等を積極的に進めていく。</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129540</xdr:rowOff>
    </xdr:from>
    <xdr:to>
      <xdr:col>7</xdr:col>
      <xdr:colOff>152400</xdr:colOff>
      <xdr:row>66</xdr:row>
      <xdr:rowOff>2117</xdr:rowOff>
    </xdr:to>
    <xdr:cxnSp macro="">
      <xdr:nvCxnSpPr>
        <xdr:cNvPr id="126" name="直線コネクタ 125"/>
        <xdr:cNvCxnSpPr/>
      </xdr:nvCxnSpPr>
      <xdr:spPr>
        <a:xfrm flipV="1">
          <a:off x="4953000" y="9902190"/>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145644</xdr:rowOff>
    </xdr:from>
    <xdr:ext cx="762000" cy="259045"/>
    <xdr:sp macro="" textlink="">
      <xdr:nvSpPr>
        <xdr:cNvPr id="127" name="財政構造の弾力性最小値テキスト"/>
        <xdr:cNvSpPr txBox="1"/>
      </xdr:nvSpPr>
      <xdr:spPr>
        <a:xfrm>
          <a:off x="5041900" y="112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7</xdr:col>
      <xdr:colOff>63500</xdr:colOff>
      <xdr:row>66</xdr:row>
      <xdr:rowOff>2117</xdr:rowOff>
    </xdr:from>
    <xdr:to>
      <xdr:col>7</xdr:col>
      <xdr:colOff>241300</xdr:colOff>
      <xdr:row>66</xdr:row>
      <xdr:rowOff>2117</xdr:rowOff>
    </xdr:to>
    <xdr:cxnSp macro="">
      <xdr:nvCxnSpPr>
        <xdr:cNvPr id="128" name="直線コネクタ 127"/>
        <xdr:cNvCxnSpPr/>
      </xdr:nvCxnSpPr>
      <xdr:spPr>
        <a:xfrm>
          <a:off x="4864100" y="1131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44467</xdr:rowOff>
    </xdr:from>
    <xdr:ext cx="762000" cy="259045"/>
    <xdr:sp macro="" textlink="">
      <xdr:nvSpPr>
        <xdr:cNvPr id="129" name="財政構造の弾力性最大値テキスト"/>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78.9</a:t>
          </a:r>
          <a:endParaRPr kumimoji="1" lang="ja-JP" altLang="en-US" sz="1000" b="1">
            <a:latin typeface="ＭＳ Ｐゴシック"/>
          </a:endParaRPr>
        </a:p>
      </xdr:txBody>
    </xdr:sp>
    <xdr:clientData/>
  </xdr:oneCellAnchor>
  <xdr:twoCellAnchor>
    <xdr:from>
      <xdr:col>7</xdr:col>
      <xdr:colOff>63500</xdr:colOff>
      <xdr:row>57</xdr:row>
      <xdr:rowOff>129540</xdr:rowOff>
    </xdr:from>
    <xdr:to>
      <xdr:col>7</xdr:col>
      <xdr:colOff>241300</xdr:colOff>
      <xdr:row>57</xdr:row>
      <xdr:rowOff>129540</xdr:rowOff>
    </xdr:to>
    <xdr:cxnSp macro="">
      <xdr:nvCxnSpPr>
        <xdr:cNvPr id="130" name="直線コネクタ 129"/>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6773</xdr:rowOff>
    </xdr:from>
    <xdr:to>
      <xdr:col>7</xdr:col>
      <xdr:colOff>152400</xdr:colOff>
      <xdr:row>62</xdr:row>
      <xdr:rowOff>36406</xdr:rowOff>
    </xdr:to>
    <xdr:cxnSp macro="">
      <xdr:nvCxnSpPr>
        <xdr:cNvPr id="131" name="直線コネクタ 130"/>
        <xdr:cNvCxnSpPr/>
      </xdr:nvCxnSpPr>
      <xdr:spPr>
        <a:xfrm>
          <a:off x="4114800" y="10465223"/>
          <a:ext cx="8382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77064</xdr:rowOff>
    </xdr:from>
    <xdr:ext cx="762000" cy="259045"/>
    <xdr:sp macro="" textlink="">
      <xdr:nvSpPr>
        <xdr:cNvPr id="132" name="財政構造の弾力性平均値テキスト"/>
        <xdr:cNvSpPr txBox="1"/>
      </xdr:nvSpPr>
      <xdr:spPr>
        <a:xfrm>
          <a:off x="5041900" y="1036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60537</xdr:rowOff>
    </xdr:from>
    <xdr:to>
      <xdr:col>7</xdr:col>
      <xdr:colOff>203200</xdr:colOff>
      <xdr:row>61</xdr:row>
      <xdr:rowOff>162137</xdr:rowOff>
    </xdr:to>
    <xdr:sp macro="" textlink="">
      <xdr:nvSpPr>
        <xdr:cNvPr id="133" name="フローチャート : 判断 132"/>
        <xdr:cNvSpPr/>
      </xdr:nvSpPr>
      <xdr:spPr>
        <a:xfrm>
          <a:off x="49022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6773</xdr:rowOff>
    </xdr:from>
    <xdr:to>
      <xdr:col>6</xdr:col>
      <xdr:colOff>0</xdr:colOff>
      <xdr:row>61</xdr:row>
      <xdr:rowOff>14817</xdr:rowOff>
    </xdr:to>
    <xdr:cxnSp macro="">
      <xdr:nvCxnSpPr>
        <xdr:cNvPr id="134" name="直線コネクタ 133"/>
        <xdr:cNvCxnSpPr/>
      </xdr:nvCxnSpPr>
      <xdr:spPr>
        <a:xfrm flipV="1">
          <a:off x="3225800" y="1046522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149013</xdr:rowOff>
    </xdr:from>
    <xdr:to>
      <xdr:col>6</xdr:col>
      <xdr:colOff>50800</xdr:colOff>
      <xdr:row>62</xdr:row>
      <xdr:rowOff>79163</xdr:rowOff>
    </xdr:to>
    <xdr:sp macro="" textlink="">
      <xdr:nvSpPr>
        <xdr:cNvPr id="135" name="フローチャート : 判断 134"/>
        <xdr:cNvSpPr/>
      </xdr:nvSpPr>
      <xdr:spPr>
        <a:xfrm>
          <a:off x="4064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63940</xdr:rowOff>
    </xdr:from>
    <xdr:ext cx="736600" cy="259045"/>
    <xdr:sp macro="" textlink="">
      <xdr:nvSpPr>
        <xdr:cNvPr id="136" name="テキスト ボックス 135"/>
        <xdr:cNvSpPr txBox="1"/>
      </xdr:nvSpPr>
      <xdr:spPr>
        <a:xfrm>
          <a:off x="3733800" y="10693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81704</xdr:rowOff>
    </xdr:from>
    <xdr:to>
      <xdr:col>4</xdr:col>
      <xdr:colOff>482600</xdr:colOff>
      <xdr:row>61</xdr:row>
      <xdr:rowOff>14817</xdr:rowOff>
    </xdr:to>
    <xdr:cxnSp macro="">
      <xdr:nvCxnSpPr>
        <xdr:cNvPr id="137" name="直線コネクタ 136"/>
        <xdr:cNvCxnSpPr/>
      </xdr:nvCxnSpPr>
      <xdr:spPr>
        <a:xfrm>
          <a:off x="2336800" y="10368704"/>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76623</xdr:rowOff>
    </xdr:from>
    <xdr:to>
      <xdr:col>4</xdr:col>
      <xdr:colOff>533400</xdr:colOff>
      <xdr:row>62</xdr:row>
      <xdr:rowOff>6773</xdr:rowOff>
    </xdr:to>
    <xdr:sp macro="" textlink="">
      <xdr:nvSpPr>
        <xdr:cNvPr id="138" name="フローチャート : 判断 137"/>
        <xdr:cNvSpPr/>
      </xdr:nvSpPr>
      <xdr:spPr>
        <a:xfrm>
          <a:off x="3175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163000</xdr:rowOff>
    </xdr:from>
    <xdr:ext cx="762000" cy="259045"/>
    <xdr:sp macro="" textlink="">
      <xdr:nvSpPr>
        <xdr:cNvPr id="139" name="テキスト ボックス 138"/>
        <xdr:cNvSpPr txBox="1"/>
      </xdr:nvSpPr>
      <xdr:spPr>
        <a:xfrm>
          <a:off x="28448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81704</xdr:rowOff>
    </xdr:from>
    <xdr:to>
      <xdr:col>3</xdr:col>
      <xdr:colOff>279400</xdr:colOff>
      <xdr:row>61</xdr:row>
      <xdr:rowOff>38946</xdr:rowOff>
    </xdr:to>
    <xdr:cxnSp macro="">
      <xdr:nvCxnSpPr>
        <xdr:cNvPr id="140" name="直線コネクタ 139"/>
        <xdr:cNvCxnSpPr/>
      </xdr:nvCxnSpPr>
      <xdr:spPr>
        <a:xfrm flipV="1">
          <a:off x="1447800" y="10368704"/>
          <a:ext cx="889000" cy="12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124883</xdr:rowOff>
    </xdr:from>
    <xdr:to>
      <xdr:col>3</xdr:col>
      <xdr:colOff>330200</xdr:colOff>
      <xdr:row>62</xdr:row>
      <xdr:rowOff>55033</xdr:rowOff>
    </xdr:to>
    <xdr:sp macro="" textlink="">
      <xdr:nvSpPr>
        <xdr:cNvPr id="141" name="フローチャート : 判断 140"/>
        <xdr:cNvSpPr/>
      </xdr:nvSpPr>
      <xdr:spPr>
        <a:xfrm>
          <a:off x="2286000" y="1058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39810</xdr:rowOff>
    </xdr:from>
    <xdr:ext cx="762000" cy="259045"/>
    <xdr:sp macro="" textlink="">
      <xdr:nvSpPr>
        <xdr:cNvPr id="142" name="テキスト ボックス 141"/>
        <xdr:cNvSpPr txBox="1"/>
      </xdr:nvSpPr>
      <xdr:spPr>
        <a:xfrm>
          <a:off x="1955800" y="1066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76623</xdr:rowOff>
    </xdr:from>
    <xdr:to>
      <xdr:col>2</xdr:col>
      <xdr:colOff>127000</xdr:colOff>
      <xdr:row>62</xdr:row>
      <xdr:rowOff>6773</xdr:rowOff>
    </xdr:to>
    <xdr:sp macro="" textlink="">
      <xdr:nvSpPr>
        <xdr:cNvPr id="143" name="フローチャート : 判断 142"/>
        <xdr:cNvSpPr/>
      </xdr:nvSpPr>
      <xdr:spPr>
        <a:xfrm>
          <a:off x="1397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163000</xdr:rowOff>
    </xdr:from>
    <xdr:ext cx="762000" cy="259045"/>
    <xdr:sp macro="" textlink="">
      <xdr:nvSpPr>
        <xdr:cNvPr id="144" name="テキスト ボックス 143"/>
        <xdr:cNvSpPr txBox="1"/>
      </xdr:nvSpPr>
      <xdr:spPr>
        <a:xfrm>
          <a:off x="10668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157056</xdr:rowOff>
    </xdr:from>
    <xdr:to>
      <xdr:col>7</xdr:col>
      <xdr:colOff>203200</xdr:colOff>
      <xdr:row>62</xdr:row>
      <xdr:rowOff>87206</xdr:rowOff>
    </xdr:to>
    <xdr:sp macro="" textlink="">
      <xdr:nvSpPr>
        <xdr:cNvPr id="150" name="円/楕円 149"/>
        <xdr:cNvSpPr/>
      </xdr:nvSpPr>
      <xdr:spPr>
        <a:xfrm>
          <a:off x="49022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129133</xdr:rowOff>
    </xdr:from>
    <xdr:ext cx="762000" cy="259045"/>
    <xdr:sp macro="" textlink="">
      <xdr:nvSpPr>
        <xdr:cNvPr id="151" name="財政構造の弾力性該当値テキスト"/>
        <xdr:cNvSpPr txBox="1"/>
      </xdr:nvSpPr>
      <xdr:spPr>
        <a:xfrm>
          <a:off x="5041900" y="10587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127423</xdr:rowOff>
    </xdr:from>
    <xdr:to>
      <xdr:col>6</xdr:col>
      <xdr:colOff>50800</xdr:colOff>
      <xdr:row>61</xdr:row>
      <xdr:rowOff>57573</xdr:rowOff>
    </xdr:to>
    <xdr:sp macro="" textlink="">
      <xdr:nvSpPr>
        <xdr:cNvPr id="152" name="円/楕円 151"/>
        <xdr:cNvSpPr/>
      </xdr:nvSpPr>
      <xdr:spPr>
        <a:xfrm>
          <a:off x="4064000" y="1041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67750</xdr:rowOff>
    </xdr:from>
    <xdr:ext cx="736600" cy="259045"/>
    <xdr:sp macro="" textlink="">
      <xdr:nvSpPr>
        <xdr:cNvPr id="153" name="テキスト ボックス 152"/>
        <xdr:cNvSpPr txBox="1"/>
      </xdr:nvSpPr>
      <xdr:spPr>
        <a:xfrm>
          <a:off x="3733800" y="10183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135467</xdr:rowOff>
    </xdr:from>
    <xdr:to>
      <xdr:col>4</xdr:col>
      <xdr:colOff>533400</xdr:colOff>
      <xdr:row>61</xdr:row>
      <xdr:rowOff>65617</xdr:rowOff>
    </xdr:to>
    <xdr:sp macro="" textlink="">
      <xdr:nvSpPr>
        <xdr:cNvPr id="154" name="円/楕円 153"/>
        <xdr:cNvSpPr/>
      </xdr:nvSpPr>
      <xdr:spPr>
        <a:xfrm>
          <a:off x="3175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75794</xdr:rowOff>
    </xdr:from>
    <xdr:ext cx="762000" cy="259045"/>
    <xdr:sp macro="" textlink="">
      <xdr:nvSpPr>
        <xdr:cNvPr id="155" name="テキスト ボックス 154"/>
        <xdr:cNvSpPr txBox="1"/>
      </xdr:nvSpPr>
      <xdr:spPr>
        <a:xfrm>
          <a:off x="2844800" y="1019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30904</xdr:rowOff>
    </xdr:from>
    <xdr:to>
      <xdr:col>3</xdr:col>
      <xdr:colOff>330200</xdr:colOff>
      <xdr:row>60</xdr:row>
      <xdr:rowOff>132504</xdr:rowOff>
    </xdr:to>
    <xdr:sp macro="" textlink="">
      <xdr:nvSpPr>
        <xdr:cNvPr id="156" name="円/楕円 155"/>
        <xdr:cNvSpPr/>
      </xdr:nvSpPr>
      <xdr:spPr>
        <a:xfrm>
          <a:off x="2286000" y="1031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142681</xdr:rowOff>
    </xdr:from>
    <xdr:ext cx="762000" cy="259045"/>
    <xdr:sp macro="" textlink="">
      <xdr:nvSpPr>
        <xdr:cNvPr id="157" name="テキスト ボックス 156"/>
        <xdr:cNvSpPr txBox="1"/>
      </xdr:nvSpPr>
      <xdr:spPr>
        <a:xfrm>
          <a:off x="1955800" y="1008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159596</xdr:rowOff>
    </xdr:from>
    <xdr:to>
      <xdr:col>2</xdr:col>
      <xdr:colOff>127000</xdr:colOff>
      <xdr:row>61</xdr:row>
      <xdr:rowOff>89746</xdr:rowOff>
    </xdr:to>
    <xdr:sp macro="" textlink="">
      <xdr:nvSpPr>
        <xdr:cNvPr id="158" name="円/楕円 157"/>
        <xdr:cNvSpPr/>
      </xdr:nvSpPr>
      <xdr:spPr>
        <a:xfrm>
          <a:off x="13970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99923</xdr:rowOff>
    </xdr:from>
    <xdr:ext cx="762000" cy="259045"/>
    <xdr:sp macro="" textlink="">
      <xdr:nvSpPr>
        <xdr:cNvPr id="159" name="テキスト ボックス 158"/>
        <xdr:cNvSpPr txBox="1"/>
      </xdr:nvSpPr>
      <xdr:spPr>
        <a:xfrm>
          <a:off x="1066800" y="1021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[128,630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114,190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lt"/>
              <a:ea typeface="+mn-ea"/>
              <a:cs typeface="+mn-cs"/>
            </a:rPr>
            <a:t>　人口１人当たり人件費・物件費等については，人件費は減少しているもの</a:t>
          </a:r>
          <a:r>
            <a:rPr kumimoji="1" lang="ja-JP" altLang="en-US" sz="1300">
              <a:solidFill>
                <a:schemeClr val="dk1"/>
              </a:solidFill>
              <a:effectLst/>
              <a:latin typeface="+mn-lt"/>
              <a:ea typeface="+mn-ea"/>
              <a:cs typeface="+mn-cs"/>
            </a:rPr>
            <a:t>の</a:t>
          </a:r>
          <a:r>
            <a:rPr kumimoji="1" lang="ja-JP" altLang="ja-JP" sz="1300">
              <a:solidFill>
                <a:schemeClr val="dk1"/>
              </a:solidFill>
              <a:effectLst/>
              <a:latin typeface="+mn-lt"/>
              <a:ea typeface="+mn-ea"/>
              <a:cs typeface="+mn-cs"/>
            </a:rPr>
            <a:t>基幹水利施設管理事業の委託費をはじめとする物件費が増加し，住基人口が減少していることが主な要因となって，前年度と比較して４，２１５円増加している。現状では</a:t>
          </a:r>
          <a:r>
            <a:rPr kumimoji="1" lang="ja-JP" altLang="ja-JP" sz="1300" baseline="0">
              <a:solidFill>
                <a:schemeClr val="dk1"/>
              </a:solidFill>
              <a:effectLst/>
              <a:latin typeface="+mn-lt"/>
              <a:ea typeface="+mn-ea"/>
              <a:cs typeface="+mn-cs"/>
            </a:rPr>
            <a:t>類似団体平均を下回る状況ではあるが，ごみ処理業務や消防業務を一部事務組合で行っているためであり，それらの経費を合計すると人口１人当たりの金額は大幅に増加することとなる。今後は人件費の抑制を継続していくとともに，</a:t>
          </a:r>
          <a:r>
            <a:rPr kumimoji="1" lang="ja-JP" altLang="en-US" sz="1300" baseline="0">
              <a:solidFill>
                <a:schemeClr val="dk1"/>
              </a:solidFill>
              <a:effectLst/>
              <a:latin typeface="+mn-lt"/>
              <a:ea typeface="+mn-ea"/>
              <a:cs typeface="+mn-cs"/>
            </a:rPr>
            <a:t>予算シーリングなどにより</a:t>
          </a:r>
          <a:r>
            <a:rPr kumimoji="1" lang="ja-JP" altLang="ja-JP" sz="1300" baseline="0">
              <a:solidFill>
                <a:schemeClr val="dk1"/>
              </a:solidFill>
              <a:effectLst/>
              <a:latin typeface="+mn-lt"/>
              <a:ea typeface="+mn-ea"/>
              <a:cs typeface="+mn-cs"/>
            </a:rPr>
            <a:t>物件費を抑制していく必要がある</a:t>
          </a:r>
          <a:r>
            <a:rPr kumimoji="1" lang="ja-JP" altLang="en-US" sz="1300" baseline="0">
              <a:solidFill>
                <a:schemeClr val="dk1"/>
              </a:solidFill>
              <a:effectLst/>
              <a:latin typeface="+mn-lt"/>
              <a:ea typeface="+mn-ea"/>
              <a:cs typeface="+mn-cs"/>
            </a:rPr>
            <a:t>。</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123323</xdr:rowOff>
    </xdr:from>
    <xdr:to>
      <xdr:col>7</xdr:col>
      <xdr:colOff>152400</xdr:colOff>
      <xdr:row>88</xdr:row>
      <xdr:rowOff>106245</xdr:rowOff>
    </xdr:to>
    <xdr:cxnSp macro="">
      <xdr:nvCxnSpPr>
        <xdr:cNvPr id="189" name="直線コネクタ 188"/>
        <xdr:cNvCxnSpPr/>
      </xdr:nvCxnSpPr>
      <xdr:spPr>
        <a:xfrm flipV="1">
          <a:off x="4953000" y="13839323"/>
          <a:ext cx="0" cy="13545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78322</xdr:rowOff>
    </xdr:from>
    <xdr:ext cx="762000" cy="259045"/>
    <xdr:sp macro="" textlink="">
      <xdr:nvSpPr>
        <xdr:cNvPr id="190" name="人件費・物件費等の状況最小値テキスト"/>
        <xdr:cNvSpPr txBox="1"/>
      </xdr:nvSpPr>
      <xdr:spPr>
        <a:xfrm>
          <a:off x="5041900" y="15165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273,209</a:t>
          </a:r>
          <a:endParaRPr kumimoji="1" lang="ja-JP" altLang="en-US" sz="1000" b="1">
            <a:latin typeface="ＭＳ Ｐゴシック"/>
          </a:endParaRPr>
        </a:p>
      </xdr:txBody>
    </xdr:sp>
    <xdr:clientData/>
  </xdr:oneCellAnchor>
  <xdr:twoCellAnchor>
    <xdr:from>
      <xdr:col>7</xdr:col>
      <xdr:colOff>63500</xdr:colOff>
      <xdr:row>88</xdr:row>
      <xdr:rowOff>106245</xdr:rowOff>
    </xdr:from>
    <xdr:to>
      <xdr:col>7</xdr:col>
      <xdr:colOff>241300</xdr:colOff>
      <xdr:row>88</xdr:row>
      <xdr:rowOff>106245</xdr:rowOff>
    </xdr:to>
    <xdr:cxnSp macro="">
      <xdr:nvCxnSpPr>
        <xdr:cNvPr id="191" name="直線コネクタ 190"/>
        <xdr:cNvCxnSpPr/>
      </xdr:nvCxnSpPr>
      <xdr:spPr>
        <a:xfrm>
          <a:off x="4864100" y="1519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38250</xdr:rowOff>
    </xdr:from>
    <xdr:ext cx="762000" cy="259045"/>
    <xdr:sp macro="" textlink="">
      <xdr:nvSpPr>
        <xdr:cNvPr id="192" name="人件費・物件費等の状況最大値テキスト"/>
        <xdr:cNvSpPr txBox="1"/>
      </xdr:nvSpPr>
      <xdr:spPr>
        <a:xfrm>
          <a:off x="5041900" y="13582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104,806</a:t>
          </a:r>
          <a:endParaRPr kumimoji="1" lang="ja-JP" altLang="en-US" sz="1000" b="1">
            <a:latin typeface="ＭＳ Ｐゴシック"/>
          </a:endParaRPr>
        </a:p>
      </xdr:txBody>
    </xdr:sp>
    <xdr:clientData/>
  </xdr:oneCellAnchor>
  <xdr:twoCellAnchor>
    <xdr:from>
      <xdr:col>7</xdr:col>
      <xdr:colOff>63500</xdr:colOff>
      <xdr:row>80</xdr:row>
      <xdr:rowOff>123323</xdr:rowOff>
    </xdr:from>
    <xdr:to>
      <xdr:col>7</xdr:col>
      <xdr:colOff>241300</xdr:colOff>
      <xdr:row>80</xdr:row>
      <xdr:rowOff>123323</xdr:rowOff>
    </xdr:to>
    <xdr:cxnSp macro="">
      <xdr:nvCxnSpPr>
        <xdr:cNvPr id="193" name="直線コネクタ 192"/>
        <xdr:cNvCxnSpPr/>
      </xdr:nvCxnSpPr>
      <xdr:spPr>
        <a:xfrm>
          <a:off x="4864100" y="13839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109595</xdr:rowOff>
    </xdr:from>
    <xdr:to>
      <xdr:col>7</xdr:col>
      <xdr:colOff>152400</xdr:colOff>
      <xdr:row>81</xdr:row>
      <xdr:rowOff>143497</xdr:rowOff>
    </xdr:to>
    <xdr:cxnSp macro="">
      <xdr:nvCxnSpPr>
        <xdr:cNvPr id="194" name="直線コネクタ 193"/>
        <xdr:cNvCxnSpPr/>
      </xdr:nvCxnSpPr>
      <xdr:spPr>
        <a:xfrm>
          <a:off x="4114800" y="13997045"/>
          <a:ext cx="838200" cy="33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97327</xdr:rowOff>
    </xdr:from>
    <xdr:ext cx="762000" cy="259045"/>
    <xdr:sp macro="" textlink="">
      <xdr:nvSpPr>
        <xdr:cNvPr id="195" name="人件費・物件費等の状況平均値テキスト"/>
        <xdr:cNvSpPr txBox="1"/>
      </xdr:nvSpPr>
      <xdr:spPr>
        <a:xfrm>
          <a:off x="5041900" y="14156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153,993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125250</xdr:rowOff>
    </xdr:from>
    <xdr:to>
      <xdr:col>7</xdr:col>
      <xdr:colOff>203200</xdr:colOff>
      <xdr:row>83</xdr:row>
      <xdr:rowOff>55400</xdr:rowOff>
    </xdr:to>
    <xdr:sp macro="" textlink="">
      <xdr:nvSpPr>
        <xdr:cNvPr id="196" name="フローチャート : 判断 195"/>
        <xdr:cNvSpPr/>
      </xdr:nvSpPr>
      <xdr:spPr>
        <a:xfrm>
          <a:off x="4902200" y="141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86559</xdr:rowOff>
    </xdr:from>
    <xdr:to>
      <xdr:col>6</xdr:col>
      <xdr:colOff>0</xdr:colOff>
      <xdr:row>81</xdr:row>
      <xdr:rowOff>109595</xdr:rowOff>
    </xdr:to>
    <xdr:cxnSp macro="">
      <xdr:nvCxnSpPr>
        <xdr:cNvPr id="197" name="直線コネクタ 196"/>
        <xdr:cNvCxnSpPr/>
      </xdr:nvCxnSpPr>
      <xdr:spPr>
        <a:xfrm>
          <a:off x="3225800" y="13974009"/>
          <a:ext cx="889000" cy="23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106300</xdr:rowOff>
    </xdr:from>
    <xdr:to>
      <xdr:col>6</xdr:col>
      <xdr:colOff>50800</xdr:colOff>
      <xdr:row>83</xdr:row>
      <xdr:rowOff>36450</xdr:rowOff>
    </xdr:to>
    <xdr:sp macro="" textlink="">
      <xdr:nvSpPr>
        <xdr:cNvPr id="198" name="フローチャート : 判断 197"/>
        <xdr:cNvSpPr/>
      </xdr:nvSpPr>
      <xdr:spPr>
        <a:xfrm>
          <a:off x="4064000" y="1416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21227</xdr:rowOff>
    </xdr:from>
    <xdr:ext cx="736600" cy="259045"/>
    <xdr:sp macro="" textlink="">
      <xdr:nvSpPr>
        <xdr:cNvPr id="199" name="テキスト ボックス 198"/>
        <xdr:cNvSpPr txBox="1"/>
      </xdr:nvSpPr>
      <xdr:spPr>
        <a:xfrm>
          <a:off x="3733800" y="1425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151,637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42135</xdr:rowOff>
    </xdr:from>
    <xdr:to>
      <xdr:col>4</xdr:col>
      <xdr:colOff>482600</xdr:colOff>
      <xdr:row>81</xdr:row>
      <xdr:rowOff>86559</xdr:rowOff>
    </xdr:to>
    <xdr:cxnSp macro="">
      <xdr:nvCxnSpPr>
        <xdr:cNvPr id="200" name="直線コネクタ 199"/>
        <xdr:cNvCxnSpPr/>
      </xdr:nvCxnSpPr>
      <xdr:spPr>
        <a:xfrm>
          <a:off x="2336800" y="13929585"/>
          <a:ext cx="889000" cy="4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78631</xdr:rowOff>
    </xdr:from>
    <xdr:to>
      <xdr:col>4</xdr:col>
      <xdr:colOff>533400</xdr:colOff>
      <xdr:row>83</xdr:row>
      <xdr:rowOff>8781</xdr:rowOff>
    </xdr:to>
    <xdr:sp macro="" textlink="">
      <xdr:nvSpPr>
        <xdr:cNvPr id="201" name="フローチャート : 判断 200"/>
        <xdr:cNvSpPr/>
      </xdr:nvSpPr>
      <xdr:spPr>
        <a:xfrm>
          <a:off x="3175000" y="1413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165008</xdr:rowOff>
    </xdr:from>
    <xdr:ext cx="762000" cy="259045"/>
    <xdr:sp macro="" textlink="">
      <xdr:nvSpPr>
        <xdr:cNvPr id="202" name="テキスト ボックス 201"/>
        <xdr:cNvSpPr txBox="1"/>
      </xdr:nvSpPr>
      <xdr:spPr>
        <a:xfrm>
          <a:off x="2844800" y="1422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42135</xdr:rowOff>
    </xdr:from>
    <xdr:to>
      <xdr:col>3</xdr:col>
      <xdr:colOff>279400</xdr:colOff>
      <xdr:row>81</xdr:row>
      <xdr:rowOff>68236</xdr:rowOff>
    </xdr:to>
    <xdr:cxnSp macro="">
      <xdr:nvCxnSpPr>
        <xdr:cNvPr id="203" name="直線コネクタ 202"/>
        <xdr:cNvCxnSpPr/>
      </xdr:nvCxnSpPr>
      <xdr:spPr>
        <a:xfrm flipV="1">
          <a:off x="1447800" y="13929585"/>
          <a:ext cx="889000" cy="2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36911</xdr:rowOff>
    </xdr:from>
    <xdr:to>
      <xdr:col>3</xdr:col>
      <xdr:colOff>330200</xdr:colOff>
      <xdr:row>82</xdr:row>
      <xdr:rowOff>138511</xdr:rowOff>
    </xdr:to>
    <xdr:sp macro="" textlink="">
      <xdr:nvSpPr>
        <xdr:cNvPr id="204" name="フローチャート : 判断 203"/>
        <xdr:cNvSpPr/>
      </xdr:nvSpPr>
      <xdr:spPr>
        <a:xfrm>
          <a:off x="2286000" y="1409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123288</xdr:rowOff>
    </xdr:from>
    <xdr:ext cx="762000" cy="259045"/>
    <xdr:sp macro="" textlink="">
      <xdr:nvSpPr>
        <xdr:cNvPr id="205" name="テキスト ボックス 204"/>
        <xdr:cNvSpPr txBox="1"/>
      </xdr:nvSpPr>
      <xdr:spPr>
        <a:xfrm>
          <a:off x="1955800" y="14182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61193</xdr:rowOff>
    </xdr:from>
    <xdr:to>
      <xdr:col>2</xdr:col>
      <xdr:colOff>127000</xdr:colOff>
      <xdr:row>82</xdr:row>
      <xdr:rowOff>162793</xdr:rowOff>
    </xdr:to>
    <xdr:sp macro="" textlink="">
      <xdr:nvSpPr>
        <xdr:cNvPr id="206" name="フローチャート : 判断 205"/>
        <xdr:cNvSpPr/>
      </xdr:nvSpPr>
      <xdr:spPr>
        <a:xfrm>
          <a:off x="1397000" y="1412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147570</xdr:rowOff>
    </xdr:from>
    <xdr:ext cx="762000" cy="259045"/>
    <xdr:sp macro="" textlink="">
      <xdr:nvSpPr>
        <xdr:cNvPr id="207" name="テキスト ボックス 206"/>
        <xdr:cNvSpPr txBox="1"/>
      </xdr:nvSpPr>
      <xdr:spPr>
        <a:xfrm>
          <a:off x="1066800" y="14206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146,029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92697</xdr:rowOff>
    </xdr:from>
    <xdr:to>
      <xdr:col>7</xdr:col>
      <xdr:colOff>203200</xdr:colOff>
      <xdr:row>82</xdr:row>
      <xdr:rowOff>22847</xdr:rowOff>
    </xdr:to>
    <xdr:sp macro="" textlink="">
      <xdr:nvSpPr>
        <xdr:cNvPr id="213" name="円/楕円 212"/>
        <xdr:cNvSpPr/>
      </xdr:nvSpPr>
      <xdr:spPr>
        <a:xfrm>
          <a:off x="4902200" y="1398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109224</xdr:rowOff>
    </xdr:from>
    <xdr:ext cx="762000" cy="259045"/>
    <xdr:sp macro="" textlink="">
      <xdr:nvSpPr>
        <xdr:cNvPr id="214" name="人件費・物件費等の状況該当値テキスト"/>
        <xdr:cNvSpPr txBox="1"/>
      </xdr:nvSpPr>
      <xdr:spPr>
        <a:xfrm>
          <a:off x="5041900" y="13825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128,630</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58795</xdr:rowOff>
    </xdr:from>
    <xdr:to>
      <xdr:col>6</xdr:col>
      <xdr:colOff>50800</xdr:colOff>
      <xdr:row>81</xdr:row>
      <xdr:rowOff>160395</xdr:rowOff>
    </xdr:to>
    <xdr:sp macro="" textlink="">
      <xdr:nvSpPr>
        <xdr:cNvPr id="215" name="円/楕円 214"/>
        <xdr:cNvSpPr/>
      </xdr:nvSpPr>
      <xdr:spPr>
        <a:xfrm>
          <a:off x="4064000" y="1394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170572</xdr:rowOff>
    </xdr:from>
    <xdr:ext cx="736600" cy="259045"/>
    <xdr:sp macro="" textlink="">
      <xdr:nvSpPr>
        <xdr:cNvPr id="216" name="テキスト ボックス 215"/>
        <xdr:cNvSpPr txBox="1"/>
      </xdr:nvSpPr>
      <xdr:spPr>
        <a:xfrm>
          <a:off x="3733800" y="13715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124,415</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35759</xdr:rowOff>
    </xdr:from>
    <xdr:to>
      <xdr:col>4</xdr:col>
      <xdr:colOff>533400</xdr:colOff>
      <xdr:row>81</xdr:row>
      <xdr:rowOff>137359</xdr:rowOff>
    </xdr:to>
    <xdr:sp macro="" textlink="">
      <xdr:nvSpPr>
        <xdr:cNvPr id="217" name="円/楕円 216"/>
        <xdr:cNvSpPr/>
      </xdr:nvSpPr>
      <xdr:spPr>
        <a:xfrm>
          <a:off x="3175000" y="1392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147536</xdr:rowOff>
    </xdr:from>
    <xdr:ext cx="762000" cy="259045"/>
    <xdr:sp macro="" textlink="">
      <xdr:nvSpPr>
        <xdr:cNvPr id="218" name="テキスト ボックス 217"/>
        <xdr:cNvSpPr txBox="1"/>
      </xdr:nvSpPr>
      <xdr:spPr>
        <a:xfrm>
          <a:off x="2844800" y="1369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121,551</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162785</xdr:rowOff>
    </xdr:from>
    <xdr:to>
      <xdr:col>3</xdr:col>
      <xdr:colOff>330200</xdr:colOff>
      <xdr:row>81</xdr:row>
      <xdr:rowOff>92935</xdr:rowOff>
    </xdr:to>
    <xdr:sp macro="" textlink="">
      <xdr:nvSpPr>
        <xdr:cNvPr id="219" name="円/楕円 218"/>
        <xdr:cNvSpPr/>
      </xdr:nvSpPr>
      <xdr:spPr>
        <a:xfrm>
          <a:off x="2286000" y="13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103112</xdr:rowOff>
    </xdr:from>
    <xdr:ext cx="762000" cy="259045"/>
    <xdr:sp macro="" textlink="">
      <xdr:nvSpPr>
        <xdr:cNvPr id="220" name="テキスト ボックス 219"/>
        <xdr:cNvSpPr txBox="1"/>
      </xdr:nvSpPr>
      <xdr:spPr>
        <a:xfrm>
          <a:off x="1955800" y="13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116,028</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17436</xdr:rowOff>
    </xdr:from>
    <xdr:to>
      <xdr:col>2</xdr:col>
      <xdr:colOff>127000</xdr:colOff>
      <xdr:row>81</xdr:row>
      <xdr:rowOff>119036</xdr:rowOff>
    </xdr:to>
    <xdr:sp macro="" textlink="">
      <xdr:nvSpPr>
        <xdr:cNvPr id="221" name="円/楕円 220"/>
        <xdr:cNvSpPr/>
      </xdr:nvSpPr>
      <xdr:spPr>
        <a:xfrm>
          <a:off x="1397000" y="13904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129213</xdr:rowOff>
    </xdr:from>
    <xdr:ext cx="762000" cy="259045"/>
    <xdr:sp macro="" textlink="">
      <xdr:nvSpPr>
        <xdr:cNvPr id="222" name="テキスト ボックス 221"/>
        <xdr:cNvSpPr txBox="1"/>
      </xdr:nvSpPr>
      <xdr:spPr>
        <a:xfrm>
          <a:off x="1066800" y="13673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119,273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H</a:t>
          </a:r>
          <a:r>
            <a:rPr kumimoji="1" lang="ja-JP" altLang="en-US" sz="1300">
              <a:latin typeface="ＭＳ Ｐゴシック"/>
            </a:rPr>
            <a:t>２３・</a:t>
          </a:r>
          <a:r>
            <a:rPr kumimoji="1" lang="en-US" altLang="ja-JP" sz="1300">
              <a:latin typeface="ＭＳ Ｐゴシック"/>
            </a:rPr>
            <a:t>H</a:t>
          </a:r>
          <a:r>
            <a:rPr kumimoji="1" lang="ja-JP" altLang="en-US" sz="1300">
              <a:latin typeface="ＭＳ Ｐゴシック"/>
            </a:rPr>
            <a:t>２４年度は国において給与削減が行われたことから１０３％を超える指数となった。</a:t>
          </a:r>
          <a:r>
            <a:rPr kumimoji="1" lang="en-US" altLang="ja-JP" sz="1300">
              <a:latin typeface="ＭＳ Ｐゴシック"/>
            </a:rPr>
            <a:t>H</a:t>
          </a:r>
          <a:r>
            <a:rPr kumimoji="1" lang="ja-JP" altLang="en-US" sz="1300">
              <a:latin typeface="ＭＳ Ｐゴシック"/>
            </a:rPr>
            <a:t>２７年度においては前年度から０．６％減少し全国町村平均と同数となり，類似団体内順位が２２ポイント改善した状況である。今後も</a:t>
          </a:r>
          <a:r>
            <a:rPr kumimoji="1" lang="ja-JP" altLang="ja-JP" sz="1300">
              <a:solidFill>
                <a:schemeClr val="dk1"/>
              </a:solidFill>
              <a:effectLst/>
              <a:latin typeface="+mn-lt"/>
              <a:ea typeface="+mn-ea"/>
              <a:cs typeface="+mn-cs"/>
            </a:rPr>
            <a:t>行政改革大綱を基本として</a:t>
          </a:r>
          <a:r>
            <a:rPr kumimoji="1" lang="ja-JP" altLang="en-US" sz="1300">
              <a:latin typeface="ＭＳ Ｐゴシック"/>
            </a:rPr>
            <a:t>この水準を維持していく。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162278</xdr:rowOff>
    </xdr:from>
    <xdr:to>
      <xdr:col>24</xdr:col>
      <xdr:colOff>558800</xdr:colOff>
      <xdr:row>87</xdr:row>
      <xdr:rowOff>77611</xdr:rowOff>
    </xdr:to>
    <xdr:cxnSp macro="">
      <xdr:nvCxnSpPr>
        <xdr:cNvPr id="251" name="直線コネクタ 250"/>
        <xdr:cNvCxnSpPr/>
      </xdr:nvCxnSpPr>
      <xdr:spPr>
        <a:xfrm flipV="1">
          <a:off x="17018000" y="13706828"/>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49688</xdr:rowOff>
    </xdr:from>
    <xdr:ext cx="762000" cy="259045"/>
    <xdr:sp macro="" textlink="">
      <xdr:nvSpPr>
        <xdr:cNvPr id="252" name="給与水準   （国との比較）最小値テキスト"/>
        <xdr:cNvSpPr txBox="1"/>
      </xdr:nvSpPr>
      <xdr:spPr>
        <a:xfrm>
          <a:off x="17106900" y="14965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24</xdr:col>
      <xdr:colOff>469900</xdr:colOff>
      <xdr:row>87</xdr:row>
      <xdr:rowOff>77611</xdr:rowOff>
    </xdr:from>
    <xdr:to>
      <xdr:col>24</xdr:col>
      <xdr:colOff>647700</xdr:colOff>
      <xdr:row>87</xdr:row>
      <xdr:rowOff>77611</xdr:rowOff>
    </xdr:to>
    <xdr:cxnSp macro="">
      <xdr:nvCxnSpPr>
        <xdr:cNvPr id="253" name="直線コネクタ 252"/>
        <xdr:cNvCxnSpPr/>
      </xdr:nvCxnSpPr>
      <xdr:spPr>
        <a:xfrm>
          <a:off x="16929100" y="1499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77205</xdr:rowOff>
    </xdr:from>
    <xdr:ext cx="762000" cy="259045"/>
    <xdr:sp macro="" textlink="">
      <xdr:nvSpPr>
        <xdr:cNvPr id="254" name="給与水準   （国との比較）最大値テキスト"/>
        <xdr:cNvSpPr txBox="1"/>
      </xdr:nvSpPr>
      <xdr:spPr>
        <a:xfrm>
          <a:off x="17106900" y="1345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24</xdr:col>
      <xdr:colOff>469900</xdr:colOff>
      <xdr:row>79</xdr:row>
      <xdr:rowOff>162278</xdr:rowOff>
    </xdr:from>
    <xdr:to>
      <xdr:col>24</xdr:col>
      <xdr:colOff>647700</xdr:colOff>
      <xdr:row>79</xdr:row>
      <xdr:rowOff>162278</xdr:rowOff>
    </xdr:to>
    <xdr:cxnSp macro="">
      <xdr:nvCxnSpPr>
        <xdr:cNvPr id="255" name="直線コネクタ 254"/>
        <xdr:cNvCxnSpPr/>
      </xdr:nvCxnSpPr>
      <xdr:spPr>
        <a:xfrm>
          <a:off x="16929100" y="13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12700</xdr:rowOff>
    </xdr:from>
    <xdr:to>
      <xdr:col>24</xdr:col>
      <xdr:colOff>558800</xdr:colOff>
      <xdr:row>83</xdr:row>
      <xdr:rowOff>93134</xdr:rowOff>
    </xdr:to>
    <xdr:cxnSp macro="">
      <xdr:nvCxnSpPr>
        <xdr:cNvPr id="256" name="直線コネクタ 255"/>
        <xdr:cNvCxnSpPr/>
      </xdr:nvCxnSpPr>
      <xdr:spPr>
        <a:xfrm flipV="1">
          <a:off x="16179800" y="14243050"/>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121655</xdr:rowOff>
    </xdr:from>
    <xdr:ext cx="762000" cy="259045"/>
    <xdr:sp macro="" textlink="">
      <xdr:nvSpPr>
        <xdr:cNvPr id="257" name="給与水準   （国との比較）平均値テキスト"/>
        <xdr:cNvSpPr txBox="1"/>
      </xdr:nvSpPr>
      <xdr:spPr>
        <a:xfrm>
          <a:off x="17106900" y="1435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149578</xdr:rowOff>
    </xdr:from>
    <xdr:to>
      <xdr:col>24</xdr:col>
      <xdr:colOff>609600</xdr:colOff>
      <xdr:row>84</xdr:row>
      <xdr:rowOff>79728</xdr:rowOff>
    </xdr:to>
    <xdr:sp macro="" textlink="">
      <xdr:nvSpPr>
        <xdr:cNvPr id="258" name="フローチャート : 判断 257"/>
        <xdr:cNvSpPr/>
      </xdr:nvSpPr>
      <xdr:spPr>
        <a:xfrm>
          <a:off x="169672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39511</xdr:rowOff>
    </xdr:from>
    <xdr:to>
      <xdr:col>23</xdr:col>
      <xdr:colOff>406400</xdr:colOff>
      <xdr:row>83</xdr:row>
      <xdr:rowOff>93134</xdr:rowOff>
    </xdr:to>
    <xdr:cxnSp macro="">
      <xdr:nvCxnSpPr>
        <xdr:cNvPr id="259" name="直線コネクタ 258"/>
        <xdr:cNvCxnSpPr/>
      </xdr:nvCxnSpPr>
      <xdr:spPr>
        <a:xfrm>
          <a:off x="15290800" y="14269861"/>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42334</xdr:rowOff>
    </xdr:from>
    <xdr:to>
      <xdr:col>23</xdr:col>
      <xdr:colOff>457200</xdr:colOff>
      <xdr:row>83</xdr:row>
      <xdr:rowOff>143934</xdr:rowOff>
    </xdr:to>
    <xdr:sp macro="" textlink="">
      <xdr:nvSpPr>
        <xdr:cNvPr id="260" name="フローチャート : 判断 259"/>
        <xdr:cNvSpPr/>
      </xdr:nvSpPr>
      <xdr:spPr>
        <a:xfrm>
          <a:off x="16129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154111</xdr:rowOff>
    </xdr:from>
    <xdr:ext cx="736600" cy="259045"/>
    <xdr:sp macro="" textlink="">
      <xdr:nvSpPr>
        <xdr:cNvPr id="261" name="テキスト ボックス 260"/>
        <xdr:cNvSpPr txBox="1"/>
      </xdr:nvSpPr>
      <xdr:spPr>
        <a:xfrm>
          <a:off x="15798800" y="1404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39511</xdr:rowOff>
    </xdr:from>
    <xdr:to>
      <xdr:col>22</xdr:col>
      <xdr:colOff>203200</xdr:colOff>
      <xdr:row>89</xdr:row>
      <xdr:rowOff>2822</xdr:rowOff>
    </xdr:to>
    <xdr:cxnSp macro="">
      <xdr:nvCxnSpPr>
        <xdr:cNvPr id="262" name="直線コネクタ 261"/>
        <xdr:cNvCxnSpPr/>
      </xdr:nvCxnSpPr>
      <xdr:spPr>
        <a:xfrm flipV="1">
          <a:off x="14401800" y="14269861"/>
          <a:ext cx="889000" cy="99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42334</xdr:rowOff>
    </xdr:from>
    <xdr:to>
      <xdr:col>22</xdr:col>
      <xdr:colOff>254000</xdr:colOff>
      <xdr:row>83</xdr:row>
      <xdr:rowOff>143934</xdr:rowOff>
    </xdr:to>
    <xdr:sp macro="" textlink="">
      <xdr:nvSpPr>
        <xdr:cNvPr id="263" name="フローチャート : 判断 262"/>
        <xdr:cNvSpPr/>
      </xdr:nvSpPr>
      <xdr:spPr>
        <a:xfrm>
          <a:off x="15240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128711</xdr:rowOff>
    </xdr:from>
    <xdr:ext cx="762000" cy="259045"/>
    <xdr:sp macro="" textlink="">
      <xdr:nvSpPr>
        <xdr:cNvPr id="264" name="テキスト ボックス 263"/>
        <xdr:cNvSpPr txBox="1"/>
      </xdr:nvSpPr>
      <xdr:spPr>
        <a:xfrm>
          <a:off x="149098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134055</xdr:rowOff>
    </xdr:from>
    <xdr:to>
      <xdr:col>21</xdr:col>
      <xdr:colOff>0</xdr:colOff>
      <xdr:row>89</xdr:row>
      <xdr:rowOff>2822</xdr:rowOff>
    </xdr:to>
    <xdr:cxnSp macro="">
      <xdr:nvCxnSpPr>
        <xdr:cNvPr id="265" name="直線コネクタ 264"/>
        <xdr:cNvCxnSpPr/>
      </xdr:nvCxnSpPr>
      <xdr:spPr>
        <a:xfrm>
          <a:off x="13512800" y="1522165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72672</xdr:rowOff>
    </xdr:from>
    <xdr:to>
      <xdr:col>21</xdr:col>
      <xdr:colOff>50800</xdr:colOff>
      <xdr:row>90</xdr:row>
      <xdr:rowOff>2822</xdr:rowOff>
    </xdr:to>
    <xdr:sp macro="" textlink="">
      <xdr:nvSpPr>
        <xdr:cNvPr id="266" name="フローチャート : 判断 265"/>
        <xdr:cNvSpPr/>
      </xdr:nvSpPr>
      <xdr:spPr>
        <a:xfrm>
          <a:off x="14351000" y="1533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159049</xdr:rowOff>
    </xdr:from>
    <xdr:ext cx="762000" cy="259045"/>
    <xdr:sp macro="" textlink="">
      <xdr:nvSpPr>
        <xdr:cNvPr id="267" name="テキスト ボックス 266"/>
        <xdr:cNvSpPr txBox="1"/>
      </xdr:nvSpPr>
      <xdr:spPr>
        <a:xfrm>
          <a:off x="14020800" y="154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72672</xdr:rowOff>
    </xdr:from>
    <xdr:to>
      <xdr:col>19</xdr:col>
      <xdr:colOff>533400</xdr:colOff>
      <xdr:row>90</xdr:row>
      <xdr:rowOff>2822</xdr:rowOff>
    </xdr:to>
    <xdr:sp macro="" textlink="">
      <xdr:nvSpPr>
        <xdr:cNvPr id="268" name="フローチャート : 判断 267"/>
        <xdr:cNvSpPr/>
      </xdr:nvSpPr>
      <xdr:spPr>
        <a:xfrm>
          <a:off x="13462000" y="1533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159049</xdr:rowOff>
    </xdr:from>
    <xdr:ext cx="762000" cy="259045"/>
    <xdr:sp macro="" textlink="">
      <xdr:nvSpPr>
        <xdr:cNvPr id="269" name="テキスト ボックス 268"/>
        <xdr:cNvSpPr txBox="1"/>
      </xdr:nvSpPr>
      <xdr:spPr>
        <a:xfrm>
          <a:off x="13131800" y="154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82</xdr:row>
      <xdr:rowOff>133350</xdr:rowOff>
    </xdr:from>
    <xdr:to>
      <xdr:col>24</xdr:col>
      <xdr:colOff>609600</xdr:colOff>
      <xdr:row>83</xdr:row>
      <xdr:rowOff>63500</xdr:rowOff>
    </xdr:to>
    <xdr:sp macro="" textlink="">
      <xdr:nvSpPr>
        <xdr:cNvPr id="275" name="円/楕円 274"/>
        <xdr:cNvSpPr/>
      </xdr:nvSpPr>
      <xdr:spPr>
        <a:xfrm>
          <a:off x="169672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149877</xdr:rowOff>
    </xdr:from>
    <xdr:ext cx="762000" cy="259045"/>
    <xdr:sp macro="" textlink="">
      <xdr:nvSpPr>
        <xdr:cNvPr id="276" name="給与水準   （国との比較）該当値テキスト"/>
        <xdr:cNvSpPr txBox="1"/>
      </xdr:nvSpPr>
      <xdr:spPr>
        <a:xfrm>
          <a:off x="17106900" y="1403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42334</xdr:rowOff>
    </xdr:from>
    <xdr:to>
      <xdr:col>23</xdr:col>
      <xdr:colOff>457200</xdr:colOff>
      <xdr:row>83</xdr:row>
      <xdr:rowOff>143934</xdr:rowOff>
    </xdr:to>
    <xdr:sp macro="" textlink="">
      <xdr:nvSpPr>
        <xdr:cNvPr id="277" name="円/楕円 276"/>
        <xdr:cNvSpPr/>
      </xdr:nvSpPr>
      <xdr:spPr>
        <a:xfrm>
          <a:off x="16129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128711</xdr:rowOff>
    </xdr:from>
    <xdr:ext cx="736600" cy="259045"/>
    <xdr:sp macro="" textlink="">
      <xdr:nvSpPr>
        <xdr:cNvPr id="278" name="テキスト ボックス 277"/>
        <xdr:cNvSpPr txBox="1"/>
      </xdr:nvSpPr>
      <xdr:spPr>
        <a:xfrm>
          <a:off x="15798800" y="14359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160161</xdr:rowOff>
    </xdr:from>
    <xdr:to>
      <xdr:col>22</xdr:col>
      <xdr:colOff>254000</xdr:colOff>
      <xdr:row>83</xdr:row>
      <xdr:rowOff>90311</xdr:rowOff>
    </xdr:to>
    <xdr:sp macro="" textlink="">
      <xdr:nvSpPr>
        <xdr:cNvPr id="279" name="円/楕円 278"/>
        <xdr:cNvSpPr/>
      </xdr:nvSpPr>
      <xdr:spPr>
        <a:xfrm>
          <a:off x="15240000" y="1421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100488</xdr:rowOff>
    </xdr:from>
    <xdr:ext cx="762000" cy="259045"/>
    <xdr:sp macro="" textlink="">
      <xdr:nvSpPr>
        <xdr:cNvPr id="280" name="テキスト ボックス 279"/>
        <xdr:cNvSpPr txBox="1"/>
      </xdr:nvSpPr>
      <xdr:spPr>
        <a:xfrm>
          <a:off x="14909800" y="1398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123472</xdr:rowOff>
    </xdr:from>
    <xdr:to>
      <xdr:col>21</xdr:col>
      <xdr:colOff>50800</xdr:colOff>
      <xdr:row>89</xdr:row>
      <xdr:rowOff>53622</xdr:rowOff>
    </xdr:to>
    <xdr:sp macro="" textlink="">
      <xdr:nvSpPr>
        <xdr:cNvPr id="281" name="円/楕円 280"/>
        <xdr:cNvSpPr/>
      </xdr:nvSpPr>
      <xdr:spPr>
        <a:xfrm>
          <a:off x="14351000" y="1521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63799</xdr:rowOff>
    </xdr:from>
    <xdr:ext cx="762000" cy="259045"/>
    <xdr:sp macro="" textlink="">
      <xdr:nvSpPr>
        <xdr:cNvPr id="282" name="テキスト ボックス 281"/>
        <xdr:cNvSpPr txBox="1"/>
      </xdr:nvSpPr>
      <xdr:spPr>
        <a:xfrm>
          <a:off x="14020800" y="1497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103.9</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83255</xdr:rowOff>
    </xdr:from>
    <xdr:to>
      <xdr:col>19</xdr:col>
      <xdr:colOff>533400</xdr:colOff>
      <xdr:row>89</xdr:row>
      <xdr:rowOff>13405</xdr:rowOff>
    </xdr:to>
    <xdr:sp macro="" textlink="">
      <xdr:nvSpPr>
        <xdr:cNvPr id="283" name="円/楕円 282"/>
        <xdr:cNvSpPr/>
      </xdr:nvSpPr>
      <xdr:spPr>
        <a:xfrm>
          <a:off x="13462000" y="1517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23582</xdr:rowOff>
    </xdr:from>
    <xdr:ext cx="762000" cy="259045"/>
    <xdr:sp macro="" textlink="">
      <xdr:nvSpPr>
        <xdr:cNvPr id="284" name="テキスト ボックス 283"/>
        <xdr:cNvSpPr txBox="1"/>
      </xdr:nvSpPr>
      <xdr:spPr>
        <a:xfrm>
          <a:off x="13131800" y="14939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lt"/>
              <a:ea typeface="+mn-ea"/>
              <a:cs typeface="+mn-cs"/>
            </a:rPr>
            <a:t>　平成２６年度に策定された行政改革大綱の人員管理計画に基づき新規採用職員数の抑制を進めてきた結果，前年度と比較し職員数６名の減（３６２名→３５６名）となり，人口千人当たり職員数も０．０１人減少している。類似団体平均を約１名下回る状況であるが全国平均，茨城県平均には及ばないため，それらに数値を近付けるよう職員数の定員管理を継続していく方針であ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30480</xdr:rowOff>
    </xdr:from>
    <xdr:to>
      <xdr:col>24</xdr:col>
      <xdr:colOff>558800</xdr:colOff>
      <xdr:row>66</xdr:row>
      <xdr:rowOff>125640</xdr:rowOff>
    </xdr:to>
    <xdr:cxnSp macro="">
      <xdr:nvCxnSpPr>
        <xdr:cNvPr id="316" name="直線コネクタ 315"/>
        <xdr:cNvCxnSpPr/>
      </xdr:nvCxnSpPr>
      <xdr:spPr>
        <a:xfrm flipV="1">
          <a:off x="17018000" y="9974580"/>
          <a:ext cx="0" cy="1466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97717</xdr:rowOff>
    </xdr:from>
    <xdr:ext cx="762000" cy="259045"/>
    <xdr:sp macro="" textlink="">
      <xdr:nvSpPr>
        <xdr:cNvPr id="317" name="定員管理の状況最小値テキスト"/>
        <xdr:cNvSpPr txBox="1"/>
      </xdr:nvSpPr>
      <xdr:spPr>
        <a:xfrm>
          <a:off x="17106900" y="114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14.75</a:t>
          </a:r>
          <a:endParaRPr kumimoji="1" lang="ja-JP" altLang="en-US" sz="1000" b="1">
            <a:latin typeface="ＭＳ Ｐゴシック"/>
          </a:endParaRPr>
        </a:p>
      </xdr:txBody>
    </xdr:sp>
    <xdr:clientData/>
  </xdr:oneCellAnchor>
  <xdr:twoCellAnchor>
    <xdr:from>
      <xdr:col>24</xdr:col>
      <xdr:colOff>469900</xdr:colOff>
      <xdr:row>66</xdr:row>
      <xdr:rowOff>125640</xdr:rowOff>
    </xdr:from>
    <xdr:to>
      <xdr:col>24</xdr:col>
      <xdr:colOff>647700</xdr:colOff>
      <xdr:row>66</xdr:row>
      <xdr:rowOff>125640</xdr:rowOff>
    </xdr:to>
    <xdr:cxnSp macro="">
      <xdr:nvCxnSpPr>
        <xdr:cNvPr id="318" name="直線コネクタ 317"/>
        <xdr:cNvCxnSpPr/>
      </xdr:nvCxnSpPr>
      <xdr:spPr>
        <a:xfrm>
          <a:off x="16929100" y="1144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116857</xdr:rowOff>
    </xdr:from>
    <xdr:ext cx="762000" cy="259045"/>
    <xdr:sp macro="" textlink="">
      <xdr:nvSpPr>
        <xdr:cNvPr id="319" name="定員管理の状況最大値テキスト"/>
        <xdr:cNvSpPr txBox="1"/>
      </xdr:nvSpPr>
      <xdr:spPr>
        <a:xfrm>
          <a:off x="17106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6.24</a:t>
          </a:r>
          <a:endParaRPr kumimoji="1" lang="ja-JP" altLang="en-US" sz="1000" b="1">
            <a:latin typeface="ＭＳ Ｐゴシック"/>
          </a:endParaRPr>
        </a:p>
      </xdr:txBody>
    </xdr:sp>
    <xdr:clientData/>
  </xdr:oneCellAnchor>
  <xdr:twoCellAnchor>
    <xdr:from>
      <xdr:col>24</xdr:col>
      <xdr:colOff>469900</xdr:colOff>
      <xdr:row>58</xdr:row>
      <xdr:rowOff>30480</xdr:rowOff>
    </xdr:from>
    <xdr:to>
      <xdr:col>24</xdr:col>
      <xdr:colOff>647700</xdr:colOff>
      <xdr:row>58</xdr:row>
      <xdr:rowOff>30480</xdr:rowOff>
    </xdr:to>
    <xdr:cxnSp macro="">
      <xdr:nvCxnSpPr>
        <xdr:cNvPr id="320" name="直線コネクタ 319"/>
        <xdr:cNvCxnSpPr/>
      </xdr:nvCxnSpPr>
      <xdr:spPr>
        <a:xfrm>
          <a:off x="16929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20229</xdr:rowOff>
    </xdr:from>
    <xdr:to>
      <xdr:col>24</xdr:col>
      <xdr:colOff>558800</xdr:colOff>
      <xdr:row>60</xdr:row>
      <xdr:rowOff>21953</xdr:rowOff>
    </xdr:to>
    <xdr:cxnSp macro="">
      <xdr:nvCxnSpPr>
        <xdr:cNvPr id="321" name="直線コネクタ 320"/>
        <xdr:cNvCxnSpPr/>
      </xdr:nvCxnSpPr>
      <xdr:spPr>
        <a:xfrm flipV="1">
          <a:off x="16179800" y="10307229"/>
          <a:ext cx="8382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137993</xdr:rowOff>
    </xdr:from>
    <xdr:ext cx="762000" cy="259045"/>
    <xdr:sp macro="" textlink="">
      <xdr:nvSpPr>
        <xdr:cNvPr id="322" name="定員管理の状況平均値テキスト"/>
        <xdr:cNvSpPr txBox="1"/>
      </xdr:nvSpPr>
      <xdr:spPr>
        <a:xfrm>
          <a:off x="17106900" y="104249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9.31</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165916</xdr:rowOff>
    </xdr:from>
    <xdr:to>
      <xdr:col>24</xdr:col>
      <xdr:colOff>609600</xdr:colOff>
      <xdr:row>61</xdr:row>
      <xdr:rowOff>96066</xdr:rowOff>
    </xdr:to>
    <xdr:sp macro="" textlink="">
      <xdr:nvSpPr>
        <xdr:cNvPr id="323" name="フローチャート : 判断 322"/>
        <xdr:cNvSpPr/>
      </xdr:nvSpPr>
      <xdr:spPr>
        <a:xfrm>
          <a:off x="169672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21953</xdr:rowOff>
    </xdr:from>
    <xdr:to>
      <xdr:col>23</xdr:col>
      <xdr:colOff>406400</xdr:colOff>
      <xdr:row>60</xdr:row>
      <xdr:rowOff>34018</xdr:rowOff>
    </xdr:to>
    <xdr:cxnSp macro="">
      <xdr:nvCxnSpPr>
        <xdr:cNvPr id="324" name="直線コネクタ 323"/>
        <xdr:cNvCxnSpPr/>
      </xdr:nvCxnSpPr>
      <xdr:spPr>
        <a:xfrm flipV="1">
          <a:off x="15290800" y="1030895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134892</xdr:rowOff>
    </xdr:from>
    <xdr:to>
      <xdr:col>23</xdr:col>
      <xdr:colOff>457200</xdr:colOff>
      <xdr:row>61</xdr:row>
      <xdr:rowOff>65042</xdr:rowOff>
    </xdr:to>
    <xdr:sp macro="" textlink="">
      <xdr:nvSpPr>
        <xdr:cNvPr id="325" name="フローチャート : 判断 324"/>
        <xdr:cNvSpPr/>
      </xdr:nvSpPr>
      <xdr:spPr>
        <a:xfrm>
          <a:off x="16129000" y="104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49819</xdr:rowOff>
    </xdr:from>
    <xdr:ext cx="736600" cy="259045"/>
    <xdr:sp macro="" textlink="">
      <xdr:nvSpPr>
        <xdr:cNvPr id="326" name="テキスト ボックス 325"/>
        <xdr:cNvSpPr txBox="1"/>
      </xdr:nvSpPr>
      <xdr:spPr>
        <a:xfrm>
          <a:off x="15798800" y="10508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16782</xdr:rowOff>
    </xdr:from>
    <xdr:to>
      <xdr:col>22</xdr:col>
      <xdr:colOff>203200</xdr:colOff>
      <xdr:row>60</xdr:row>
      <xdr:rowOff>34018</xdr:rowOff>
    </xdr:to>
    <xdr:cxnSp macro="">
      <xdr:nvCxnSpPr>
        <xdr:cNvPr id="327" name="直線コネクタ 326"/>
        <xdr:cNvCxnSpPr/>
      </xdr:nvCxnSpPr>
      <xdr:spPr>
        <a:xfrm>
          <a:off x="14401800" y="10303782"/>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122827</xdr:rowOff>
    </xdr:from>
    <xdr:to>
      <xdr:col>22</xdr:col>
      <xdr:colOff>254000</xdr:colOff>
      <xdr:row>61</xdr:row>
      <xdr:rowOff>52977</xdr:rowOff>
    </xdr:to>
    <xdr:sp macro="" textlink="">
      <xdr:nvSpPr>
        <xdr:cNvPr id="328" name="フローチャート : 判断 327"/>
        <xdr:cNvSpPr/>
      </xdr:nvSpPr>
      <xdr:spPr>
        <a:xfrm>
          <a:off x="15240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37754</xdr:rowOff>
    </xdr:from>
    <xdr:ext cx="762000" cy="259045"/>
    <xdr:sp macro="" textlink="">
      <xdr:nvSpPr>
        <xdr:cNvPr id="329" name="テキスト ボックス 328"/>
        <xdr:cNvSpPr txBox="1"/>
      </xdr:nvSpPr>
      <xdr:spPr>
        <a:xfrm>
          <a:off x="14909800" y="1049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16782</xdr:rowOff>
    </xdr:from>
    <xdr:to>
      <xdr:col>21</xdr:col>
      <xdr:colOff>0</xdr:colOff>
      <xdr:row>60</xdr:row>
      <xdr:rowOff>27124</xdr:rowOff>
    </xdr:to>
    <xdr:cxnSp macro="">
      <xdr:nvCxnSpPr>
        <xdr:cNvPr id="330" name="直線コネクタ 329"/>
        <xdr:cNvCxnSpPr/>
      </xdr:nvCxnSpPr>
      <xdr:spPr>
        <a:xfrm flipV="1">
          <a:off x="13512800" y="10303782"/>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134892</xdr:rowOff>
    </xdr:from>
    <xdr:to>
      <xdr:col>21</xdr:col>
      <xdr:colOff>50800</xdr:colOff>
      <xdr:row>61</xdr:row>
      <xdr:rowOff>65042</xdr:rowOff>
    </xdr:to>
    <xdr:sp macro="" textlink="">
      <xdr:nvSpPr>
        <xdr:cNvPr id="331" name="フローチャート : 判断 330"/>
        <xdr:cNvSpPr/>
      </xdr:nvSpPr>
      <xdr:spPr>
        <a:xfrm>
          <a:off x="14351000" y="104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49819</xdr:rowOff>
    </xdr:from>
    <xdr:ext cx="762000" cy="259045"/>
    <xdr:sp macro="" textlink="">
      <xdr:nvSpPr>
        <xdr:cNvPr id="332" name="テキスト ボックス 331"/>
        <xdr:cNvSpPr txBox="1"/>
      </xdr:nvSpPr>
      <xdr:spPr>
        <a:xfrm>
          <a:off x="14020800" y="1050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159022</xdr:rowOff>
    </xdr:from>
    <xdr:to>
      <xdr:col>19</xdr:col>
      <xdr:colOff>533400</xdr:colOff>
      <xdr:row>61</xdr:row>
      <xdr:rowOff>89172</xdr:rowOff>
    </xdr:to>
    <xdr:sp macro="" textlink="">
      <xdr:nvSpPr>
        <xdr:cNvPr id="333" name="フローチャート : 判断 332"/>
        <xdr:cNvSpPr/>
      </xdr:nvSpPr>
      <xdr:spPr>
        <a:xfrm>
          <a:off x="13462000" y="1044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73949</xdr:rowOff>
    </xdr:from>
    <xdr:ext cx="762000" cy="259045"/>
    <xdr:sp macro="" textlink="">
      <xdr:nvSpPr>
        <xdr:cNvPr id="334" name="テキスト ボックス 333"/>
        <xdr:cNvSpPr txBox="1"/>
      </xdr:nvSpPr>
      <xdr:spPr>
        <a:xfrm>
          <a:off x="13131800" y="10532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140879</xdr:rowOff>
    </xdr:from>
    <xdr:to>
      <xdr:col>24</xdr:col>
      <xdr:colOff>609600</xdr:colOff>
      <xdr:row>60</xdr:row>
      <xdr:rowOff>71029</xdr:rowOff>
    </xdr:to>
    <xdr:sp macro="" textlink="">
      <xdr:nvSpPr>
        <xdr:cNvPr id="340" name="円/楕円 339"/>
        <xdr:cNvSpPr/>
      </xdr:nvSpPr>
      <xdr:spPr>
        <a:xfrm>
          <a:off x="16967200" y="1025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157406</xdr:rowOff>
    </xdr:from>
    <xdr:ext cx="762000" cy="259045"/>
    <xdr:sp macro="" textlink="">
      <xdr:nvSpPr>
        <xdr:cNvPr id="341" name="定員管理の状況該当値テキスト"/>
        <xdr:cNvSpPr txBox="1"/>
      </xdr:nvSpPr>
      <xdr:spPr>
        <a:xfrm>
          <a:off x="17106900" y="10101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142603</xdr:rowOff>
    </xdr:from>
    <xdr:to>
      <xdr:col>23</xdr:col>
      <xdr:colOff>457200</xdr:colOff>
      <xdr:row>60</xdr:row>
      <xdr:rowOff>72753</xdr:rowOff>
    </xdr:to>
    <xdr:sp macro="" textlink="">
      <xdr:nvSpPr>
        <xdr:cNvPr id="342" name="円/楕円 341"/>
        <xdr:cNvSpPr/>
      </xdr:nvSpPr>
      <xdr:spPr>
        <a:xfrm>
          <a:off x="16129000" y="1025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82930</xdr:rowOff>
    </xdr:from>
    <xdr:ext cx="736600" cy="259045"/>
    <xdr:sp macro="" textlink="">
      <xdr:nvSpPr>
        <xdr:cNvPr id="343" name="テキスト ボックス 342"/>
        <xdr:cNvSpPr txBox="1"/>
      </xdr:nvSpPr>
      <xdr:spPr>
        <a:xfrm>
          <a:off x="15798800" y="10027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154668</xdr:rowOff>
    </xdr:from>
    <xdr:to>
      <xdr:col>22</xdr:col>
      <xdr:colOff>254000</xdr:colOff>
      <xdr:row>60</xdr:row>
      <xdr:rowOff>84818</xdr:rowOff>
    </xdr:to>
    <xdr:sp macro="" textlink="">
      <xdr:nvSpPr>
        <xdr:cNvPr id="344" name="円/楕円 343"/>
        <xdr:cNvSpPr/>
      </xdr:nvSpPr>
      <xdr:spPr>
        <a:xfrm>
          <a:off x="15240000" y="1027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94995</xdr:rowOff>
    </xdr:from>
    <xdr:ext cx="762000" cy="259045"/>
    <xdr:sp macro="" textlink="">
      <xdr:nvSpPr>
        <xdr:cNvPr id="345" name="テキスト ボックス 344"/>
        <xdr:cNvSpPr txBox="1"/>
      </xdr:nvSpPr>
      <xdr:spPr>
        <a:xfrm>
          <a:off x="14909800" y="10039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137432</xdr:rowOff>
    </xdr:from>
    <xdr:to>
      <xdr:col>21</xdr:col>
      <xdr:colOff>50800</xdr:colOff>
      <xdr:row>60</xdr:row>
      <xdr:rowOff>67582</xdr:rowOff>
    </xdr:to>
    <xdr:sp macro="" textlink="">
      <xdr:nvSpPr>
        <xdr:cNvPr id="346" name="円/楕円 345"/>
        <xdr:cNvSpPr/>
      </xdr:nvSpPr>
      <xdr:spPr>
        <a:xfrm>
          <a:off x="14351000" y="1025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77759</xdr:rowOff>
    </xdr:from>
    <xdr:ext cx="762000" cy="259045"/>
    <xdr:sp macro="" textlink="">
      <xdr:nvSpPr>
        <xdr:cNvPr id="347" name="テキスト ボックス 346"/>
        <xdr:cNvSpPr txBox="1"/>
      </xdr:nvSpPr>
      <xdr:spPr>
        <a:xfrm>
          <a:off x="14020800" y="10021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147774</xdr:rowOff>
    </xdr:from>
    <xdr:to>
      <xdr:col>19</xdr:col>
      <xdr:colOff>533400</xdr:colOff>
      <xdr:row>60</xdr:row>
      <xdr:rowOff>77924</xdr:rowOff>
    </xdr:to>
    <xdr:sp macro="" textlink="">
      <xdr:nvSpPr>
        <xdr:cNvPr id="348" name="円/楕円 347"/>
        <xdr:cNvSpPr/>
      </xdr:nvSpPr>
      <xdr:spPr>
        <a:xfrm>
          <a:off x="13462000" y="1026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88101</xdr:rowOff>
    </xdr:from>
    <xdr:ext cx="762000" cy="259045"/>
    <xdr:sp macro="" textlink="">
      <xdr:nvSpPr>
        <xdr:cNvPr id="349" name="テキスト ボックス 348"/>
        <xdr:cNvSpPr txBox="1"/>
      </xdr:nvSpPr>
      <xdr:spPr>
        <a:xfrm>
          <a:off x="13131800" y="10032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Ｈ２７年度の公債費は前年度と比べ増加しているが，Ｈ２７年度の単年度比率がＨ２４年度よりも減少しているため，実質公債費比率（３年平均）は前年度と比較して０．１ポイント減少し，類似団体平均を３ポイント下回る健全なレベルを維持している。今後も合併特例債等の地方債発行が見込まれることから，起債許可団体の要件となる１８％を超えないよう計画的に行っていく方針である。</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7" name="テキスト ボックス 376"/>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31448</xdr:rowOff>
    </xdr:from>
    <xdr:to>
      <xdr:col>24</xdr:col>
      <xdr:colOff>558800</xdr:colOff>
      <xdr:row>45</xdr:row>
      <xdr:rowOff>131535</xdr:rowOff>
    </xdr:to>
    <xdr:cxnSp macro="">
      <xdr:nvCxnSpPr>
        <xdr:cNvPr id="380" name="直線コネクタ 379"/>
        <xdr:cNvCxnSpPr/>
      </xdr:nvCxnSpPr>
      <xdr:spPr>
        <a:xfrm flipV="1">
          <a:off x="17018000" y="6203648"/>
          <a:ext cx="0" cy="16431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103612</xdr:rowOff>
    </xdr:from>
    <xdr:ext cx="762000" cy="259045"/>
    <xdr:sp macro="" textlink="">
      <xdr:nvSpPr>
        <xdr:cNvPr id="381" name="公債費負担の状況最小値テキスト"/>
        <xdr:cNvSpPr txBox="1"/>
      </xdr:nvSpPr>
      <xdr:spPr>
        <a:xfrm>
          <a:off x="17106900" y="781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45</xdr:row>
      <xdr:rowOff>131535</xdr:rowOff>
    </xdr:from>
    <xdr:to>
      <xdr:col>24</xdr:col>
      <xdr:colOff>647700</xdr:colOff>
      <xdr:row>45</xdr:row>
      <xdr:rowOff>131535</xdr:rowOff>
    </xdr:to>
    <xdr:cxnSp macro="">
      <xdr:nvCxnSpPr>
        <xdr:cNvPr id="382" name="直線コネクタ 381"/>
        <xdr:cNvCxnSpPr/>
      </xdr:nvCxnSpPr>
      <xdr:spPr>
        <a:xfrm>
          <a:off x="16929100" y="784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117825</xdr:rowOff>
    </xdr:from>
    <xdr:ext cx="762000" cy="259045"/>
    <xdr:sp macro="" textlink="">
      <xdr:nvSpPr>
        <xdr:cNvPr id="383" name="公債費負担の状況最大値テキスト"/>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31448</xdr:rowOff>
    </xdr:from>
    <xdr:to>
      <xdr:col>24</xdr:col>
      <xdr:colOff>647700</xdr:colOff>
      <xdr:row>36</xdr:row>
      <xdr:rowOff>31448</xdr:rowOff>
    </xdr:to>
    <xdr:cxnSp macro="">
      <xdr:nvCxnSpPr>
        <xdr:cNvPr id="384" name="直線コネクタ 383"/>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12095</xdr:rowOff>
    </xdr:from>
    <xdr:to>
      <xdr:col>24</xdr:col>
      <xdr:colOff>558800</xdr:colOff>
      <xdr:row>40</xdr:row>
      <xdr:rowOff>23585</xdr:rowOff>
    </xdr:to>
    <xdr:cxnSp macro="">
      <xdr:nvCxnSpPr>
        <xdr:cNvPr id="385" name="直線コネクタ 384"/>
        <xdr:cNvCxnSpPr/>
      </xdr:nvCxnSpPr>
      <xdr:spPr>
        <a:xfrm flipV="1">
          <a:off x="16179800" y="687009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106636</xdr:rowOff>
    </xdr:from>
    <xdr:ext cx="762000" cy="259045"/>
    <xdr:sp macro="" textlink="">
      <xdr:nvSpPr>
        <xdr:cNvPr id="386" name="公債費負担の状況平均値テキスト"/>
        <xdr:cNvSpPr txBox="1"/>
      </xdr:nvSpPr>
      <xdr:spPr>
        <a:xfrm>
          <a:off x="17106900" y="7136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134559</xdr:rowOff>
    </xdr:from>
    <xdr:to>
      <xdr:col>24</xdr:col>
      <xdr:colOff>609600</xdr:colOff>
      <xdr:row>42</xdr:row>
      <xdr:rowOff>64709</xdr:rowOff>
    </xdr:to>
    <xdr:sp macro="" textlink="">
      <xdr:nvSpPr>
        <xdr:cNvPr id="387" name="フローチャート : 判断 386"/>
        <xdr:cNvSpPr/>
      </xdr:nvSpPr>
      <xdr:spPr>
        <a:xfrm>
          <a:off x="169672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23585</xdr:rowOff>
    </xdr:from>
    <xdr:to>
      <xdr:col>23</xdr:col>
      <xdr:colOff>406400</xdr:colOff>
      <xdr:row>40</xdr:row>
      <xdr:rowOff>138491</xdr:rowOff>
    </xdr:to>
    <xdr:cxnSp macro="">
      <xdr:nvCxnSpPr>
        <xdr:cNvPr id="388" name="直線コネクタ 387"/>
        <xdr:cNvCxnSpPr/>
      </xdr:nvCxnSpPr>
      <xdr:spPr>
        <a:xfrm flipV="1">
          <a:off x="15290800" y="6881585"/>
          <a:ext cx="889000" cy="11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66524</xdr:rowOff>
    </xdr:from>
    <xdr:to>
      <xdr:col>23</xdr:col>
      <xdr:colOff>457200</xdr:colOff>
      <xdr:row>42</xdr:row>
      <xdr:rowOff>168124</xdr:rowOff>
    </xdr:to>
    <xdr:sp macro="" textlink="">
      <xdr:nvSpPr>
        <xdr:cNvPr id="389" name="フローチャート : 判断 388"/>
        <xdr:cNvSpPr/>
      </xdr:nvSpPr>
      <xdr:spPr>
        <a:xfrm>
          <a:off x="16129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152901</xdr:rowOff>
    </xdr:from>
    <xdr:ext cx="736600" cy="259045"/>
    <xdr:sp macro="" textlink="">
      <xdr:nvSpPr>
        <xdr:cNvPr id="390" name="テキスト ボックス 389"/>
        <xdr:cNvSpPr txBox="1"/>
      </xdr:nvSpPr>
      <xdr:spPr>
        <a:xfrm>
          <a:off x="15798800" y="7353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138491</xdr:rowOff>
    </xdr:from>
    <xdr:to>
      <xdr:col>22</xdr:col>
      <xdr:colOff>203200</xdr:colOff>
      <xdr:row>41</xdr:row>
      <xdr:rowOff>70455</xdr:rowOff>
    </xdr:to>
    <xdr:cxnSp macro="">
      <xdr:nvCxnSpPr>
        <xdr:cNvPr id="391" name="直線コネクタ 390"/>
        <xdr:cNvCxnSpPr/>
      </xdr:nvCxnSpPr>
      <xdr:spPr>
        <a:xfrm flipV="1">
          <a:off x="14401800" y="6996491"/>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43</xdr:row>
      <xdr:rowOff>21469</xdr:rowOff>
    </xdr:from>
    <xdr:to>
      <xdr:col>22</xdr:col>
      <xdr:colOff>254000</xdr:colOff>
      <xdr:row>43</xdr:row>
      <xdr:rowOff>123069</xdr:rowOff>
    </xdr:to>
    <xdr:sp macro="" textlink="">
      <xdr:nvSpPr>
        <xdr:cNvPr id="392" name="フローチャート : 判断 391"/>
        <xdr:cNvSpPr/>
      </xdr:nvSpPr>
      <xdr:spPr>
        <a:xfrm>
          <a:off x="15240000" y="739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107846</xdr:rowOff>
    </xdr:from>
    <xdr:ext cx="762000" cy="259045"/>
    <xdr:sp macro="" textlink="">
      <xdr:nvSpPr>
        <xdr:cNvPr id="393" name="テキスト ボックス 392"/>
        <xdr:cNvSpPr txBox="1"/>
      </xdr:nvSpPr>
      <xdr:spPr>
        <a:xfrm>
          <a:off x="14909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70455</xdr:rowOff>
    </xdr:from>
    <xdr:to>
      <xdr:col>21</xdr:col>
      <xdr:colOff>0</xdr:colOff>
      <xdr:row>41</xdr:row>
      <xdr:rowOff>162378</xdr:rowOff>
    </xdr:to>
    <xdr:cxnSp macro="">
      <xdr:nvCxnSpPr>
        <xdr:cNvPr id="394" name="直線コネクタ 393"/>
        <xdr:cNvCxnSpPr/>
      </xdr:nvCxnSpPr>
      <xdr:spPr>
        <a:xfrm flipV="1">
          <a:off x="13512800" y="7099905"/>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124883</xdr:rowOff>
    </xdr:from>
    <xdr:to>
      <xdr:col>21</xdr:col>
      <xdr:colOff>50800</xdr:colOff>
      <xdr:row>44</xdr:row>
      <xdr:rowOff>55033</xdr:rowOff>
    </xdr:to>
    <xdr:sp macro="" textlink="">
      <xdr:nvSpPr>
        <xdr:cNvPr id="395" name="フローチャート : 判断 394"/>
        <xdr:cNvSpPr/>
      </xdr:nvSpPr>
      <xdr:spPr>
        <a:xfrm>
          <a:off x="14351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39810</xdr:rowOff>
    </xdr:from>
    <xdr:ext cx="762000" cy="259045"/>
    <xdr:sp macro="" textlink="">
      <xdr:nvSpPr>
        <xdr:cNvPr id="396" name="テキスト ボックス 395"/>
        <xdr:cNvSpPr txBox="1"/>
      </xdr:nvSpPr>
      <xdr:spPr>
        <a:xfrm>
          <a:off x="14020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19</xdr:col>
      <xdr:colOff>431800</xdr:colOff>
      <xdr:row>44</xdr:row>
      <xdr:rowOff>79828</xdr:rowOff>
    </xdr:from>
    <xdr:to>
      <xdr:col>19</xdr:col>
      <xdr:colOff>533400</xdr:colOff>
      <xdr:row>45</xdr:row>
      <xdr:rowOff>9978</xdr:rowOff>
    </xdr:to>
    <xdr:sp macro="" textlink="">
      <xdr:nvSpPr>
        <xdr:cNvPr id="397" name="フローチャート : 判断 396"/>
        <xdr:cNvSpPr/>
      </xdr:nvSpPr>
      <xdr:spPr>
        <a:xfrm>
          <a:off x="13462000" y="762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166205</xdr:rowOff>
    </xdr:from>
    <xdr:ext cx="762000" cy="259045"/>
    <xdr:sp macro="" textlink="">
      <xdr:nvSpPr>
        <xdr:cNvPr id="398" name="テキスト ボックス 397"/>
        <xdr:cNvSpPr txBox="1"/>
      </xdr:nvSpPr>
      <xdr:spPr>
        <a:xfrm>
          <a:off x="13131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132745</xdr:rowOff>
    </xdr:from>
    <xdr:to>
      <xdr:col>24</xdr:col>
      <xdr:colOff>609600</xdr:colOff>
      <xdr:row>40</xdr:row>
      <xdr:rowOff>62895</xdr:rowOff>
    </xdr:to>
    <xdr:sp macro="" textlink="">
      <xdr:nvSpPr>
        <xdr:cNvPr id="404" name="円/楕円 403"/>
        <xdr:cNvSpPr/>
      </xdr:nvSpPr>
      <xdr:spPr>
        <a:xfrm>
          <a:off x="16967200" y="681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149272</xdr:rowOff>
    </xdr:from>
    <xdr:ext cx="762000" cy="259045"/>
    <xdr:sp macro="" textlink="">
      <xdr:nvSpPr>
        <xdr:cNvPr id="405" name="公債費負担の状況該当値テキスト"/>
        <xdr:cNvSpPr txBox="1"/>
      </xdr:nvSpPr>
      <xdr:spPr>
        <a:xfrm>
          <a:off x="17106900" y="6664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144235</xdr:rowOff>
    </xdr:from>
    <xdr:to>
      <xdr:col>23</xdr:col>
      <xdr:colOff>457200</xdr:colOff>
      <xdr:row>40</xdr:row>
      <xdr:rowOff>74385</xdr:rowOff>
    </xdr:to>
    <xdr:sp macro="" textlink="">
      <xdr:nvSpPr>
        <xdr:cNvPr id="406" name="円/楕円 405"/>
        <xdr:cNvSpPr/>
      </xdr:nvSpPr>
      <xdr:spPr>
        <a:xfrm>
          <a:off x="16129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84562</xdr:rowOff>
    </xdr:from>
    <xdr:ext cx="736600" cy="259045"/>
    <xdr:sp macro="" textlink="">
      <xdr:nvSpPr>
        <xdr:cNvPr id="407" name="テキスト ボックス 406"/>
        <xdr:cNvSpPr txBox="1"/>
      </xdr:nvSpPr>
      <xdr:spPr>
        <a:xfrm>
          <a:off x="15798800" y="659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87691</xdr:rowOff>
    </xdr:from>
    <xdr:to>
      <xdr:col>22</xdr:col>
      <xdr:colOff>254000</xdr:colOff>
      <xdr:row>41</xdr:row>
      <xdr:rowOff>17841</xdr:rowOff>
    </xdr:to>
    <xdr:sp macro="" textlink="">
      <xdr:nvSpPr>
        <xdr:cNvPr id="408" name="円/楕円 407"/>
        <xdr:cNvSpPr/>
      </xdr:nvSpPr>
      <xdr:spPr>
        <a:xfrm>
          <a:off x="15240000" y="694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28018</xdr:rowOff>
    </xdr:from>
    <xdr:ext cx="762000" cy="259045"/>
    <xdr:sp macro="" textlink="">
      <xdr:nvSpPr>
        <xdr:cNvPr id="409" name="テキスト ボックス 408"/>
        <xdr:cNvSpPr txBox="1"/>
      </xdr:nvSpPr>
      <xdr:spPr>
        <a:xfrm>
          <a:off x="14909800" y="671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19655</xdr:rowOff>
    </xdr:from>
    <xdr:to>
      <xdr:col>21</xdr:col>
      <xdr:colOff>50800</xdr:colOff>
      <xdr:row>41</xdr:row>
      <xdr:rowOff>121255</xdr:rowOff>
    </xdr:to>
    <xdr:sp macro="" textlink="">
      <xdr:nvSpPr>
        <xdr:cNvPr id="410" name="円/楕円 409"/>
        <xdr:cNvSpPr/>
      </xdr:nvSpPr>
      <xdr:spPr>
        <a:xfrm>
          <a:off x="143510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131432</xdr:rowOff>
    </xdr:from>
    <xdr:ext cx="762000" cy="259045"/>
    <xdr:sp macro="" textlink="">
      <xdr:nvSpPr>
        <xdr:cNvPr id="411" name="テキスト ボックス 410"/>
        <xdr:cNvSpPr txBox="1"/>
      </xdr:nvSpPr>
      <xdr:spPr>
        <a:xfrm>
          <a:off x="14020800" y="681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111578</xdr:rowOff>
    </xdr:from>
    <xdr:to>
      <xdr:col>19</xdr:col>
      <xdr:colOff>533400</xdr:colOff>
      <xdr:row>42</xdr:row>
      <xdr:rowOff>41728</xdr:rowOff>
    </xdr:to>
    <xdr:sp macro="" textlink="">
      <xdr:nvSpPr>
        <xdr:cNvPr id="412" name="円/楕円 411"/>
        <xdr:cNvSpPr/>
      </xdr:nvSpPr>
      <xdr:spPr>
        <a:xfrm>
          <a:off x="13462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51905</xdr:rowOff>
    </xdr:from>
    <xdr:ext cx="762000" cy="259045"/>
    <xdr:sp macro="" textlink="">
      <xdr:nvSpPr>
        <xdr:cNvPr id="413" name="テキスト ボックス 412"/>
        <xdr:cNvSpPr txBox="1"/>
      </xdr:nvSpPr>
      <xdr:spPr>
        <a:xfrm>
          <a:off x="13131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将来負担比率の算定分子</a:t>
          </a:r>
          <a:r>
            <a:rPr kumimoji="1" lang="ja-JP" altLang="en-US" sz="1300">
              <a:solidFill>
                <a:schemeClr val="dk1"/>
              </a:solidFill>
              <a:effectLst/>
              <a:latin typeface="+mn-lt"/>
              <a:ea typeface="+mn-ea"/>
              <a:cs typeface="+mn-cs"/>
            </a:rPr>
            <a:t>において，</a:t>
          </a:r>
          <a:r>
            <a:rPr kumimoji="1" lang="ja-JP" altLang="ja-JP" sz="1300">
              <a:solidFill>
                <a:schemeClr val="dk1"/>
              </a:solidFill>
              <a:effectLst/>
              <a:latin typeface="+mn-lt"/>
              <a:ea typeface="+mn-ea"/>
              <a:cs typeface="+mn-cs"/>
            </a:rPr>
            <a:t>地方債の現在高を主とし</a:t>
          </a:r>
          <a:r>
            <a:rPr kumimoji="1" lang="ja-JP" altLang="en-US" sz="1300">
              <a:solidFill>
                <a:schemeClr val="dk1"/>
              </a:solidFill>
              <a:effectLst/>
              <a:latin typeface="+mn-lt"/>
              <a:ea typeface="+mn-ea"/>
              <a:cs typeface="+mn-cs"/>
            </a:rPr>
            <a:t>た将来負担額が</a:t>
          </a:r>
          <a:r>
            <a:rPr kumimoji="1" lang="ja-JP" altLang="ja-JP" sz="1300">
              <a:solidFill>
                <a:schemeClr val="dk1"/>
              </a:solidFill>
              <a:effectLst/>
              <a:latin typeface="+mn-lt"/>
              <a:ea typeface="+mn-ea"/>
              <a:cs typeface="+mn-cs"/>
            </a:rPr>
            <a:t>２，８９２百万円増加しているものの</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充当可能基金及び基準財政需要額算入見込額の増加が３，０４４百万円と上回っているため，将来負担比率が前年度と比較して１．２％減少している。今後は施設の統廃合や大規模改修に係る地方債の発行により将来負担比率が増加していくことが予想されることから，基準財政需要額に算定される有利な地方債を活用し急激な上昇を抑制していく。</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94149</xdr:rowOff>
    </xdr:to>
    <xdr:cxnSp macro="">
      <xdr:nvCxnSpPr>
        <xdr:cNvPr id="442" name="直線コネクタ 441"/>
        <xdr:cNvCxnSpPr/>
      </xdr:nvCxnSpPr>
      <xdr:spPr>
        <a:xfrm flipV="1">
          <a:off x="17018000" y="2370667"/>
          <a:ext cx="0" cy="13239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66226</xdr:rowOff>
    </xdr:from>
    <xdr:ext cx="762000" cy="259045"/>
    <xdr:sp macro="" textlink="">
      <xdr:nvSpPr>
        <xdr:cNvPr id="443" name="将来負担の状況最小値テキスト"/>
        <xdr:cNvSpPr txBox="1"/>
      </xdr:nvSpPr>
      <xdr:spPr>
        <a:xfrm>
          <a:off x="17106900" y="3666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164.6</a:t>
          </a:r>
          <a:endParaRPr kumimoji="1" lang="ja-JP" altLang="en-US" sz="1000" b="1">
            <a:latin typeface="ＭＳ Ｐゴシック"/>
          </a:endParaRPr>
        </a:p>
      </xdr:txBody>
    </xdr:sp>
    <xdr:clientData/>
  </xdr:oneCellAnchor>
  <xdr:twoCellAnchor>
    <xdr:from>
      <xdr:col>24</xdr:col>
      <xdr:colOff>469900</xdr:colOff>
      <xdr:row>21</xdr:row>
      <xdr:rowOff>94149</xdr:rowOff>
    </xdr:from>
    <xdr:to>
      <xdr:col>24</xdr:col>
      <xdr:colOff>647700</xdr:colOff>
      <xdr:row>21</xdr:row>
      <xdr:rowOff>94149</xdr:rowOff>
    </xdr:to>
    <xdr:cxnSp macro="">
      <xdr:nvCxnSpPr>
        <xdr:cNvPr id="444" name="直線コネクタ 443"/>
        <xdr:cNvCxnSpPr/>
      </xdr:nvCxnSpPr>
      <xdr:spPr>
        <a:xfrm>
          <a:off x="16929100" y="369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144103</xdr:rowOff>
    </xdr:from>
    <xdr:to>
      <xdr:col>24</xdr:col>
      <xdr:colOff>558800</xdr:colOff>
      <xdr:row>14</xdr:row>
      <xdr:rowOff>153755</xdr:rowOff>
    </xdr:to>
    <xdr:cxnSp macro="">
      <xdr:nvCxnSpPr>
        <xdr:cNvPr id="447" name="直線コネクタ 446"/>
        <xdr:cNvCxnSpPr/>
      </xdr:nvCxnSpPr>
      <xdr:spPr>
        <a:xfrm flipV="1">
          <a:off x="16179800" y="2544403"/>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155465</xdr:rowOff>
    </xdr:from>
    <xdr:ext cx="762000" cy="259045"/>
    <xdr:sp macro="" textlink="">
      <xdr:nvSpPr>
        <xdr:cNvPr id="448" name="将来負担の状況平均値テキスト"/>
        <xdr:cNvSpPr txBox="1"/>
      </xdr:nvSpPr>
      <xdr:spPr>
        <a:xfrm>
          <a:off x="17106900" y="2555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32.8</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11938</xdr:rowOff>
    </xdr:from>
    <xdr:to>
      <xdr:col>24</xdr:col>
      <xdr:colOff>609600</xdr:colOff>
      <xdr:row>15</xdr:row>
      <xdr:rowOff>113538</xdr:rowOff>
    </xdr:to>
    <xdr:sp macro="" textlink="">
      <xdr:nvSpPr>
        <xdr:cNvPr id="449" name="フローチャート : 判断 448"/>
        <xdr:cNvSpPr/>
      </xdr:nvSpPr>
      <xdr:spPr>
        <a:xfrm>
          <a:off x="169672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78952</xdr:rowOff>
    </xdr:from>
    <xdr:to>
      <xdr:col>23</xdr:col>
      <xdr:colOff>406400</xdr:colOff>
      <xdr:row>14</xdr:row>
      <xdr:rowOff>153755</xdr:rowOff>
    </xdr:to>
    <xdr:cxnSp macro="">
      <xdr:nvCxnSpPr>
        <xdr:cNvPr id="450" name="直線コネクタ 449"/>
        <xdr:cNvCxnSpPr/>
      </xdr:nvCxnSpPr>
      <xdr:spPr>
        <a:xfrm>
          <a:off x="15290800" y="2479252"/>
          <a:ext cx="889000" cy="7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139023</xdr:rowOff>
    </xdr:from>
    <xdr:to>
      <xdr:col>23</xdr:col>
      <xdr:colOff>457200</xdr:colOff>
      <xdr:row>16</xdr:row>
      <xdr:rowOff>69173</xdr:rowOff>
    </xdr:to>
    <xdr:sp macro="" textlink="">
      <xdr:nvSpPr>
        <xdr:cNvPr id="451" name="フローチャート : 判断 450"/>
        <xdr:cNvSpPr/>
      </xdr:nvSpPr>
      <xdr:spPr>
        <a:xfrm>
          <a:off x="161290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53950</xdr:rowOff>
    </xdr:from>
    <xdr:ext cx="736600" cy="259045"/>
    <xdr:sp macro="" textlink="">
      <xdr:nvSpPr>
        <xdr:cNvPr id="452" name="テキスト ボックス 451"/>
        <xdr:cNvSpPr txBox="1"/>
      </xdr:nvSpPr>
      <xdr:spPr>
        <a:xfrm>
          <a:off x="15798800" y="27971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78952</xdr:rowOff>
    </xdr:from>
    <xdr:to>
      <xdr:col>22</xdr:col>
      <xdr:colOff>203200</xdr:colOff>
      <xdr:row>15</xdr:row>
      <xdr:rowOff>69977</xdr:rowOff>
    </xdr:to>
    <xdr:cxnSp macro="">
      <xdr:nvCxnSpPr>
        <xdr:cNvPr id="453" name="直線コネクタ 452"/>
        <xdr:cNvCxnSpPr/>
      </xdr:nvCxnSpPr>
      <xdr:spPr>
        <a:xfrm flipV="1">
          <a:off x="14401800" y="2479252"/>
          <a:ext cx="889000" cy="16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1355</xdr:rowOff>
    </xdr:from>
    <xdr:to>
      <xdr:col>22</xdr:col>
      <xdr:colOff>254000</xdr:colOff>
      <xdr:row>16</xdr:row>
      <xdr:rowOff>102955</xdr:rowOff>
    </xdr:to>
    <xdr:sp macro="" textlink="">
      <xdr:nvSpPr>
        <xdr:cNvPr id="454" name="フローチャート : 判断 453"/>
        <xdr:cNvSpPr/>
      </xdr:nvSpPr>
      <xdr:spPr>
        <a:xfrm>
          <a:off x="152400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87732</xdr:rowOff>
    </xdr:from>
    <xdr:ext cx="762000" cy="259045"/>
    <xdr:sp macro="" textlink="">
      <xdr:nvSpPr>
        <xdr:cNvPr id="455" name="テキスト ボックス 454"/>
        <xdr:cNvSpPr txBox="1"/>
      </xdr:nvSpPr>
      <xdr:spPr>
        <a:xfrm>
          <a:off x="14909800" y="2830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61129</xdr:rowOff>
    </xdr:from>
    <xdr:to>
      <xdr:col>21</xdr:col>
      <xdr:colOff>0</xdr:colOff>
      <xdr:row>15</xdr:row>
      <xdr:rowOff>69977</xdr:rowOff>
    </xdr:to>
    <xdr:cxnSp macro="">
      <xdr:nvCxnSpPr>
        <xdr:cNvPr id="456" name="直線コネクタ 455"/>
        <xdr:cNvCxnSpPr/>
      </xdr:nvCxnSpPr>
      <xdr:spPr>
        <a:xfrm>
          <a:off x="13512800" y="2632879"/>
          <a:ext cx="889000" cy="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96266</xdr:rowOff>
    </xdr:from>
    <xdr:to>
      <xdr:col>21</xdr:col>
      <xdr:colOff>50800</xdr:colOff>
      <xdr:row>17</xdr:row>
      <xdr:rowOff>26416</xdr:rowOff>
    </xdr:to>
    <xdr:sp macro="" textlink="">
      <xdr:nvSpPr>
        <xdr:cNvPr id="457" name="フローチャート : 判断 456"/>
        <xdr:cNvSpPr/>
      </xdr:nvSpPr>
      <xdr:spPr>
        <a:xfrm>
          <a:off x="143510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11193</xdr:rowOff>
    </xdr:from>
    <xdr:ext cx="762000" cy="259045"/>
    <xdr:sp macro="" textlink="">
      <xdr:nvSpPr>
        <xdr:cNvPr id="458" name="テキスト ボックス 457"/>
        <xdr:cNvSpPr txBox="1"/>
      </xdr:nvSpPr>
      <xdr:spPr>
        <a:xfrm>
          <a:off x="14020800" y="2925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15706</xdr:rowOff>
    </xdr:from>
    <xdr:to>
      <xdr:col>19</xdr:col>
      <xdr:colOff>533400</xdr:colOff>
      <xdr:row>17</xdr:row>
      <xdr:rowOff>117306</xdr:rowOff>
    </xdr:to>
    <xdr:sp macro="" textlink="">
      <xdr:nvSpPr>
        <xdr:cNvPr id="459" name="フローチャート : 判断 458"/>
        <xdr:cNvSpPr/>
      </xdr:nvSpPr>
      <xdr:spPr>
        <a:xfrm>
          <a:off x="13462000" y="293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102083</xdr:rowOff>
    </xdr:from>
    <xdr:ext cx="762000" cy="259045"/>
    <xdr:sp macro="" textlink="">
      <xdr:nvSpPr>
        <xdr:cNvPr id="460" name="テキスト ボックス 459"/>
        <xdr:cNvSpPr txBox="1"/>
      </xdr:nvSpPr>
      <xdr:spPr>
        <a:xfrm>
          <a:off x="13131800" y="3016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93303</xdr:rowOff>
    </xdr:from>
    <xdr:to>
      <xdr:col>24</xdr:col>
      <xdr:colOff>609600</xdr:colOff>
      <xdr:row>15</xdr:row>
      <xdr:rowOff>23453</xdr:rowOff>
    </xdr:to>
    <xdr:sp macro="" textlink="">
      <xdr:nvSpPr>
        <xdr:cNvPr id="466" name="円/楕円 465"/>
        <xdr:cNvSpPr/>
      </xdr:nvSpPr>
      <xdr:spPr>
        <a:xfrm>
          <a:off x="16967200" y="249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109830</xdr:rowOff>
    </xdr:from>
    <xdr:ext cx="762000" cy="259045"/>
    <xdr:sp macro="" textlink="">
      <xdr:nvSpPr>
        <xdr:cNvPr id="467" name="将来負担の状況該当値テキスト"/>
        <xdr:cNvSpPr txBox="1"/>
      </xdr:nvSpPr>
      <xdr:spPr>
        <a:xfrm>
          <a:off x="17106900" y="2338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102955</xdr:rowOff>
    </xdr:from>
    <xdr:to>
      <xdr:col>23</xdr:col>
      <xdr:colOff>457200</xdr:colOff>
      <xdr:row>15</xdr:row>
      <xdr:rowOff>33105</xdr:rowOff>
    </xdr:to>
    <xdr:sp macro="" textlink="">
      <xdr:nvSpPr>
        <xdr:cNvPr id="468" name="円/楕円 467"/>
        <xdr:cNvSpPr/>
      </xdr:nvSpPr>
      <xdr:spPr>
        <a:xfrm>
          <a:off x="16129000" y="250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43282</xdr:rowOff>
    </xdr:from>
    <xdr:ext cx="736600" cy="259045"/>
    <xdr:sp macro="" textlink="">
      <xdr:nvSpPr>
        <xdr:cNvPr id="469" name="テキスト ボックス 468"/>
        <xdr:cNvSpPr txBox="1"/>
      </xdr:nvSpPr>
      <xdr:spPr>
        <a:xfrm>
          <a:off x="15798800" y="2272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28152</xdr:rowOff>
    </xdr:from>
    <xdr:to>
      <xdr:col>22</xdr:col>
      <xdr:colOff>254000</xdr:colOff>
      <xdr:row>14</xdr:row>
      <xdr:rowOff>129752</xdr:rowOff>
    </xdr:to>
    <xdr:sp macro="" textlink="">
      <xdr:nvSpPr>
        <xdr:cNvPr id="470" name="円/楕円 469"/>
        <xdr:cNvSpPr/>
      </xdr:nvSpPr>
      <xdr:spPr>
        <a:xfrm>
          <a:off x="15240000" y="242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139929</xdr:rowOff>
    </xdr:from>
    <xdr:ext cx="762000" cy="259045"/>
    <xdr:sp macro="" textlink="">
      <xdr:nvSpPr>
        <xdr:cNvPr id="471" name="テキスト ボックス 470"/>
        <xdr:cNvSpPr txBox="1"/>
      </xdr:nvSpPr>
      <xdr:spPr>
        <a:xfrm>
          <a:off x="14909800" y="219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19177</xdr:rowOff>
    </xdr:from>
    <xdr:to>
      <xdr:col>21</xdr:col>
      <xdr:colOff>50800</xdr:colOff>
      <xdr:row>15</xdr:row>
      <xdr:rowOff>120777</xdr:rowOff>
    </xdr:to>
    <xdr:sp macro="" textlink="">
      <xdr:nvSpPr>
        <xdr:cNvPr id="472" name="円/楕円 471"/>
        <xdr:cNvSpPr/>
      </xdr:nvSpPr>
      <xdr:spPr>
        <a:xfrm>
          <a:off x="14351000" y="259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130954</xdr:rowOff>
    </xdr:from>
    <xdr:ext cx="762000" cy="259045"/>
    <xdr:sp macro="" textlink="">
      <xdr:nvSpPr>
        <xdr:cNvPr id="473" name="テキスト ボックス 472"/>
        <xdr:cNvSpPr txBox="1"/>
      </xdr:nvSpPr>
      <xdr:spPr>
        <a:xfrm>
          <a:off x="14020800" y="2359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33.7</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10329</xdr:rowOff>
    </xdr:from>
    <xdr:to>
      <xdr:col>19</xdr:col>
      <xdr:colOff>533400</xdr:colOff>
      <xdr:row>15</xdr:row>
      <xdr:rowOff>111929</xdr:rowOff>
    </xdr:to>
    <xdr:sp macro="" textlink="">
      <xdr:nvSpPr>
        <xdr:cNvPr id="474" name="円/楕円 473"/>
        <xdr:cNvSpPr/>
      </xdr:nvSpPr>
      <xdr:spPr>
        <a:xfrm>
          <a:off x="13462000" y="258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122106</xdr:rowOff>
    </xdr:from>
    <xdr:ext cx="762000" cy="259045"/>
    <xdr:sp macro="" textlink="">
      <xdr:nvSpPr>
        <xdr:cNvPr id="475" name="テキスト ボックス 474"/>
        <xdr:cNvSpPr txBox="1"/>
      </xdr:nvSpPr>
      <xdr:spPr>
        <a:xfrm>
          <a:off x="13131800" y="2350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茨城県稲敷市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43,593
42,730
205.81
24,361,949
23,234,220
946,116
13,307,438
24,348,476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21.6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mn-lt"/>
              <a:ea typeface="+mn-ea"/>
              <a:cs typeface="+mn-cs"/>
            </a:rPr>
            <a:t>　人件費は前年度と比較すると職員数の６名減（３６２人→３５６人）により決算額で２百万円，０．３ポイント減少し類似団体内順位は１ポイント改善し３１位となっているが，類似団体平均値を０．３ポイント上回る状況となっている</a:t>
          </a:r>
          <a:endParaRPr lang="ja-JP" altLang="ja-JP" sz="1300">
            <a:effectLst/>
          </a:endParaRPr>
        </a:p>
        <a:p>
          <a:r>
            <a:rPr kumimoji="1" lang="ja-JP" altLang="ja-JP" sz="1300" baseline="0">
              <a:solidFill>
                <a:schemeClr val="dk1"/>
              </a:solidFill>
              <a:effectLst/>
              <a:latin typeface="+mn-lt"/>
              <a:ea typeface="+mn-ea"/>
              <a:cs typeface="+mn-cs"/>
            </a:rPr>
            <a:t>　今後については，平成２６年度に策定した</a:t>
          </a:r>
          <a:r>
            <a:rPr kumimoji="1" lang="ja-JP" altLang="ja-JP" sz="1300">
              <a:solidFill>
                <a:schemeClr val="dk1"/>
              </a:solidFill>
              <a:effectLst/>
              <a:latin typeface="+mn-lt"/>
              <a:ea typeface="+mn-ea"/>
              <a:cs typeface="+mn-cs"/>
            </a:rPr>
            <a:t>人員管理計画に基づき適正な定員管理を継続し人件費の抑制に努める。</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165100</xdr:rowOff>
    </xdr:from>
    <xdr:to>
      <xdr:col>7</xdr:col>
      <xdr:colOff>15875</xdr:colOff>
      <xdr:row>42</xdr:row>
      <xdr:rowOff>38100</xdr:rowOff>
    </xdr:to>
    <xdr:cxnSp macro="">
      <xdr:nvCxnSpPr>
        <xdr:cNvPr id="61" name="直線コネクタ 60"/>
        <xdr:cNvCxnSpPr/>
      </xdr:nvCxnSpPr>
      <xdr:spPr>
        <a:xfrm flipV="1">
          <a:off x="4826000" y="56515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10177</xdr:rowOff>
    </xdr:from>
    <xdr:ext cx="762000" cy="259045"/>
    <xdr:sp macro="" textlink="">
      <xdr:nvSpPr>
        <xdr:cNvPr id="62" name="人件費最小値テキスト"/>
        <xdr:cNvSpPr txBox="1"/>
      </xdr:nvSpPr>
      <xdr:spPr>
        <a:xfrm>
          <a:off x="4914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6</xdr:col>
      <xdr:colOff>612775</xdr:colOff>
      <xdr:row>42</xdr:row>
      <xdr:rowOff>38100</xdr:rowOff>
    </xdr:from>
    <xdr:to>
      <xdr:col>7</xdr:col>
      <xdr:colOff>104775</xdr:colOff>
      <xdr:row>42</xdr:row>
      <xdr:rowOff>38100</xdr:rowOff>
    </xdr:to>
    <xdr:cxnSp macro="">
      <xdr:nvCxnSpPr>
        <xdr:cNvPr id="63" name="直線コネクタ 62"/>
        <xdr:cNvCxnSpPr/>
      </xdr:nvCxnSpPr>
      <xdr:spPr>
        <a:xfrm>
          <a:off x="4737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80027</xdr:rowOff>
    </xdr:from>
    <xdr:ext cx="762000" cy="259045"/>
    <xdr:sp macro="" textlink="">
      <xdr:nvSpPr>
        <xdr:cNvPr id="64"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18.0</a:t>
          </a:r>
          <a:endParaRPr kumimoji="1" lang="ja-JP" altLang="en-US" sz="1000" b="1">
            <a:latin typeface="ＭＳ Ｐゴシック"/>
          </a:endParaRPr>
        </a:p>
      </xdr:txBody>
    </xdr:sp>
    <xdr:clientData/>
  </xdr:oneCellAnchor>
  <xdr:twoCellAnchor>
    <xdr:from>
      <xdr:col>6</xdr:col>
      <xdr:colOff>612775</xdr:colOff>
      <xdr:row>32</xdr:row>
      <xdr:rowOff>165100</xdr:rowOff>
    </xdr:from>
    <xdr:to>
      <xdr:col>7</xdr:col>
      <xdr:colOff>104775</xdr:colOff>
      <xdr:row>32</xdr:row>
      <xdr:rowOff>165100</xdr:rowOff>
    </xdr:to>
    <xdr:cxnSp macro="">
      <xdr:nvCxnSpPr>
        <xdr:cNvPr id="65" name="直線コネクタ 64"/>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139700</xdr:rowOff>
    </xdr:from>
    <xdr:to>
      <xdr:col>7</xdr:col>
      <xdr:colOff>15875</xdr:colOff>
      <xdr:row>37</xdr:row>
      <xdr:rowOff>6350</xdr:rowOff>
    </xdr:to>
    <xdr:cxnSp macro="">
      <xdr:nvCxnSpPr>
        <xdr:cNvPr id="66" name="直線コネクタ 65"/>
        <xdr:cNvCxnSpPr/>
      </xdr:nvCxnSpPr>
      <xdr:spPr>
        <a:xfrm flipV="1">
          <a:off x="3987800" y="6311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67327</xdr:rowOff>
    </xdr:from>
    <xdr:ext cx="762000" cy="259045"/>
    <xdr:sp macro="" textlink="">
      <xdr:nvSpPr>
        <xdr:cNvPr id="67" name="人件費平均値テキスト"/>
        <xdr:cNvSpPr txBox="1"/>
      </xdr:nvSpPr>
      <xdr:spPr>
        <a:xfrm>
          <a:off x="4914900" y="606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50800</xdr:rowOff>
    </xdr:from>
    <xdr:to>
      <xdr:col>7</xdr:col>
      <xdr:colOff>66675</xdr:colOff>
      <xdr:row>36</xdr:row>
      <xdr:rowOff>152400</xdr:rowOff>
    </xdr:to>
    <xdr:sp macro="" textlink="">
      <xdr:nvSpPr>
        <xdr:cNvPr id="68" name="フローチャート : 判断 67"/>
        <xdr:cNvSpPr/>
      </xdr:nvSpPr>
      <xdr:spPr>
        <a:xfrm>
          <a:off x="47752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6350</xdr:rowOff>
    </xdr:from>
    <xdr:to>
      <xdr:col>5</xdr:col>
      <xdr:colOff>549275</xdr:colOff>
      <xdr:row>37</xdr:row>
      <xdr:rowOff>57150</xdr:rowOff>
    </xdr:to>
    <xdr:cxnSp macro="">
      <xdr:nvCxnSpPr>
        <xdr:cNvPr id="69" name="直線コネクタ 68"/>
        <xdr:cNvCxnSpPr/>
      </xdr:nvCxnSpPr>
      <xdr:spPr>
        <a:xfrm flipV="1">
          <a:off x="3098800" y="6350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114300</xdr:rowOff>
    </xdr:from>
    <xdr:to>
      <xdr:col>5</xdr:col>
      <xdr:colOff>600075</xdr:colOff>
      <xdr:row>37</xdr:row>
      <xdr:rowOff>44450</xdr:rowOff>
    </xdr:to>
    <xdr:sp macro="" textlink="">
      <xdr:nvSpPr>
        <xdr:cNvPr id="70" name="フローチャート :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54627</xdr:rowOff>
    </xdr:from>
    <xdr:ext cx="736600" cy="259045"/>
    <xdr:sp macro="" textlink="">
      <xdr:nvSpPr>
        <xdr:cNvPr id="71" name="テキスト ボックス 70"/>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63500</xdr:rowOff>
    </xdr:from>
    <xdr:to>
      <xdr:col>4</xdr:col>
      <xdr:colOff>346075</xdr:colOff>
      <xdr:row>37</xdr:row>
      <xdr:rowOff>57150</xdr:rowOff>
    </xdr:to>
    <xdr:cxnSp macro="">
      <xdr:nvCxnSpPr>
        <xdr:cNvPr id="72" name="直線コネクタ 71"/>
        <xdr:cNvCxnSpPr/>
      </xdr:nvCxnSpPr>
      <xdr:spPr>
        <a:xfrm>
          <a:off x="2209800" y="62357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101600</xdr:rowOff>
    </xdr:from>
    <xdr:to>
      <xdr:col>4</xdr:col>
      <xdr:colOff>396875</xdr:colOff>
      <xdr:row>37</xdr:row>
      <xdr:rowOff>31750</xdr:rowOff>
    </xdr:to>
    <xdr:sp macro="" textlink="">
      <xdr:nvSpPr>
        <xdr:cNvPr id="73" name="フローチャート : 判断 72"/>
        <xdr:cNvSpPr/>
      </xdr:nvSpPr>
      <xdr:spPr>
        <a:xfrm>
          <a:off x="3048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41927</xdr:rowOff>
    </xdr:from>
    <xdr:ext cx="762000" cy="259045"/>
    <xdr:sp macro="" textlink="">
      <xdr:nvSpPr>
        <xdr:cNvPr id="74" name="テキスト ボックス 73"/>
        <xdr:cNvSpPr txBox="1"/>
      </xdr:nvSpPr>
      <xdr:spPr>
        <a:xfrm>
          <a:off x="27178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63500</xdr:rowOff>
    </xdr:from>
    <xdr:to>
      <xdr:col>3</xdr:col>
      <xdr:colOff>142875</xdr:colOff>
      <xdr:row>37</xdr:row>
      <xdr:rowOff>6350</xdr:rowOff>
    </xdr:to>
    <xdr:cxnSp macro="">
      <xdr:nvCxnSpPr>
        <xdr:cNvPr id="75" name="直線コネクタ 74"/>
        <xdr:cNvCxnSpPr/>
      </xdr:nvCxnSpPr>
      <xdr:spPr>
        <a:xfrm flipV="1">
          <a:off x="1320800" y="6235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31750</xdr:rowOff>
    </xdr:from>
    <xdr:to>
      <xdr:col>3</xdr:col>
      <xdr:colOff>193675</xdr:colOff>
      <xdr:row>37</xdr:row>
      <xdr:rowOff>133350</xdr:rowOff>
    </xdr:to>
    <xdr:sp macro="" textlink="">
      <xdr:nvSpPr>
        <xdr:cNvPr id="76" name="フローチャート : 判断 75"/>
        <xdr:cNvSpPr/>
      </xdr:nvSpPr>
      <xdr:spPr>
        <a:xfrm>
          <a:off x="21590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118127</xdr:rowOff>
    </xdr:from>
    <xdr:ext cx="762000" cy="259045"/>
    <xdr:sp macro="" textlink="">
      <xdr:nvSpPr>
        <xdr:cNvPr id="77" name="テキスト ボックス 76"/>
        <xdr:cNvSpPr txBox="1"/>
      </xdr:nvSpPr>
      <xdr:spPr>
        <a:xfrm>
          <a:off x="1828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82550</xdr:rowOff>
    </xdr:from>
    <xdr:to>
      <xdr:col>1</xdr:col>
      <xdr:colOff>676275</xdr:colOff>
      <xdr:row>38</xdr:row>
      <xdr:rowOff>12700</xdr:rowOff>
    </xdr:to>
    <xdr:sp macro="" textlink="">
      <xdr:nvSpPr>
        <xdr:cNvPr id="78" name="フローチャート : 判断 77"/>
        <xdr:cNvSpPr/>
      </xdr:nvSpPr>
      <xdr:spPr>
        <a:xfrm>
          <a:off x="12700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168927</xdr:rowOff>
    </xdr:from>
    <xdr:ext cx="762000" cy="259045"/>
    <xdr:sp macro="" textlink="">
      <xdr:nvSpPr>
        <xdr:cNvPr id="79" name="テキスト ボックス 78"/>
        <xdr:cNvSpPr txBox="1"/>
      </xdr:nvSpPr>
      <xdr:spPr>
        <a:xfrm>
          <a:off x="939800" y="651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88900</xdr:rowOff>
    </xdr:from>
    <xdr:to>
      <xdr:col>7</xdr:col>
      <xdr:colOff>66675</xdr:colOff>
      <xdr:row>37</xdr:row>
      <xdr:rowOff>19050</xdr:rowOff>
    </xdr:to>
    <xdr:sp macro="" textlink="">
      <xdr:nvSpPr>
        <xdr:cNvPr id="85" name="円/楕円 84"/>
        <xdr:cNvSpPr/>
      </xdr:nvSpPr>
      <xdr:spPr>
        <a:xfrm>
          <a:off x="4775200" y="62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60977</xdr:rowOff>
    </xdr:from>
    <xdr:ext cx="762000" cy="259045"/>
    <xdr:sp macro="" textlink="">
      <xdr:nvSpPr>
        <xdr:cNvPr id="86" name="人件費該当値テキスト"/>
        <xdr:cNvSpPr txBox="1"/>
      </xdr:nvSpPr>
      <xdr:spPr>
        <a:xfrm>
          <a:off x="4914900" y="623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127000</xdr:rowOff>
    </xdr:from>
    <xdr:to>
      <xdr:col>5</xdr:col>
      <xdr:colOff>600075</xdr:colOff>
      <xdr:row>37</xdr:row>
      <xdr:rowOff>57150</xdr:rowOff>
    </xdr:to>
    <xdr:sp macro="" textlink="">
      <xdr:nvSpPr>
        <xdr:cNvPr id="87" name="円/楕円 86"/>
        <xdr:cNvSpPr/>
      </xdr:nvSpPr>
      <xdr:spPr>
        <a:xfrm>
          <a:off x="3937000" y="62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41927</xdr:rowOff>
    </xdr:from>
    <xdr:ext cx="736600" cy="259045"/>
    <xdr:sp macro="" textlink="">
      <xdr:nvSpPr>
        <xdr:cNvPr id="88" name="テキスト ボックス 87"/>
        <xdr:cNvSpPr txBox="1"/>
      </xdr:nvSpPr>
      <xdr:spPr>
        <a:xfrm>
          <a:off x="3606800" y="6385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6350</xdr:rowOff>
    </xdr:from>
    <xdr:to>
      <xdr:col>4</xdr:col>
      <xdr:colOff>396875</xdr:colOff>
      <xdr:row>37</xdr:row>
      <xdr:rowOff>107950</xdr:rowOff>
    </xdr:to>
    <xdr:sp macro="" textlink="">
      <xdr:nvSpPr>
        <xdr:cNvPr id="89" name="円/楕円 88"/>
        <xdr:cNvSpPr/>
      </xdr:nvSpPr>
      <xdr:spPr>
        <a:xfrm>
          <a:off x="30480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92727</xdr:rowOff>
    </xdr:from>
    <xdr:ext cx="762000" cy="259045"/>
    <xdr:sp macro="" textlink="">
      <xdr:nvSpPr>
        <xdr:cNvPr id="90" name="テキスト ボックス 89"/>
        <xdr:cNvSpPr txBox="1"/>
      </xdr:nvSpPr>
      <xdr:spPr>
        <a:xfrm>
          <a:off x="2717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12700</xdr:rowOff>
    </xdr:from>
    <xdr:to>
      <xdr:col>3</xdr:col>
      <xdr:colOff>193675</xdr:colOff>
      <xdr:row>36</xdr:row>
      <xdr:rowOff>114300</xdr:rowOff>
    </xdr:to>
    <xdr:sp macro="" textlink="">
      <xdr:nvSpPr>
        <xdr:cNvPr id="91" name="円/楕円 90"/>
        <xdr:cNvSpPr/>
      </xdr:nvSpPr>
      <xdr:spPr>
        <a:xfrm>
          <a:off x="2159000" y="61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124477</xdr:rowOff>
    </xdr:from>
    <xdr:ext cx="762000" cy="259045"/>
    <xdr:sp macro="" textlink="">
      <xdr:nvSpPr>
        <xdr:cNvPr id="92" name="テキスト ボックス 91"/>
        <xdr:cNvSpPr txBox="1"/>
      </xdr:nvSpPr>
      <xdr:spPr>
        <a:xfrm>
          <a:off x="1828800" y="59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127000</xdr:rowOff>
    </xdr:from>
    <xdr:to>
      <xdr:col>1</xdr:col>
      <xdr:colOff>676275</xdr:colOff>
      <xdr:row>37</xdr:row>
      <xdr:rowOff>57150</xdr:rowOff>
    </xdr:to>
    <xdr:sp macro="" textlink="">
      <xdr:nvSpPr>
        <xdr:cNvPr id="93" name="円/楕円 92"/>
        <xdr:cNvSpPr/>
      </xdr:nvSpPr>
      <xdr:spPr>
        <a:xfrm>
          <a:off x="1270000" y="62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67327</xdr:rowOff>
    </xdr:from>
    <xdr:ext cx="762000" cy="259045"/>
    <xdr:sp macro="" textlink="">
      <xdr:nvSpPr>
        <xdr:cNvPr id="94" name="テキスト ボックス 93"/>
        <xdr:cNvSpPr txBox="1"/>
      </xdr:nvSpPr>
      <xdr:spPr>
        <a:xfrm>
          <a:off x="9398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kumimoji="1" lang="ja-JP" altLang="ja-JP" sz="1300">
              <a:solidFill>
                <a:schemeClr val="dk1"/>
              </a:solidFill>
              <a:effectLst/>
              <a:latin typeface="+mn-lt"/>
              <a:ea typeface="+mn-ea"/>
              <a:cs typeface="+mn-cs"/>
            </a:rPr>
            <a:t>　物件費について</a:t>
          </a:r>
          <a:r>
            <a:rPr kumimoji="1" lang="ja-JP" altLang="ja-JP" sz="1300" baseline="0">
              <a:solidFill>
                <a:schemeClr val="dk1"/>
              </a:solidFill>
              <a:effectLst/>
              <a:latin typeface="+mn-lt"/>
              <a:ea typeface="+mn-ea"/>
              <a:cs typeface="+mn-cs"/>
            </a:rPr>
            <a:t>は前年度と比較すると３９百万円，０．１ポイント増加し類似団体内順位は１ポイント</a:t>
          </a:r>
          <a:r>
            <a:rPr kumimoji="1" lang="ja-JP" altLang="en-US" sz="1300" baseline="0">
              <a:solidFill>
                <a:schemeClr val="dk1"/>
              </a:solidFill>
              <a:effectLst/>
              <a:latin typeface="+mn-lt"/>
              <a:ea typeface="+mn-ea"/>
              <a:cs typeface="+mn-cs"/>
            </a:rPr>
            <a:t>改善し</a:t>
          </a:r>
          <a:r>
            <a:rPr kumimoji="1" lang="ja-JP" altLang="ja-JP" sz="1300" baseline="0">
              <a:solidFill>
                <a:schemeClr val="dk1"/>
              </a:solidFill>
              <a:effectLst/>
              <a:latin typeface="+mn-lt"/>
              <a:ea typeface="+mn-ea"/>
              <a:cs typeface="+mn-cs"/>
            </a:rPr>
            <a:t>１３位となり，類似団体平均値を１．５ポイント下回る状況となっている。比率の増加要因としては基幹水利施設管理業務委託費４６百万円増などが挙げられる。今後については，公共施設等総合管理計画に基づき施設再編を進めていくことで物件費の抑制に努め，類似団体平均を上回らないことを目標とす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120650</xdr:rowOff>
    </xdr:from>
    <xdr:to>
      <xdr:col>24</xdr:col>
      <xdr:colOff>31750</xdr:colOff>
      <xdr:row>21</xdr:row>
      <xdr:rowOff>69850</xdr:rowOff>
    </xdr:to>
    <xdr:cxnSp macro="">
      <xdr:nvCxnSpPr>
        <xdr:cNvPr id="122" name="直線コネクタ 121"/>
        <xdr:cNvCxnSpPr/>
      </xdr:nvCxnSpPr>
      <xdr:spPr>
        <a:xfrm flipV="1">
          <a:off x="16510000" y="23495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3"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4" name="直線コネクタ 123"/>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35577</xdr:rowOff>
    </xdr:from>
    <xdr:ext cx="762000" cy="259045"/>
    <xdr:sp macro="" textlink="">
      <xdr:nvSpPr>
        <xdr:cNvPr id="125" name="物件費最大値テキスト"/>
        <xdr:cNvSpPr txBox="1"/>
      </xdr:nvSpPr>
      <xdr:spPr>
        <a:xfrm>
          <a:off x="165989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120650</xdr:rowOff>
    </xdr:from>
    <xdr:to>
      <xdr:col>24</xdr:col>
      <xdr:colOff>120650</xdr:colOff>
      <xdr:row>13</xdr:row>
      <xdr:rowOff>120650</xdr:rowOff>
    </xdr:to>
    <xdr:cxnSp macro="">
      <xdr:nvCxnSpPr>
        <xdr:cNvPr id="126" name="直線コネクタ 125"/>
        <xdr:cNvCxnSpPr/>
      </xdr:nvCxnSpPr>
      <xdr:spPr>
        <a:xfrm>
          <a:off x="16421100" y="234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139700</xdr:rowOff>
    </xdr:from>
    <xdr:to>
      <xdr:col>24</xdr:col>
      <xdr:colOff>31750</xdr:colOff>
      <xdr:row>16</xdr:row>
      <xdr:rowOff>152400</xdr:rowOff>
    </xdr:to>
    <xdr:cxnSp macro="">
      <xdr:nvCxnSpPr>
        <xdr:cNvPr id="127" name="直線コネクタ 126"/>
        <xdr:cNvCxnSpPr/>
      </xdr:nvCxnSpPr>
      <xdr:spPr>
        <a:xfrm>
          <a:off x="15671800" y="28829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92727</xdr:rowOff>
    </xdr:from>
    <xdr:ext cx="762000" cy="259045"/>
    <xdr:sp macro="" textlink="">
      <xdr:nvSpPr>
        <xdr:cNvPr id="128" name="物件費平均値テキスト"/>
        <xdr:cNvSpPr txBox="1"/>
      </xdr:nvSpPr>
      <xdr:spPr>
        <a:xfrm>
          <a:off x="16598900" y="3007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120650</xdr:rowOff>
    </xdr:from>
    <xdr:to>
      <xdr:col>24</xdr:col>
      <xdr:colOff>82550</xdr:colOff>
      <xdr:row>18</xdr:row>
      <xdr:rowOff>50800</xdr:rowOff>
    </xdr:to>
    <xdr:sp macro="" textlink="">
      <xdr:nvSpPr>
        <xdr:cNvPr id="129" name="フローチャート : 判断 128"/>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63500</xdr:rowOff>
    </xdr:from>
    <xdr:to>
      <xdr:col>22</xdr:col>
      <xdr:colOff>565150</xdr:colOff>
      <xdr:row>16</xdr:row>
      <xdr:rowOff>139700</xdr:rowOff>
    </xdr:to>
    <xdr:cxnSp macro="">
      <xdr:nvCxnSpPr>
        <xdr:cNvPr id="130" name="直線コネクタ 129"/>
        <xdr:cNvCxnSpPr/>
      </xdr:nvCxnSpPr>
      <xdr:spPr>
        <a:xfrm>
          <a:off x="14782800" y="2806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133350</xdr:rowOff>
    </xdr:from>
    <xdr:to>
      <xdr:col>22</xdr:col>
      <xdr:colOff>615950</xdr:colOff>
      <xdr:row>18</xdr:row>
      <xdr:rowOff>63500</xdr:rowOff>
    </xdr:to>
    <xdr:sp macro="" textlink="">
      <xdr:nvSpPr>
        <xdr:cNvPr id="131" name="フローチャート : 判断 130"/>
        <xdr:cNvSpPr/>
      </xdr:nvSpPr>
      <xdr:spPr>
        <a:xfrm>
          <a:off x="15621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48277</xdr:rowOff>
    </xdr:from>
    <xdr:ext cx="736600" cy="259045"/>
    <xdr:sp macro="" textlink="">
      <xdr:nvSpPr>
        <xdr:cNvPr id="132" name="テキスト ボックス 131"/>
        <xdr:cNvSpPr txBox="1"/>
      </xdr:nvSpPr>
      <xdr:spPr>
        <a:xfrm>
          <a:off x="15290800" y="313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63500</xdr:rowOff>
    </xdr:from>
    <xdr:to>
      <xdr:col>21</xdr:col>
      <xdr:colOff>361950</xdr:colOff>
      <xdr:row>16</xdr:row>
      <xdr:rowOff>127000</xdr:rowOff>
    </xdr:to>
    <xdr:cxnSp macro="">
      <xdr:nvCxnSpPr>
        <xdr:cNvPr id="133" name="直線コネクタ 132"/>
        <xdr:cNvCxnSpPr/>
      </xdr:nvCxnSpPr>
      <xdr:spPr>
        <a:xfrm flipV="1">
          <a:off x="13893800" y="2806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57150</xdr:rowOff>
    </xdr:from>
    <xdr:to>
      <xdr:col>21</xdr:col>
      <xdr:colOff>412750</xdr:colOff>
      <xdr:row>17</xdr:row>
      <xdr:rowOff>158750</xdr:rowOff>
    </xdr:to>
    <xdr:sp macro="" textlink="">
      <xdr:nvSpPr>
        <xdr:cNvPr id="134" name="フローチャート : 判断 133"/>
        <xdr:cNvSpPr/>
      </xdr:nvSpPr>
      <xdr:spPr>
        <a:xfrm>
          <a:off x="14732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143527</xdr:rowOff>
    </xdr:from>
    <xdr:ext cx="762000" cy="259045"/>
    <xdr:sp macro="" textlink="">
      <xdr:nvSpPr>
        <xdr:cNvPr id="135" name="テキスト ボックス 134"/>
        <xdr:cNvSpPr txBox="1"/>
      </xdr:nvSpPr>
      <xdr:spPr>
        <a:xfrm>
          <a:off x="14401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63500</xdr:rowOff>
    </xdr:from>
    <xdr:to>
      <xdr:col>20</xdr:col>
      <xdr:colOff>158750</xdr:colOff>
      <xdr:row>16</xdr:row>
      <xdr:rowOff>127000</xdr:rowOff>
    </xdr:to>
    <xdr:cxnSp macro="">
      <xdr:nvCxnSpPr>
        <xdr:cNvPr id="136" name="直線コネクタ 135"/>
        <xdr:cNvCxnSpPr/>
      </xdr:nvCxnSpPr>
      <xdr:spPr>
        <a:xfrm>
          <a:off x="13004800" y="2806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6350</xdr:rowOff>
    </xdr:from>
    <xdr:to>
      <xdr:col>20</xdr:col>
      <xdr:colOff>209550</xdr:colOff>
      <xdr:row>17</xdr:row>
      <xdr:rowOff>107950</xdr:rowOff>
    </xdr:to>
    <xdr:sp macro="" textlink="">
      <xdr:nvSpPr>
        <xdr:cNvPr id="137" name="フローチャート : 判断 136"/>
        <xdr:cNvSpPr/>
      </xdr:nvSpPr>
      <xdr:spPr>
        <a:xfrm>
          <a:off x="138430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92727</xdr:rowOff>
    </xdr:from>
    <xdr:ext cx="762000" cy="259045"/>
    <xdr:sp macro="" textlink="">
      <xdr:nvSpPr>
        <xdr:cNvPr id="138" name="テキスト ボックス 137"/>
        <xdr:cNvSpPr txBox="1"/>
      </xdr:nvSpPr>
      <xdr:spPr>
        <a:xfrm>
          <a:off x="13512800" y="300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101600</xdr:rowOff>
    </xdr:from>
    <xdr:to>
      <xdr:col>19</xdr:col>
      <xdr:colOff>6350</xdr:colOff>
      <xdr:row>17</xdr:row>
      <xdr:rowOff>31750</xdr:rowOff>
    </xdr:to>
    <xdr:sp macro="" textlink="">
      <xdr:nvSpPr>
        <xdr:cNvPr id="139" name="フローチャート : 判断 138"/>
        <xdr:cNvSpPr/>
      </xdr:nvSpPr>
      <xdr:spPr>
        <a:xfrm>
          <a:off x="12954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16527</xdr:rowOff>
    </xdr:from>
    <xdr:ext cx="762000" cy="259045"/>
    <xdr:sp macro="" textlink="">
      <xdr:nvSpPr>
        <xdr:cNvPr id="140" name="テキスト ボックス 139"/>
        <xdr:cNvSpPr txBox="1"/>
      </xdr:nvSpPr>
      <xdr:spPr>
        <a:xfrm>
          <a:off x="126238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101600</xdr:rowOff>
    </xdr:from>
    <xdr:to>
      <xdr:col>24</xdr:col>
      <xdr:colOff>82550</xdr:colOff>
      <xdr:row>17</xdr:row>
      <xdr:rowOff>31750</xdr:rowOff>
    </xdr:to>
    <xdr:sp macro="" textlink="">
      <xdr:nvSpPr>
        <xdr:cNvPr id="146" name="円/楕円 145"/>
        <xdr:cNvSpPr/>
      </xdr:nvSpPr>
      <xdr:spPr>
        <a:xfrm>
          <a:off x="16459200" y="284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118127</xdr:rowOff>
    </xdr:from>
    <xdr:ext cx="762000" cy="259045"/>
    <xdr:sp macro="" textlink="">
      <xdr:nvSpPr>
        <xdr:cNvPr id="147" name="物件費該当値テキスト"/>
        <xdr:cNvSpPr txBox="1"/>
      </xdr:nvSpPr>
      <xdr:spPr>
        <a:xfrm>
          <a:off x="16598900" y="268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88900</xdr:rowOff>
    </xdr:from>
    <xdr:to>
      <xdr:col>22</xdr:col>
      <xdr:colOff>615950</xdr:colOff>
      <xdr:row>17</xdr:row>
      <xdr:rowOff>19050</xdr:rowOff>
    </xdr:to>
    <xdr:sp macro="" textlink="">
      <xdr:nvSpPr>
        <xdr:cNvPr id="148" name="円/楕円 147"/>
        <xdr:cNvSpPr/>
      </xdr:nvSpPr>
      <xdr:spPr>
        <a:xfrm>
          <a:off x="15621000" y="283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29227</xdr:rowOff>
    </xdr:from>
    <xdr:ext cx="736600" cy="259045"/>
    <xdr:sp macro="" textlink="">
      <xdr:nvSpPr>
        <xdr:cNvPr id="149" name="テキスト ボックス 148"/>
        <xdr:cNvSpPr txBox="1"/>
      </xdr:nvSpPr>
      <xdr:spPr>
        <a:xfrm>
          <a:off x="15290800" y="260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12700</xdr:rowOff>
    </xdr:from>
    <xdr:to>
      <xdr:col>21</xdr:col>
      <xdr:colOff>412750</xdr:colOff>
      <xdr:row>16</xdr:row>
      <xdr:rowOff>114300</xdr:rowOff>
    </xdr:to>
    <xdr:sp macro="" textlink="">
      <xdr:nvSpPr>
        <xdr:cNvPr id="150" name="円/楕円 149"/>
        <xdr:cNvSpPr/>
      </xdr:nvSpPr>
      <xdr:spPr>
        <a:xfrm>
          <a:off x="14732000" y="275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124477</xdr:rowOff>
    </xdr:from>
    <xdr:ext cx="762000" cy="259045"/>
    <xdr:sp macro="" textlink="">
      <xdr:nvSpPr>
        <xdr:cNvPr id="151" name="テキスト ボックス 150"/>
        <xdr:cNvSpPr txBox="1"/>
      </xdr:nvSpPr>
      <xdr:spPr>
        <a:xfrm>
          <a:off x="144018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76200</xdr:rowOff>
    </xdr:from>
    <xdr:to>
      <xdr:col>20</xdr:col>
      <xdr:colOff>209550</xdr:colOff>
      <xdr:row>17</xdr:row>
      <xdr:rowOff>6350</xdr:rowOff>
    </xdr:to>
    <xdr:sp macro="" textlink="">
      <xdr:nvSpPr>
        <xdr:cNvPr id="152" name="円/楕円 151"/>
        <xdr:cNvSpPr/>
      </xdr:nvSpPr>
      <xdr:spPr>
        <a:xfrm>
          <a:off x="13843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16527</xdr:rowOff>
    </xdr:from>
    <xdr:ext cx="762000" cy="259045"/>
    <xdr:sp macro="" textlink="">
      <xdr:nvSpPr>
        <xdr:cNvPr id="153" name="テキスト ボックス 152"/>
        <xdr:cNvSpPr txBox="1"/>
      </xdr:nvSpPr>
      <xdr:spPr>
        <a:xfrm>
          <a:off x="13512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12700</xdr:rowOff>
    </xdr:from>
    <xdr:to>
      <xdr:col>19</xdr:col>
      <xdr:colOff>6350</xdr:colOff>
      <xdr:row>16</xdr:row>
      <xdr:rowOff>114300</xdr:rowOff>
    </xdr:to>
    <xdr:sp macro="" textlink="">
      <xdr:nvSpPr>
        <xdr:cNvPr id="154" name="円/楕円 153"/>
        <xdr:cNvSpPr/>
      </xdr:nvSpPr>
      <xdr:spPr>
        <a:xfrm>
          <a:off x="12954000" y="275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124477</xdr:rowOff>
    </xdr:from>
    <xdr:ext cx="762000" cy="259045"/>
    <xdr:sp macro="" textlink="">
      <xdr:nvSpPr>
        <xdr:cNvPr id="155" name="テキスト ボックス 154"/>
        <xdr:cNvSpPr txBox="1"/>
      </xdr:nvSpPr>
      <xdr:spPr>
        <a:xfrm>
          <a:off x="126238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扶助</a:t>
          </a:r>
          <a:r>
            <a:rPr kumimoji="1" lang="ja-JP" altLang="ja-JP" sz="1300" baseline="0">
              <a:solidFill>
                <a:schemeClr val="dk1"/>
              </a:solidFill>
              <a:effectLst/>
              <a:latin typeface="+mn-lt"/>
              <a:ea typeface="+mn-ea"/>
              <a:cs typeface="+mn-cs"/>
            </a:rPr>
            <a:t>費は前年度と比較すると４５百万円，０．</a:t>
          </a:r>
          <a:r>
            <a:rPr kumimoji="1" lang="ja-JP" altLang="en-US" sz="1300" baseline="0">
              <a:solidFill>
                <a:schemeClr val="dk1"/>
              </a:solidFill>
              <a:effectLst/>
              <a:latin typeface="+mn-lt"/>
              <a:ea typeface="+mn-ea"/>
              <a:cs typeface="+mn-cs"/>
            </a:rPr>
            <a:t>３</a:t>
          </a:r>
          <a:r>
            <a:rPr kumimoji="1" lang="ja-JP" altLang="ja-JP" sz="1300" baseline="0">
              <a:solidFill>
                <a:schemeClr val="dk1"/>
              </a:solidFill>
              <a:effectLst/>
              <a:latin typeface="+mn-lt"/>
              <a:ea typeface="+mn-ea"/>
              <a:cs typeface="+mn-cs"/>
            </a:rPr>
            <a:t>ポイント増加し類似団体内順位は</a:t>
          </a:r>
          <a:r>
            <a:rPr kumimoji="1" lang="en-US" altLang="ja-JP" sz="1300" baseline="0">
              <a:solidFill>
                <a:schemeClr val="dk1"/>
              </a:solidFill>
              <a:effectLst/>
              <a:latin typeface="+mn-lt"/>
              <a:ea typeface="+mn-ea"/>
              <a:cs typeface="+mn-cs"/>
            </a:rPr>
            <a:t>2</a:t>
          </a:r>
          <a:r>
            <a:rPr kumimoji="1" lang="ja-JP" altLang="ja-JP" sz="1300" baseline="0">
              <a:solidFill>
                <a:schemeClr val="dk1"/>
              </a:solidFill>
              <a:effectLst/>
              <a:latin typeface="+mn-lt"/>
              <a:ea typeface="+mn-ea"/>
              <a:cs typeface="+mn-cs"/>
            </a:rPr>
            <a:t>ポイント改善し１２位となり，類似団体平均値を１．１ポイント下回る状況となっている。比率の増加要因としては</a:t>
          </a:r>
          <a:r>
            <a:rPr kumimoji="1" lang="ja-JP" altLang="en-US" sz="1300" baseline="0">
              <a:solidFill>
                <a:schemeClr val="dk1"/>
              </a:solidFill>
              <a:effectLst/>
              <a:latin typeface="+mn-lt"/>
              <a:ea typeface="+mn-ea"/>
              <a:cs typeface="+mn-cs"/>
            </a:rPr>
            <a:t>子ども・子育て支援制度が新制度となり民間保育所運営費が７５百万円</a:t>
          </a:r>
          <a:r>
            <a:rPr kumimoji="1" lang="ja-JP" altLang="ja-JP" sz="1300" baseline="0">
              <a:solidFill>
                <a:schemeClr val="dk1"/>
              </a:solidFill>
              <a:effectLst/>
              <a:latin typeface="+mn-lt"/>
              <a:ea typeface="+mn-ea"/>
              <a:cs typeface="+mn-cs"/>
            </a:rPr>
            <a:t>増加となったことによるものである。国の制度に基づく支出が大半を占める扶助費においては引き続き，審査事務の適正化を図り増加を最小限に抑えていく方針である。</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4535</xdr:rowOff>
    </xdr:from>
    <xdr:to>
      <xdr:col>7</xdr:col>
      <xdr:colOff>15875</xdr:colOff>
      <xdr:row>60</xdr:row>
      <xdr:rowOff>159657</xdr:rowOff>
    </xdr:to>
    <xdr:cxnSp macro="">
      <xdr:nvCxnSpPr>
        <xdr:cNvPr id="185" name="直線コネクタ 184"/>
        <xdr:cNvCxnSpPr/>
      </xdr:nvCxnSpPr>
      <xdr:spPr>
        <a:xfrm flipV="1">
          <a:off x="4826000" y="90913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86"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87" name="直線コネクタ 186"/>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90912</xdr:rowOff>
    </xdr:from>
    <xdr:ext cx="762000" cy="259045"/>
    <xdr:sp macro="" textlink="">
      <xdr:nvSpPr>
        <xdr:cNvPr id="188"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6</xdr:col>
      <xdr:colOff>612775</xdr:colOff>
      <xdr:row>53</xdr:row>
      <xdr:rowOff>4535</xdr:rowOff>
    </xdr:from>
    <xdr:to>
      <xdr:col>7</xdr:col>
      <xdr:colOff>104775</xdr:colOff>
      <xdr:row>53</xdr:row>
      <xdr:rowOff>4535</xdr:rowOff>
    </xdr:to>
    <xdr:cxnSp macro="">
      <xdr:nvCxnSpPr>
        <xdr:cNvPr id="189" name="直線コネクタ 188"/>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143328</xdr:rowOff>
    </xdr:from>
    <xdr:to>
      <xdr:col>7</xdr:col>
      <xdr:colOff>15875</xdr:colOff>
      <xdr:row>55</xdr:row>
      <xdr:rowOff>20865</xdr:rowOff>
    </xdr:to>
    <xdr:cxnSp macro="">
      <xdr:nvCxnSpPr>
        <xdr:cNvPr id="190" name="直線コネクタ 189"/>
        <xdr:cNvCxnSpPr/>
      </xdr:nvCxnSpPr>
      <xdr:spPr>
        <a:xfrm>
          <a:off x="3987800" y="9401628"/>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121755</xdr:rowOff>
    </xdr:from>
    <xdr:ext cx="762000" cy="259045"/>
    <xdr:sp macro="" textlink="">
      <xdr:nvSpPr>
        <xdr:cNvPr id="191" name="扶助費平均値テキスト"/>
        <xdr:cNvSpPr txBox="1"/>
      </xdr:nvSpPr>
      <xdr:spPr>
        <a:xfrm>
          <a:off x="4914900" y="9551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192" name="フローチャート : 判断 191"/>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110672</xdr:rowOff>
    </xdr:from>
    <xdr:to>
      <xdr:col>5</xdr:col>
      <xdr:colOff>549275</xdr:colOff>
      <xdr:row>54</xdr:row>
      <xdr:rowOff>143328</xdr:rowOff>
    </xdr:to>
    <xdr:cxnSp macro="">
      <xdr:nvCxnSpPr>
        <xdr:cNvPr id="193" name="直線コネクタ 192"/>
        <xdr:cNvCxnSpPr/>
      </xdr:nvCxnSpPr>
      <xdr:spPr>
        <a:xfrm>
          <a:off x="3098800" y="93689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100693</xdr:rowOff>
    </xdr:from>
    <xdr:to>
      <xdr:col>5</xdr:col>
      <xdr:colOff>600075</xdr:colOff>
      <xdr:row>56</xdr:row>
      <xdr:rowOff>30843</xdr:rowOff>
    </xdr:to>
    <xdr:sp macro="" textlink="">
      <xdr:nvSpPr>
        <xdr:cNvPr id="194" name="フローチャート : 判断 193"/>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15620</xdr:rowOff>
    </xdr:from>
    <xdr:ext cx="736600" cy="259045"/>
    <xdr:sp macro="" textlink="">
      <xdr:nvSpPr>
        <xdr:cNvPr id="195" name="テキスト ボックス 194"/>
        <xdr:cNvSpPr txBox="1"/>
      </xdr:nvSpPr>
      <xdr:spPr>
        <a:xfrm>
          <a:off x="3606800" y="961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110672</xdr:rowOff>
    </xdr:from>
    <xdr:to>
      <xdr:col>4</xdr:col>
      <xdr:colOff>346075</xdr:colOff>
      <xdr:row>55</xdr:row>
      <xdr:rowOff>4535</xdr:rowOff>
    </xdr:to>
    <xdr:cxnSp macro="">
      <xdr:nvCxnSpPr>
        <xdr:cNvPr id="196" name="直線コネクタ 195"/>
        <xdr:cNvCxnSpPr/>
      </xdr:nvCxnSpPr>
      <xdr:spPr>
        <a:xfrm flipV="1">
          <a:off x="2209800" y="93689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51707</xdr:rowOff>
    </xdr:from>
    <xdr:to>
      <xdr:col>4</xdr:col>
      <xdr:colOff>396875</xdr:colOff>
      <xdr:row>55</xdr:row>
      <xdr:rowOff>153307</xdr:rowOff>
    </xdr:to>
    <xdr:sp macro="" textlink="">
      <xdr:nvSpPr>
        <xdr:cNvPr id="197" name="フローチャート : 判断 196"/>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138084</xdr:rowOff>
    </xdr:from>
    <xdr:ext cx="762000" cy="259045"/>
    <xdr:sp macro="" textlink="">
      <xdr:nvSpPr>
        <xdr:cNvPr id="198" name="テキスト ボックス 197"/>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4535</xdr:rowOff>
    </xdr:from>
    <xdr:to>
      <xdr:col>3</xdr:col>
      <xdr:colOff>142875</xdr:colOff>
      <xdr:row>55</xdr:row>
      <xdr:rowOff>4535</xdr:rowOff>
    </xdr:to>
    <xdr:cxnSp macro="">
      <xdr:nvCxnSpPr>
        <xdr:cNvPr id="199" name="直線コネクタ 198"/>
        <xdr:cNvCxnSpPr/>
      </xdr:nvCxnSpPr>
      <xdr:spPr>
        <a:xfrm>
          <a:off x="1320800" y="94342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51707</xdr:rowOff>
    </xdr:from>
    <xdr:to>
      <xdr:col>3</xdr:col>
      <xdr:colOff>193675</xdr:colOff>
      <xdr:row>55</xdr:row>
      <xdr:rowOff>153307</xdr:rowOff>
    </xdr:to>
    <xdr:sp macro="" textlink="">
      <xdr:nvSpPr>
        <xdr:cNvPr id="200" name="フローチャート : 判断 199"/>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138084</xdr:rowOff>
    </xdr:from>
    <xdr:ext cx="762000" cy="259045"/>
    <xdr:sp macro="" textlink="">
      <xdr:nvSpPr>
        <xdr:cNvPr id="201" name="テキスト ボックス 200"/>
        <xdr:cNvSpPr txBox="1"/>
      </xdr:nvSpPr>
      <xdr:spPr>
        <a:xfrm>
          <a:off x="1828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141515</xdr:rowOff>
    </xdr:from>
    <xdr:to>
      <xdr:col>1</xdr:col>
      <xdr:colOff>676275</xdr:colOff>
      <xdr:row>55</xdr:row>
      <xdr:rowOff>71665</xdr:rowOff>
    </xdr:to>
    <xdr:sp macro="" textlink="">
      <xdr:nvSpPr>
        <xdr:cNvPr id="202" name="フローチャート : 判断 201"/>
        <xdr:cNvSpPr/>
      </xdr:nvSpPr>
      <xdr:spPr>
        <a:xfrm>
          <a:off x="1270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56442</xdr:rowOff>
    </xdr:from>
    <xdr:ext cx="762000" cy="259045"/>
    <xdr:sp macro="" textlink="">
      <xdr:nvSpPr>
        <xdr:cNvPr id="203" name="テキスト ボックス 202"/>
        <xdr:cNvSpPr txBox="1"/>
      </xdr:nvSpPr>
      <xdr:spPr>
        <a:xfrm>
          <a:off x="939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141515</xdr:rowOff>
    </xdr:from>
    <xdr:to>
      <xdr:col>7</xdr:col>
      <xdr:colOff>66675</xdr:colOff>
      <xdr:row>55</xdr:row>
      <xdr:rowOff>71665</xdr:rowOff>
    </xdr:to>
    <xdr:sp macro="" textlink="">
      <xdr:nvSpPr>
        <xdr:cNvPr id="209" name="円/楕円 208"/>
        <xdr:cNvSpPr/>
      </xdr:nvSpPr>
      <xdr:spPr>
        <a:xfrm>
          <a:off x="47752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158042</xdr:rowOff>
    </xdr:from>
    <xdr:ext cx="762000" cy="259045"/>
    <xdr:sp macro="" textlink="">
      <xdr:nvSpPr>
        <xdr:cNvPr id="210" name="扶助費該当値テキスト"/>
        <xdr:cNvSpPr txBox="1"/>
      </xdr:nvSpPr>
      <xdr:spPr>
        <a:xfrm>
          <a:off x="49149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92528</xdr:rowOff>
    </xdr:from>
    <xdr:to>
      <xdr:col>5</xdr:col>
      <xdr:colOff>600075</xdr:colOff>
      <xdr:row>55</xdr:row>
      <xdr:rowOff>22678</xdr:rowOff>
    </xdr:to>
    <xdr:sp macro="" textlink="">
      <xdr:nvSpPr>
        <xdr:cNvPr id="211" name="円/楕円 210"/>
        <xdr:cNvSpPr/>
      </xdr:nvSpPr>
      <xdr:spPr>
        <a:xfrm>
          <a:off x="3937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32855</xdr:rowOff>
    </xdr:from>
    <xdr:ext cx="736600" cy="259045"/>
    <xdr:sp macro="" textlink="">
      <xdr:nvSpPr>
        <xdr:cNvPr id="212" name="テキスト ボックス 211"/>
        <xdr:cNvSpPr txBox="1"/>
      </xdr:nvSpPr>
      <xdr:spPr>
        <a:xfrm>
          <a:off x="3606800" y="9119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59872</xdr:rowOff>
    </xdr:from>
    <xdr:to>
      <xdr:col>4</xdr:col>
      <xdr:colOff>396875</xdr:colOff>
      <xdr:row>54</xdr:row>
      <xdr:rowOff>161472</xdr:rowOff>
    </xdr:to>
    <xdr:sp macro="" textlink="">
      <xdr:nvSpPr>
        <xdr:cNvPr id="213" name="円/楕円 212"/>
        <xdr:cNvSpPr/>
      </xdr:nvSpPr>
      <xdr:spPr>
        <a:xfrm>
          <a:off x="3048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199</xdr:rowOff>
    </xdr:from>
    <xdr:ext cx="762000" cy="259045"/>
    <xdr:sp macro="" textlink="">
      <xdr:nvSpPr>
        <xdr:cNvPr id="214" name="テキスト ボックス 213"/>
        <xdr:cNvSpPr txBox="1"/>
      </xdr:nvSpPr>
      <xdr:spPr>
        <a:xfrm>
          <a:off x="2717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125185</xdr:rowOff>
    </xdr:from>
    <xdr:to>
      <xdr:col>3</xdr:col>
      <xdr:colOff>193675</xdr:colOff>
      <xdr:row>55</xdr:row>
      <xdr:rowOff>55335</xdr:rowOff>
    </xdr:to>
    <xdr:sp macro="" textlink="">
      <xdr:nvSpPr>
        <xdr:cNvPr id="215" name="円/楕円 214"/>
        <xdr:cNvSpPr/>
      </xdr:nvSpPr>
      <xdr:spPr>
        <a:xfrm>
          <a:off x="2159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65512</xdr:rowOff>
    </xdr:from>
    <xdr:ext cx="762000" cy="259045"/>
    <xdr:sp macro="" textlink="">
      <xdr:nvSpPr>
        <xdr:cNvPr id="216" name="テキスト ボックス 215"/>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217" name="円/楕円 216"/>
        <xdr:cNvSpPr/>
      </xdr:nvSpPr>
      <xdr:spPr>
        <a:xfrm>
          <a:off x="1270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65512</xdr:rowOff>
    </xdr:from>
    <xdr:ext cx="762000" cy="259045"/>
    <xdr:sp macro="" textlink="">
      <xdr:nvSpPr>
        <xdr:cNvPr id="218" name="テキスト ボックス 217"/>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kumimoji="1" lang="ja-JP" altLang="ja-JP" sz="1300" baseline="0">
              <a:solidFill>
                <a:schemeClr val="dk1"/>
              </a:solidFill>
              <a:effectLst/>
              <a:latin typeface="+mn-lt"/>
              <a:ea typeface="+mn-ea"/>
              <a:cs typeface="+mn-cs"/>
            </a:rPr>
            <a:t>　その他については，１．６ポイント増加し類似団体内順位は２ポイント</a:t>
          </a:r>
          <a:r>
            <a:rPr kumimoji="1" lang="ja-JP" altLang="en-US" sz="1300" baseline="0">
              <a:solidFill>
                <a:schemeClr val="dk1"/>
              </a:solidFill>
              <a:effectLst/>
              <a:latin typeface="+mn-lt"/>
              <a:ea typeface="+mn-ea"/>
              <a:cs typeface="+mn-cs"/>
            </a:rPr>
            <a:t>改善し</a:t>
          </a:r>
          <a:r>
            <a:rPr kumimoji="1" lang="ja-JP" altLang="ja-JP" sz="1300" baseline="0">
              <a:solidFill>
                <a:schemeClr val="dk1"/>
              </a:solidFill>
              <a:effectLst/>
              <a:latin typeface="+mn-lt"/>
              <a:ea typeface="+mn-ea"/>
              <a:cs typeface="+mn-cs"/>
            </a:rPr>
            <a:t>５１位となり，類似団体平均値を５．１ポイント上回る状況となっている。比率の</a:t>
          </a:r>
          <a:r>
            <a:rPr kumimoji="1" lang="ja-JP" altLang="en-US" sz="1300" baseline="0">
              <a:solidFill>
                <a:schemeClr val="dk1"/>
              </a:solidFill>
              <a:effectLst/>
              <a:latin typeface="+mn-lt"/>
              <a:ea typeface="+mn-ea"/>
              <a:cs typeface="+mn-cs"/>
            </a:rPr>
            <a:t>増加</a:t>
          </a:r>
          <a:r>
            <a:rPr kumimoji="1" lang="ja-JP" altLang="ja-JP" sz="1300" baseline="0">
              <a:solidFill>
                <a:schemeClr val="dk1"/>
              </a:solidFill>
              <a:effectLst/>
              <a:latin typeface="+mn-lt"/>
              <a:ea typeface="+mn-ea"/>
              <a:cs typeface="+mn-cs"/>
            </a:rPr>
            <a:t>要因としては特別会計への繰出金（国保）が２６８百万円増加となったためである。</a:t>
          </a:r>
          <a:endParaRPr lang="ja-JP" altLang="ja-JP" sz="1300">
            <a:effectLst/>
          </a:endParaRPr>
        </a:p>
        <a:p>
          <a:pPr fontAlgn="base"/>
          <a:r>
            <a:rPr kumimoji="1" lang="ja-JP" altLang="ja-JP" sz="1300" baseline="0">
              <a:solidFill>
                <a:schemeClr val="dk1"/>
              </a:solidFill>
              <a:effectLst/>
              <a:latin typeface="+mn-lt"/>
              <a:ea typeface="+mn-ea"/>
              <a:cs typeface="+mn-cs"/>
            </a:rPr>
            <a:t>　今後は特別会計において保険税，使用料の見直しや徴収率の向上を図るとともに，下水道整備期間を長期間に設定し，繰出金を平準化するなど類似団体内平均値を目標とする。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63500</xdr:rowOff>
    </xdr:from>
    <xdr:to>
      <xdr:col>24</xdr:col>
      <xdr:colOff>31750</xdr:colOff>
      <xdr:row>62</xdr:row>
      <xdr:rowOff>12700</xdr:rowOff>
    </xdr:to>
    <xdr:cxnSp macro="">
      <xdr:nvCxnSpPr>
        <xdr:cNvPr id="246" name="直線コネクタ 245"/>
        <xdr:cNvCxnSpPr/>
      </xdr:nvCxnSpPr>
      <xdr:spPr>
        <a:xfrm flipV="1">
          <a:off x="16510000" y="8978900"/>
          <a:ext cx="0" cy="1663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156227</xdr:rowOff>
    </xdr:from>
    <xdr:ext cx="762000" cy="259045"/>
    <xdr:sp macro="" textlink="">
      <xdr:nvSpPr>
        <xdr:cNvPr id="247"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628650</xdr:colOff>
      <xdr:row>62</xdr:row>
      <xdr:rowOff>12700</xdr:rowOff>
    </xdr:from>
    <xdr:to>
      <xdr:col>24</xdr:col>
      <xdr:colOff>120650</xdr:colOff>
      <xdr:row>62</xdr:row>
      <xdr:rowOff>12700</xdr:rowOff>
    </xdr:to>
    <xdr:cxnSp macro="">
      <xdr:nvCxnSpPr>
        <xdr:cNvPr id="248" name="直線コネクタ 247"/>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149877</xdr:rowOff>
    </xdr:from>
    <xdr:ext cx="762000" cy="259045"/>
    <xdr:sp macro="" textlink="">
      <xdr:nvSpPr>
        <xdr:cNvPr id="249" name="その他最大値テキスト"/>
        <xdr:cNvSpPr txBox="1"/>
      </xdr:nvSpPr>
      <xdr:spPr>
        <a:xfrm>
          <a:off x="16598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52</xdr:row>
      <xdr:rowOff>63500</xdr:rowOff>
    </xdr:from>
    <xdr:to>
      <xdr:col>24</xdr:col>
      <xdr:colOff>120650</xdr:colOff>
      <xdr:row>52</xdr:row>
      <xdr:rowOff>63500</xdr:rowOff>
    </xdr:to>
    <xdr:cxnSp macro="">
      <xdr:nvCxnSpPr>
        <xdr:cNvPr id="250" name="直線コネクタ 249"/>
        <xdr:cNvCxnSpPr/>
      </xdr:nvCxnSpPr>
      <xdr:spPr>
        <a:xfrm>
          <a:off x="16421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107950</xdr:rowOff>
    </xdr:from>
    <xdr:to>
      <xdr:col>24</xdr:col>
      <xdr:colOff>31750</xdr:colOff>
      <xdr:row>60</xdr:row>
      <xdr:rowOff>139700</xdr:rowOff>
    </xdr:to>
    <xdr:cxnSp macro="">
      <xdr:nvCxnSpPr>
        <xdr:cNvPr id="251" name="直線コネクタ 250"/>
        <xdr:cNvCxnSpPr/>
      </xdr:nvCxnSpPr>
      <xdr:spPr>
        <a:xfrm>
          <a:off x="15671800" y="10223500"/>
          <a:ext cx="8382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143527</xdr:rowOff>
    </xdr:from>
    <xdr:ext cx="762000" cy="259045"/>
    <xdr:sp macro="" textlink="">
      <xdr:nvSpPr>
        <xdr:cNvPr id="252" name="その他平均値テキスト"/>
        <xdr:cNvSpPr txBox="1"/>
      </xdr:nvSpPr>
      <xdr:spPr>
        <a:xfrm>
          <a:off x="16598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127000</xdr:rowOff>
    </xdr:from>
    <xdr:to>
      <xdr:col>24</xdr:col>
      <xdr:colOff>82550</xdr:colOff>
      <xdr:row>57</xdr:row>
      <xdr:rowOff>57150</xdr:rowOff>
    </xdr:to>
    <xdr:sp macro="" textlink="">
      <xdr:nvSpPr>
        <xdr:cNvPr id="253" name="フローチャート : 判断 252"/>
        <xdr:cNvSpPr/>
      </xdr:nvSpPr>
      <xdr:spPr>
        <a:xfrm>
          <a:off x="164592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107950</xdr:rowOff>
    </xdr:from>
    <xdr:to>
      <xdr:col>22</xdr:col>
      <xdr:colOff>565150</xdr:colOff>
      <xdr:row>59</xdr:row>
      <xdr:rowOff>158750</xdr:rowOff>
    </xdr:to>
    <xdr:cxnSp macro="">
      <xdr:nvCxnSpPr>
        <xdr:cNvPr id="254" name="直線コネクタ 253"/>
        <xdr:cNvCxnSpPr/>
      </xdr:nvCxnSpPr>
      <xdr:spPr>
        <a:xfrm flipV="1">
          <a:off x="14782800" y="10223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127000</xdr:rowOff>
    </xdr:from>
    <xdr:to>
      <xdr:col>22</xdr:col>
      <xdr:colOff>615950</xdr:colOff>
      <xdr:row>57</xdr:row>
      <xdr:rowOff>57150</xdr:rowOff>
    </xdr:to>
    <xdr:sp macro="" textlink="">
      <xdr:nvSpPr>
        <xdr:cNvPr id="255" name="フローチャート : 判断 254"/>
        <xdr:cNvSpPr/>
      </xdr:nvSpPr>
      <xdr:spPr>
        <a:xfrm>
          <a:off x="15621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67327</xdr:rowOff>
    </xdr:from>
    <xdr:ext cx="736600" cy="259045"/>
    <xdr:sp macro="" textlink="">
      <xdr:nvSpPr>
        <xdr:cNvPr id="256" name="テキスト ボックス 255"/>
        <xdr:cNvSpPr txBox="1"/>
      </xdr:nvSpPr>
      <xdr:spPr>
        <a:xfrm>
          <a:off x="15290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133350</xdr:rowOff>
    </xdr:from>
    <xdr:to>
      <xdr:col>21</xdr:col>
      <xdr:colOff>361950</xdr:colOff>
      <xdr:row>59</xdr:row>
      <xdr:rowOff>158750</xdr:rowOff>
    </xdr:to>
    <xdr:cxnSp macro="">
      <xdr:nvCxnSpPr>
        <xdr:cNvPr id="257" name="直線コネクタ 256"/>
        <xdr:cNvCxnSpPr/>
      </xdr:nvCxnSpPr>
      <xdr:spPr>
        <a:xfrm>
          <a:off x="13893800" y="10248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8" name="フローチャート : 判断 257"/>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9" name="テキスト ボックス 258"/>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133350</xdr:rowOff>
    </xdr:from>
    <xdr:to>
      <xdr:col>20</xdr:col>
      <xdr:colOff>158750</xdr:colOff>
      <xdr:row>59</xdr:row>
      <xdr:rowOff>146050</xdr:rowOff>
    </xdr:to>
    <xdr:cxnSp macro="">
      <xdr:nvCxnSpPr>
        <xdr:cNvPr id="260" name="直線コネクタ 259"/>
        <xdr:cNvCxnSpPr/>
      </xdr:nvCxnSpPr>
      <xdr:spPr>
        <a:xfrm flipV="1">
          <a:off x="13004800" y="10248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101600</xdr:rowOff>
    </xdr:from>
    <xdr:to>
      <xdr:col>20</xdr:col>
      <xdr:colOff>209550</xdr:colOff>
      <xdr:row>57</xdr:row>
      <xdr:rowOff>31750</xdr:rowOff>
    </xdr:to>
    <xdr:sp macro="" textlink="">
      <xdr:nvSpPr>
        <xdr:cNvPr id="261" name="フローチャート : 判断 260"/>
        <xdr:cNvSpPr/>
      </xdr:nvSpPr>
      <xdr:spPr>
        <a:xfrm>
          <a:off x="13843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41927</xdr:rowOff>
    </xdr:from>
    <xdr:ext cx="762000" cy="259045"/>
    <xdr:sp macro="" textlink="">
      <xdr:nvSpPr>
        <xdr:cNvPr id="262" name="テキスト ボックス 261"/>
        <xdr:cNvSpPr txBox="1"/>
      </xdr:nvSpPr>
      <xdr:spPr>
        <a:xfrm>
          <a:off x="13512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38100</xdr:rowOff>
    </xdr:from>
    <xdr:to>
      <xdr:col>19</xdr:col>
      <xdr:colOff>6350</xdr:colOff>
      <xdr:row>56</xdr:row>
      <xdr:rowOff>139700</xdr:rowOff>
    </xdr:to>
    <xdr:sp macro="" textlink="">
      <xdr:nvSpPr>
        <xdr:cNvPr id="263" name="フローチャート : 判断 262"/>
        <xdr:cNvSpPr/>
      </xdr:nvSpPr>
      <xdr:spPr>
        <a:xfrm>
          <a:off x="12954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149877</xdr:rowOff>
    </xdr:from>
    <xdr:ext cx="762000" cy="259045"/>
    <xdr:sp macro="" textlink="">
      <xdr:nvSpPr>
        <xdr:cNvPr id="264" name="テキスト ボックス 263"/>
        <xdr:cNvSpPr txBox="1"/>
      </xdr:nvSpPr>
      <xdr:spPr>
        <a:xfrm>
          <a:off x="12623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60</xdr:row>
      <xdr:rowOff>88900</xdr:rowOff>
    </xdr:from>
    <xdr:to>
      <xdr:col>24</xdr:col>
      <xdr:colOff>82550</xdr:colOff>
      <xdr:row>61</xdr:row>
      <xdr:rowOff>19050</xdr:rowOff>
    </xdr:to>
    <xdr:sp macro="" textlink="">
      <xdr:nvSpPr>
        <xdr:cNvPr id="270" name="円/楕円 269"/>
        <xdr:cNvSpPr/>
      </xdr:nvSpPr>
      <xdr:spPr>
        <a:xfrm>
          <a:off x="16459200" y="1037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60</xdr:row>
      <xdr:rowOff>60977</xdr:rowOff>
    </xdr:from>
    <xdr:ext cx="762000" cy="259045"/>
    <xdr:sp macro="" textlink="">
      <xdr:nvSpPr>
        <xdr:cNvPr id="271" name="その他該当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57150</xdr:rowOff>
    </xdr:from>
    <xdr:to>
      <xdr:col>22</xdr:col>
      <xdr:colOff>615950</xdr:colOff>
      <xdr:row>59</xdr:row>
      <xdr:rowOff>158750</xdr:rowOff>
    </xdr:to>
    <xdr:sp macro="" textlink="">
      <xdr:nvSpPr>
        <xdr:cNvPr id="272" name="円/楕円 271"/>
        <xdr:cNvSpPr/>
      </xdr:nvSpPr>
      <xdr:spPr>
        <a:xfrm>
          <a:off x="15621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143527</xdr:rowOff>
    </xdr:from>
    <xdr:ext cx="736600" cy="259045"/>
    <xdr:sp macro="" textlink="">
      <xdr:nvSpPr>
        <xdr:cNvPr id="273" name="テキスト ボックス 272"/>
        <xdr:cNvSpPr txBox="1"/>
      </xdr:nvSpPr>
      <xdr:spPr>
        <a:xfrm>
          <a:off x="15290800" y="1025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107950</xdr:rowOff>
    </xdr:from>
    <xdr:to>
      <xdr:col>21</xdr:col>
      <xdr:colOff>412750</xdr:colOff>
      <xdr:row>60</xdr:row>
      <xdr:rowOff>38100</xdr:rowOff>
    </xdr:to>
    <xdr:sp macro="" textlink="">
      <xdr:nvSpPr>
        <xdr:cNvPr id="274" name="円/楕円 273"/>
        <xdr:cNvSpPr/>
      </xdr:nvSpPr>
      <xdr:spPr>
        <a:xfrm>
          <a:off x="14732000" y="1022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22877</xdr:rowOff>
    </xdr:from>
    <xdr:ext cx="762000" cy="259045"/>
    <xdr:sp macro="" textlink="">
      <xdr:nvSpPr>
        <xdr:cNvPr id="275" name="テキスト ボックス 274"/>
        <xdr:cNvSpPr txBox="1"/>
      </xdr:nvSpPr>
      <xdr:spPr>
        <a:xfrm>
          <a:off x="144018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82550</xdr:rowOff>
    </xdr:from>
    <xdr:to>
      <xdr:col>20</xdr:col>
      <xdr:colOff>209550</xdr:colOff>
      <xdr:row>60</xdr:row>
      <xdr:rowOff>12700</xdr:rowOff>
    </xdr:to>
    <xdr:sp macro="" textlink="">
      <xdr:nvSpPr>
        <xdr:cNvPr id="276" name="円/楕円 275"/>
        <xdr:cNvSpPr/>
      </xdr:nvSpPr>
      <xdr:spPr>
        <a:xfrm>
          <a:off x="138430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168927</xdr:rowOff>
    </xdr:from>
    <xdr:ext cx="762000" cy="259045"/>
    <xdr:sp macro="" textlink="">
      <xdr:nvSpPr>
        <xdr:cNvPr id="277" name="テキスト ボックス 276"/>
        <xdr:cNvSpPr txBox="1"/>
      </xdr:nvSpPr>
      <xdr:spPr>
        <a:xfrm>
          <a:off x="13512800" y="1028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95250</xdr:rowOff>
    </xdr:from>
    <xdr:to>
      <xdr:col>19</xdr:col>
      <xdr:colOff>6350</xdr:colOff>
      <xdr:row>60</xdr:row>
      <xdr:rowOff>25400</xdr:rowOff>
    </xdr:to>
    <xdr:sp macro="" textlink="">
      <xdr:nvSpPr>
        <xdr:cNvPr id="278" name="円/楕円 277"/>
        <xdr:cNvSpPr/>
      </xdr:nvSpPr>
      <xdr:spPr>
        <a:xfrm>
          <a:off x="12954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60</xdr:row>
      <xdr:rowOff>10177</xdr:rowOff>
    </xdr:from>
    <xdr:ext cx="762000" cy="259045"/>
    <xdr:sp macro="" textlink="">
      <xdr:nvSpPr>
        <xdr:cNvPr id="279" name="テキスト ボックス 278"/>
        <xdr:cNvSpPr txBox="1"/>
      </xdr:nvSpPr>
      <xdr:spPr>
        <a:xfrm>
          <a:off x="12623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kumimoji="1" lang="ja-JP" altLang="ja-JP" sz="1300" baseline="0">
              <a:solidFill>
                <a:schemeClr val="dk1"/>
              </a:solidFill>
              <a:effectLst/>
              <a:latin typeface="+mn-lt"/>
              <a:ea typeface="+mn-ea"/>
              <a:cs typeface="+mn-cs"/>
            </a:rPr>
            <a:t>　補助費等については</a:t>
          </a:r>
          <a:r>
            <a:rPr lang="ja-JP" altLang="ja-JP" sz="1300">
              <a:solidFill>
                <a:schemeClr val="dk1"/>
              </a:solidFill>
              <a:effectLst/>
              <a:latin typeface="+mn-lt"/>
              <a:ea typeface="+mn-ea"/>
              <a:cs typeface="+mn-cs"/>
            </a:rPr>
            <a:t>多面的機能支払交付金が制度の改正により国庫支出金も含めて支出することと</a:t>
          </a:r>
          <a:r>
            <a:rPr lang="ja-JP" altLang="en-US" sz="1300">
              <a:solidFill>
                <a:schemeClr val="dk1"/>
              </a:solidFill>
              <a:effectLst/>
              <a:latin typeface="+mn-lt"/>
              <a:ea typeface="+mn-ea"/>
              <a:cs typeface="+mn-cs"/>
            </a:rPr>
            <a:t>なり</a:t>
          </a:r>
          <a:r>
            <a:rPr lang="ja-JP" altLang="ja-JP" sz="1300">
              <a:solidFill>
                <a:schemeClr val="dk1"/>
              </a:solidFill>
              <a:effectLst/>
              <a:latin typeface="+mn-lt"/>
              <a:ea typeface="+mn-ea"/>
              <a:cs typeface="+mn-cs"/>
            </a:rPr>
            <a:t>，前年度と比較して６８</a:t>
          </a:r>
          <a:r>
            <a:rPr kumimoji="1" lang="ja-JP" altLang="ja-JP" sz="1300" baseline="0">
              <a:solidFill>
                <a:schemeClr val="dk1"/>
              </a:solidFill>
              <a:effectLst/>
              <a:latin typeface="+mn-lt"/>
              <a:ea typeface="+mn-ea"/>
              <a:cs typeface="+mn-cs"/>
            </a:rPr>
            <a:t>百万円，０．３ポイント増加し，類似団体平均値を５．１ポイント上回る状況となっている。比率が</a:t>
          </a:r>
          <a:r>
            <a:rPr kumimoji="1" lang="ja-JP" altLang="en-US" sz="1300" baseline="0">
              <a:solidFill>
                <a:schemeClr val="dk1"/>
              </a:solidFill>
              <a:effectLst/>
              <a:latin typeface="+mn-lt"/>
              <a:ea typeface="+mn-ea"/>
              <a:cs typeface="+mn-cs"/>
            </a:rPr>
            <a:t>継続して</a:t>
          </a:r>
          <a:r>
            <a:rPr kumimoji="1" lang="ja-JP" altLang="ja-JP" sz="1300" baseline="0">
              <a:solidFill>
                <a:schemeClr val="dk1"/>
              </a:solidFill>
              <a:effectLst/>
              <a:latin typeface="+mn-lt"/>
              <a:ea typeface="+mn-ea"/>
              <a:cs typeface="+mn-cs"/>
            </a:rPr>
            <a:t>高い要因はごみ処理業務や消防業務を一部事務組合で行っており，負担金として支出しているためである。今後</a:t>
          </a:r>
          <a:r>
            <a:rPr kumimoji="1" lang="ja-JP" altLang="en-US" sz="1300" baseline="0">
              <a:solidFill>
                <a:schemeClr val="dk1"/>
              </a:solidFill>
              <a:effectLst/>
              <a:latin typeface="+mn-lt"/>
              <a:ea typeface="+mn-ea"/>
              <a:cs typeface="+mn-cs"/>
            </a:rPr>
            <a:t>も</a:t>
          </a:r>
          <a:r>
            <a:rPr kumimoji="1" lang="ja-JP" altLang="ja-JP" sz="1300" baseline="0">
              <a:solidFill>
                <a:schemeClr val="dk1"/>
              </a:solidFill>
              <a:effectLst/>
              <a:latin typeface="+mn-lt"/>
              <a:ea typeface="+mn-ea"/>
              <a:cs typeface="+mn-cs"/>
            </a:rPr>
            <a:t>一部事務組合の事業内容の精査を行い負担金の削減を図</a:t>
          </a:r>
          <a:r>
            <a:rPr kumimoji="1" lang="ja-JP" altLang="en-US" sz="1300" baseline="0">
              <a:solidFill>
                <a:schemeClr val="dk1"/>
              </a:solidFill>
              <a:effectLst/>
              <a:latin typeface="+mn-lt"/>
              <a:ea typeface="+mn-ea"/>
              <a:cs typeface="+mn-cs"/>
            </a:rPr>
            <a:t>り</a:t>
          </a:r>
          <a:r>
            <a:rPr kumimoji="1" lang="ja-JP" altLang="ja-JP" sz="1300" baseline="0">
              <a:solidFill>
                <a:schemeClr val="dk1"/>
              </a:solidFill>
              <a:effectLst/>
              <a:latin typeface="+mn-lt"/>
              <a:ea typeface="+mn-ea"/>
              <a:cs typeface="+mn-cs"/>
            </a:rPr>
            <a:t>，類似団体内平均値を目標とする。</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73660</xdr:rowOff>
    </xdr:from>
    <xdr:to>
      <xdr:col>24</xdr:col>
      <xdr:colOff>31750</xdr:colOff>
      <xdr:row>40</xdr:row>
      <xdr:rowOff>157480</xdr:rowOff>
    </xdr:to>
    <xdr:cxnSp macro="">
      <xdr:nvCxnSpPr>
        <xdr:cNvPr id="307" name="直線コネクタ 306"/>
        <xdr:cNvCxnSpPr/>
      </xdr:nvCxnSpPr>
      <xdr:spPr>
        <a:xfrm flipV="1">
          <a:off x="16510000" y="55600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129557</xdr:rowOff>
    </xdr:from>
    <xdr:ext cx="762000" cy="259045"/>
    <xdr:sp macro="" textlink="">
      <xdr:nvSpPr>
        <xdr:cNvPr id="308" name="補助費等最小値テキスト"/>
        <xdr:cNvSpPr txBox="1"/>
      </xdr:nvSpPr>
      <xdr:spPr>
        <a:xfrm>
          <a:off x="16598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40</xdr:row>
      <xdr:rowOff>157480</xdr:rowOff>
    </xdr:from>
    <xdr:to>
      <xdr:col>24</xdr:col>
      <xdr:colOff>120650</xdr:colOff>
      <xdr:row>40</xdr:row>
      <xdr:rowOff>157480</xdr:rowOff>
    </xdr:to>
    <xdr:cxnSp macro="">
      <xdr:nvCxnSpPr>
        <xdr:cNvPr id="309" name="直線コネクタ 308"/>
        <xdr:cNvCxnSpPr/>
      </xdr:nvCxnSpPr>
      <xdr:spPr>
        <a:xfrm>
          <a:off x="16421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160037</xdr:rowOff>
    </xdr:from>
    <xdr:ext cx="762000" cy="259045"/>
    <xdr:sp macro="" textlink="">
      <xdr:nvSpPr>
        <xdr:cNvPr id="310" name="補助費等最大値テキスト"/>
        <xdr:cNvSpPr txBox="1"/>
      </xdr:nvSpPr>
      <xdr:spPr>
        <a:xfrm>
          <a:off x="16598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32</xdr:row>
      <xdr:rowOff>73660</xdr:rowOff>
    </xdr:from>
    <xdr:to>
      <xdr:col>24</xdr:col>
      <xdr:colOff>120650</xdr:colOff>
      <xdr:row>32</xdr:row>
      <xdr:rowOff>73660</xdr:rowOff>
    </xdr:to>
    <xdr:cxnSp macro="">
      <xdr:nvCxnSpPr>
        <xdr:cNvPr id="311" name="直線コネクタ 310"/>
        <xdr:cNvCxnSpPr/>
      </xdr:nvCxnSpPr>
      <xdr:spPr>
        <a:xfrm>
          <a:off x="16421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130810</xdr:rowOff>
    </xdr:from>
    <xdr:to>
      <xdr:col>24</xdr:col>
      <xdr:colOff>31750</xdr:colOff>
      <xdr:row>37</xdr:row>
      <xdr:rowOff>153670</xdr:rowOff>
    </xdr:to>
    <xdr:cxnSp macro="">
      <xdr:nvCxnSpPr>
        <xdr:cNvPr id="312" name="直線コネクタ 311"/>
        <xdr:cNvCxnSpPr/>
      </xdr:nvCxnSpPr>
      <xdr:spPr>
        <a:xfrm>
          <a:off x="15671800" y="64744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73677</xdr:rowOff>
    </xdr:from>
    <xdr:ext cx="762000" cy="259045"/>
    <xdr:sp macro="" textlink="">
      <xdr:nvSpPr>
        <xdr:cNvPr id="313" name="補助費等平均値テキスト"/>
        <xdr:cNvSpPr txBox="1"/>
      </xdr:nvSpPr>
      <xdr:spPr>
        <a:xfrm>
          <a:off x="16598900" y="590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57150</xdr:rowOff>
    </xdr:from>
    <xdr:to>
      <xdr:col>24</xdr:col>
      <xdr:colOff>82550</xdr:colOff>
      <xdr:row>35</xdr:row>
      <xdr:rowOff>158750</xdr:rowOff>
    </xdr:to>
    <xdr:sp macro="" textlink="">
      <xdr:nvSpPr>
        <xdr:cNvPr id="314" name="フローチャート : 判断 313"/>
        <xdr:cNvSpPr/>
      </xdr:nvSpPr>
      <xdr:spPr>
        <a:xfrm>
          <a:off x="164592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130810</xdr:rowOff>
    </xdr:from>
    <xdr:to>
      <xdr:col>22</xdr:col>
      <xdr:colOff>565150</xdr:colOff>
      <xdr:row>38</xdr:row>
      <xdr:rowOff>43180</xdr:rowOff>
    </xdr:to>
    <xdr:cxnSp macro="">
      <xdr:nvCxnSpPr>
        <xdr:cNvPr id="315" name="直線コネクタ 314"/>
        <xdr:cNvCxnSpPr/>
      </xdr:nvCxnSpPr>
      <xdr:spPr>
        <a:xfrm flipV="1">
          <a:off x="14782800" y="64744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87630</xdr:rowOff>
    </xdr:from>
    <xdr:to>
      <xdr:col>22</xdr:col>
      <xdr:colOff>615950</xdr:colOff>
      <xdr:row>36</xdr:row>
      <xdr:rowOff>17780</xdr:rowOff>
    </xdr:to>
    <xdr:sp macro="" textlink="">
      <xdr:nvSpPr>
        <xdr:cNvPr id="316" name="フローチャート : 判断 315"/>
        <xdr:cNvSpPr/>
      </xdr:nvSpPr>
      <xdr:spPr>
        <a:xfrm>
          <a:off x="15621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27957</xdr:rowOff>
    </xdr:from>
    <xdr:ext cx="736600" cy="259045"/>
    <xdr:sp macro="" textlink="">
      <xdr:nvSpPr>
        <xdr:cNvPr id="317" name="テキスト ボックス 316"/>
        <xdr:cNvSpPr txBox="1"/>
      </xdr:nvSpPr>
      <xdr:spPr>
        <a:xfrm>
          <a:off x="15290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20320</xdr:rowOff>
    </xdr:from>
    <xdr:to>
      <xdr:col>21</xdr:col>
      <xdr:colOff>361950</xdr:colOff>
      <xdr:row>38</xdr:row>
      <xdr:rowOff>43180</xdr:rowOff>
    </xdr:to>
    <xdr:cxnSp macro="">
      <xdr:nvCxnSpPr>
        <xdr:cNvPr id="318" name="直線コネクタ 317"/>
        <xdr:cNvCxnSpPr/>
      </xdr:nvCxnSpPr>
      <xdr:spPr>
        <a:xfrm>
          <a:off x="13893800" y="65354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95250</xdr:rowOff>
    </xdr:from>
    <xdr:to>
      <xdr:col>21</xdr:col>
      <xdr:colOff>412750</xdr:colOff>
      <xdr:row>36</xdr:row>
      <xdr:rowOff>25400</xdr:rowOff>
    </xdr:to>
    <xdr:sp macro="" textlink="">
      <xdr:nvSpPr>
        <xdr:cNvPr id="319" name="フローチャート : 判断 318"/>
        <xdr:cNvSpPr/>
      </xdr:nvSpPr>
      <xdr:spPr>
        <a:xfrm>
          <a:off x="14732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35577</xdr:rowOff>
    </xdr:from>
    <xdr:ext cx="762000" cy="259045"/>
    <xdr:sp macro="" textlink="">
      <xdr:nvSpPr>
        <xdr:cNvPr id="320" name="テキスト ボックス 319"/>
        <xdr:cNvSpPr txBox="1"/>
      </xdr:nvSpPr>
      <xdr:spPr>
        <a:xfrm>
          <a:off x="14401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20320</xdr:rowOff>
    </xdr:from>
    <xdr:to>
      <xdr:col>20</xdr:col>
      <xdr:colOff>158750</xdr:colOff>
      <xdr:row>38</xdr:row>
      <xdr:rowOff>119380</xdr:rowOff>
    </xdr:to>
    <xdr:cxnSp macro="">
      <xdr:nvCxnSpPr>
        <xdr:cNvPr id="321" name="直線コネクタ 320"/>
        <xdr:cNvCxnSpPr/>
      </xdr:nvCxnSpPr>
      <xdr:spPr>
        <a:xfrm flipV="1">
          <a:off x="13004800" y="65354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102870</xdr:rowOff>
    </xdr:from>
    <xdr:to>
      <xdr:col>20</xdr:col>
      <xdr:colOff>209550</xdr:colOff>
      <xdr:row>36</xdr:row>
      <xdr:rowOff>33020</xdr:rowOff>
    </xdr:to>
    <xdr:sp macro="" textlink="">
      <xdr:nvSpPr>
        <xdr:cNvPr id="322" name="フローチャート : 判断 321"/>
        <xdr:cNvSpPr/>
      </xdr:nvSpPr>
      <xdr:spPr>
        <a:xfrm>
          <a:off x="13843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43197</xdr:rowOff>
    </xdr:from>
    <xdr:ext cx="762000" cy="259045"/>
    <xdr:sp macro="" textlink="">
      <xdr:nvSpPr>
        <xdr:cNvPr id="323" name="テキスト ボックス 322"/>
        <xdr:cNvSpPr txBox="1"/>
      </xdr:nvSpPr>
      <xdr:spPr>
        <a:xfrm>
          <a:off x="13512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110490</xdr:rowOff>
    </xdr:from>
    <xdr:to>
      <xdr:col>19</xdr:col>
      <xdr:colOff>6350</xdr:colOff>
      <xdr:row>36</xdr:row>
      <xdr:rowOff>40640</xdr:rowOff>
    </xdr:to>
    <xdr:sp macro="" textlink="">
      <xdr:nvSpPr>
        <xdr:cNvPr id="324" name="フローチャート : 判断 323"/>
        <xdr:cNvSpPr/>
      </xdr:nvSpPr>
      <xdr:spPr>
        <a:xfrm>
          <a:off x="12954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50817</xdr:rowOff>
    </xdr:from>
    <xdr:ext cx="762000" cy="259045"/>
    <xdr:sp macro="" textlink="">
      <xdr:nvSpPr>
        <xdr:cNvPr id="325" name="テキスト ボックス 324"/>
        <xdr:cNvSpPr txBox="1"/>
      </xdr:nvSpPr>
      <xdr:spPr>
        <a:xfrm>
          <a:off x="12623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102870</xdr:rowOff>
    </xdr:from>
    <xdr:to>
      <xdr:col>24</xdr:col>
      <xdr:colOff>82550</xdr:colOff>
      <xdr:row>38</xdr:row>
      <xdr:rowOff>33020</xdr:rowOff>
    </xdr:to>
    <xdr:sp macro="" textlink="">
      <xdr:nvSpPr>
        <xdr:cNvPr id="331" name="円/楕円 330"/>
        <xdr:cNvSpPr/>
      </xdr:nvSpPr>
      <xdr:spPr>
        <a:xfrm>
          <a:off x="164592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74947</xdr:rowOff>
    </xdr:from>
    <xdr:ext cx="762000" cy="259045"/>
    <xdr:sp macro="" textlink="">
      <xdr:nvSpPr>
        <xdr:cNvPr id="332" name="補助費等該当値テキスト"/>
        <xdr:cNvSpPr txBox="1"/>
      </xdr:nvSpPr>
      <xdr:spPr>
        <a:xfrm>
          <a:off x="165989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80010</xdr:rowOff>
    </xdr:from>
    <xdr:to>
      <xdr:col>22</xdr:col>
      <xdr:colOff>615950</xdr:colOff>
      <xdr:row>38</xdr:row>
      <xdr:rowOff>10160</xdr:rowOff>
    </xdr:to>
    <xdr:sp macro="" textlink="">
      <xdr:nvSpPr>
        <xdr:cNvPr id="333" name="円/楕円 332"/>
        <xdr:cNvSpPr/>
      </xdr:nvSpPr>
      <xdr:spPr>
        <a:xfrm>
          <a:off x="15621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166387</xdr:rowOff>
    </xdr:from>
    <xdr:ext cx="736600" cy="259045"/>
    <xdr:sp macro="" textlink="">
      <xdr:nvSpPr>
        <xdr:cNvPr id="334" name="テキスト ボックス 333"/>
        <xdr:cNvSpPr txBox="1"/>
      </xdr:nvSpPr>
      <xdr:spPr>
        <a:xfrm>
          <a:off x="15290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163830</xdr:rowOff>
    </xdr:from>
    <xdr:to>
      <xdr:col>21</xdr:col>
      <xdr:colOff>412750</xdr:colOff>
      <xdr:row>38</xdr:row>
      <xdr:rowOff>93980</xdr:rowOff>
    </xdr:to>
    <xdr:sp macro="" textlink="">
      <xdr:nvSpPr>
        <xdr:cNvPr id="335" name="円/楕円 334"/>
        <xdr:cNvSpPr/>
      </xdr:nvSpPr>
      <xdr:spPr>
        <a:xfrm>
          <a:off x="14732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78757</xdr:rowOff>
    </xdr:from>
    <xdr:ext cx="762000" cy="259045"/>
    <xdr:sp macro="" textlink="">
      <xdr:nvSpPr>
        <xdr:cNvPr id="336" name="テキスト ボックス 335"/>
        <xdr:cNvSpPr txBox="1"/>
      </xdr:nvSpPr>
      <xdr:spPr>
        <a:xfrm>
          <a:off x="14401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140970</xdr:rowOff>
    </xdr:from>
    <xdr:to>
      <xdr:col>20</xdr:col>
      <xdr:colOff>209550</xdr:colOff>
      <xdr:row>38</xdr:row>
      <xdr:rowOff>71120</xdr:rowOff>
    </xdr:to>
    <xdr:sp macro="" textlink="">
      <xdr:nvSpPr>
        <xdr:cNvPr id="337" name="円/楕円 336"/>
        <xdr:cNvSpPr/>
      </xdr:nvSpPr>
      <xdr:spPr>
        <a:xfrm>
          <a:off x="13843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55897</xdr:rowOff>
    </xdr:from>
    <xdr:ext cx="762000" cy="259045"/>
    <xdr:sp macro="" textlink="">
      <xdr:nvSpPr>
        <xdr:cNvPr id="338" name="テキスト ボックス 337"/>
        <xdr:cNvSpPr txBox="1"/>
      </xdr:nvSpPr>
      <xdr:spPr>
        <a:xfrm>
          <a:off x="13512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68580</xdr:rowOff>
    </xdr:from>
    <xdr:to>
      <xdr:col>19</xdr:col>
      <xdr:colOff>6350</xdr:colOff>
      <xdr:row>38</xdr:row>
      <xdr:rowOff>170180</xdr:rowOff>
    </xdr:to>
    <xdr:sp macro="" textlink="">
      <xdr:nvSpPr>
        <xdr:cNvPr id="339" name="円/楕円 338"/>
        <xdr:cNvSpPr/>
      </xdr:nvSpPr>
      <xdr:spPr>
        <a:xfrm>
          <a:off x="12954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154957</xdr:rowOff>
    </xdr:from>
    <xdr:ext cx="762000" cy="259045"/>
    <xdr:sp macro="" textlink="">
      <xdr:nvSpPr>
        <xdr:cNvPr id="340" name="テキスト ボックス 339"/>
        <xdr:cNvSpPr txBox="1"/>
      </xdr:nvSpPr>
      <xdr:spPr>
        <a:xfrm>
          <a:off x="12623800" y="667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公債費については前年度と比較して決算額ベースで合併特例債償還額が２９百万円の増，臨時財政対策債償還額が５１百万円の増となったことにより０．５ポイント増加し，類似団体内順位が１つ下がり４位となっている。類似団体内平均を６．７ポイント下回る状況ではあるが，今後も合併特例債及び臨時財政対策債の償還金が増加していくため，地方債の発行を計画的に進め，急激な増加を抑えていく方針であ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108712</xdr:rowOff>
    </xdr:from>
    <xdr:to>
      <xdr:col>7</xdr:col>
      <xdr:colOff>15875</xdr:colOff>
      <xdr:row>79</xdr:row>
      <xdr:rowOff>170435</xdr:rowOff>
    </xdr:to>
    <xdr:cxnSp macro="">
      <xdr:nvCxnSpPr>
        <xdr:cNvPr id="365" name="直線コネクタ 364"/>
        <xdr:cNvCxnSpPr/>
      </xdr:nvCxnSpPr>
      <xdr:spPr>
        <a:xfrm flipV="1">
          <a:off x="4826000" y="12796012"/>
          <a:ext cx="0" cy="918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142512</xdr:rowOff>
    </xdr:from>
    <xdr:ext cx="762000" cy="259045"/>
    <xdr:sp macro="" textlink="">
      <xdr:nvSpPr>
        <xdr:cNvPr id="366" name="公債費最小値テキスト"/>
        <xdr:cNvSpPr txBox="1"/>
      </xdr:nvSpPr>
      <xdr:spPr>
        <a:xfrm>
          <a:off x="4914900" y="1368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6</xdr:col>
      <xdr:colOff>612775</xdr:colOff>
      <xdr:row>79</xdr:row>
      <xdr:rowOff>170435</xdr:rowOff>
    </xdr:from>
    <xdr:to>
      <xdr:col>7</xdr:col>
      <xdr:colOff>104775</xdr:colOff>
      <xdr:row>79</xdr:row>
      <xdr:rowOff>170435</xdr:rowOff>
    </xdr:to>
    <xdr:cxnSp macro="">
      <xdr:nvCxnSpPr>
        <xdr:cNvPr id="367" name="直線コネクタ 366"/>
        <xdr:cNvCxnSpPr/>
      </xdr:nvCxnSpPr>
      <xdr:spPr>
        <a:xfrm>
          <a:off x="4737100" y="13714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23639</xdr:rowOff>
    </xdr:from>
    <xdr:ext cx="762000" cy="259045"/>
    <xdr:sp macro="" textlink="">
      <xdr:nvSpPr>
        <xdr:cNvPr id="368" name="公債費最大値テキスト"/>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6</xdr:col>
      <xdr:colOff>612775</xdr:colOff>
      <xdr:row>74</xdr:row>
      <xdr:rowOff>108712</xdr:rowOff>
    </xdr:from>
    <xdr:to>
      <xdr:col>7</xdr:col>
      <xdr:colOff>104775</xdr:colOff>
      <xdr:row>74</xdr:row>
      <xdr:rowOff>108712</xdr:rowOff>
    </xdr:to>
    <xdr:cxnSp macro="">
      <xdr:nvCxnSpPr>
        <xdr:cNvPr id="369" name="直線コネクタ 368"/>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62992</xdr:rowOff>
    </xdr:from>
    <xdr:to>
      <xdr:col>7</xdr:col>
      <xdr:colOff>15875</xdr:colOff>
      <xdr:row>76</xdr:row>
      <xdr:rowOff>85852</xdr:rowOff>
    </xdr:to>
    <xdr:cxnSp macro="">
      <xdr:nvCxnSpPr>
        <xdr:cNvPr id="370" name="直線コネクタ 369"/>
        <xdr:cNvCxnSpPr/>
      </xdr:nvCxnSpPr>
      <xdr:spPr>
        <a:xfrm>
          <a:off x="3987800" y="1309319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142003</xdr:rowOff>
    </xdr:from>
    <xdr:ext cx="762000" cy="259045"/>
    <xdr:sp macro="" textlink="">
      <xdr:nvSpPr>
        <xdr:cNvPr id="371" name="公債費平均値テキスト"/>
        <xdr:cNvSpPr txBox="1"/>
      </xdr:nvSpPr>
      <xdr:spPr>
        <a:xfrm>
          <a:off x="4914900" y="13343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169926</xdr:rowOff>
    </xdr:from>
    <xdr:to>
      <xdr:col>7</xdr:col>
      <xdr:colOff>66675</xdr:colOff>
      <xdr:row>78</xdr:row>
      <xdr:rowOff>100076</xdr:rowOff>
    </xdr:to>
    <xdr:sp macro="" textlink="">
      <xdr:nvSpPr>
        <xdr:cNvPr id="372" name="フローチャート : 判断 371"/>
        <xdr:cNvSpPr/>
      </xdr:nvSpPr>
      <xdr:spPr>
        <a:xfrm>
          <a:off x="47752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17272</xdr:rowOff>
    </xdr:from>
    <xdr:to>
      <xdr:col>5</xdr:col>
      <xdr:colOff>549275</xdr:colOff>
      <xdr:row>76</xdr:row>
      <xdr:rowOff>62992</xdr:rowOff>
    </xdr:to>
    <xdr:cxnSp macro="">
      <xdr:nvCxnSpPr>
        <xdr:cNvPr id="373" name="直線コネクタ 372"/>
        <xdr:cNvCxnSpPr/>
      </xdr:nvCxnSpPr>
      <xdr:spPr>
        <a:xfrm>
          <a:off x="3098800" y="130474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16763</xdr:rowOff>
    </xdr:from>
    <xdr:to>
      <xdr:col>5</xdr:col>
      <xdr:colOff>600075</xdr:colOff>
      <xdr:row>78</xdr:row>
      <xdr:rowOff>118363</xdr:rowOff>
    </xdr:to>
    <xdr:sp macro="" textlink="">
      <xdr:nvSpPr>
        <xdr:cNvPr id="374" name="フローチャート : 判断 373"/>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103140</xdr:rowOff>
    </xdr:from>
    <xdr:ext cx="736600" cy="259045"/>
    <xdr:sp macro="" textlink="">
      <xdr:nvSpPr>
        <xdr:cNvPr id="375" name="テキスト ボックス 374"/>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170435</xdr:rowOff>
    </xdr:from>
    <xdr:to>
      <xdr:col>4</xdr:col>
      <xdr:colOff>346075</xdr:colOff>
      <xdr:row>76</xdr:row>
      <xdr:rowOff>17272</xdr:rowOff>
    </xdr:to>
    <xdr:cxnSp macro="">
      <xdr:nvCxnSpPr>
        <xdr:cNvPr id="376" name="直線コネクタ 375"/>
        <xdr:cNvCxnSpPr/>
      </xdr:nvCxnSpPr>
      <xdr:spPr>
        <a:xfrm>
          <a:off x="2209800" y="13029185"/>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21337</xdr:rowOff>
    </xdr:from>
    <xdr:to>
      <xdr:col>4</xdr:col>
      <xdr:colOff>396875</xdr:colOff>
      <xdr:row>78</xdr:row>
      <xdr:rowOff>122937</xdr:rowOff>
    </xdr:to>
    <xdr:sp macro="" textlink="">
      <xdr:nvSpPr>
        <xdr:cNvPr id="377" name="フローチャート : 判断 376"/>
        <xdr:cNvSpPr/>
      </xdr:nvSpPr>
      <xdr:spPr>
        <a:xfrm>
          <a:off x="3048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107714</xdr:rowOff>
    </xdr:from>
    <xdr:ext cx="762000" cy="259045"/>
    <xdr:sp macro="" textlink="">
      <xdr:nvSpPr>
        <xdr:cNvPr id="378" name="テキスト ボックス 377"/>
        <xdr:cNvSpPr txBox="1"/>
      </xdr:nvSpPr>
      <xdr:spPr>
        <a:xfrm>
          <a:off x="2717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161289</xdr:rowOff>
    </xdr:from>
    <xdr:to>
      <xdr:col>3</xdr:col>
      <xdr:colOff>142875</xdr:colOff>
      <xdr:row>75</xdr:row>
      <xdr:rowOff>170435</xdr:rowOff>
    </xdr:to>
    <xdr:cxnSp macro="">
      <xdr:nvCxnSpPr>
        <xdr:cNvPr id="379" name="直線コネクタ 378"/>
        <xdr:cNvCxnSpPr/>
      </xdr:nvCxnSpPr>
      <xdr:spPr>
        <a:xfrm>
          <a:off x="1320800" y="13020039"/>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30480</xdr:rowOff>
    </xdr:from>
    <xdr:to>
      <xdr:col>3</xdr:col>
      <xdr:colOff>193675</xdr:colOff>
      <xdr:row>78</xdr:row>
      <xdr:rowOff>132080</xdr:rowOff>
    </xdr:to>
    <xdr:sp macro="" textlink="">
      <xdr:nvSpPr>
        <xdr:cNvPr id="380" name="フローチャート : 判断 379"/>
        <xdr:cNvSpPr/>
      </xdr:nvSpPr>
      <xdr:spPr>
        <a:xfrm>
          <a:off x="2159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116857</xdr:rowOff>
    </xdr:from>
    <xdr:ext cx="762000" cy="259045"/>
    <xdr:sp macro="" textlink="">
      <xdr:nvSpPr>
        <xdr:cNvPr id="381" name="テキスト ボックス 380"/>
        <xdr:cNvSpPr txBox="1"/>
      </xdr:nvSpPr>
      <xdr:spPr>
        <a:xfrm>
          <a:off x="1828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53339</xdr:rowOff>
    </xdr:from>
    <xdr:to>
      <xdr:col>1</xdr:col>
      <xdr:colOff>676275</xdr:colOff>
      <xdr:row>78</xdr:row>
      <xdr:rowOff>154939</xdr:rowOff>
    </xdr:to>
    <xdr:sp macro="" textlink="">
      <xdr:nvSpPr>
        <xdr:cNvPr id="382" name="フローチャート : 判断 381"/>
        <xdr:cNvSpPr/>
      </xdr:nvSpPr>
      <xdr:spPr>
        <a:xfrm>
          <a:off x="1270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139716</xdr:rowOff>
    </xdr:from>
    <xdr:ext cx="762000" cy="259045"/>
    <xdr:sp macro="" textlink="">
      <xdr:nvSpPr>
        <xdr:cNvPr id="383" name="テキスト ボックス 382"/>
        <xdr:cNvSpPr txBox="1"/>
      </xdr:nvSpPr>
      <xdr:spPr>
        <a:xfrm>
          <a:off x="939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35052</xdr:rowOff>
    </xdr:from>
    <xdr:to>
      <xdr:col>7</xdr:col>
      <xdr:colOff>66675</xdr:colOff>
      <xdr:row>76</xdr:row>
      <xdr:rowOff>136652</xdr:rowOff>
    </xdr:to>
    <xdr:sp macro="" textlink="">
      <xdr:nvSpPr>
        <xdr:cNvPr id="389" name="円/楕円 388"/>
        <xdr:cNvSpPr/>
      </xdr:nvSpPr>
      <xdr:spPr>
        <a:xfrm>
          <a:off x="47752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51579</xdr:rowOff>
    </xdr:from>
    <xdr:ext cx="762000" cy="259045"/>
    <xdr:sp macro="" textlink="">
      <xdr:nvSpPr>
        <xdr:cNvPr id="390" name="公債費該当値テキスト"/>
        <xdr:cNvSpPr txBox="1"/>
      </xdr:nvSpPr>
      <xdr:spPr>
        <a:xfrm>
          <a:off x="4914900" y="12910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12192</xdr:rowOff>
    </xdr:from>
    <xdr:to>
      <xdr:col>5</xdr:col>
      <xdr:colOff>600075</xdr:colOff>
      <xdr:row>76</xdr:row>
      <xdr:rowOff>113792</xdr:rowOff>
    </xdr:to>
    <xdr:sp macro="" textlink="">
      <xdr:nvSpPr>
        <xdr:cNvPr id="391" name="円/楕円 390"/>
        <xdr:cNvSpPr/>
      </xdr:nvSpPr>
      <xdr:spPr>
        <a:xfrm>
          <a:off x="3937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123969</xdr:rowOff>
    </xdr:from>
    <xdr:ext cx="736600" cy="259045"/>
    <xdr:sp macro="" textlink="">
      <xdr:nvSpPr>
        <xdr:cNvPr id="392" name="テキスト ボックス 391"/>
        <xdr:cNvSpPr txBox="1"/>
      </xdr:nvSpPr>
      <xdr:spPr>
        <a:xfrm>
          <a:off x="3606800" y="12811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137922</xdr:rowOff>
    </xdr:from>
    <xdr:to>
      <xdr:col>4</xdr:col>
      <xdr:colOff>396875</xdr:colOff>
      <xdr:row>76</xdr:row>
      <xdr:rowOff>68072</xdr:rowOff>
    </xdr:to>
    <xdr:sp macro="" textlink="">
      <xdr:nvSpPr>
        <xdr:cNvPr id="393" name="円/楕円 392"/>
        <xdr:cNvSpPr/>
      </xdr:nvSpPr>
      <xdr:spPr>
        <a:xfrm>
          <a:off x="3048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78249</xdr:rowOff>
    </xdr:from>
    <xdr:ext cx="762000" cy="259045"/>
    <xdr:sp macro="" textlink="">
      <xdr:nvSpPr>
        <xdr:cNvPr id="394" name="テキスト ボックス 393"/>
        <xdr:cNvSpPr txBox="1"/>
      </xdr:nvSpPr>
      <xdr:spPr>
        <a:xfrm>
          <a:off x="2717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119634</xdr:rowOff>
    </xdr:from>
    <xdr:to>
      <xdr:col>3</xdr:col>
      <xdr:colOff>193675</xdr:colOff>
      <xdr:row>76</xdr:row>
      <xdr:rowOff>49783</xdr:rowOff>
    </xdr:to>
    <xdr:sp macro="" textlink="">
      <xdr:nvSpPr>
        <xdr:cNvPr id="395" name="円/楕円 394"/>
        <xdr:cNvSpPr/>
      </xdr:nvSpPr>
      <xdr:spPr>
        <a:xfrm>
          <a:off x="2159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59961</xdr:rowOff>
    </xdr:from>
    <xdr:ext cx="762000" cy="259045"/>
    <xdr:sp macro="" textlink="">
      <xdr:nvSpPr>
        <xdr:cNvPr id="396" name="テキスト ボックス 395"/>
        <xdr:cNvSpPr txBox="1"/>
      </xdr:nvSpPr>
      <xdr:spPr>
        <a:xfrm>
          <a:off x="1828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110490</xdr:rowOff>
    </xdr:from>
    <xdr:to>
      <xdr:col>1</xdr:col>
      <xdr:colOff>676275</xdr:colOff>
      <xdr:row>76</xdr:row>
      <xdr:rowOff>40639</xdr:rowOff>
    </xdr:to>
    <xdr:sp macro="" textlink="">
      <xdr:nvSpPr>
        <xdr:cNvPr id="397" name="円/楕円 396"/>
        <xdr:cNvSpPr/>
      </xdr:nvSpPr>
      <xdr:spPr>
        <a:xfrm>
          <a:off x="1270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50817</xdr:rowOff>
    </xdr:from>
    <xdr:ext cx="762000" cy="259045"/>
    <xdr:sp macro="" textlink="">
      <xdr:nvSpPr>
        <xdr:cNvPr id="398" name="テキスト ボックス 397"/>
        <xdr:cNvSpPr txBox="1"/>
      </xdr:nvSpPr>
      <xdr:spPr>
        <a:xfrm>
          <a:off x="939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aseline="0">
              <a:solidFill>
                <a:schemeClr val="dk1"/>
              </a:solidFill>
              <a:effectLst/>
              <a:latin typeface="+mn-lt"/>
              <a:ea typeface="+mn-ea"/>
              <a:cs typeface="+mn-cs"/>
            </a:rPr>
            <a:t> 　公債費以外の経常収支比率については前年度から２ポイント</a:t>
          </a:r>
          <a:r>
            <a:rPr kumimoji="1" lang="ja-JP" altLang="en-US" sz="1300" baseline="0">
              <a:solidFill>
                <a:schemeClr val="dk1"/>
              </a:solidFill>
              <a:effectLst/>
              <a:latin typeface="+mn-lt"/>
              <a:ea typeface="+mn-ea"/>
              <a:cs typeface="+mn-cs"/>
            </a:rPr>
            <a:t>増の</a:t>
          </a:r>
          <a:r>
            <a:rPr kumimoji="1" lang="ja-JP" altLang="ja-JP" sz="1300" baseline="0">
              <a:solidFill>
                <a:schemeClr val="dk1"/>
              </a:solidFill>
              <a:effectLst/>
              <a:latin typeface="+mn-lt"/>
              <a:ea typeface="+mn-ea"/>
              <a:cs typeface="+mn-cs"/>
            </a:rPr>
            <a:t>７６．８ポイントとなり，類似団体内順位は３ポイント下が</a:t>
          </a:r>
          <a:r>
            <a:rPr kumimoji="1" lang="ja-JP" altLang="en-US" sz="1300" baseline="0">
              <a:solidFill>
                <a:schemeClr val="dk1"/>
              </a:solidFill>
              <a:effectLst/>
              <a:latin typeface="+mn-lt"/>
              <a:ea typeface="+mn-ea"/>
              <a:cs typeface="+mn-cs"/>
            </a:rPr>
            <a:t>り</a:t>
          </a:r>
          <a:r>
            <a:rPr kumimoji="1" lang="ja-JP" altLang="ja-JP" sz="1300" baseline="0">
              <a:solidFill>
                <a:schemeClr val="dk1"/>
              </a:solidFill>
              <a:effectLst/>
              <a:latin typeface="+mn-lt"/>
              <a:ea typeface="+mn-ea"/>
              <a:cs typeface="+mn-cs"/>
            </a:rPr>
            <a:t>４９位となっている。この主な要因は繰出金が２６８百万円，補助費等が６８百万円増加しているためである。今後については，経常経費に占める割合が高く増加傾向である補助費等，及び繰出金を中心に改善を図り，類似団体平均に近づけることを目標とす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3" name="直線コネクタ 412"/>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4" name="テキスト ボックス 413"/>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5" name="直線コネクタ 41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6" name="テキスト ボックス 41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17" name="直線コネクタ 416"/>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18" name="テキスト ボックス 417"/>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41275</xdr:rowOff>
    </xdr:from>
    <xdr:to>
      <xdr:col>24</xdr:col>
      <xdr:colOff>31750</xdr:colOff>
      <xdr:row>80</xdr:row>
      <xdr:rowOff>155575</xdr:rowOff>
    </xdr:to>
    <xdr:cxnSp macro="">
      <xdr:nvCxnSpPr>
        <xdr:cNvPr id="422" name="直線コネクタ 421"/>
        <xdr:cNvCxnSpPr/>
      </xdr:nvCxnSpPr>
      <xdr:spPr>
        <a:xfrm flipV="1">
          <a:off x="16510000" y="1255712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127652</xdr:rowOff>
    </xdr:from>
    <xdr:ext cx="762000" cy="259045"/>
    <xdr:sp macro="" textlink="">
      <xdr:nvSpPr>
        <xdr:cNvPr id="423" name="公債費以外最小値テキスト"/>
        <xdr:cNvSpPr txBox="1"/>
      </xdr:nvSpPr>
      <xdr:spPr>
        <a:xfrm>
          <a:off x="16598900" y="13843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23</xdr:col>
      <xdr:colOff>628650</xdr:colOff>
      <xdr:row>80</xdr:row>
      <xdr:rowOff>155575</xdr:rowOff>
    </xdr:from>
    <xdr:to>
      <xdr:col>24</xdr:col>
      <xdr:colOff>120650</xdr:colOff>
      <xdr:row>80</xdr:row>
      <xdr:rowOff>155575</xdr:rowOff>
    </xdr:to>
    <xdr:cxnSp macro="">
      <xdr:nvCxnSpPr>
        <xdr:cNvPr id="424" name="直線コネクタ 423"/>
        <xdr:cNvCxnSpPr/>
      </xdr:nvCxnSpPr>
      <xdr:spPr>
        <a:xfrm>
          <a:off x="16421100" y="1387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127652</xdr:rowOff>
    </xdr:from>
    <xdr:ext cx="762000" cy="259045"/>
    <xdr:sp macro="" textlink="">
      <xdr:nvSpPr>
        <xdr:cNvPr id="425" name="公債費以外最大値テキスト"/>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57.5</a:t>
          </a:r>
          <a:endParaRPr kumimoji="1" lang="ja-JP" altLang="en-US" sz="1000" b="1">
            <a:latin typeface="ＭＳ Ｐゴシック"/>
          </a:endParaRPr>
        </a:p>
      </xdr:txBody>
    </xdr:sp>
    <xdr:clientData/>
  </xdr:oneCellAnchor>
  <xdr:twoCellAnchor>
    <xdr:from>
      <xdr:col>23</xdr:col>
      <xdr:colOff>628650</xdr:colOff>
      <xdr:row>73</xdr:row>
      <xdr:rowOff>41275</xdr:rowOff>
    </xdr:from>
    <xdr:to>
      <xdr:col>24</xdr:col>
      <xdr:colOff>120650</xdr:colOff>
      <xdr:row>73</xdr:row>
      <xdr:rowOff>41275</xdr:rowOff>
    </xdr:to>
    <xdr:cxnSp macro="">
      <xdr:nvCxnSpPr>
        <xdr:cNvPr id="426" name="直線コネクタ 425"/>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1270</xdr:rowOff>
    </xdr:from>
    <xdr:to>
      <xdr:col>24</xdr:col>
      <xdr:colOff>31750</xdr:colOff>
      <xdr:row>79</xdr:row>
      <xdr:rowOff>115570</xdr:rowOff>
    </xdr:to>
    <xdr:cxnSp macro="">
      <xdr:nvCxnSpPr>
        <xdr:cNvPr id="427" name="直線コネクタ 426"/>
        <xdr:cNvCxnSpPr/>
      </xdr:nvCxnSpPr>
      <xdr:spPr>
        <a:xfrm>
          <a:off x="15671800" y="1354582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144163</xdr:rowOff>
    </xdr:from>
    <xdr:ext cx="762000" cy="259045"/>
    <xdr:sp macro="" textlink="">
      <xdr:nvSpPr>
        <xdr:cNvPr id="428" name="公債費以外平均値テキスト"/>
        <xdr:cNvSpPr txBox="1"/>
      </xdr:nvSpPr>
      <xdr:spPr>
        <a:xfrm>
          <a:off x="16598900" y="1300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127636</xdr:rowOff>
    </xdr:from>
    <xdr:to>
      <xdr:col>24</xdr:col>
      <xdr:colOff>82550</xdr:colOff>
      <xdr:row>77</xdr:row>
      <xdr:rowOff>57786</xdr:rowOff>
    </xdr:to>
    <xdr:sp macro="" textlink="">
      <xdr:nvSpPr>
        <xdr:cNvPr id="429" name="フローチャート : 判断 428"/>
        <xdr:cNvSpPr/>
      </xdr:nvSpPr>
      <xdr:spPr>
        <a:xfrm>
          <a:off x="16459200" y="1315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1270</xdr:rowOff>
    </xdr:from>
    <xdr:to>
      <xdr:col>22</xdr:col>
      <xdr:colOff>565150</xdr:colOff>
      <xdr:row>79</xdr:row>
      <xdr:rowOff>64136</xdr:rowOff>
    </xdr:to>
    <xdr:cxnSp macro="">
      <xdr:nvCxnSpPr>
        <xdr:cNvPr id="430" name="直線コネクタ 429"/>
        <xdr:cNvCxnSpPr/>
      </xdr:nvCxnSpPr>
      <xdr:spPr>
        <a:xfrm flipV="1">
          <a:off x="14782800" y="13545820"/>
          <a:ext cx="8890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1" name="フローチャート : 判断 430"/>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107966</xdr:rowOff>
    </xdr:from>
    <xdr:ext cx="736600" cy="259045"/>
    <xdr:sp macro="" textlink="">
      <xdr:nvSpPr>
        <xdr:cNvPr id="432" name="テキスト ボックス 431"/>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12700</xdr:rowOff>
    </xdr:from>
    <xdr:to>
      <xdr:col>21</xdr:col>
      <xdr:colOff>361950</xdr:colOff>
      <xdr:row>79</xdr:row>
      <xdr:rowOff>64136</xdr:rowOff>
    </xdr:to>
    <xdr:cxnSp macro="">
      <xdr:nvCxnSpPr>
        <xdr:cNvPr id="433" name="直線コネクタ 432"/>
        <xdr:cNvCxnSpPr/>
      </xdr:nvCxnSpPr>
      <xdr:spPr>
        <a:xfrm>
          <a:off x="13893800" y="13557250"/>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110489</xdr:rowOff>
    </xdr:from>
    <xdr:to>
      <xdr:col>21</xdr:col>
      <xdr:colOff>412750</xdr:colOff>
      <xdr:row>77</xdr:row>
      <xdr:rowOff>40639</xdr:rowOff>
    </xdr:to>
    <xdr:sp macro="" textlink="">
      <xdr:nvSpPr>
        <xdr:cNvPr id="434" name="フローチャート : 判断 433"/>
        <xdr:cNvSpPr/>
      </xdr:nvSpPr>
      <xdr:spPr>
        <a:xfrm>
          <a:off x="14732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50817</xdr:rowOff>
    </xdr:from>
    <xdr:ext cx="762000" cy="259045"/>
    <xdr:sp macro="" textlink="">
      <xdr:nvSpPr>
        <xdr:cNvPr id="435" name="テキスト ボックス 434"/>
        <xdr:cNvSpPr txBox="1"/>
      </xdr:nvSpPr>
      <xdr:spPr>
        <a:xfrm>
          <a:off x="14401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12700</xdr:rowOff>
    </xdr:from>
    <xdr:to>
      <xdr:col>20</xdr:col>
      <xdr:colOff>158750</xdr:colOff>
      <xdr:row>79</xdr:row>
      <xdr:rowOff>115570</xdr:rowOff>
    </xdr:to>
    <xdr:cxnSp macro="">
      <xdr:nvCxnSpPr>
        <xdr:cNvPr id="436" name="直線コネクタ 435"/>
        <xdr:cNvCxnSpPr/>
      </xdr:nvCxnSpPr>
      <xdr:spPr>
        <a:xfrm flipV="1">
          <a:off x="13004800" y="1355725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133350</xdr:rowOff>
    </xdr:from>
    <xdr:to>
      <xdr:col>20</xdr:col>
      <xdr:colOff>209550</xdr:colOff>
      <xdr:row>77</xdr:row>
      <xdr:rowOff>63500</xdr:rowOff>
    </xdr:to>
    <xdr:sp macro="" textlink="">
      <xdr:nvSpPr>
        <xdr:cNvPr id="437" name="フローチャート : 判断 436"/>
        <xdr:cNvSpPr/>
      </xdr:nvSpPr>
      <xdr:spPr>
        <a:xfrm>
          <a:off x="13843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73677</xdr:rowOff>
    </xdr:from>
    <xdr:ext cx="762000" cy="259045"/>
    <xdr:sp macro="" textlink="">
      <xdr:nvSpPr>
        <xdr:cNvPr id="438" name="テキスト ボックス 437"/>
        <xdr:cNvSpPr txBox="1"/>
      </xdr:nvSpPr>
      <xdr:spPr>
        <a:xfrm>
          <a:off x="13512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70486</xdr:rowOff>
    </xdr:from>
    <xdr:to>
      <xdr:col>19</xdr:col>
      <xdr:colOff>6350</xdr:colOff>
      <xdr:row>77</xdr:row>
      <xdr:rowOff>636</xdr:rowOff>
    </xdr:to>
    <xdr:sp macro="" textlink="">
      <xdr:nvSpPr>
        <xdr:cNvPr id="439" name="フローチャート : 判断 438"/>
        <xdr:cNvSpPr/>
      </xdr:nvSpPr>
      <xdr:spPr>
        <a:xfrm>
          <a:off x="12954000" y="13100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10812</xdr:rowOff>
    </xdr:from>
    <xdr:ext cx="762000" cy="259045"/>
    <xdr:sp macro="" textlink="">
      <xdr:nvSpPr>
        <xdr:cNvPr id="440" name="テキスト ボックス 439"/>
        <xdr:cNvSpPr txBox="1"/>
      </xdr:nvSpPr>
      <xdr:spPr>
        <a:xfrm>
          <a:off x="12623800" y="1286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79</xdr:row>
      <xdr:rowOff>64770</xdr:rowOff>
    </xdr:from>
    <xdr:to>
      <xdr:col>24</xdr:col>
      <xdr:colOff>82550</xdr:colOff>
      <xdr:row>79</xdr:row>
      <xdr:rowOff>166370</xdr:rowOff>
    </xdr:to>
    <xdr:sp macro="" textlink="">
      <xdr:nvSpPr>
        <xdr:cNvPr id="446" name="円/楕円 445"/>
        <xdr:cNvSpPr/>
      </xdr:nvSpPr>
      <xdr:spPr>
        <a:xfrm>
          <a:off x="164592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36847</xdr:rowOff>
    </xdr:from>
    <xdr:ext cx="762000" cy="259045"/>
    <xdr:sp macro="" textlink="">
      <xdr:nvSpPr>
        <xdr:cNvPr id="447" name="公債費以外該当値テキスト"/>
        <xdr:cNvSpPr txBox="1"/>
      </xdr:nvSpPr>
      <xdr:spPr>
        <a:xfrm>
          <a:off x="165989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121920</xdr:rowOff>
    </xdr:from>
    <xdr:to>
      <xdr:col>22</xdr:col>
      <xdr:colOff>615950</xdr:colOff>
      <xdr:row>79</xdr:row>
      <xdr:rowOff>52070</xdr:rowOff>
    </xdr:to>
    <xdr:sp macro="" textlink="">
      <xdr:nvSpPr>
        <xdr:cNvPr id="448" name="円/楕円 447"/>
        <xdr:cNvSpPr/>
      </xdr:nvSpPr>
      <xdr:spPr>
        <a:xfrm>
          <a:off x="15621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36847</xdr:rowOff>
    </xdr:from>
    <xdr:ext cx="736600" cy="259045"/>
    <xdr:sp macro="" textlink="">
      <xdr:nvSpPr>
        <xdr:cNvPr id="449" name="テキスト ボックス 448"/>
        <xdr:cNvSpPr txBox="1"/>
      </xdr:nvSpPr>
      <xdr:spPr>
        <a:xfrm>
          <a:off x="15290800" y="1358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13336</xdr:rowOff>
    </xdr:from>
    <xdr:to>
      <xdr:col>21</xdr:col>
      <xdr:colOff>412750</xdr:colOff>
      <xdr:row>79</xdr:row>
      <xdr:rowOff>114936</xdr:rowOff>
    </xdr:to>
    <xdr:sp macro="" textlink="">
      <xdr:nvSpPr>
        <xdr:cNvPr id="450" name="円/楕円 449"/>
        <xdr:cNvSpPr/>
      </xdr:nvSpPr>
      <xdr:spPr>
        <a:xfrm>
          <a:off x="14732000" y="1355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99713</xdr:rowOff>
    </xdr:from>
    <xdr:ext cx="762000" cy="259045"/>
    <xdr:sp macro="" textlink="">
      <xdr:nvSpPr>
        <xdr:cNvPr id="451" name="テキスト ボックス 450"/>
        <xdr:cNvSpPr txBox="1"/>
      </xdr:nvSpPr>
      <xdr:spPr>
        <a:xfrm>
          <a:off x="14401800" y="1364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133350</xdr:rowOff>
    </xdr:from>
    <xdr:to>
      <xdr:col>20</xdr:col>
      <xdr:colOff>209550</xdr:colOff>
      <xdr:row>79</xdr:row>
      <xdr:rowOff>63500</xdr:rowOff>
    </xdr:to>
    <xdr:sp macro="" textlink="">
      <xdr:nvSpPr>
        <xdr:cNvPr id="452" name="円/楕円 451"/>
        <xdr:cNvSpPr/>
      </xdr:nvSpPr>
      <xdr:spPr>
        <a:xfrm>
          <a:off x="13843000" y="1350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48277</xdr:rowOff>
    </xdr:from>
    <xdr:ext cx="762000" cy="259045"/>
    <xdr:sp macro="" textlink="">
      <xdr:nvSpPr>
        <xdr:cNvPr id="453" name="テキスト ボックス 452"/>
        <xdr:cNvSpPr txBox="1"/>
      </xdr:nvSpPr>
      <xdr:spPr>
        <a:xfrm>
          <a:off x="13512800" y="1359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64770</xdr:rowOff>
    </xdr:from>
    <xdr:to>
      <xdr:col>19</xdr:col>
      <xdr:colOff>6350</xdr:colOff>
      <xdr:row>79</xdr:row>
      <xdr:rowOff>166370</xdr:rowOff>
    </xdr:to>
    <xdr:sp macro="" textlink="">
      <xdr:nvSpPr>
        <xdr:cNvPr id="454" name="円/楕円 453"/>
        <xdr:cNvSpPr/>
      </xdr:nvSpPr>
      <xdr:spPr>
        <a:xfrm>
          <a:off x="12954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151147</xdr:rowOff>
    </xdr:from>
    <xdr:ext cx="762000" cy="259045"/>
    <xdr:sp macro="" textlink="">
      <xdr:nvSpPr>
        <xdr:cNvPr id="455" name="テキスト ボックス 454"/>
        <xdr:cNvSpPr txBox="1"/>
      </xdr:nvSpPr>
      <xdr:spPr>
        <a:xfrm>
          <a:off x="12623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茨城県稲敷市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9086</xdr:rowOff>
    </xdr:from>
    <xdr:to>
      <xdr:col>4</xdr:col>
      <xdr:colOff>1117600</xdr:colOff>
      <xdr:row>20</xdr:row>
      <xdr:rowOff>130391</xdr:rowOff>
    </xdr:to>
    <xdr:cxnSp macro="">
      <xdr:nvCxnSpPr>
        <xdr:cNvPr id="47" name="直線コネクタ 46"/>
        <xdr:cNvCxnSpPr/>
      </xdr:nvCxnSpPr>
      <xdr:spPr bwMode="auto">
        <a:xfrm flipV="1">
          <a:off x="5651500" y="2114111"/>
          <a:ext cx="0" cy="14929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102468</xdr:rowOff>
    </xdr:from>
    <xdr:ext cx="762000" cy="259045"/>
    <xdr:sp macro="" textlink="">
      <xdr:nvSpPr>
        <xdr:cNvPr id="48" name="人口1人当たり決算額の推移最小値テキスト130"/>
        <xdr:cNvSpPr txBox="1"/>
      </xdr:nvSpPr>
      <xdr:spPr>
        <a:xfrm>
          <a:off x="5740400" y="357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60,209</a:t>
          </a:r>
          <a:endParaRPr kumimoji="1" lang="ja-JP" altLang="en-US" sz="1000" b="1">
            <a:latin typeface="ＭＳ Ｐゴシック"/>
          </a:endParaRPr>
        </a:p>
      </xdr:txBody>
    </xdr:sp>
    <xdr:clientData/>
  </xdr:oneCellAnchor>
  <xdr:twoCellAnchor>
    <xdr:from>
      <xdr:col>4</xdr:col>
      <xdr:colOff>1028700</xdr:colOff>
      <xdr:row>20</xdr:row>
      <xdr:rowOff>130391</xdr:rowOff>
    </xdr:from>
    <xdr:to>
      <xdr:col>5</xdr:col>
      <xdr:colOff>73025</xdr:colOff>
      <xdr:row>20</xdr:row>
      <xdr:rowOff>130391</xdr:rowOff>
    </xdr:to>
    <xdr:cxnSp macro="">
      <xdr:nvCxnSpPr>
        <xdr:cNvPr id="49" name="直線コネクタ 48"/>
        <xdr:cNvCxnSpPr/>
      </xdr:nvCxnSpPr>
      <xdr:spPr bwMode="auto">
        <a:xfrm>
          <a:off x="5562600" y="36070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95463</xdr:rowOff>
    </xdr:from>
    <xdr:ext cx="762000" cy="259045"/>
    <xdr:sp macro="" textlink="">
      <xdr:nvSpPr>
        <xdr:cNvPr id="50" name="人口1人当たり決算額の推移最大値テキスト130"/>
        <xdr:cNvSpPr txBox="1"/>
      </xdr:nvSpPr>
      <xdr:spPr>
        <a:xfrm>
          <a:off x="5740400" y="185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151,638</a:t>
          </a:r>
          <a:endParaRPr kumimoji="1" lang="ja-JP" altLang="en-US" sz="1000" b="1">
            <a:latin typeface="ＭＳ Ｐゴシック"/>
          </a:endParaRPr>
        </a:p>
      </xdr:txBody>
    </xdr:sp>
    <xdr:clientData/>
  </xdr:oneCellAnchor>
  <xdr:twoCellAnchor>
    <xdr:from>
      <xdr:col>4</xdr:col>
      <xdr:colOff>1028700</xdr:colOff>
      <xdr:row>12</xdr:row>
      <xdr:rowOff>9086</xdr:rowOff>
    </xdr:from>
    <xdr:to>
      <xdr:col>5</xdr:col>
      <xdr:colOff>73025</xdr:colOff>
      <xdr:row>12</xdr:row>
      <xdr:rowOff>9086</xdr:rowOff>
    </xdr:to>
    <xdr:cxnSp macro="">
      <xdr:nvCxnSpPr>
        <xdr:cNvPr id="51" name="直線コネクタ 50"/>
        <xdr:cNvCxnSpPr/>
      </xdr:nvCxnSpPr>
      <xdr:spPr bwMode="auto">
        <a:xfrm>
          <a:off x="5562600" y="21141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65338</xdr:rowOff>
    </xdr:from>
    <xdr:to>
      <xdr:col>4</xdr:col>
      <xdr:colOff>1117600</xdr:colOff>
      <xdr:row>17</xdr:row>
      <xdr:rowOff>93554</xdr:rowOff>
    </xdr:to>
    <xdr:cxnSp macro="">
      <xdr:nvCxnSpPr>
        <xdr:cNvPr id="52" name="直線コネクタ 51"/>
        <xdr:cNvCxnSpPr/>
      </xdr:nvCxnSpPr>
      <xdr:spPr bwMode="auto">
        <a:xfrm>
          <a:off x="5003800" y="3027613"/>
          <a:ext cx="647700" cy="282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6147</xdr:rowOff>
    </xdr:from>
    <xdr:ext cx="762000" cy="259045"/>
    <xdr:sp macro="" textlink="">
      <xdr:nvSpPr>
        <xdr:cNvPr id="53" name="人口1人当たり決算額の推移平均値テキスト130"/>
        <xdr:cNvSpPr txBox="1"/>
      </xdr:nvSpPr>
      <xdr:spPr>
        <a:xfrm>
          <a:off x="5740400" y="27969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97,219</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161070</xdr:rowOff>
    </xdr:from>
    <xdr:to>
      <xdr:col>5</xdr:col>
      <xdr:colOff>34925</xdr:colOff>
      <xdr:row>17</xdr:row>
      <xdr:rowOff>91220</xdr:rowOff>
    </xdr:to>
    <xdr:sp macro="" textlink="">
      <xdr:nvSpPr>
        <xdr:cNvPr id="54" name="フローチャート : 判断 53"/>
        <xdr:cNvSpPr/>
      </xdr:nvSpPr>
      <xdr:spPr bwMode="auto">
        <a:xfrm>
          <a:off x="5600700" y="29518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65338</xdr:rowOff>
    </xdr:from>
    <xdr:to>
      <xdr:col>4</xdr:col>
      <xdr:colOff>469900</xdr:colOff>
      <xdr:row>17</xdr:row>
      <xdr:rowOff>108837</xdr:rowOff>
    </xdr:to>
    <xdr:cxnSp macro="">
      <xdr:nvCxnSpPr>
        <xdr:cNvPr id="55" name="直線コネクタ 54"/>
        <xdr:cNvCxnSpPr/>
      </xdr:nvCxnSpPr>
      <xdr:spPr bwMode="auto">
        <a:xfrm flipV="1">
          <a:off x="4305300" y="3027613"/>
          <a:ext cx="698500" cy="434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48795</xdr:rowOff>
    </xdr:from>
    <xdr:to>
      <xdr:col>4</xdr:col>
      <xdr:colOff>520700</xdr:colOff>
      <xdr:row>17</xdr:row>
      <xdr:rowOff>150395</xdr:rowOff>
    </xdr:to>
    <xdr:sp macro="" textlink="">
      <xdr:nvSpPr>
        <xdr:cNvPr id="56" name="フローチャート : 判断 55"/>
        <xdr:cNvSpPr/>
      </xdr:nvSpPr>
      <xdr:spPr bwMode="auto">
        <a:xfrm>
          <a:off x="4953000" y="30110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135172</xdr:rowOff>
    </xdr:from>
    <xdr:ext cx="736600" cy="259045"/>
    <xdr:sp macro="" textlink="">
      <xdr:nvSpPr>
        <xdr:cNvPr id="57" name="テキスト ボックス 56"/>
        <xdr:cNvSpPr txBox="1"/>
      </xdr:nvSpPr>
      <xdr:spPr>
        <a:xfrm>
          <a:off x="4622800" y="3097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93,595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108837</xdr:rowOff>
    </xdr:from>
    <xdr:to>
      <xdr:col>3</xdr:col>
      <xdr:colOff>904875</xdr:colOff>
      <xdr:row>17</xdr:row>
      <xdr:rowOff>138049</xdr:rowOff>
    </xdr:to>
    <xdr:cxnSp macro="">
      <xdr:nvCxnSpPr>
        <xdr:cNvPr id="58" name="直線コネクタ 57"/>
        <xdr:cNvCxnSpPr/>
      </xdr:nvCxnSpPr>
      <xdr:spPr bwMode="auto">
        <a:xfrm flipV="1">
          <a:off x="3606800" y="3071112"/>
          <a:ext cx="698500" cy="292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92915</xdr:rowOff>
    </xdr:from>
    <xdr:to>
      <xdr:col>3</xdr:col>
      <xdr:colOff>955675</xdr:colOff>
      <xdr:row>18</xdr:row>
      <xdr:rowOff>23065</xdr:rowOff>
    </xdr:to>
    <xdr:sp macro="" textlink="">
      <xdr:nvSpPr>
        <xdr:cNvPr id="59" name="フローチャート : 判断 58"/>
        <xdr:cNvSpPr/>
      </xdr:nvSpPr>
      <xdr:spPr bwMode="auto">
        <a:xfrm>
          <a:off x="4254500" y="3055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7842</xdr:rowOff>
    </xdr:from>
    <xdr:ext cx="762000" cy="259045"/>
    <xdr:sp macro="" textlink="">
      <xdr:nvSpPr>
        <xdr:cNvPr id="60" name="テキスト ボックス 59"/>
        <xdr:cNvSpPr txBox="1"/>
      </xdr:nvSpPr>
      <xdr:spPr>
        <a:xfrm>
          <a:off x="3924300" y="314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73567</xdr:rowOff>
    </xdr:from>
    <xdr:to>
      <xdr:col>3</xdr:col>
      <xdr:colOff>206375</xdr:colOff>
      <xdr:row>17</xdr:row>
      <xdr:rowOff>138049</xdr:rowOff>
    </xdr:to>
    <xdr:cxnSp macro="">
      <xdr:nvCxnSpPr>
        <xdr:cNvPr id="61" name="直線コネクタ 60"/>
        <xdr:cNvCxnSpPr/>
      </xdr:nvCxnSpPr>
      <xdr:spPr bwMode="auto">
        <a:xfrm>
          <a:off x="2908300" y="3035842"/>
          <a:ext cx="698500" cy="644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55196</xdr:rowOff>
    </xdr:from>
    <xdr:to>
      <xdr:col>3</xdr:col>
      <xdr:colOff>257175</xdr:colOff>
      <xdr:row>17</xdr:row>
      <xdr:rowOff>156796</xdr:rowOff>
    </xdr:to>
    <xdr:sp macro="" textlink="">
      <xdr:nvSpPr>
        <xdr:cNvPr id="62" name="フローチャート : 判断 61"/>
        <xdr:cNvSpPr/>
      </xdr:nvSpPr>
      <xdr:spPr bwMode="auto">
        <a:xfrm>
          <a:off x="3556000" y="30174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166973</xdr:rowOff>
    </xdr:from>
    <xdr:ext cx="762000" cy="259045"/>
    <xdr:sp macro="" textlink="">
      <xdr:nvSpPr>
        <xdr:cNvPr id="63" name="テキスト ボックス 62"/>
        <xdr:cNvSpPr txBox="1"/>
      </xdr:nvSpPr>
      <xdr:spPr>
        <a:xfrm>
          <a:off x="3225800" y="278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21314</xdr:rowOff>
    </xdr:from>
    <xdr:to>
      <xdr:col>2</xdr:col>
      <xdr:colOff>692150</xdr:colOff>
      <xdr:row>17</xdr:row>
      <xdr:rowOff>122914</xdr:rowOff>
    </xdr:to>
    <xdr:sp macro="" textlink="">
      <xdr:nvSpPr>
        <xdr:cNvPr id="64" name="フローチャート : 判断 63"/>
        <xdr:cNvSpPr/>
      </xdr:nvSpPr>
      <xdr:spPr bwMode="auto">
        <a:xfrm>
          <a:off x="2857500" y="29835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133091</xdr:rowOff>
    </xdr:from>
    <xdr:ext cx="762000" cy="259045"/>
    <xdr:sp macro="" textlink="">
      <xdr:nvSpPr>
        <xdr:cNvPr id="65" name="テキスト ボックス 64"/>
        <xdr:cNvSpPr txBox="1"/>
      </xdr:nvSpPr>
      <xdr:spPr>
        <a:xfrm>
          <a:off x="2527300" y="275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95,278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42754</xdr:rowOff>
    </xdr:from>
    <xdr:to>
      <xdr:col>5</xdr:col>
      <xdr:colOff>34925</xdr:colOff>
      <xdr:row>17</xdr:row>
      <xdr:rowOff>144354</xdr:rowOff>
    </xdr:to>
    <xdr:sp macro="" textlink="">
      <xdr:nvSpPr>
        <xdr:cNvPr id="71" name="円/楕円 70"/>
        <xdr:cNvSpPr/>
      </xdr:nvSpPr>
      <xdr:spPr bwMode="auto">
        <a:xfrm>
          <a:off x="5600700" y="30050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14831</xdr:rowOff>
    </xdr:from>
    <xdr:ext cx="762000" cy="259045"/>
    <xdr:sp macro="" textlink="">
      <xdr:nvSpPr>
        <xdr:cNvPr id="72" name="人口1人当たり決算額の推移該当値テキスト130"/>
        <xdr:cNvSpPr txBox="1"/>
      </xdr:nvSpPr>
      <xdr:spPr>
        <a:xfrm>
          <a:off x="5740400" y="297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93,965</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14538</xdr:rowOff>
    </xdr:from>
    <xdr:to>
      <xdr:col>4</xdr:col>
      <xdr:colOff>520700</xdr:colOff>
      <xdr:row>17</xdr:row>
      <xdr:rowOff>116138</xdr:rowOff>
    </xdr:to>
    <xdr:sp macro="" textlink="">
      <xdr:nvSpPr>
        <xdr:cNvPr id="73" name="円/楕円 72"/>
        <xdr:cNvSpPr/>
      </xdr:nvSpPr>
      <xdr:spPr bwMode="auto">
        <a:xfrm>
          <a:off x="4953000" y="29768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126315</xdr:rowOff>
    </xdr:from>
    <xdr:ext cx="736600" cy="259045"/>
    <xdr:sp macro="" textlink="">
      <xdr:nvSpPr>
        <xdr:cNvPr id="74" name="テキスト ボックス 73"/>
        <xdr:cNvSpPr txBox="1"/>
      </xdr:nvSpPr>
      <xdr:spPr>
        <a:xfrm>
          <a:off x="4622800" y="274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95,693</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58037</xdr:rowOff>
    </xdr:from>
    <xdr:to>
      <xdr:col>3</xdr:col>
      <xdr:colOff>955675</xdr:colOff>
      <xdr:row>17</xdr:row>
      <xdr:rowOff>159637</xdr:rowOff>
    </xdr:to>
    <xdr:sp macro="" textlink="">
      <xdr:nvSpPr>
        <xdr:cNvPr id="75" name="円/楕円 74"/>
        <xdr:cNvSpPr/>
      </xdr:nvSpPr>
      <xdr:spPr bwMode="auto">
        <a:xfrm>
          <a:off x="4254500" y="30203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169814</xdr:rowOff>
    </xdr:from>
    <xdr:ext cx="762000" cy="259045"/>
    <xdr:sp macro="" textlink="">
      <xdr:nvSpPr>
        <xdr:cNvPr id="76" name="テキスト ボックス 75"/>
        <xdr:cNvSpPr txBox="1"/>
      </xdr:nvSpPr>
      <xdr:spPr>
        <a:xfrm>
          <a:off x="3924300" y="2789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93,029</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87249</xdr:rowOff>
    </xdr:from>
    <xdr:to>
      <xdr:col>3</xdr:col>
      <xdr:colOff>257175</xdr:colOff>
      <xdr:row>18</xdr:row>
      <xdr:rowOff>17399</xdr:rowOff>
    </xdr:to>
    <xdr:sp macro="" textlink="">
      <xdr:nvSpPr>
        <xdr:cNvPr id="77" name="円/楕円 76"/>
        <xdr:cNvSpPr/>
      </xdr:nvSpPr>
      <xdr:spPr bwMode="auto">
        <a:xfrm>
          <a:off x="3556000" y="30495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2176</xdr:rowOff>
    </xdr:from>
    <xdr:ext cx="762000" cy="259045"/>
    <xdr:sp macro="" textlink="">
      <xdr:nvSpPr>
        <xdr:cNvPr id="78" name="テキスト ボックス 77"/>
        <xdr:cNvSpPr txBox="1"/>
      </xdr:nvSpPr>
      <xdr:spPr>
        <a:xfrm>
          <a:off x="3225800" y="3135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91,240</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22767</xdr:rowOff>
    </xdr:from>
    <xdr:to>
      <xdr:col>2</xdr:col>
      <xdr:colOff>692150</xdr:colOff>
      <xdr:row>17</xdr:row>
      <xdr:rowOff>124367</xdr:rowOff>
    </xdr:to>
    <xdr:sp macro="" textlink="">
      <xdr:nvSpPr>
        <xdr:cNvPr id="79" name="円/楕円 78"/>
        <xdr:cNvSpPr/>
      </xdr:nvSpPr>
      <xdr:spPr bwMode="auto">
        <a:xfrm>
          <a:off x="2857500" y="29850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109144</xdr:rowOff>
    </xdr:from>
    <xdr:ext cx="762000" cy="259045"/>
    <xdr:sp macro="" textlink="">
      <xdr:nvSpPr>
        <xdr:cNvPr id="80" name="テキスト ボックス 79"/>
        <xdr:cNvSpPr txBox="1"/>
      </xdr:nvSpPr>
      <xdr:spPr>
        <a:xfrm>
          <a:off x="2527300" y="307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95,189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208545</xdr:rowOff>
    </xdr:from>
    <xdr:to>
      <xdr:col>4</xdr:col>
      <xdr:colOff>1117600</xdr:colOff>
      <xdr:row>39</xdr:row>
      <xdr:rowOff>37846</xdr:rowOff>
    </xdr:to>
    <xdr:cxnSp macro="">
      <xdr:nvCxnSpPr>
        <xdr:cNvPr id="111" name="直線コネクタ 110"/>
        <xdr:cNvCxnSpPr/>
      </xdr:nvCxnSpPr>
      <xdr:spPr bwMode="auto">
        <a:xfrm flipV="1">
          <a:off x="5651500" y="6133095"/>
          <a:ext cx="0" cy="15438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39</xdr:row>
      <xdr:rowOff>9923</xdr:rowOff>
    </xdr:from>
    <xdr:ext cx="762000" cy="259045"/>
    <xdr:sp macro="" textlink="">
      <xdr:nvSpPr>
        <xdr:cNvPr id="112" name="人口1人当たり決算額の推移最小値テキスト445"/>
        <xdr:cNvSpPr txBox="1"/>
      </xdr:nvSpPr>
      <xdr:spPr>
        <a:xfrm>
          <a:off x="5740400" y="764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-2,020</a:t>
          </a:r>
          <a:endParaRPr kumimoji="1" lang="ja-JP" altLang="en-US" sz="1000" b="1">
            <a:latin typeface="ＭＳ Ｐゴシック"/>
          </a:endParaRPr>
        </a:p>
      </xdr:txBody>
    </xdr:sp>
    <xdr:clientData/>
  </xdr:oneCellAnchor>
  <xdr:twoCellAnchor>
    <xdr:from>
      <xdr:col>4</xdr:col>
      <xdr:colOff>1028700</xdr:colOff>
      <xdr:row>39</xdr:row>
      <xdr:rowOff>37846</xdr:rowOff>
    </xdr:from>
    <xdr:to>
      <xdr:col>5</xdr:col>
      <xdr:colOff>73025</xdr:colOff>
      <xdr:row>39</xdr:row>
      <xdr:rowOff>37846</xdr:rowOff>
    </xdr:to>
    <xdr:cxnSp macro="">
      <xdr:nvCxnSpPr>
        <xdr:cNvPr id="113" name="直線コネクタ 112"/>
        <xdr:cNvCxnSpPr/>
      </xdr:nvCxnSpPr>
      <xdr:spPr bwMode="auto">
        <a:xfrm>
          <a:off x="5562600" y="76768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123472</xdr:rowOff>
    </xdr:from>
    <xdr:ext cx="762000" cy="259045"/>
    <xdr:sp macro="" textlink="">
      <xdr:nvSpPr>
        <xdr:cNvPr id="114" name="人口1人当たり決算額の推移最大値テキスト445"/>
        <xdr:cNvSpPr txBox="1"/>
      </xdr:nvSpPr>
      <xdr:spPr>
        <a:xfrm>
          <a:off x="5740400" y="5876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45,253</a:t>
          </a:r>
          <a:endParaRPr kumimoji="1" lang="ja-JP" altLang="en-US" sz="1000" b="1">
            <a:latin typeface="ＭＳ Ｐゴシック"/>
          </a:endParaRPr>
        </a:p>
      </xdr:txBody>
    </xdr:sp>
    <xdr:clientData/>
  </xdr:oneCellAnchor>
  <xdr:twoCellAnchor>
    <xdr:from>
      <xdr:col>4</xdr:col>
      <xdr:colOff>1028700</xdr:colOff>
      <xdr:row>33</xdr:row>
      <xdr:rowOff>208545</xdr:rowOff>
    </xdr:from>
    <xdr:to>
      <xdr:col>5</xdr:col>
      <xdr:colOff>73025</xdr:colOff>
      <xdr:row>33</xdr:row>
      <xdr:rowOff>208545</xdr:rowOff>
    </xdr:to>
    <xdr:cxnSp macro="">
      <xdr:nvCxnSpPr>
        <xdr:cNvPr id="115" name="直線コネクタ 114"/>
        <xdr:cNvCxnSpPr/>
      </xdr:nvCxnSpPr>
      <xdr:spPr bwMode="auto">
        <a:xfrm>
          <a:off x="5562600" y="61330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66323</xdr:rowOff>
    </xdr:from>
    <xdr:to>
      <xdr:col>4</xdr:col>
      <xdr:colOff>1117600</xdr:colOff>
      <xdr:row>36</xdr:row>
      <xdr:rowOff>125367</xdr:rowOff>
    </xdr:to>
    <xdr:cxnSp macro="">
      <xdr:nvCxnSpPr>
        <xdr:cNvPr id="116" name="直線コネクタ 115"/>
        <xdr:cNvCxnSpPr/>
      </xdr:nvCxnSpPr>
      <xdr:spPr bwMode="auto">
        <a:xfrm flipV="1">
          <a:off x="5003800" y="7019573"/>
          <a:ext cx="647700" cy="590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16277</xdr:rowOff>
    </xdr:from>
    <xdr:ext cx="762000" cy="259045"/>
    <xdr:sp macro="" textlink="">
      <xdr:nvSpPr>
        <xdr:cNvPr id="117" name="人口1人当たり決算額の推移平均値テキスト445"/>
        <xdr:cNvSpPr txBox="1"/>
      </xdr:nvSpPr>
      <xdr:spPr>
        <a:xfrm>
          <a:off x="5740400" y="6626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23,841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171200</xdr:rowOff>
    </xdr:from>
    <xdr:to>
      <xdr:col>5</xdr:col>
      <xdr:colOff>34925</xdr:colOff>
      <xdr:row>35</xdr:row>
      <xdr:rowOff>272800</xdr:rowOff>
    </xdr:to>
    <xdr:sp macro="" textlink="">
      <xdr:nvSpPr>
        <xdr:cNvPr id="118" name="フローチャート : 判断 117"/>
        <xdr:cNvSpPr/>
      </xdr:nvSpPr>
      <xdr:spPr bwMode="auto">
        <a:xfrm>
          <a:off x="5600700" y="6781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113512</xdr:rowOff>
    </xdr:from>
    <xdr:to>
      <xdr:col>4</xdr:col>
      <xdr:colOff>469900</xdr:colOff>
      <xdr:row>36</xdr:row>
      <xdr:rowOff>125367</xdr:rowOff>
    </xdr:to>
    <xdr:cxnSp macro="">
      <xdr:nvCxnSpPr>
        <xdr:cNvPr id="119" name="直線コネクタ 118"/>
        <xdr:cNvCxnSpPr/>
      </xdr:nvCxnSpPr>
      <xdr:spPr bwMode="auto">
        <a:xfrm>
          <a:off x="4305300" y="7066762"/>
          <a:ext cx="698500" cy="118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171820</xdr:rowOff>
    </xdr:from>
    <xdr:to>
      <xdr:col>4</xdr:col>
      <xdr:colOff>520700</xdr:colOff>
      <xdr:row>35</xdr:row>
      <xdr:rowOff>273420</xdr:rowOff>
    </xdr:to>
    <xdr:sp macro="" textlink="">
      <xdr:nvSpPr>
        <xdr:cNvPr id="120" name="フローチャート : 判断 119"/>
        <xdr:cNvSpPr/>
      </xdr:nvSpPr>
      <xdr:spPr bwMode="auto">
        <a:xfrm>
          <a:off x="4953000" y="6782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283597</xdr:rowOff>
    </xdr:from>
    <xdr:ext cx="736600" cy="259045"/>
    <xdr:sp macro="" textlink="">
      <xdr:nvSpPr>
        <xdr:cNvPr id="121" name="テキスト ボックス 120"/>
        <xdr:cNvSpPr txBox="1"/>
      </xdr:nvSpPr>
      <xdr:spPr>
        <a:xfrm>
          <a:off x="4622800" y="6551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23,822</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41863</xdr:rowOff>
    </xdr:from>
    <xdr:to>
      <xdr:col>3</xdr:col>
      <xdr:colOff>904875</xdr:colOff>
      <xdr:row>36</xdr:row>
      <xdr:rowOff>113512</xdr:rowOff>
    </xdr:to>
    <xdr:cxnSp macro="">
      <xdr:nvCxnSpPr>
        <xdr:cNvPr id="122" name="直線コネクタ 121"/>
        <xdr:cNvCxnSpPr/>
      </xdr:nvCxnSpPr>
      <xdr:spPr bwMode="auto">
        <a:xfrm>
          <a:off x="3606800" y="6995113"/>
          <a:ext cx="698500" cy="71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73228</xdr:rowOff>
    </xdr:from>
    <xdr:to>
      <xdr:col>3</xdr:col>
      <xdr:colOff>955675</xdr:colOff>
      <xdr:row>35</xdr:row>
      <xdr:rowOff>174828</xdr:rowOff>
    </xdr:to>
    <xdr:sp macro="" textlink="">
      <xdr:nvSpPr>
        <xdr:cNvPr id="123" name="フローチャート : 判断 122"/>
        <xdr:cNvSpPr/>
      </xdr:nvSpPr>
      <xdr:spPr bwMode="auto">
        <a:xfrm>
          <a:off x="4254500" y="668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185005</xdr:rowOff>
    </xdr:from>
    <xdr:ext cx="762000" cy="259045"/>
    <xdr:sp macro="" textlink="">
      <xdr:nvSpPr>
        <xdr:cNvPr id="124" name="テキスト ボックス 123"/>
        <xdr:cNvSpPr txBox="1"/>
      </xdr:nvSpPr>
      <xdr:spPr>
        <a:xfrm>
          <a:off x="3924300" y="645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239765</xdr:rowOff>
    </xdr:from>
    <xdr:to>
      <xdr:col>3</xdr:col>
      <xdr:colOff>206375</xdr:colOff>
      <xdr:row>36</xdr:row>
      <xdr:rowOff>41863</xdr:rowOff>
    </xdr:to>
    <xdr:cxnSp macro="">
      <xdr:nvCxnSpPr>
        <xdr:cNvPr id="125" name="直線コネクタ 124"/>
        <xdr:cNvCxnSpPr/>
      </xdr:nvCxnSpPr>
      <xdr:spPr bwMode="auto">
        <a:xfrm>
          <a:off x="2908300" y="6850115"/>
          <a:ext cx="698500" cy="1449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325145</xdr:rowOff>
    </xdr:from>
    <xdr:to>
      <xdr:col>3</xdr:col>
      <xdr:colOff>257175</xdr:colOff>
      <xdr:row>35</xdr:row>
      <xdr:rowOff>83845</xdr:rowOff>
    </xdr:to>
    <xdr:sp macro="" textlink="">
      <xdr:nvSpPr>
        <xdr:cNvPr id="126" name="フローチャート : 判断 125"/>
        <xdr:cNvSpPr/>
      </xdr:nvSpPr>
      <xdr:spPr bwMode="auto">
        <a:xfrm>
          <a:off x="3556000" y="659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94022</xdr:rowOff>
    </xdr:from>
    <xdr:ext cx="762000" cy="259045"/>
    <xdr:sp macro="" textlink="">
      <xdr:nvSpPr>
        <xdr:cNvPr id="127" name="テキスト ボックス 126"/>
        <xdr:cNvSpPr txBox="1"/>
      </xdr:nvSpPr>
      <xdr:spPr>
        <a:xfrm>
          <a:off x="3225800" y="6361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227435</xdr:rowOff>
    </xdr:from>
    <xdr:to>
      <xdr:col>2</xdr:col>
      <xdr:colOff>692150</xdr:colOff>
      <xdr:row>34</xdr:row>
      <xdr:rowOff>329036</xdr:rowOff>
    </xdr:to>
    <xdr:sp macro="" textlink="">
      <xdr:nvSpPr>
        <xdr:cNvPr id="128" name="フローチャート : 判断 127"/>
        <xdr:cNvSpPr/>
      </xdr:nvSpPr>
      <xdr:spPr bwMode="auto">
        <a:xfrm>
          <a:off x="2857500" y="649488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339212</xdr:rowOff>
    </xdr:from>
    <xdr:ext cx="762000" cy="259045"/>
    <xdr:sp macro="" textlink="">
      <xdr:nvSpPr>
        <xdr:cNvPr id="129" name="テキスト ボックス 128"/>
        <xdr:cNvSpPr txBox="1"/>
      </xdr:nvSpPr>
      <xdr:spPr>
        <a:xfrm>
          <a:off x="2527300" y="626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32,619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15523</xdr:rowOff>
    </xdr:from>
    <xdr:to>
      <xdr:col>5</xdr:col>
      <xdr:colOff>34925</xdr:colOff>
      <xdr:row>36</xdr:row>
      <xdr:rowOff>117123</xdr:rowOff>
    </xdr:to>
    <xdr:sp macro="" textlink="">
      <xdr:nvSpPr>
        <xdr:cNvPr id="135" name="円/楕円 134"/>
        <xdr:cNvSpPr/>
      </xdr:nvSpPr>
      <xdr:spPr bwMode="auto">
        <a:xfrm>
          <a:off x="5600700" y="69687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330500</xdr:rowOff>
    </xdr:from>
    <xdr:ext cx="762000" cy="259045"/>
    <xdr:sp macro="" textlink="">
      <xdr:nvSpPr>
        <xdr:cNvPr id="136" name="人口1人当たり決算額の推移該当値テキスト445"/>
        <xdr:cNvSpPr txBox="1"/>
      </xdr:nvSpPr>
      <xdr:spPr>
        <a:xfrm>
          <a:off x="5740400" y="6940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18,108</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74567</xdr:rowOff>
    </xdr:from>
    <xdr:to>
      <xdr:col>4</xdr:col>
      <xdr:colOff>520700</xdr:colOff>
      <xdr:row>37</xdr:row>
      <xdr:rowOff>4717</xdr:rowOff>
    </xdr:to>
    <xdr:sp macro="" textlink="">
      <xdr:nvSpPr>
        <xdr:cNvPr id="137" name="円/楕円 136"/>
        <xdr:cNvSpPr/>
      </xdr:nvSpPr>
      <xdr:spPr bwMode="auto">
        <a:xfrm>
          <a:off x="4953000" y="7027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160944</xdr:rowOff>
    </xdr:from>
    <xdr:ext cx="736600" cy="259045"/>
    <xdr:sp macro="" textlink="">
      <xdr:nvSpPr>
        <xdr:cNvPr id="138" name="テキスト ボックス 137"/>
        <xdr:cNvSpPr txBox="1"/>
      </xdr:nvSpPr>
      <xdr:spPr>
        <a:xfrm>
          <a:off x="4622800" y="7114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16,300</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62712</xdr:rowOff>
    </xdr:from>
    <xdr:to>
      <xdr:col>3</xdr:col>
      <xdr:colOff>955675</xdr:colOff>
      <xdr:row>36</xdr:row>
      <xdr:rowOff>164312</xdr:rowOff>
    </xdr:to>
    <xdr:sp macro="" textlink="">
      <xdr:nvSpPr>
        <xdr:cNvPr id="139" name="円/楕円 138"/>
        <xdr:cNvSpPr/>
      </xdr:nvSpPr>
      <xdr:spPr bwMode="auto">
        <a:xfrm>
          <a:off x="4254500" y="7015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149089</xdr:rowOff>
    </xdr:from>
    <xdr:ext cx="762000" cy="259045"/>
    <xdr:sp macro="" textlink="">
      <xdr:nvSpPr>
        <xdr:cNvPr id="140" name="テキスト ボックス 139"/>
        <xdr:cNvSpPr txBox="1"/>
      </xdr:nvSpPr>
      <xdr:spPr>
        <a:xfrm>
          <a:off x="3924300" y="7102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16,663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333963</xdr:rowOff>
    </xdr:from>
    <xdr:to>
      <xdr:col>3</xdr:col>
      <xdr:colOff>257175</xdr:colOff>
      <xdr:row>36</xdr:row>
      <xdr:rowOff>92663</xdr:rowOff>
    </xdr:to>
    <xdr:sp macro="" textlink="">
      <xdr:nvSpPr>
        <xdr:cNvPr id="141" name="円/楕円 140"/>
        <xdr:cNvSpPr/>
      </xdr:nvSpPr>
      <xdr:spPr bwMode="auto">
        <a:xfrm>
          <a:off x="3556000" y="6944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77440</xdr:rowOff>
    </xdr:from>
    <xdr:ext cx="762000" cy="259045"/>
    <xdr:sp macro="" textlink="">
      <xdr:nvSpPr>
        <xdr:cNvPr id="142" name="テキスト ボックス 141"/>
        <xdr:cNvSpPr txBox="1"/>
      </xdr:nvSpPr>
      <xdr:spPr>
        <a:xfrm>
          <a:off x="3225800" y="7030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18,857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188965</xdr:rowOff>
    </xdr:from>
    <xdr:to>
      <xdr:col>2</xdr:col>
      <xdr:colOff>692150</xdr:colOff>
      <xdr:row>35</xdr:row>
      <xdr:rowOff>290565</xdr:rowOff>
    </xdr:to>
    <xdr:sp macro="" textlink="">
      <xdr:nvSpPr>
        <xdr:cNvPr id="143" name="円/楕円 142"/>
        <xdr:cNvSpPr/>
      </xdr:nvSpPr>
      <xdr:spPr bwMode="auto">
        <a:xfrm>
          <a:off x="2857500" y="67993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275342</xdr:rowOff>
    </xdr:from>
    <xdr:ext cx="762000" cy="259045"/>
    <xdr:sp macro="" textlink="">
      <xdr:nvSpPr>
        <xdr:cNvPr id="144" name="テキスト ボックス 143"/>
        <xdr:cNvSpPr txBox="1"/>
      </xdr:nvSpPr>
      <xdr:spPr>
        <a:xfrm>
          <a:off x="2527300" y="688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23,297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茨城県稲敷市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43,593
42,730
205.81
24,361,949
23,234,220
946,116
13,307,438
24,348,476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21.6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62,158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80835</xdr:rowOff>
    </xdr:from>
    <xdr:to>
      <xdr:col>6</xdr:col>
      <xdr:colOff>510540</xdr:colOff>
      <xdr:row>39</xdr:row>
      <xdr:rowOff>102730</xdr:rowOff>
    </xdr:to>
    <xdr:cxnSp macro="">
      <xdr:nvCxnSpPr>
        <xdr:cNvPr id="56" name="直線コネクタ 55"/>
        <xdr:cNvCxnSpPr/>
      </xdr:nvCxnSpPr>
      <xdr:spPr>
        <a:xfrm flipV="1">
          <a:off x="4633595" y="5395785"/>
          <a:ext cx="1270" cy="139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106557</xdr:rowOff>
    </xdr:from>
    <xdr:ext cx="534377" cy="259045"/>
    <xdr:sp macro="" textlink="">
      <xdr:nvSpPr>
        <xdr:cNvPr id="57" name="人件費最小値テキスト"/>
        <xdr:cNvSpPr txBox="1"/>
      </xdr:nvSpPr>
      <xdr:spPr>
        <a:xfrm>
          <a:off x="4686300" y="679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55,411</a:t>
          </a:r>
          <a:endParaRPr kumimoji="1" lang="ja-JP" altLang="en-US" sz="1000" b="1">
            <a:latin typeface="ＭＳ Ｐゴシック"/>
          </a:endParaRPr>
        </a:p>
      </xdr:txBody>
    </xdr:sp>
    <xdr:clientData/>
  </xdr:oneCellAnchor>
  <xdr:twoCellAnchor>
    <xdr:from>
      <xdr:col>6</xdr:col>
      <xdr:colOff>422275</xdr:colOff>
      <xdr:row>39</xdr:row>
      <xdr:rowOff>102730</xdr:rowOff>
    </xdr:from>
    <xdr:to>
      <xdr:col>6</xdr:col>
      <xdr:colOff>600075</xdr:colOff>
      <xdr:row>39</xdr:row>
      <xdr:rowOff>102730</xdr:rowOff>
    </xdr:to>
    <xdr:cxnSp macro="">
      <xdr:nvCxnSpPr>
        <xdr:cNvPr id="58" name="直線コネクタ 57"/>
        <xdr:cNvCxnSpPr/>
      </xdr:nvCxnSpPr>
      <xdr:spPr>
        <a:xfrm>
          <a:off x="4546600" y="67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27512</xdr:rowOff>
    </xdr:from>
    <xdr:ext cx="599010" cy="259045"/>
    <xdr:sp macro="" textlink="">
      <xdr:nvSpPr>
        <xdr:cNvPr id="59" name="人件費最大値テキスト"/>
        <xdr:cNvSpPr txBox="1"/>
      </xdr:nvSpPr>
      <xdr:spPr>
        <a:xfrm>
          <a:off x="4686300" y="5171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165,135</a:t>
          </a:r>
          <a:endParaRPr kumimoji="1" lang="ja-JP" altLang="en-US" sz="1000" b="1">
            <a:latin typeface="ＭＳ Ｐゴシック"/>
          </a:endParaRPr>
        </a:p>
      </xdr:txBody>
    </xdr:sp>
    <xdr:clientData/>
  </xdr:oneCellAnchor>
  <xdr:twoCellAnchor>
    <xdr:from>
      <xdr:col>6</xdr:col>
      <xdr:colOff>422275</xdr:colOff>
      <xdr:row>31</xdr:row>
      <xdr:rowOff>80835</xdr:rowOff>
    </xdr:from>
    <xdr:to>
      <xdr:col>6</xdr:col>
      <xdr:colOff>600075</xdr:colOff>
      <xdr:row>31</xdr:row>
      <xdr:rowOff>80835</xdr:rowOff>
    </xdr:to>
    <xdr:cxnSp macro="">
      <xdr:nvCxnSpPr>
        <xdr:cNvPr id="60" name="直線コネクタ 59"/>
        <xdr:cNvCxnSpPr/>
      </xdr:nvCxnSpPr>
      <xdr:spPr>
        <a:xfrm>
          <a:off x="4546600" y="5395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16891</xdr:rowOff>
    </xdr:from>
    <xdr:to>
      <xdr:col>6</xdr:col>
      <xdr:colOff>511175</xdr:colOff>
      <xdr:row>38</xdr:row>
      <xdr:rowOff>28372</xdr:rowOff>
    </xdr:to>
    <xdr:cxnSp macro="">
      <xdr:nvCxnSpPr>
        <xdr:cNvPr id="61" name="直線コネクタ 60"/>
        <xdr:cNvCxnSpPr/>
      </xdr:nvCxnSpPr>
      <xdr:spPr>
        <a:xfrm flipV="1">
          <a:off x="3797300" y="6531991"/>
          <a:ext cx="838200" cy="1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58107</xdr:rowOff>
    </xdr:from>
    <xdr:ext cx="534377" cy="259045"/>
    <xdr:sp macro="" textlink="">
      <xdr:nvSpPr>
        <xdr:cNvPr id="62" name="人件費平均値テキスト"/>
        <xdr:cNvSpPr txBox="1"/>
      </xdr:nvSpPr>
      <xdr:spPr>
        <a:xfrm>
          <a:off x="4686300" y="62303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83,726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35230</xdr:rowOff>
    </xdr:from>
    <xdr:to>
      <xdr:col>6</xdr:col>
      <xdr:colOff>561975</xdr:colOff>
      <xdr:row>37</xdr:row>
      <xdr:rowOff>136830</xdr:rowOff>
    </xdr:to>
    <xdr:sp macro="" textlink="">
      <xdr:nvSpPr>
        <xdr:cNvPr id="63" name="フローチャート : 判断 62"/>
        <xdr:cNvSpPr/>
      </xdr:nvSpPr>
      <xdr:spPr>
        <a:xfrm>
          <a:off x="4584700" y="63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17564</xdr:rowOff>
    </xdr:from>
    <xdr:to>
      <xdr:col>5</xdr:col>
      <xdr:colOff>358775</xdr:colOff>
      <xdr:row>38</xdr:row>
      <xdr:rowOff>28372</xdr:rowOff>
    </xdr:to>
    <xdr:cxnSp macro="">
      <xdr:nvCxnSpPr>
        <xdr:cNvPr id="64" name="直線コネクタ 63"/>
        <xdr:cNvCxnSpPr/>
      </xdr:nvCxnSpPr>
      <xdr:spPr>
        <a:xfrm>
          <a:off x="2908300" y="6532664"/>
          <a:ext cx="889000" cy="10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72072</xdr:rowOff>
    </xdr:from>
    <xdr:to>
      <xdr:col>5</xdr:col>
      <xdr:colOff>409575</xdr:colOff>
      <xdr:row>38</xdr:row>
      <xdr:rowOff>2222</xdr:rowOff>
    </xdr:to>
    <xdr:sp macro="" textlink="">
      <xdr:nvSpPr>
        <xdr:cNvPr id="65" name="フローチャート : 判断 64"/>
        <xdr:cNvSpPr/>
      </xdr:nvSpPr>
      <xdr:spPr>
        <a:xfrm>
          <a:off x="3746500" y="6415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18749</xdr:rowOff>
    </xdr:from>
    <xdr:ext cx="534377" cy="259045"/>
    <xdr:sp macro="" textlink="">
      <xdr:nvSpPr>
        <xdr:cNvPr id="66" name="テキスト ボックス 65"/>
        <xdr:cNvSpPr txBox="1"/>
      </xdr:nvSpPr>
      <xdr:spPr>
        <a:xfrm>
          <a:off x="3530111" y="619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80,825</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17564</xdr:rowOff>
    </xdr:from>
    <xdr:to>
      <xdr:col>4</xdr:col>
      <xdr:colOff>155575</xdr:colOff>
      <xdr:row>38</xdr:row>
      <xdr:rowOff>89078</xdr:rowOff>
    </xdr:to>
    <xdr:cxnSp macro="">
      <xdr:nvCxnSpPr>
        <xdr:cNvPr id="67" name="直線コネクタ 66"/>
        <xdr:cNvCxnSpPr/>
      </xdr:nvCxnSpPr>
      <xdr:spPr>
        <a:xfrm flipV="1">
          <a:off x="2019300" y="6532664"/>
          <a:ext cx="889000" cy="7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85738</xdr:rowOff>
    </xdr:from>
    <xdr:to>
      <xdr:col>4</xdr:col>
      <xdr:colOff>206375</xdr:colOff>
      <xdr:row>38</xdr:row>
      <xdr:rowOff>15887</xdr:rowOff>
    </xdr:to>
    <xdr:sp macro="" textlink="">
      <xdr:nvSpPr>
        <xdr:cNvPr id="68" name="フローチャート : 判断 67"/>
        <xdr:cNvSpPr/>
      </xdr:nvSpPr>
      <xdr:spPr>
        <a:xfrm>
          <a:off x="2857500" y="64293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32415</xdr:rowOff>
    </xdr:from>
    <xdr:ext cx="534377" cy="259045"/>
    <xdr:sp macro="" textlink="">
      <xdr:nvSpPr>
        <xdr:cNvPr id="69" name="テキスト ボックス 68"/>
        <xdr:cNvSpPr txBox="1"/>
      </xdr:nvSpPr>
      <xdr:spPr>
        <a:xfrm>
          <a:off x="2641111" y="620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79,749</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46113</xdr:rowOff>
    </xdr:from>
    <xdr:to>
      <xdr:col>2</xdr:col>
      <xdr:colOff>638175</xdr:colOff>
      <xdr:row>38</xdr:row>
      <xdr:rowOff>89078</xdr:rowOff>
    </xdr:to>
    <xdr:cxnSp macro="">
      <xdr:nvCxnSpPr>
        <xdr:cNvPr id="70" name="直線コネクタ 69"/>
        <xdr:cNvCxnSpPr/>
      </xdr:nvCxnSpPr>
      <xdr:spPr>
        <a:xfrm>
          <a:off x="1130300" y="6561213"/>
          <a:ext cx="889000" cy="42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54788</xdr:rowOff>
    </xdr:from>
    <xdr:to>
      <xdr:col>3</xdr:col>
      <xdr:colOff>3175</xdr:colOff>
      <xdr:row>37</xdr:row>
      <xdr:rowOff>156388</xdr:rowOff>
    </xdr:to>
    <xdr:sp macro="" textlink="">
      <xdr:nvSpPr>
        <xdr:cNvPr id="71" name="フローチャート : 判断 70"/>
        <xdr:cNvSpPr/>
      </xdr:nvSpPr>
      <xdr:spPr>
        <a:xfrm>
          <a:off x="1968500" y="639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1465</xdr:rowOff>
    </xdr:from>
    <xdr:ext cx="534377" cy="259045"/>
    <xdr:sp macro="" textlink="">
      <xdr:nvSpPr>
        <xdr:cNvPr id="72" name="テキスト ボックス 71"/>
        <xdr:cNvSpPr txBox="1"/>
      </xdr:nvSpPr>
      <xdr:spPr>
        <a:xfrm>
          <a:off x="1752111" y="617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82,186</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24752</xdr:rowOff>
    </xdr:from>
    <xdr:to>
      <xdr:col>1</xdr:col>
      <xdr:colOff>485775</xdr:colOff>
      <xdr:row>37</xdr:row>
      <xdr:rowOff>126352</xdr:rowOff>
    </xdr:to>
    <xdr:sp macro="" textlink="">
      <xdr:nvSpPr>
        <xdr:cNvPr id="73" name="フローチャート : 判断 72"/>
        <xdr:cNvSpPr/>
      </xdr:nvSpPr>
      <xdr:spPr>
        <a:xfrm>
          <a:off x="1079500" y="636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142879</xdr:rowOff>
    </xdr:from>
    <xdr:ext cx="534377" cy="259045"/>
    <xdr:sp macro="" textlink="">
      <xdr:nvSpPr>
        <xdr:cNvPr id="74" name="テキスト ボックス 73"/>
        <xdr:cNvSpPr txBox="1"/>
      </xdr:nvSpPr>
      <xdr:spPr>
        <a:xfrm>
          <a:off x="863111" y="614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84,551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137541</xdr:rowOff>
    </xdr:from>
    <xdr:to>
      <xdr:col>6</xdr:col>
      <xdr:colOff>561975</xdr:colOff>
      <xdr:row>38</xdr:row>
      <xdr:rowOff>67690</xdr:rowOff>
    </xdr:to>
    <xdr:sp macro="" textlink="">
      <xdr:nvSpPr>
        <xdr:cNvPr id="80" name="円/楕円 79"/>
        <xdr:cNvSpPr/>
      </xdr:nvSpPr>
      <xdr:spPr>
        <a:xfrm>
          <a:off x="4584700" y="64811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115968</xdr:rowOff>
    </xdr:from>
    <xdr:ext cx="534377" cy="259045"/>
    <xdr:sp macro="" textlink="">
      <xdr:nvSpPr>
        <xdr:cNvPr id="81" name="人件費該当値テキスト"/>
        <xdr:cNvSpPr txBox="1"/>
      </xdr:nvSpPr>
      <xdr:spPr>
        <a:xfrm>
          <a:off x="4686300" y="645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75,670</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149022</xdr:rowOff>
    </xdr:from>
    <xdr:to>
      <xdr:col>5</xdr:col>
      <xdr:colOff>409575</xdr:colOff>
      <xdr:row>38</xdr:row>
      <xdr:rowOff>79172</xdr:rowOff>
    </xdr:to>
    <xdr:sp macro="" textlink="">
      <xdr:nvSpPr>
        <xdr:cNvPr id="82" name="円/楕円 81"/>
        <xdr:cNvSpPr/>
      </xdr:nvSpPr>
      <xdr:spPr>
        <a:xfrm>
          <a:off x="3746500" y="649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70299</xdr:rowOff>
    </xdr:from>
    <xdr:ext cx="534377" cy="259045"/>
    <xdr:sp macro="" textlink="">
      <xdr:nvSpPr>
        <xdr:cNvPr id="83" name="テキスト ボックス 82"/>
        <xdr:cNvSpPr txBox="1"/>
      </xdr:nvSpPr>
      <xdr:spPr>
        <a:xfrm>
          <a:off x="3530111" y="658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74,766</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138214</xdr:rowOff>
    </xdr:from>
    <xdr:to>
      <xdr:col>4</xdr:col>
      <xdr:colOff>206375</xdr:colOff>
      <xdr:row>38</xdr:row>
      <xdr:rowOff>68364</xdr:rowOff>
    </xdr:to>
    <xdr:sp macro="" textlink="">
      <xdr:nvSpPr>
        <xdr:cNvPr id="84" name="円/楕円 83"/>
        <xdr:cNvSpPr/>
      </xdr:nvSpPr>
      <xdr:spPr>
        <a:xfrm>
          <a:off x="2857500" y="648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59491</xdr:rowOff>
    </xdr:from>
    <xdr:ext cx="534377" cy="259045"/>
    <xdr:sp macro="" textlink="">
      <xdr:nvSpPr>
        <xdr:cNvPr id="85" name="テキスト ボックス 84"/>
        <xdr:cNvSpPr txBox="1"/>
      </xdr:nvSpPr>
      <xdr:spPr>
        <a:xfrm>
          <a:off x="2641111" y="6574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75,617</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38278</xdr:rowOff>
    </xdr:from>
    <xdr:to>
      <xdr:col>3</xdr:col>
      <xdr:colOff>3175</xdr:colOff>
      <xdr:row>38</xdr:row>
      <xdr:rowOff>139878</xdr:rowOff>
    </xdr:to>
    <xdr:sp macro="" textlink="">
      <xdr:nvSpPr>
        <xdr:cNvPr id="86" name="円/楕円 85"/>
        <xdr:cNvSpPr/>
      </xdr:nvSpPr>
      <xdr:spPr>
        <a:xfrm>
          <a:off x="1968500" y="6553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131005</xdr:rowOff>
    </xdr:from>
    <xdr:ext cx="534377" cy="259045"/>
    <xdr:sp macro="" textlink="">
      <xdr:nvSpPr>
        <xdr:cNvPr id="87" name="テキスト ボックス 86"/>
        <xdr:cNvSpPr txBox="1"/>
      </xdr:nvSpPr>
      <xdr:spPr>
        <a:xfrm>
          <a:off x="1752111" y="664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69,986</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166763</xdr:rowOff>
    </xdr:from>
    <xdr:to>
      <xdr:col>1</xdr:col>
      <xdr:colOff>485775</xdr:colOff>
      <xdr:row>38</xdr:row>
      <xdr:rowOff>96913</xdr:rowOff>
    </xdr:to>
    <xdr:sp macro="" textlink="">
      <xdr:nvSpPr>
        <xdr:cNvPr id="88" name="円/楕円 87"/>
        <xdr:cNvSpPr/>
      </xdr:nvSpPr>
      <xdr:spPr>
        <a:xfrm>
          <a:off x="1079500" y="6510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88040</xdr:rowOff>
    </xdr:from>
    <xdr:ext cx="534377" cy="259045"/>
    <xdr:sp macro="" textlink="">
      <xdr:nvSpPr>
        <xdr:cNvPr id="89" name="テキスト ボックス 88"/>
        <xdr:cNvSpPr txBox="1"/>
      </xdr:nvSpPr>
      <xdr:spPr>
        <a:xfrm>
          <a:off x="863111" y="660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73,369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52,627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98133</xdr:rowOff>
    </xdr:from>
    <xdr:to>
      <xdr:col>6</xdr:col>
      <xdr:colOff>510540</xdr:colOff>
      <xdr:row>58</xdr:row>
      <xdr:rowOff>155321</xdr:rowOff>
    </xdr:to>
    <xdr:cxnSp macro="">
      <xdr:nvCxnSpPr>
        <xdr:cNvPr id="114" name="直線コネクタ 113"/>
        <xdr:cNvCxnSpPr/>
      </xdr:nvCxnSpPr>
      <xdr:spPr>
        <a:xfrm flipV="1">
          <a:off x="4633595" y="8670633"/>
          <a:ext cx="1270" cy="1428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159148</xdr:rowOff>
    </xdr:from>
    <xdr:ext cx="534377" cy="259045"/>
    <xdr:sp macro="" textlink="">
      <xdr:nvSpPr>
        <xdr:cNvPr id="115" name="物件費最小値テキスト"/>
        <xdr:cNvSpPr txBox="1"/>
      </xdr:nvSpPr>
      <xdr:spPr>
        <a:xfrm>
          <a:off x="4686300" y="1010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43,180</a:t>
          </a:r>
          <a:endParaRPr kumimoji="1" lang="ja-JP" altLang="en-US" sz="1000" b="1">
            <a:latin typeface="ＭＳ Ｐゴシック"/>
          </a:endParaRPr>
        </a:p>
      </xdr:txBody>
    </xdr:sp>
    <xdr:clientData/>
  </xdr:oneCellAnchor>
  <xdr:twoCellAnchor>
    <xdr:from>
      <xdr:col>6</xdr:col>
      <xdr:colOff>422275</xdr:colOff>
      <xdr:row>58</xdr:row>
      <xdr:rowOff>155321</xdr:rowOff>
    </xdr:from>
    <xdr:to>
      <xdr:col>6</xdr:col>
      <xdr:colOff>600075</xdr:colOff>
      <xdr:row>58</xdr:row>
      <xdr:rowOff>155321</xdr:rowOff>
    </xdr:to>
    <xdr:cxnSp macro="">
      <xdr:nvCxnSpPr>
        <xdr:cNvPr id="116" name="直線コネクタ 115"/>
        <xdr:cNvCxnSpPr/>
      </xdr:nvCxnSpPr>
      <xdr:spPr>
        <a:xfrm>
          <a:off x="4546600" y="10099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44810</xdr:rowOff>
    </xdr:from>
    <xdr:ext cx="599010" cy="259045"/>
    <xdr:sp macro="" textlink="">
      <xdr:nvSpPr>
        <xdr:cNvPr id="117" name="物件費最大値テキスト"/>
        <xdr:cNvSpPr txBox="1"/>
      </xdr:nvSpPr>
      <xdr:spPr>
        <a:xfrm>
          <a:off x="4686300" y="844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118,182</a:t>
          </a:r>
          <a:endParaRPr kumimoji="1" lang="ja-JP" altLang="en-US" sz="1000" b="1">
            <a:latin typeface="ＭＳ Ｐゴシック"/>
          </a:endParaRPr>
        </a:p>
      </xdr:txBody>
    </xdr:sp>
    <xdr:clientData/>
  </xdr:oneCellAnchor>
  <xdr:twoCellAnchor>
    <xdr:from>
      <xdr:col>6</xdr:col>
      <xdr:colOff>422275</xdr:colOff>
      <xdr:row>50</xdr:row>
      <xdr:rowOff>98133</xdr:rowOff>
    </xdr:from>
    <xdr:to>
      <xdr:col>6</xdr:col>
      <xdr:colOff>600075</xdr:colOff>
      <xdr:row>50</xdr:row>
      <xdr:rowOff>98133</xdr:rowOff>
    </xdr:to>
    <xdr:cxnSp macro="">
      <xdr:nvCxnSpPr>
        <xdr:cNvPr id="118" name="直線コネクタ 117"/>
        <xdr:cNvCxnSpPr/>
      </xdr:nvCxnSpPr>
      <xdr:spPr>
        <a:xfrm>
          <a:off x="4546600" y="867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68282</xdr:rowOff>
    </xdr:from>
    <xdr:to>
      <xdr:col>6</xdr:col>
      <xdr:colOff>511175</xdr:colOff>
      <xdr:row>57</xdr:row>
      <xdr:rowOff>139052</xdr:rowOff>
    </xdr:to>
    <xdr:cxnSp macro="">
      <xdr:nvCxnSpPr>
        <xdr:cNvPr id="119" name="直線コネクタ 118"/>
        <xdr:cNvCxnSpPr/>
      </xdr:nvCxnSpPr>
      <xdr:spPr>
        <a:xfrm flipV="1">
          <a:off x="3797300" y="9840932"/>
          <a:ext cx="838200" cy="70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123550</xdr:rowOff>
    </xdr:from>
    <xdr:ext cx="534377" cy="259045"/>
    <xdr:sp macro="" textlink="">
      <xdr:nvSpPr>
        <xdr:cNvPr id="120" name="物件費平均値テキスト"/>
        <xdr:cNvSpPr txBox="1"/>
      </xdr:nvSpPr>
      <xdr:spPr>
        <a:xfrm>
          <a:off x="4686300" y="9381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70,382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100673</xdr:rowOff>
    </xdr:from>
    <xdr:to>
      <xdr:col>6</xdr:col>
      <xdr:colOff>561975</xdr:colOff>
      <xdr:row>56</xdr:row>
      <xdr:rowOff>30823</xdr:rowOff>
    </xdr:to>
    <xdr:sp macro="" textlink="">
      <xdr:nvSpPr>
        <xdr:cNvPr id="121" name="フローチャート : 判断 120"/>
        <xdr:cNvSpPr/>
      </xdr:nvSpPr>
      <xdr:spPr>
        <a:xfrm>
          <a:off x="4584700" y="9530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139052</xdr:rowOff>
    </xdr:from>
    <xdr:to>
      <xdr:col>5</xdr:col>
      <xdr:colOff>358775</xdr:colOff>
      <xdr:row>58</xdr:row>
      <xdr:rowOff>11970</xdr:rowOff>
    </xdr:to>
    <xdr:cxnSp macro="">
      <xdr:nvCxnSpPr>
        <xdr:cNvPr id="122" name="直線コネクタ 121"/>
        <xdr:cNvCxnSpPr/>
      </xdr:nvCxnSpPr>
      <xdr:spPr>
        <a:xfrm flipV="1">
          <a:off x="2908300" y="9911702"/>
          <a:ext cx="889000" cy="44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97834</xdr:rowOff>
    </xdr:from>
    <xdr:to>
      <xdr:col>5</xdr:col>
      <xdr:colOff>409575</xdr:colOff>
      <xdr:row>56</xdr:row>
      <xdr:rowOff>27984</xdr:rowOff>
    </xdr:to>
    <xdr:sp macro="" textlink="">
      <xdr:nvSpPr>
        <xdr:cNvPr id="123" name="フローチャート : 判断 122"/>
        <xdr:cNvSpPr/>
      </xdr:nvSpPr>
      <xdr:spPr>
        <a:xfrm>
          <a:off x="3746500" y="952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44511</xdr:rowOff>
    </xdr:from>
    <xdr:ext cx="534377" cy="259045"/>
    <xdr:sp macro="" textlink="">
      <xdr:nvSpPr>
        <xdr:cNvPr id="124" name="テキスト ボックス 123"/>
        <xdr:cNvSpPr txBox="1"/>
      </xdr:nvSpPr>
      <xdr:spPr>
        <a:xfrm>
          <a:off x="3530111" y="930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70,531</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168275</xdr:rowOff>
    </xdr:from>
    <xdr:to>
      <xdr:col>4</xdr:col>
      <xdr:colOff>155575</xdr:colOff>
      <xdr:row>58</xdr:row>
      <xdr:rowOff>11970</xdr:rowOff>
    </xdr:to>
    <xdr:cxnSp macro="">
      <xdr:nvCxnSpPr>
        <xdr:cNvPr id="125" name="直線コネクタ 124"/>
        <xdr:cNvCxnSpPr/>
      </xdr:nvCxnSpPr>
      <xdr:spPr>
        <a:xfrm>
          <a:off x="2019300" y="9940925"/>
          <a:ext cx="889000" cy="1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108388</xdr:rowOff>
    </xdr:from>
    <xdr:to>
      <xdr:col>4</xdr:col>
      <xdr:colOff>206375</xdr:colOff>
      <xdr:row>56</xdr:row>
      <xdr:rowOff>38538</xdr:rowOff>
    </xdr:to>
    <xdr:sp macro="" textlink="">
      <xdr:nvSpPr>
        <xdr:cNvPr id="126" name="フローチャート : 判断 125"/>
        <xdr:cNvSpPr/>
      </xdr:nvSpPr>
      <xdr:spPr>
        <a:xfrm>
          <a:off x="2857500" y="9538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55065</xdr:rowOff>
    </xdr:from>
    <xdr:ext cx="534377" cy="259045"/>
    <xdr:sp macro="" textlink="">
      <xdr:nvSpPr>
        <xdr:cNvPr id="127" name="テキスト ボックス 126"/>
        <xdr:cNvSpPr txBox="1"/>
      </xdr:nvSpPr>
      <xdr:spPr>
        <a:xfrm>
          <a:off x="2641111" y="931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69,977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167799</xdr:rowOff>
    </xdr:from>
    <xdr:to>
      <xdr:col>2</xdr:col>
      <xdr:colOff>638175</xdr:colOff>
      <xdr:row>57</xdr:row>
      <xdr:rowOff>168275</xdr:rowOff>
    </xdr:to>
    <xdr:cxnSp macro="">
      <xdr:nvCxnSpPr>
        <xdr:cNvPr id="128" name="直線コネクタ 127"/>
        <xdr:cNvCxnSpPr/>
      </xdr:nvCxnSpPr>
      <xdr:spPr>
        <a:xfrm>
          <a:off x="1130300" y="9940449"/>
          <a:ext cx="889000" cy="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75870</xdr:rowOff>
    </xdr:from>
    <xdr:to>
      <xdr:col>3</xdr:col>
      <xdr:colOff>3175</xdr:colOff>
      <xdr:row>57</xdr:row>
      <xdr:rowOff>6020</xdr:rowOff>
    </xdr:to>
    <xdr:sp macro="" textlink="">
      <xdr:nvSpPr>
        <xdr:cNvPr id="129" name="フローチャート : 判断 128"/>
        <xdr:cNvSpPr/>
      </xdr:nvSpPr>
      <xdr:spPr>
        <a:xfrm>
          <a:off x="1968500" y="967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22547</xdr:rowOff>
    </xdr:from>
    <xdr:ext cx="534377" cy="259045"/>
    <xdr:sp macro="" textlink="">
      <xdr:nvSpPr>
        <xdr:cNvPr id="130" name="テキスト ボックス 129"/>
        <xdr:cNvSpPr txBox="1"/>
      </xdr:nvSpPr>
      <xdr:spPr>
        <a:xfrm>
          <a:off x="1752111" y="945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62,684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59201</xdr:rowOff>
    </xdr:from>
    <xdr:to>
      <xdr:col>1</xdr:col>
      <xdr:colOff>485775</xdr:colOff>
      <xdr:row>56</xdr:row>
      <xdr:rowOff>160801</xdr:rowOff>
    </xdr:to>
    <xdr:sp macro="" textlink="">
      <xdr:nvSpPr>
        <xdr:cNvPr id="131" name="フローチャート : 判断 130"/>
        <xdr:cNvSpPr/>
      </xdr:nvSpPr>
      <xdr:spPr>
        <a:xfrm>
          <a:off x="1079500" y="9660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5878</xdr:rowOff>
    </xdr:from>
    <xdr:ext cx="534377" cy="259045"/>
    <xdr:sp macro="" textlink="">
      <xdr:nvSpPr>
        <xdr:cNvPr id="132" name="テキスト ボックス 131"/>
        <xdr:cNvSpPr txBox="1"/>
      </xdr:nvSpPr>
      <xdr:spPr>
        <a:xfrm>
          <a:off x="863111" y="943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63,559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17482</xdr:rowOff>
    </xdr:from>
    <xdr:to>
      <xdr:col>6</xdr:col>
      <xdr:colOff>561975</xdr:colOff>
      <xdr:row>57</xdr:row>
      <xdr:rowOff>119082</xdr:rowOff>
    </xdr:to>
    <xdr:sp macro="" textlink="">
      <xdr:nvSpPr>
        <xdr:cNvPr id="138" name="円/楕円 137"/>
        <xdr:cNvSpPr/>
      </xdr:nvSpPr>
      <xdr:spPr>
        <a:xfrm>
          <a:off x="4584700" y="97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167359</xdr:rowOff>
    </xdr:from>
    <xdr:ext cx="534377" cy="259045"/>
    <xdr:sp macro="" textlink="">
      <xdr:nvSpPr>
        <xdr:cNvPr id="139" name="物件費該当値テキスト"/>
        <xdr:cNvSpPr txBox="1"/>
      </xdr:nvSpPr>
      <xdr:spPr>
        <a:xfrm>
          <a:off x="4686300" y="9768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56,749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88252</xdr:rowOff>
    </xdr:from>
    <xdr:to>
      <xdr:col>5</xdr:col>
      <xdr:colOff>409575</xdr:colOff>
      <xdr:row>58</xdr:row>
      <xdr:rowOff>18402</xdr:rowOff>
    </xdr:to>
    <xdr:sp macro="" textlink="">
      <xdr:nvSpPr>
        <xdr:cNvPr id="140" name="円/楕円 139"/>
        <xdr:cNvSpPr/>
      </xdr:nvSpPr>
      <xdr:spPr>
        <a:xfrm>
          <a:off x="3746500" y="986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9529</xdr:rowOff>
    </xdr:from>
    <xdr:ext cx="534377" cy="259045"/>
    <xdr:sp macro="" textlink="">
      <xdr:nvSpPr>
        <xdr:cNvPr id="141" name="テキスト ボックス 140"/>
        <xdr:cNvSpPr txBox="1"/>
      </xdr:nvSpPr>
      <xdr:spPr>
        <a:xfrm>
          <a:off x="3530111" y="995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53,034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132620</xdr:rowOff>
    </xdr:from>
    <xdr:to>
      <xdr:col>4</xdr:col>
      <xdr:colOff>206375</xdr:colOff>
      <xdr:row>58</xdr:row>
      <xdr:rowOff>62770</xdr:rowOff>
    </xdr:to>
    <xdr:sp macro="" textlink="">
      <xdr:nvSpPr>
        <xdr:cNvPr id="142" name="円/楕円 141"/>
        <xdr:cNvSpPr/>
      </xdr:nvSpPr>
      <xdr:spPr>
        <a:xfrm>
          <a:off x="2857500" y="990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53897</xdr:rowOff>
    </xdr:from>
    <xdr:ext cx="534377" cy="259045"/>
    <xdr:sp macro="" textlink="">
      <xdr:nvSpPr>
        <xdr:cNvPr id="143" name="テキスト ボックス 142"/>
        <xdr:cNvSpPr txBox="1"/>
      </xdr:nvSpPr>
      <xdr:spPr>
        <a:xfrm>
          <a:off x="2641111" y="999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50,705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117475</xdr:rowOff>
    </xdr:from>
    <xdr:to>
      <xdr:col>3</xdr:col>
      <xdr:colOff>3175</xdr:colOff>
      <xdr:row>58</xdr:row>
      <xdr:rowOff>47625</xdr:rowOff>
    </xdr:to>
    <xdr:sp macro="" textlink="">
      <xdr:nvSpPr>
        <xdr:cNvPr id="144" name="円/楕円 143"/>
        <xdr:cNvSpPr/>
      </xdr:nvSpPr>
      <xdr:spPr>
        <a:xfrm>
          <a:off x="1968500" y="989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38752</xdr:rowOff>
    </xdr:from>
    <xdr:ext cx="534377" cy="259045"/>
    <xdr:sp macro="" textlink="">
      <xdr:nvSpPr>
        <xdr:cNvPr id="145" name="テキスト ボックス 144"/>
        <xdr:cNvSpPr txBox="1"/>
      </xdr:nvSpPr>
      <xdr:spPr>
        <a:xfrm>
          <a:off x="1752111" y="9982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51,500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116999</xdr:rowOff>
    </xdr:from>
    <xdr:to>
      <xdr:col>1</xdr:col>
      <xdr:colOff>485775</xdr:colOff>
      <xdr:row>58</xdr:row>
      <xdr:rowOff>47149</xdr:rowOff>
    </xdr:to>
    <xdr:sp macro="" textlink="">
      <xdr:nvSpPr>
        <xdr:cNvPr id="146" name="円/楕円 145"/>
        <xdr:cNvSpPr/>
      </xdr:nvSpPr>
      <xdr:spPr>
        <a:xfrm>
          <a:off x="1079500" y="988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38276</xdr:rowOff>
    </xdr:from>
    <xdr:ext cx="534377" cy="259045"/>
    <xdr:sp macro="" textlink="">
      <xdr:nvSpPr>
        <xdr:cNvPr id="147" name="テキスト ボックス 146"/>
        <xdr:cNvSpPr txBox="1"/>
      </xdr:nvSpPr>
      <xdr:spPr>
        <a:xfrm>
          <a:off x="863111" y="9982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51,525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53289</xdr:rowOff>
    </xdr:from>
    <xdr:to>
      <xdr:col>6</xdr:col>
      <xdr:colOff>510540</xdr:colOff>
      <xdr:row>79</xdr:row>
      <xdr:rowOff>80395</xdr:rowOff>
    </xdr:to>
    <xdr:cxnSp macro="">
      <xdr:nvCxnSpPr>
        <xdr:cNvPr id="173" name="直線コネクタ 172"/>
        <xdr:cNvCxnSpPr/>
      </xdr:nvCxnSpPr>
      <xdr:spPr>
        <a:xfrm flipV="1">
          <a:off x="4633595" y="12054789"/>
          <a:ext cx="1270" cy="1570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84222</xdr:rowOff>
    </xdr:from>
    <xdr:ext cx="378565" cy="259045"/>
    <xdr:sp macro="" textlink="">
      <xdr:nvSpPr>
        <xdr:cNvPr id="174" name="維持補修費最小値テキスト"/>
        <xdr:cNvSpPr txBox="1"/>
      </xdr:nvSpPr>
      <xdr:spPr>
        <a:xfrm>
          <a:off x="4686300" y="13628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6</xdr:col>
      <xdr:colOff>422275</xdr:colOff>
      <xdr:row>79</xdr:row>
      <xdr:rowOff>80395</xdr:rowOff>
    </xdr:from>
    <xdr:to>
      <xdr:col>6</xdr:col>
      <xdr:colOff>600075</xdr:colOff>
      <xdr:row>79</xdr:row>
      <xdr:rowOff>80395</xdr:rowOff>
    </xdr:to>
    <xdr:cxnSp macro="">
      <xdr:nvCxnSpPr>
        <xdr:cNvPr id="175" name="直線コネクタ 174"/>
        <xdr:cNvCxnSpPr/>
      </xdr:nvCxnSpPr>
      <xdr:spPr>
        <a:xfrm>
          <a:off x="4546600" y="13624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171416</xdr:rowOff>
    </xdr:from>
    <xdr:ext cx="534377" cy="259045"/>
    <xdr:sp macro="" textlink="">
      <xdr:nvSpPr>
        <xdr:cNvPr id="176" name="維持補修費最大値テキスト"/>
        <xdr:cNvSpPr txBox="1"/>
      </xdr:nvSpPr>
      <xdr:spPr>
        <a:xfrm>
          <a:off x="4686300" y="1183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48,646</a:t>
          </a:r>
          <a:endParaRPr kumimoji="1" lang="ja-JP" altLang="en-US" sz="1000" b="1">
            <a:latin typeface="ＭＳ Ｐゴシック"/>
          </a:endParaRPr>
        </a:p>
      </xdr:txBody>
    </xdr:sp>
    <xdr:clientData/>
  </xdr:oneCellAnchor>
  <xdr:twoCellAnchor>
    <xdr:from>
      <xdr:col>6</xdr:col>
      <xdr:colOff>422275</xdr:colOff>
      <xdr:row>70</xdr:row>
      <xdr:rowOff>53289</xdr:rowOff>
    </xdr:from>
    <xdr:to>
      <xdr:col>6</xdr:col>
      <xdr:colOff>600075</xdr:colOff>
      <xdr:row>70</xdr:row>
      <xdr:rowOff>53289</xdr:rowOff>
    </xdr:to>
    <xdr:cxnSp macro="">
      <xdr:nvCxnSpPr>
        <xdr:cNvPr id="177" name="直線コネクタ 176"/>
        <xdr:cNvCxnSpPr/>
      </xdr:nvCxnSpPr>
      <xdr:spPr>
        <a:xfrm>
          <a:off x="4546600" y="12054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20436</xdr:rowOff>
    </xdr:from>
    <xdr:to>
      <xdr:col>6</xdr:col>
      <xdr:colOff>511175</xdr:colOff>
      <xdr:row>79</xdr:row>
      <xdr:rowOff>34641</xdr:rowOff>
    </xdr:to>
    <xdr:cxnSp macro="">
      <xdr:nvCxnSpPr>
        <xdr:cNvPr id="178" name="直線コネクタ 177"/>
        <xdr:cNvCxnSpPr/>
      </xdr:nvCxnSpPr>
      <xdr:spPr>
        <a:xfrm>
          <a:off x="3797300" y="13564986"/>
          <a:ext cx="838200" cy="14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18051</xdr:rowOff>
    </xdr:from>
    <xdr:ext cx="469744" cy="259045"/>
    <xdr:sp macro="" textlink="">
      <xdr:nvSpPr>
        <xdr:cNvPr id="179" name="維持補修費平均値テキスト"/>
        <xdr:cNvSpPr txBox="1"/>
      </xdr:nvSpPr>
      <xdr:spPr>
        <a:xfrm>
          <a:off x="4686300" y="13219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6,870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166624</xdr:rowOff>
    </xdr:from>
    <xdr:to>
      <xdr:col>6</xdr:col>
      <xdr:colOff>561975</xdr:colOff>
      <xdr:row>78</xdr:row>
      <xdr:rowOff>96774</xdr:rowOff>
    </xdr:to>
    <xdr:sp macro="" textlink="">
      <xdr:nvSpPr>
        <xdr:cNvPr id="180" name="フローチャート : 判断 179"/>
        <xdr:cNvSpPr/>
      </xdr:nvSpPr>
      <xdr:spPr>
        <a:xfrm>
          <a:off x="4584700" y="1336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10737</xdr:rowOff>
    </xdr:from>
    <xdr:to>
      <xdr:col>5</xdr:col>
      <xdr:colOff>358775</xdr:colOff>
      <xdr:row>79</xdr:row>
      <xdr:rowOff>20436</xdr:rowOff>
    </xdr:to>
    <xdr:cxnSp macro="">
      <xdr:nvCxnSpPr>
        <xdr:cNvPr id="181" name="直線コネクタ 180"/>
        <xdr:cNvCxnSpPr/>
      </xdr:nvCxnSpPr>
      <xdr:spPr>
        <a:xfrm>
          <a:off x="2908300" y="13555287"/>
          <a:ext cx="889000" cy="9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163195</xdr:rowOff>
    </xdr:from>
    <xdr:to>
      <xdr:col>5</xdr:col>
      <xdr:colOff>409575</xdr:colOff>
      <xdr:row>78</xdr:row>
      <xdr:rowOff>93345</xdr:rowOff>
    </xdr:to>
    <xdr:sp macro="" textlink="">
      <xdr:nvSpPr>
        <xdr:cNvPr id="182" name="フローチャート : 判断 181"/>
        <xdr:cNvSpPr/>
      </xdr:nvSpPr>
      <xdr:spPr>
        <a:xfrm>
          <a:off x="3746500" y="1336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109872</xdr:rowOff>
    </xdr:from>
    <xdr:ext cx="469744" cy="259045"/>
    <xdr:sp macro="" textlink="">
      <xdr:nvSpPr>
        <xdr:cNvPr id="183" name="テキスト ボックス 182"/>
        <xdr:cNvSpPr txBox="1"/>
      </xdr:nvSpPr>
      <xdr:spPr>
        <a:xfrm>
          <a:off x="3562427" y="13140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6,975</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10737</xdr:rowOff>
    </xdr:from>
    <xdr:to>
      <xdr:col>4</xdr:col>
      <xdr:colOff>155575</xdr:colOff>
      <xdr:row>79</xdr:row>
      <xdr:rowOff>37973</xdr:rowOff>
    </xdr:to>
    <xdr:cxnSp macro="">
      <xdr:nvCxnSpPr>
        <xdr:cNvPr id="184" name="直線コネクタ 183"/>
        <xdr:cNvCxnSpPr/>
      </xdr:nvCxnSpPr>
      <xdr:spPr>
        <a:xfrm flipV="1">
          <a:off x="2019300" y="13555287"/>
          <a:ext cx="889000" cy="2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17120</xdr:rowOff>
    </xdr:from>
    <xdr:to>
      <xdr:col>4</xdr:col>
      <xdr:colOff>206375</xdr:colOff>
      <xdr:row>78</xdr:row>
      <xdr:rowOff>118720</xdr:rowOff>
    </xdr:to>
    <xdr:sp macro="" textlink="">
      <xdr:nvSpPr>
        <xdr:cNvPr id="185" name="フローチャート : 判断 184"/>
        <xdr:cNvSpPr/>
      </xdr:nvSpPr>
      <xdr:spPr>
        <a:xfrm>
          <a:off x="2857500" y="133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135247</xdr:rowOff>
    </xdr:from>
    <xdr:ext cx="469744" cy="259045"/>
    <xdr:sp macro="" textlink="">
      <xdr:nvSpPr>
        <xdr:cNvPr id="186" name="テキスト ボックス 185"/>
        <xdr:cNvSpPr txBox="1"/>
      </xdr:nvSpPr>
      <xdr:spPr>
        <a:xfrm>
          <a:off x="2673427" y="13165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6,198</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21938</xdr:rowOff>
    </xdr:from>
    <xdr:to>
      <xdr:col>2</xdr:col>
      <xdr:colOff>638175</xdr:colOff>
      <xdr:row>79</xdr:row>
      <xdr:rowOff>37973</xdr:rowOff>
    </xdr:to>
    <xdr:cxnSp macro="">
      <xdr:nvCxnSpPr>
        <xdr:cNvPr id="187" name="直線コネクタ 186"/>
        <xdr:cNvCxnSpPr/>
      </xdr:nvCxnSpPr>
      <xdr:spPr>
        <a:xfrm>
          <a:off x="1130300" y="13566488"/>
          <a:ext cx="889000" cy="1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11471</xdr:rowOff>
    </xdr:from>
    <xdr:to>
      <xdr:col>3</xdr:col>
      <xdr:colOff>3175</xdr:colOff>
      <xdr:row>78</xdr:row>
      <xdr:rowOff>113071</xdr:rowOff>
    </xdr:to>
    <xdr:sp macro="" textlink="">
      <xdr:nvSpPr>
        <xdr:cNvPr id="188" name="フローチャート : 判断 187"/>
        <xdr:cNvSpPr/>
      </xdr:nvSpPr>
      <xdr:spPr>
        <a:xfrm>
          <a:off x="1968500" y="1338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129598</xdr:rowOff>
    </xdr:from>
    <xdr:ext cx="469744" cy="259045"/>
    <xdr:sp macro="" textlink="">
      <xdr:nvSpPr>
        <xdr:cNvPr id="189" name="テキスト ボックス 188"/>
        <xdr:cNvSpPr txBox="1"/>
      </xdr:nvSpPr>
      <xdr:spPr>
        <a:xfrm>
          <a:off x="1784427" y="1315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6,371</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9968</xdr:rowOff>
    </xdr:from>
    <xdr:to>
      <xdr:col>1</xdr:col>
      <xdr:colOff>485775</xdr:colOff>
      <xdr:row>78</xdr:row>
      <xdr:rowOff>111568</xdr:rowOff>
    </xdr:to>
    <xdr:sp macro="" textlink="">
      <xdr:nvSpPr>
        <xdr:cNvPr id="190" name="フローチャート : 判断 189"/>
        <xdr:cNvSpPr/>
      </xdr:nvSpPr>
      <xdr:spPr>
        <a:xfrm>
          <a:off x="1079500" y="1338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128095</xdr:rowOff>
    </xdr:from>
    <xdr:ext cx="469744" cy="259045"/>
    <xdr:sp macro="" textlink="">
      <xdr:nvSpPr>
        <xdr:cNvPr id="191" name="テキスト ボックス 190"/>
        <xdr:cNvSpPr txBox="1"/>
      </xdr:nvSpPr>
      <xdr:spPr>
        <a:xfrm>
          <a:off x="895427" y="1315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155291</xdr:rowOff>
    </xdr:from>
    <xdr:to>
      <xdr:col>6</xdr:col>
      <xdr:colOff>561975</xdr:colOff>
      <xdr:row>79</xdr:row>
      <xdr:rowOff>85441</xdr:rowOff>
    </xdr:to>
    <xdr:sp macro="" textlink="">
      <xdr:nvSpPr>
        <xdr:cNvPr id="197" name="円/楕円 196"/>
        <xdr:cNvSpPr/>
      </xdr:nvSpPr>
      <xdr:spPr>
        <a:xfrm>
          <a:off x="4584700" y="1352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70218</xdr:rowOff>
    </xdr:from>
    <xdr:ext cx="469744" cy="259045"/>
    <xdr:sp macro="" textlink="">
      <xdr:nvSpPr>
        <xdr:cNvPr id="198" name="維持補修費該当値テキスト"/>
        <xdr:cNvSpPr txBox="1"/>
      </xdr:nvSpPr>
      <xdr:spPr>
        <a:xfrm>
          <a:off x="4686300" y="13443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1,967</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141086</xdr:rowOff>
    </xdr:from>
    <xdr:to>
      <xdr:col>5</xdr:col>
      <xdr:colOff>409575</xdr:colOff>
      <xdr:row>79</xdr:row>
      <xdr:rowOff>71236</xdr:rowOff>
    </xdr:to>
    <xdr:sp macro="" textlink="">
      <xdr:nvSpPr>
        <xdr:cNvPr id="199" name="円/楕円 198"/>
        <xdr:cNvSpPr/>
      </xdr:nvSpPr>
      <xdr:spPr>
        <a:xfrm>
          <a:off x="3746500" y="1351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62363</xdr:rowOff>
    </xdr:from>
    <xdr:ext cx="469744" cy="259045"/>
    <xdr:sp macro="" textlink="">
      <xdr:nvSpPr>
        <xdr:cNvPr id="200" name="テキスト ボックス 199"/>
        <xdr:cNvSpPr txBox="1"/>
      </xdr:nvSpPr>
      <xdr:spPr>
        <a:xfrm>
          <a:off x="3562427" y="13606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131387</xdr:rowOff>
    </xdr:from>
    <xdr:to>
      <xdr:col>4</xdr:col>
      <xdr:colOff>206375</xdr:colOff>
      <xdr:row>79</xdr:row>
      <xdr:rowOff>61537</xdr:rowOff>
    </xdr:to>
    <xdr:sp macro="" textlink="">
      <xdr:nvSpPr>
        <xdr:cNvPr id="201" name="円/楕円 200"/>
        <xdr:cNvSpPr/>
      </xdr:nvSpPr>
      <xdr:spPr>
        <a:xfrm>
          <a:off x="2857500" y="1350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52664</xdr:rowOff>
    </xdr:from>
    <xdr:ext cx="469744" cy="259045"/>
    <xdr:sp macro="" textlink="">
      <xdr:nvSpPr>
        <xdr:cNvPr id="202" name="テキスト ボックス 201"/>
        <xdr:cNvSpPr txBox="1"/>
      </xdr:nvSpPr>
      <xdr:spPr>
        <a:xfrm>
          <a:off x="2673427" y="13597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158623</xdr:rowOff>
    </xdr:from>
    <xdr:to>
      <xdr:col>3</xdr:col>
      <xdr:colOff>3175</xdr:colOff>
      <xdr:row>79</xdr:row>
      <xdr:rowOff>88773</xdr:rowOff>
    </xdr:to>
    <xdr:sp macro="" textlink="">
      <xdr:nvSpPr>
        <xdr:cNvPr id="203" name="円/楕円 202"/>
        <xdr:cNvSpPr/>
      </xdr:nvSpPr>
      <xdr:spPr>
        <a:xfrm>
          <a:off x="1968500" y="1353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79900</xdr:rowOff>
    </xdr:from>
    <xdr:ext cx="469744" cy="259045"/>
    <xdr:sp macro="" textlink="">
      <xdr:nvSpPr>
        <xdr:cNvPr id="204" name="テキスト ボックス 203"/>
        <xdr:cNvSpPr txBox="1"/>
      </xdr:nvSpPr>
      <xdr:spPr>
        <a:xfrm>
          <a:off x="1784427" y="13624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142588</xdr:rowOff>
    </xdr:from>
    <xdr:to>
      <xdr:col>1</xdr:col>
      <xdr:colOff>485775</xdr:colOff>
      <xdr:row>79</xdr:row>
      <xdr:rowOff>72738</xdr:rowOff>
    </xdr:to>
    <xdr:sp macro="" textlink="">
      <xdr:nvSpPr>
        <xdr:cNvPr id="205" name="円/楕円 204"/>
        <xdr:cNvSpPr/>
      </xdr:nvSpPr>
      <xdr:spPr>
        <a:xfrm>
          <a:off x="1079500" y="1351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63865</xdr:rowOff>
    </xdr:from>
    <xdr:ext cx="469744" cy="259045"/>
    <xdr:sp macro="" textlink="">
      <xdr:nvSpPr>
        <xdr:cNvPr id="206" name="テキスト ボックス 205"/>
        <xdr:cNvSpPr txBox="1"/>
      </xdr:nvSpPr>
      <xdr:spPr>
        <a:xfrm>
          <a:off x="895427" y="13608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11830</xdr:rowOff>
    </xdr:from>
    <xdr:to>
      <xdr:col>6</xdr:col>
      <xdr:colOff>510540</xdr:colOff>
      <xdr:row>98</xdr:row>
      <xdr:rowOff>41697</xdr:rowOff>
    </xdr:to>
    <xdr:cxnSp macro="">
      <xdr:nvCxnSpPr>
        <xdr:cNvPr id="233" name="直線コネクタ 232"/>
        <xdr:cNvCxnSpPr/>
      </xdr:nvCxnSpPr>
      <xdr:spPr>
        <a:xfrm flipV="1">
          <a:off x="4633595" y="15442330"/>
          <a:ext cx="1270" cy="1401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45524</xdr:rowOff>
    </xdr:from>
    <xdr:ext cx="534377" cy="259045"/>
    <xdr:sp macro="" textlink="">
      <xdr:nvSpPr>
        <xdr:cNvPr id="234" name="扶助費最小値テキスト"/>
        <xdr:cNvSpPr txBox="1"/>
      </xdr:nvSpPr>
      <xdr:spPr>
        <a:xfrm>
          <a:off x="4686300" y="1684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54,002</a:t>
          </a:r>
          <a:endParaRPr kumimoji="1" lang="ja-JP" altLang="en-US" sz="1000" b="1">
            <a:latin typeface="ＭＳ Ｐゴシック"/>
          </a:endParaRPr>
        </a:p>
      </xdr:txBody>
    </xdr:sp>
    <xdr:clientData/>
  </xdr:oneCellAnchor>
  <xdr:twoCellAnchor>
    <xdr:from>
      <xdr:col>6</xdr:col>
      <xdr:colOff>422275</xdr:colOff>
      <xdr:row>98</xdr:row>
      <xdr:rowOff>41697</xdr:rowOff>
    </xdr:from>
    <xdr:to>
      <xdr:col>6</xdr:col>
      <xdr:colOff>600075</xdr:colOff>
      <xdr:row>98</xdr:row>
      <xdr:rowOff>41697</xdr:rowOff>
    </xdr:to>
    <xdr:cxnSp macro="">
      <xdr:nvCxnSpPr>
        <xdr:cNvPr id="235" name="直線コネクタ 234"/>
        <xdr:cNvCxnSpPr/>
      </xdr:nvCxnSpPr>
      <xdr:spPr>
        <a:xfrm>
          <a:off x="4546600" y="1684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129957</xdr:rowOff>
    </xdr:from>
    <xdr:ext cx="599010" cy="259045"/>
    <xdr:sp macro="" textlink="">
      <xdr:nvSpPr>
        <xdr:cNvPr id="236" name="扶助費最大値テキスト"/>
        <xdr:cNvSpPr txBox="1"/>
      </xdr:nvSpPr>
      <xdr:spPr>
        <a:xfrm>
          <a:off x="4686300" y="15217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139,831</a:t>
          </a:r>
          <a:endParaRPr kumimoji="1" lang="ja-JP" altLang="en-US" sz="1000" b="1">
            <a:latin typeface="ＭＳ Ｐゴシック"/>
          </a:endParaRPr>
        </a:p>
      </xdr:txBody>
    </xdr:sp>
    <xdr:clientData/>
  </xdr:oneCellAnchor>
  <xdr:twoCellAnchor>
    <xdr:from>
      <xdr:col>6</xdr:col>
      <xdr:colOff>422275</xdr:colOff>
      <xdr:row>90</xdr:row>
      <xdr:rowOff>11830</xdr:rowOff>
    </xdr:from>
    <xdr:to>
      <xdr:col>6</xdr:col>
      <xdr:colOff>600075</xdr:colOff>
      <xdr:row>90</xdr:row>
      <xdr:rowOff>11830</xdr:rowOff>
    </xdr:to>
    <xdr:cxnSp macro="">
      <xdr:nvCxnSpPr>
        <xdr:cNvPr id="237" name="直線コネクタ 236"/>
        <xdr:cNvCxnSpPr/>
      </xdr:nvCxnSpPr>
      <xdr:spPr>
        <a:xfrm>
          <a:off x="4546600" y="1544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158054</xdr:rowOff>
    </xdr:from>
    <xdr:to>
      <xdr:col>6</xdr:col>
      <xdr:colOff>511175</xdr:colOff>
      <xdr:row>97</xdr:row>
      <xdr:rowOff>18886</xdr:rowOff>
    </xdr:to>
    <xdr:cxnSp macro="">
      <xdr:nvCxnSpPr>
        <xdr:cNvPr id="238" name="直線コネクタ 237"/>
        <xdr:cNvCxnSpPr/>
      </xdr:nvCxnSpPr>
      <xdr:spPr>
        <a:xfrm flipV="1">
          <a:off x="3797300" y="16617254"/>
          <a:ext cx="838200" cy="3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40960</xdr:rowOff>
    </xdr:from>
    <xdr:ext cx="534377" cy="259045"/>
    <xdr:sp macro="" textlink="">
      <xdr:nvSpPr>
        <xdr:cNvPr id="239" name="扶助費平均値テキスト"/>
        <xdr:cNvSpPr txBox="1"/>
      </xdr:nvSpPr>
      <xdr:spPr>
        <a:xfrm>
          <a:off x="4686300" y="16157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83,837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18083</xdr:rowOff>
    </xdr:from>
    <xdr:to>
      <xdr:col>6</xdr:col>
      <xdr:colOff>561975</xdr:colOff>
      <xdr:row>95</xdr:row>
      <xdr:rowOff>119683</xdr:rowOff>
    </xdr:to>
    <xdr:sp macro="" textlink="">
      <xdr:nvSpPr>
        <xdr:cNvPr id="240" name="フローチャート : 判断 239"/>
        <xdr:cNvSpPr/>
      </xdr:nvSpPr>
      <xdr:spPr>
        <a:xfrm>
          <a:off x="4584700" y="16305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18886</xdr:rowOff>
    </xdr:from>
    <xdr:to>
      <xdr:col>5</xdr:col>
      <xdr:colOff>358775</xdr:colOff>
      <xdr:row>97</xdr:row>
      <xdr:rowOff>66303</xdr:rowOff>
    </xdr:to>
    <xdr:cxnSp macro="">
      <xdr:nvCxnSpPr>
        <xdr:cNvPr id="241" name="直線コネクタ 240"/>
        <xdr:cNvCxnSpPr/>
      </xdr:nvCxnSpPr>
      <xdr:spPr>
        <a:xfrm flipV="1">
          <a:off x="2908300" y="16649536"/>
          <a:ext cx="889000" cy="4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141739</xdr:rowOff>
    </xdr:from>
    <xdr:to>
      <xdr:col>5</xdr:col>
      <xdr:colOff>409575</xdr:colOff>
      <xdr:row>96</xdr:row>
      <xdr:rowOff>71889</xdr:rowOff>
    </xdr:to>
    <xdr:sp macro="" textlink="">
      <xdr:nvSpPr>
        <xdr:cNvPr id="242" name="フローチャート : 判断 241"/>
        <xdr:cNvSpPr/>
      </xdr:nvSpPr>
      <xdr:spPr>
        <a:xfrm>
          <a:off x="3746500" y="1642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88416</xdr:rowOff>
    </xdr:from>
    <xdr:ext cx="534377" cy="259045"/>
    <xdr:sp macro="" textlink="">
      <xdr:nvSpPr>
        <xdr:cNvPr id="243" name="テキスト ボックス 242"/>
        <xdr:cNvSpPr txBox="1"/>
      </xdr:nvSpPr>
      <xdr:spPr>
        <a:xfrm>
          <a:off x="3530111" y="1620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76,264</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56212</xdr:rowOff>
    </xdr:from>
    <xdr:to>
      <xdr:col>4</xdr:col>
      <xdr:colOff>155575</xdr:colOff>
      <xdr:row>97</xdr:row>
      <xdr:rowOff>66303</xdr:rowOff>
    </xdr:to>
    <xdr:cxnSp macro="">
      <xdr:nvCxnSpPr>
        <xdr:cNvPr id="244" name="直線コネクタ 243"/>
        <xdr:cNvCxnSpPr/>
      </xdr:nvCxnSpPr>
      <xdr:spPr>
        <a:xfrm>
          <a:off x="2019300" y="16686862"/>
          <a:ext cx="889000" cy="1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66366</xdr:rowOff>
    </xdr:from>
    <xdr:to>
      <xdr:col>4</xdr:col>
      <xdr:colOff>206375</xdr:colOff>
      <xdr:row>96</xdr:row>
      <xdr:rowOff>167966</xdr:rowOff>
    </xdr:to>
    <xdr:sp macro="" textlink="">
      <xdr:nvSpPr>
        <xdr:cNvPr id="245" name="フローチャート : 判断 244"/>
        <xdr:cNvSpPr/>
      </xdr:nvSpPr>
      <xdr:spPr>
        <a:xfrm>
          <a:off x="2857500" y="1652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13043</xdr:rowOff>
    </xdr:from>
    <xdr:ext cx="534377" cy="259045"/>
    <xdr:sp macro="" textlink="">
      <xdr:nvSpPr>
        <xdr:cNvPr id="246" name="テキスト ボックス 245"/>
        <xdr:cNvSpPr txBox="1"/>
      </xdr:nvSpPr>
      <xdr:spPr>
        <a:xfrm>
          <a:off x="2641111" y="1630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70,380</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167198</xdr:rowOff>
    </xdr:from>
    <xdr:to>
      <xdr:col>2</xdr:col>
      <xdr:colOff>638175</xdr:colOff>
      <xdr:row>97</xdr:row>
      <xdr:rowOff>56212</xdr:rowOff>
    </xdr:to>
    <xdr:cxnSp macro="">
      <xdr:nvCxnSpPr>
        <xdr:cNvPr id="247" name="直線コネクタ 246"/>
        <xdr:cNvCxnSpPr/>
      </xdr:nvCxnSpPr>
      <xdr:spPr>
        <a:xfrm>
          <a:off x="1130300" y="16626398"/>
          <a:ext cx="889000" cy="60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89407</xdr:rowOff>
    </xdr:from>
    <xdr:to>
      <xdr:col>3</xdr:col>
      <xdr:colOff>3175</xdr:colOff>
      <xdr:row>97</xdr:row>
      <xdr:rowOff>19557</xdr:rowOff>
    </xdr:to>
    <xdr:sp macro="" textlink="">
      <xdr:nvSpPr>
        <xdr:cNvPr id="248" name="フローチャート : 判断 247"/>
        <xdr:cNvSpPr/>
      </xdr:nvSpPr>
      <xdr:spPr>
        <a:xfrm>
          <a:off x="1968500" y="16548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36084</xdr:rowOff>
    </xdr:from>
    <xdr:ext cx="534377" cy="259045"/>
    <xdr:sp macro="" textlink="">
      <xdr:nvSpPr>
        <xdr:cNvPr id="249" name="テキスト ボックス 248"/>
        <xdr:cNvSpPr txBox="1"/>
      </xdr:nvSpPr>
      <xdr:spPr>
        <a:xfrm>
          <a:off x="1752111" y="1632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68,969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93717</xdr:rowOff>
    </xdr:from>
    <xdr:to>
      <xdr:col>1</xdr:col>
      <xdr:colOff>485775</xdr:colOff>
      <xdr:row>97</xdr:row>
      <xdr:rowOff>23867</xdr:rowOff>
    </xdr:to>
    <xdr:sp macro="" textlink="">
      <xdr:nvSpPr>
        <xdr:cNvPr id="250" name="フローチャート : 判断 249"/>
        <xdr:cNvSpPr/>
      </xdr:nvSpPr>
      <xdr:spPr>
        <a:xfrm>
          <a:off x="1079500" y="1655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40394</xdr:rowOff>
    </xdr:from>
    <xdr:ext cx="534377" cy="259045"/>
    <xdr:sp macro="" textlink="">
      <xdr:nvSpPr>
        <xdr:cNvPr id="251" name="テキスト ボックス 250"/>
        <xdr:cNvSpPr txBox="1"/>
      </xdr:nvSpPr>
      <xdr:spPr>
        <a:xfrm>
          <a:off x="863111" y="1632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68,705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107254</xdr:rowOff>
    </xdr:from>
    <xdr:to>
      <xdr:col>6</xdr:col>
      <xdr:colOff>561975</xdr:colOff>
      <xdr:row>97</xdr:row>
      <xdr:rowOff>37404</xdr:rowOff>
    </xdr:to>
    <xdr:sp macro="" textlink="">
      <xdr:nvSpPr>
        <xdr:cNvPr id="257" name="円/楕円 256"/>
        <xdr:cNvSpPr/>
      </xdr:nvSpPr>
      <xdr:spPr>
        <a:xfrm>
          <a:off x="4584700" y="1656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85681</xdr:rowOff>
    </xdr:from>
    <xdr:ext cx="534377" cy="259045"/>
    <xdr:sp macro="" textlink="">
      <xdr:nvSpPr>
        <xdr:cNvPr id="258" name="扶助費該当値テキスト"/>
        <xdr:cNvSpPr txBox="1"/>
      </xdr:nvSpPr>
      <xdr:spPr>
        <a:xfrm>
          <a:off x="4686300" y="16544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67,876</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139536</xdr:rowOff>
    </xdr:from>
    <xdr:to>
      <xdr:col>5</xdr:col>
      <xdr:colOff>409575</xdr:colOff>
      <xdr:row>97</xdr:row>
      <xdr:rowOff>69686</xdr:rowOff>
    </xdr:to>
    <xdr:sp macro="" textlink="">
      <xdr:nvSpPr>
        <xdr:cNvPr id="259" name="円/楕円 258"/>
        <xdr:cNvSpPr/>
      </xdr:nvSpPr>
      <xdr:spPr>
        <a:xfrm>
          <a:off x="3746500" y="1659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60813</xdr:rowOff>
    </xdr:from>
    <xdr:ext cx="534377" cy="259045"/>
    <xdr:sp macro="" textlink="">
      <xdr:nvSpPr>
        <xdr:cNvPr id="260" name="テキスト ボックス 259"/>
        <xdr:cNvSpPr txBox="1"/>
      </xdr:nvSpPr>
      <xdr:spPr>
        <a:xfrm>
          <a:off x="3530111" y="1669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65,899</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15503</xdr:rowOff>
    </xdr:from>
    <xdr:to>
      <xdr:col>4</xdr:col>
      <xdr:colOff>206375</xdr:colOff>
      <xdr:row>97</xdr:row>
      <xdr:rowOff>117103</xdr:rowOff>
    </xdr:to>
    <xdr:sp macro="" textlink="">
      <xdr:nvSpPr>
        <xdr:cNvPr id="261" name="円/楕円 260"/>
        <xdr:cNvSpPr/>
      </xdr:nvSpPr>
      <xdr:spPr>
        <a:xfrm>
          <a:off x="2857500" y="1664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108230</xdr:rowOff>
    </xdr:from>
    <xdr:ext cx="534377" cy="259045"/>
    <xdr:sp macro="" textlink="">
      <xdr:nvSpPr>
        <xdr:cNvPr id="262" name="テキスト ボックス 261"/>
        <xdr:cNvSpPr txBox="1"/>
      </xdr:nvSpPr>
      <xdr:spPr>
        <a:xfrm>
          <a:off x="2641111" y="1673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62,995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5412</xdr:rowOff>
    </xdr:from>
    <xdr:to>
      <xdr:col>3</xdr:col>
      <xdr:colOff>3175</xdr:colOff>
      <xdr:row>97</xdr:row>
      <xdr:rowOff>107012</xdr:rowOff>
    </xdr:to>
    <xdr:sp macro="" textlink="">
      <xdr:nvSpPr>
        <xdr:cNvPr id="263" name="円/楕円 262"/>
        <xdr:cNvSpPr/>
      </xdr:nvSpPr>
      <xdr:spPr>
        <a:xfrm>
          <a:off x="1968500" y="1663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98139</xdr:rowOff>
    </xdr:from>
    <xdr:ext cx="534377" cy="259045"/>
    <xdr:sp macro="" textlink="">
      <xdr:nvSpPr>
        <xdr:cNvPr id="264" name="テキスト ボックス 263"/>
        <xdr:cNvSpPr txBox="1"/>
      </xdr:nvSpPr>
      <xdr:spPr>
        <a:xfrm>
          <a:off x="1752111" y="16728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63,613</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116398</xdr:rowOff>
    </xdr:from>
    <xdr:to>
      <xdr:col>1</xdr:col>
      <xdr:colOff>485775</xdr:colOff>
      <xdr:row>97</xdr:row>
      <xdr:rowOff>46548</xdr:rowOff>
    </xdr:to>
    <xdr:sp macro="" textlink="">
      <xdr:nvSpPr>
        <xdr:cNvPr id="265" name="円/楕円 264"/>
        <xdr:cNvSpPr/>
      </xdr:nvSpPr>
      <xdr:spPr>
        <a:xfrm>
          <a:off x="1079500" y="1657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37675</xdr:rowOff>
    </xdr:from>
    <xdr:ext cx="534377" cy="259045"/>
    <xdr:sp macro="" textlink="">
      <xdr:nvSpPr>
        <xdr:cNvPr id="266" name="テキスト ボックス 265"/>
        <xdr:cNvSpPr txBox="1"/>
      </xdr:nvSpPr>
      <xdr:spPr>
        <a:xfrm>
          <a:off x="863111" y="1666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67,316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37,152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111777</xdr:rowOff>
    </xdr:from>
    <xdr:ext cx="531299" cy="259045"/>
    <xdr:sp macro="" textlink="">
      <xdr:nvSpPr>
        <xdr:cNvPr id="277" name="テキスト ボックス 276"/>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9" name="テキスト ボックス 27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1" name="テキスト ボックス 28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3" name="テキスト ボックス 28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5" name="テキスト ボックス 28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138595</xdr:rowOff>
    </xdr:from>
    <xdr:to>
      <xdr:col>15</xdr:col>
      <xdr:colOff>180340</xdr:colOff>
      <xdr:row>39</xdr:row>
      <xdr:rowOff>90722</xdr:rowOff>
    </xdr:to>
    <xdr:cxnSp macro="">
      <xdr:nvCxnSpPr>
        <xdr:cNvPr id="291" name="直線コネクタ 290"/>
        <xdr:cNvCxnSpPr/>
      </xdr:nvCxnSpPr>
      <xdr:spPr>
        <a:xfrm flipV="1">
          <a:off x="10475595" y="5282095"/>
          <a:ext cx="1270" cy="1495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94549</xdr:rowOff>
    </xdr:from>
    <xdr:ext cx="534377" cy="259045"/>
    <xdr:sp macro="" textlink="">
      <xdr:nvSpPr>
        <xdr:cNvPr id="292" name="補助費等最小値テキスト"/>
        <xdr:cNvSpPr txBox="1"/>
      </xdr:nvSpPr>
      <xdr:spPr>
        <a:xfrm>
          <a:off x="10528300" y="678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37,571</a:t>
          </a:r>
          <a:endParaRPr kumimoji="1" lang="ja-JP" altLang="en-US" sz="1000" b="1">
            <a:latin typeface="ＭＳ Ｐゴシック"/>
          </a:endParaRPr>
        </a:p>
      </xdr:txBody>
    </xdr:sp>
    <xdr:clientData/>
  </xdr:oneCellAnchor>
  <xdr:twoCellAnchor>
    <xdr:from>
      <xdr:col>15</xdr:col>
      <xdr:colOff>92075</xdr:colOff>
      <xdr:row>39</xdr:row>
      <xdr:rowOff>90722</xdr:rowOff>
    </xdr:from>
    <xdr:to>
      <xdr:col>15</xdr:col>
      <xdr:colOff>269875</xdr:colOff>
      <xdr:row>39</xdr:row>
      <xdr:rowOff>90722</xdr:rowOff>
    </xdr:to>
    <xdr:cxnSp macro="">
      <xdr:nvCxnSpPr>
        <xdr:cNvPr id="293" name="直線コネクタ 292"/>
        <xdr:cNvCxnSpPr/>
      </xdr:nvCxnSpPr>
      <xdr:spPr>
        <a:xfrm>
          <a:off x="10388600" y="677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85272</xdr:rowOff>
    </xdr:from>
    <xdr:ext cx="599010" cy="259045"/>
    <xdr:sp macro="" textlink="">
      <xdr:nvSpPr>
        <xdr:cNvPr id="294" name="補助費等最大値テキスト"/>
        <xdr:cNvSpPr txBox="1"/>
      </xdr:nvSpPr>
      <xdr:spPr>
        <a:xfrm>
          <a:off x="10528300" y="5057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116,058</a:t>
          </a:r>
          <a:endParaRPr kumimoji="1" lang="ja-JP" altLang="en-US" sz="1000" b="1">
            <a:latin typeface="ＭＳ Ｐゴシック"/>
          </a:endParaRPr>
        </a:p>
      </xdr:txBody>
    </xdr:sp>
    <xdr:clientData/>
  </xdr:oneCellAnchor>
  <xdr:twoCellAnchor>
    <xdr:from>
      <xdr:col>15</xdr:col>
      <xdr:colOff>92075</xdr:colOff>
      <xdr:row>30</xdr:row>
      <xdr:rowOff>138595</xdr:rowOff>
    </xdr:from>
    <xdr:to>
      <xdr:col>15</xdr:col>
      <xdr:colOff>269875</xdr:colOff>
      <xdr:row>30</xdr:row>
      <xdr:rowOff>138595</xdr:rowOff>
    </xdr:to>
    <xdr:cxnSp macro="">
      <xdr:nvCxnSpPr>
        <xdr:cNvPr id="295" name="直線コネクタ 294"/>
        <xdr:cNvCxnSpPr/>
      </xdr:nvCxnSpPr>
      <xdr:spPr>
        <a:xfrm>
          <a:off x="10388600" y="5282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23781</xdr:rowOff>
    </xdr:from>
    <xdr:to>
      <xdr:col>15</xdr:col>
      <xdr:colOff>180975</xdr:colOff>
      <xdr:row>36</xdr:row>
      <xdr:rowOff>32906</xdr:rowOff>
    </xdr:to>
    <xdr:cxnSp macro="">
      <xdr:nvCxnSpPr>
        <xdr:cNvPr id="296" name="直線コネクタ 295"/>
        <xdr:cNvCxnSpPr/>
      </xdr:nvCxnSpPr>
      <xdr:spPr>
        <a:xfrm flipV="1">
          <a:off x="9639300" y="6024531"/>
          <a:ext cx="838200" cy="180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155262</xdr:rowOff>
    </xdr:from>
    <xdr:ext cx="534377" cy="259045"/>
    <xdr:sp macro="" textlink="">
      <xdr:nvSpPr>
        <xdr:cNvPr id="297" name="補助費等平均値テキスト"/>
        <xdr:cNvSpPr txBox="1"/>
      </xdr:nvSpPr>
      <xdr:spPr>
        <a:xfrm>
          <a:off x="10528300" y="61560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66,384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5385</xdr:rowOff>
    </xdr:from>
    <xdr:to>
      <xdr:col>15</xdr:col>
      <xdr:colOff>231775</xdr:colOff>
      <xdr:row>36</xdr:row>
      <xdr:rowOff>106985</xdr:rowOff>
    </xdr:to>
    <xdr:sp macro="" textlink="">
      <xdr:nvSpPr>
        <xdr:cNvPr id="298" name="フローチャート : 判断 297"/>
        <xdr:cNvSpPr/>
      </xdr:nvSpPr>
      <xdr:spPr>
        <a:xfrm>
          <a:off x="10426700" y="617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32906</xdr:rowOff>
    </xdr:from>
    <xdr:to>
      <xdr:col>14</xdr:col>
      <xdr:colOff>28575</xdr:colOff>
      <xdr:row>36</xdr:row>
      <xdr:rowOff>130575</xdr:rowOff>
    </xdr:to>
    <xdr:cxnSp macro="">
      <xdr:nvCxnSpPr>
        <xdr:cNvPr id="299" name="直線コネクタ 298"/>
        <xdr:cNvCxnSpPr/>
      </xdr:nvCxnSpPr>
      <xdr:spPr>
        <a:xfrm flipV="1">
          <a:off x="8750300" y="6205106"/>
          <a:ext cx="889000" cy="97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148660</xdr:rowOff>
    </xdr:from>
    <xdr:to>
      <xdr:col>14</xdr:col>
      <xdr:colOff>79375</xdr:colOff>
      <xdr:row>37</xdr:row>
      <xdr:rowOff>78810</xdr:rowOff>
    </xdr:to>
    <xdr:sp macro="" textlink="">
      <xdr:nvSpPr>
        <xdr:cNvPr id="300" name="フローチャート : 判断 299"/>
        <xdr:cNvSpPr/>
      </xdr:nvSpPr>
      <xdr:spPr>
        <a:xfrm>
          <a:off x="9588500" y="632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69937</xdr:rowOff>
    </xdr:from>
    <xdr:ext cx="534377" cy="259045"/>
    <xdr:sp macro="" textlink="">
      <xdr:nvSpPr>
        <xdr:cNvPr id="301" name="テキスト ボックス 300"/>
        <xdr:cNvSpPr txBox="1"/>
      </xdr:nvSpPr>
      <xdr:spPr>
        <a:xfrm>
          <a:off x="9372111" y="641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58,863</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17818</xdr:rowOff>
    </xdr:from>
    <xdr:to>
      <xdr:col>12</xdr:col>
      <xdr:colOff>511175</xdr:colOff>
      <xdr:row>36</xdr:row>
      <xdr:rowOff>130575</xdr:rowOff>
    </xdr:to>
    <xdr:cxnSp macro="">
      <xdr:nvCxnSpPr>
        <xdr:cNvPr id="302" name="直線コネクタ 301"/>
        <xdr:cNvCxnSpPr/>
      </xdr:nvCxnSpPr>
      <xdr:spPr>
        <a:xfrm>
          <a:off x="7861300" y="6190018"/>
          <a:ext cx="889000" cy="112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163957</xdr:rowOff>
    </xdr:from>
    <xdr:to>
      <xdr:col>12</xdr:col>
      <xdr:colOff>561975</xdr:colOff>
      <xdr:row>37</xdr:row>
      <xdr:rowOff>94107</xdr:rowOff>
    </xdr:to>
    <xdr:sp macro="" textlink="">
      <xdr:nvSpPr>
        <xdr:cNvPr id="303" name="フローチャート : 判断 302"/>
        <xdr:cNvSpPr/>
      </xdr:nvSpPr>
      <xdr:spPr>
        <a:xfrm>
          <a:off x="8699500" y="633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85234</xdr:rowOff>
    </xdr:from>
    <xdr:ext cx="534377" cy="259045"/>
    <xdr:sp macro="" textlink="">
      <xdr:nvSpPr>
        <xdr:cNvPr id="304" name="テキスト ボックス 303"/>
        <xdr:cNvSpPr txBox="1"/>
      </xdr:nvSpPr>
      <xdr:spPr>
        <a:xfrm>
          <a:off x="8483111" y="642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58,060</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17818</xdr:rowOff>
    </xdr:from>
    <xdr:to>
      <xdr:col>11</xdr:col>
      <xdr:colOff>307975</xdr:colOff>
      <xdr:row>36</xdr:row>
      <xdr:rowOff>40602</xdr:rowOff>
    </xdr:to>
    <xdr:cxnSp macro="">
      <xdr:nvCxnSpPr>
        <xdr:cNvPr id="305" name="直線コネクタ 304"/>
        <xdr:cNvCxnSpPr/>
      </xdr:nvCxnSpPr>
      <xdr:spPr>
        <a:xfrm flipV="1">
          <a:off x="6972300" y="6190018"/>
          <a:ext cx="889000" cy="22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50228</xdr:rowOff>
    </xdr:from>
    <xdr:to>
      <xdr:col>11</xdr:col>
      <xdr:colOff>358775</xdr:colOff>
      <xdr:row>37</xdr:row>
      <xdr:rowOff>151828</xdr:rowOff>
    </xdr:to>
    <xdr:sp macro="" textlink="">
      <xdr:nvSpPr>
        <xdr:cNvPr id="306" name="フローチャート : 判断 305"/>
        <xdr:cNvSpPr/>
      </xdr:nvSpPr>
      <xdr:spPr>
        <a:xfrm>
          <a:off x="7810500" y="639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142956</xdr:rowOff>
    </xdr:from>
    <xdr:ext cx="534377" cy="259045"/>
    <xdr:sp macro="" textlink="">
      <xdr:nvSpPr>
        <xdr:cNvPr id="307" name="テキスト ボックス 306"/>
        <xdr:cNvSpPr txBox="1"/>
      </xdr:nvSpPr>
      <xdr:spPr>
        <a:xfrm>
          <a:off x="7594111" y="6486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55,030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63640</xdr:rowOff>
    </xdr:from>
    <xdr:to>
      <xdr:col>10</xdr:col>
      <xdr:colOff>155575</xdr:colOff>
      <xdr:row>37</xdr:row>
      <xdr:rowOff>165240</xdr:rowOff>
    </xdr:to>
    <xdr:sp macro="" textlink="">
      <xdr:nvSpPr>
        <xdr:cNvPr id="308" name="フローチャート : 判断 307"/>
        <xdr:cNvSpPr/>
      </xdr:nvSpPr>
      <xdr:spPr>
        <a:xfrm>
          <a:off x="6921500" y="640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156367</xdr:rowOff>
    </xdr:from>
    <xdr:ext cx="534377" cy="259045"/>
    <xdr:sp macro="" textlink="">
      <xdr:nvSpPr>
        <xdr:cNvPr id="309" name="テキスト ボックス 308"/>
        <xdr:cNvSpPr txBox="1"/>
      </xdr:nvSpPr>
      <xdr:spPr>
        <a:xfrm>
          <a:off x="6705111" y="650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54,326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144431</xdr:rowOff>
    </xdr:from>
    <xdr:to>
      <xdr:col>15</xdr:col>
      <xdr:colOff>231775</xdr:colOff>
      <xdr:row>35</xdr:row>
      <xdr:rowOff>74581</xdr:rowOff>
    </xdr:to>
    <xdr:sp macro="" textlink="">
      <xdr:nvSpPr>
        <xdr:cNvPr id="315" name="円/楕円 314"/>
        <xdr:cNvSpPr/>
      </xdr:nvSpPr>
      <xdr:spPr>
        <a:xfrm>
          <a:off x="10426700" y="597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167308</xdr:rowOff>
    </xdr:from>
    <xdr:ext cx="534377" cy="259045"/>
    <xdr:sp macro="" textlink="">
      <xdr:nvSpPr>
        <xdr:cNvPr id="316" name="補助費等該当値テキスト"/>
        <xdr:cNvSpPr txBox="1"/>
      </xdr:nvSpPr>
      <xdr:spPr>
        <a:xfrm>
          <a:off x="10528300" y="582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77,085</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153556</xdr:rowOff>
    </xdr:from>
    <xdr:to>
      <xdr:col>14</xdr:col>
      <xdr:colOff>79375</xdr:colOff>
      <xdr:row>36</xdr:row>
      <xdr:rowOff>83706</xdr:rowOff>
    </xdr:to>
    <xdr:sp macro="" textlink="">
      <xdr:nvSpPr>
        <xdr:cNvPr id="317" name="円/楕円 316"/>
        <xdr:cNvSpPr/>
      </xdr:nvSpPr>
      <xdr:spPr>
        <a:xfrm>
          <a:off x="9588500" y="615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100233</xdr:rowOff>
    </xdr:from>
    <xdr:ext cx="534377" cy="259045"/>
    <xdr:sp macro="" textlink="">
      <xdr:nvSpPr>
        <xdr:cNvPr id="318" name="テキスト ボックス 317"/>
        <xdr:cNvSpPr txBox="1"/>
      </xdr:nvSpPr>
      <xdr:spPr>
        <a:xfrm>
          <a:off x="9372111" y="592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67,606</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79775</xdr:rowOff>
    </xdr:from>
    <xdr:to>
      <xdr:col>12</xdr:col>
      <xdr:colOff>561975</xdr:colOff>
      <xdr:row>37</xdr:row>
      <xdr:rowOff>9925</xdr:rowOff>
    </xdr:to>
    <xdr:sp macro="" textlink="">
      <xdr:nvSpPr>
        <xdr:cNvPr id="319" name="円/楕円 318"/>
        <xdr:cNvSpPr/>
      </xdr:nvSpPr>
      <xdr:spPr>
        <a:xfrm>
          <a:off x="8699500" y="625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26452</xdr:rowOff>
    </xdr:from>
    <xdr:ext cx="534377" cy="259045"/>
    <xdr:sp macro="" textlink="">
      <xdr:nvSpPr>
        <xdr:cNvPr id="320" name="テキスト ボックス 319"/>
        <xdr:cNvSpPr txBox="1"/>
      </xdr:nvSpPr>
      <xdr:spPr>
        <a:xfrm>
          <a:off x="8483111" y="602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62,479</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138468</xdr:rowOff>
    </xdr:from>
    <xdr:to>
      <xdr:col>11</xdr:col>
      <xdr:colOff>358775</xdr:colOff>
      <xdr:row>36</xdr:row>
      <xdr:rowOff>68618</xdr:rowOff>
    </xdr:to>
    <xdr:sp macro="" textlink="">
      <xdr:nvSpPr>
        <xdr:cNvPr id="321" name="円/楕円 320"/>
        <xdr:cNvSpPr/>
      </xdr:nvSpPr>
      <xdr:spPr>
        <a:xfrm>
          <a:off x="7810500" y="613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85145</xdr:rowOff>
    </xdr:from>
    <xdr:ext cx="534377" cy="259045"/>
    <xdr:sp macro="" textlink="">
      <xdr:nvSpPr>
        <xdr:cNvPr id="322" name="テキスト ボックス 321"/>
        <xdr:cNvSpPr txBox="1"/>
      </xdr:nvSpPr>
      <xdr:spPr>
        <a:xfrm>
          <a:off x="7594111" y="5914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68,398</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161252</xdr:rowOff>
    </xdr:from>
    <xdr:to>
      <xdr:col>10</xdr:col>
      <xdr:colOff>155575</xdr:colOff>
      <xdr:row>36</xdr:row>
      <xdr:rowOff>91402</xdr:rowOff>
    </xdr:to>
    <xdr:sp macro="" textlink="">
      <xdr:nvSpPr>
        <xdr:cNvPr id="323" name="円/楕円 322"/>
        <xdr:cNvSpPr/>
      </xdr:nvSpPr>
      <xdr:spPr>
        <a:xfrm>
          <a:off x="6921500" y="616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107929</xdr:rowOff>
    </xdr:from>
    <xdr:ext cx="534377" cy="259045"/>
    <xdr:sp macro="" textlink="">
      <xdr:nvSpPr>
        <xdr:cNvPr id="324" name="テキスト ボックス 323"/>
        <xdr:cNvSpPr txBox="1"/>
      </xdr:nvSpPr>
      <xdr:spPr>
        <a:xfrm>
          <a:off x="6705111" y="593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67,202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65,592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8" name="テキスト ボックス 33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0" name="テキスト ボックス 33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2" name="テキスト ボックス 34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44474</xdr:rowOff>
    </xdr:from>
    <xdr:to>
      <xdr:col>15</xdr:col>
      <xdr:colOff>180340</xdr:colOff>
      <xdr:row>58</xdr:row>
      <xdr:rowOff>7263</xdr:rowOff>
    </xdr:to>
    <xdr:cxnSp macro="">
      <xdr:nvCxnSpPr>
        <xdr:cNvPr id="346" name="直線コネクタ 345"/>
        <xdr:cNvCxnSpPr/>
      </xdr:nvCxnSpPr>
      <xdr:spPr>
        <a:xfrm flipV="1">
          <a:off x="10475595" y="8959874"/>
          <a:ext cx="1270" cy="991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11090</xdr:rowOff>
    </xdr:from>
    <xdr:ext cx="534377" cy="259045"/>
    <xdr:sp macro="" textlink="">
      <xdr:nvSpPr>
        <xdr:cNvPr id="347" name="普通建設事業費最小値テキスト"/>
        <xdr:cNvSpPr txBox="1"/>
      </xdr:nvSpPr>
      <xdr:spPr>
        <a:xfrm>
          <a:off x="10528300" y="995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28,967</a:t>
          </a:r>
          <a:endParaRPr kumimoji="1" lang="ja-JP" altLang="en-US" sz="1000" b="1">
            <a:latin typeface="ＭＳ Ｐゴシック"/>
          </a:endParaRPr>
        </a:p>
      </xdr:txBody>
    </xdr:sp>
    <xdr:clientData/>
  </xdr:oneCellAnchor>
  <xdr:twoCellAnchor>
    <xdr:from>
      <xdr:col>15</xdr:col>
      <xdr:colOff>92075</xdr:colOff>
      <xdr:row>58</xdr:row>
      <xdr:rowOff>7263</xdr:rowOff>
    </xdr:from>
    <xdr:to>
      <xdr:col>15</xdr:col>
      <xdr:colOff>269875</xdr:colOff>
      <xdr:row>58</xdr:row>
      <xdr:rowOff>7263</xdr:rowOff>
    </xdr:to>
    <xdr:cxnSp macro="">
      <xdr:nvCxnSpPr>
        <xdr:cNvPr id="348" name="直線コネクタ 347"/>
        <xdr:cNvCxnSpPr/>
      </xdr:nvCxnSpPr>
      <xdr:spPr>
        <a:xfrm>
          <a:off x="10388600" y="9951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162601</xdr:rowOff>
    </xdr:from>
    <xdr:ext cx="599010" cy="259045"/>
    <xdr:sp macro="" textlink="">
      <xdr:nvSpPr>
        <xdr:cNvPr id="349" name="普通建設事業費最大値テキスト"/>
        <xdr:cNvSpPr txBox="1"/>
      </xdr:nvSpPr>
      <xdr:spPr>
        <a:xfrm>
          <a:off x="10528300" y="873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245,828</a:t>
          </a:r>
          <a:endParaRPr kumimoji="1" lang="ja-JP" altLang="en-US" sz="1000" b="1">
            <a:latin typeface="ＭＳ Ｐゴシック"/>
          </a:endParaRPr>
        </a:p>
      </xdr:txBody>
    </xdr:sp>
    <xdr:clientData/>
  </xdr:oneCellAnchor>
  <xdr:twoCellAnchor>
    <xdr:from>
      <xdr:col>15</xdr:col>
      <xdr:colOff>92075</xdr:colOff>
      <xdr:row>52</xdr:row>
      <xdr:rowOff>44474</xdr:rowOff>
    </xdr:from>
    <xdr:to>
      <xdr:col>15</xdr:col>
      <xdr:colOff>269875</xdr:colOff>
      <xdr:row>52</xdr:row>
      <xdr:rowOff>44474</xdr:rowOff>
    </xdr:to>
    <xdr:cxnSp macro="">
      <xdr:nvCxnSpPr>
        <xdr:cNvPr id="350" name="直線コネクタ 349"/>
        <xdr:cNvCxnSpPr/>
      </xdr:nvCxnSpPr>
      <xdr:spPr>
        <a:xfrm>
          <a:off x="10388600" y="895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28326</xdr:rowOff>
    </xdr:from>
    <xdr:to>
      <xdr:col>15</xdr:col>
      <xdr:colOff>180975</xdr:colOff>
      <xdr:row>56</xdr:row>
      <xdr:rowOff>56376</xdr:rowOff>
    </xdr:to>
    <xdr:cxnSp macro="">
      <xdr:nvCxnSpPr>
        <xdr:cNvPr id="351" name="直線コネクタ 350"/>
        <xdr:cNvCxnSpPr/>
      </xdr:nvCxnSpPr>
      <xdr:spPr>
        <a:xfrm flipV="1">
          <a:off x="9639300" y="9458076"/>
          <a:ext cx="838200" cy="199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8010</xdr:rowOff>
    </xdr:from>
    <xdr:ext cx="534377" cy="259045"/>
    <xdr:sp macro="" textlink="">
      <xdr:nvSpPr>
        <xdr:cNvPr id="352" name="普通建設事業費平均値テキスト"/>
        <xdr:cNvSpPr txBox="1"/>
      </xdr:nvSpPr>
      <xdr:spPr>
        <a:xfrm>
          <a:off x="10528300" y="9609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87,974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29583</xdr:rowOff>
    </xdr:from>
    <xdr:to>
      <xdr:col>15</xdr:col>
      <xdr:colOff>231775</xdr:colOff>
      <xdr:row>56</xdr:row>
      <xdr:rowOff>131183</xdr:rowOff>
    </xdr:to>
    <xdr:sp macro="" textlink="">
      <xdr:nvSpPr>
        <xdr:cNvPr id="353" name="フローチャート : 判断 352"/>
        <xdr:cNvSpPr/>
      </xdr:nvSpPr>
      <xdr:spPr>
        <a:xfrm>
          <a:off x="10426700" y="96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56376</xdr:rowOff>
    </xdr:from>
    <xdr:to>
      <xdr:col>14</xdr:col>
      <xdr:colOff>28575</xdr:colOff>
      <xdr:row>57</xdr:row>
      <xdr:rowOff>69900</xdr:rowOff>
    </xdr:to>
    <xdr:cxnSp macro="">
      <xdr:nvCxnSpPr>
        <xdr:cNvPr id="354" name="直線コネクタ 353"/>
        <xdr:cNvCxnSpPr/>
      </xdr:nvCxnSpPr>
      <xdr:spPr>
        <a:xfrm flipV="1">
          <a:off x="8750300" y="9657576"/>
          <a:ext cx="889000" cy="184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49475</xdr:rowOff>
    </xdr:from>
    <xdr:to>
      <xdr:col>14</xdr:col>
      <xdr:colOff>79375</xdr:colOff>
      <xdr:row>56</xdr:row>
      <xdr:rowOff>151075</xdr:rowOff>
    </xdr:to>
    <xdr:sp macro="" textlink="">
      <xdr:nvSpPr>
        <xdr:cNvPr id="355" name="フローチャート : 判断 354"/>
        <xdr:cNvSpPr/>
      </xdr:nvSpPr>
      <xdr:spPr>
        <a:xfrm>
          <a:off x="9588500" y="965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142202</xdr:rowOff>
    </xdr:from>
    <xdr:ext cx="534377" cy="259045"/>
    <xdr:sp macro="" textlink="">
      <xdr:nvSpPr>
        <xdr:cNvPr id="356" name="テキスト ボックス 355"/>
        <xdr:cNvSpPr txBox="1"/>
      </xdr:nvSpPr>
      <xdr:spPr>
        <a:xfrm>
          <a:off x="9372111" y="974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83,623</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64006</xdr:rowOff>
    </xdr:from>
    <xdr:to>
      <xdr:col>12</xdr:col>
      <xdr:colOff>511175</xdr:colOff>
      <xdr:row>57</xdr:row>
      <xdr:rowOff>69900</xdr:rowOff>
    </xdr:to>
    <xdr:cxnSp macro="">
      <xdr:nvCxnSpPr>
        <xdr:cNvPr id="357" name="直線コネクタ 356"/>
        <xdr:cNvCxnSpPr/>
      </xdr:nvCxnSpPr>
      <xdr:spPr>
        <a:xfrm>
          <a:off x="7861300" y="9836656"/>
          <a:ext cx="889000" cy="5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45973</xdr:rowOff>
    </xdr:from>
    <xdr:to>
      <xdr:col>12</xdr:col>
      <xdr:colOff>561975</xdr:colOff>
      <xdr:row>56</xdr:row>
      <xdr:rowOff>147573</xdr:rowOff>
    </xdr:to>
    <xdr:sp macro="" textlink="">
      <xdr:nvSpPr>
        <xdr:cNvPr id="358" name="フローチャート : 判断 357"/>
        <xdr:cNvSpPr/>
      </xdr:nvSpPr>
      <xdr:spPr>
        <a:xfrm>
          <a:off x="8699500" y="964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164100</xdr:rowOff>
    </xdr:from>
    <xdr:ext cx="534377" cy="259045"/>
    <xdr:sp macro="" textlink="">
      <xdr:nvSpPr>
        <xdr:cNvPr id="359" name="テキスト ボックス 358"/>
        <xdr:cNvSpPr txBox="1"/>
      </xdr:nvSpPr>
      <xdr:spPr>
        <a:xfrm>
          <a:off x="8483111" y="942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84,389</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64006</xdr:rowOff>
    </xdr:from>
    <xdr:to>
      <xdr:col>11</xdr:col>
      <xdr:colOff>307975</xdr:colOff>
      <xdr:row>57</xdr:row>
      <xdr:rowOff>130263</xdr:rowOff>
    </xdr:to>
    <xdr:cxnSp macro="">
      <xdr:nvCxnSpPr>
        <xdr:cNvPr id="360" name="直線コネクタ 359"/>
        <xdr:cNvCxnSpPr/>
      </xdr:nvCxnSpPr>
      <xdr:spPr>
        <a:xfrm flipV="1">
          <a:off x="6972300" y="9836656"/>
          <a:ext cx="889000" cy="6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109524</xdr:rowOff>
    </xdr:from>
    <xdr:to>
      <xdr:col>11</xdr:col>
      <xdr:colOff>358775</xdr:colOff>
      <xdr:row>57</xdr:row>
      <xdr:rowOff>39674</xdr:rowOff>
    </xdr:to>
    <xdr:sp macro="" textlink="">
      <xdr:nvSpPr>
        <xdr:cNvPr id="361" name="フローチャート : 判断 360"/>
        <xdr:cNvSpPr/>
      </xdr:nvSpPr>
      <xdr:spPr>
        <a:xfrm>
          <a:off x="7810500" y="971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56201</xdr:rowOff>
    </xdr:from>
    <xdr:ext cx="534377" cy="259045"/>
    <xdr:sp macro="" textlink="">
      <xdr:nvSpPr>
        <xdr:cNvPr id="362" name="テキスト ボックス 361"/>
        <xdr:cNvSpPr txBox="1"/>
      </xdr:nvSpPr>
      <xdr:spPr>
        <a:xfrm>
          <a:off x="7594111" y="948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70,489</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125074</xdr:rowOff>
    </xdr:from>
    <xdr:to>
      <xdr:col>10</xdr:col>
      <xdr:colOff>155575</xdr:colOff>
      <xdr:row>57</xdr:row>
      <xdr:rowOff>55224</xdr:rowOff>
    </xdr:to>
    <xdr:sp macro="" textlink="">
      <xdr:nvSpPr>
        <xdr:cNvPr id="363" name="フローチャート : 判断 362"/>
        <xdr:cNvSpPr/>
      </xdr:nvSpPr>
      <xdr:spPr>
        <a:xfrm>
          <a:off x="6921500" y="972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71751</xdr:rowOff>
    </xdr:from>
    <xdr:ext cx="534377" cy="259045"/>
    <xdr:sp macro="" textlink="">
      <xdr:nvSpPr>
        <xdr:cNvPr id="364" name="テキスト ボックス 363"/>
        <xdr:cNvSpPr txBox="1"/>
      </xdr:nvSpPr>
      <xdr:spPr>
        <a:xfrm>
          <a:off x="6705111" y="950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67,088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148976</xdr:rowOff>
    </xdr:from>
    <xdr:to>
      <xdr:col>15</xdr:col>
      <xdr:colOff>231775</xdr:colOff>
      <xdr:row>55</xdr:row>
      <xdr:rowOff>79126</xdr:rowOff>
    </xdr:to>
    <xdr:sp macro="" textlink="">
      <xdr:nvSpPr>
        <xdr:cNvPr id="370" name="円/楕円 369"/>
        <xdr:cNvSpPr/>
      </xdr:nvSpPr>
      <xdr:spPr>
        <a:xfrm>
          <a:off x="10426700" y="940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403</xdr:rowOff>
    </xdr:from>
    <xdr:ext cx="599010" cy="259045"/>
    <xdr:sp macro="" textlink="">
      <xdr:nvSpPr>
        <xdr:cNvPr id="371" name="普通建設事業費該当値テキスト"/>
        <xdr:cNvSpPr txBox="1"/>
      </xdr:nvSpPr>
      <xdr:spPr>
        <a:xfrm>
          <a:off x="10528300" y="9258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136,860</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5576</xdr:rowOff>
    </xdr:from>
    <xdr:to>
      <xdr:col>14</xdr:col>
      <xdr:colOff>79375</xdr:colOff>
      <xdr:row>56</xdr:row>
      <xdr:rowOff>107176</xdr:rowOff>
    </xdr:to>
    <xdr:sp macro="" textlink="">
      <xdr:nvSpPr>
        <xdr:cNvPr id="372" name="円/楕円 371"/>
        <xdr:cNvSpPr/>
      </xdr:nvSpPr>
      <xdr:spPr>
        <a:xfrm>
          <a:off x="9588500" y="960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123703</xdr:rowOff>
    </xdr:from>
    <xdr:ext cx="534377" cy="259045"/>
    <xdr:sp macro="" textlink="">
      <xdr:nvSpPr>
        <xdr:cNvPr id="373" name="テキスト ボックス 372"/>
        <xdr:cNvSpPr txBox="1"/>
      </xdr:nvSpPr>
      <xdr:spPr>
        <a:xfrm>
          <a:off x="9372111" y="938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93,225</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19100</xdr:rowOff>
    </xdr:from>
    <xdr:to>
      <xdr:col>12</xdr:col>
      <xdr:colOff>561975</xdr:colOff>
      <xdr:row>57</xdr:row>
      <xdr:rowOff>120700</xdr:rowOff>
    </xdr:to>
    <xdr:sp macro="" textlink="">
      <xdr:nvSpPr>
        <xdr:cNvPr id="374" name="円/楕円 373"/>
        <xdr:cNvSpPr/>
      </xdr:nvSpPr>
      <xdr:spPr>
        <a:xfrm>
          <a:off x="8699500" y="97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111827</xdr:rowOff>
    </xdr:from>
    <xdr:ext cx="534377" cy="259045"/>
    <xdr:sp macro="" textlink="">
      <xdr:nvSpPr>
        <xdr:cNvPr id="375" name="テキスト ボックス 374"/>
        <xdr:cNvSpPr txBox="1"/>
      </xdr:nvSpPr>
      <xdr:spPr>
        <a:xfrm>
          <a:off x="8483111" y="988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52,767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13206</xdr:rowOff>
    </xdr:from>
    <xdr:to>
      <xdr:col>11</xdr:col>
      <xdr:colOff>358775</xdr:colOff>
      <xdr:row>57</xdr:row>
      <xdr:rowOff>114806</xdr:rowOff>
    </xdr:to>
    <xdr:sp macro="" textlink="">
      <xdr:nvSpPr>
        <xdr:cNvPr id="376" name="円/楕円 375"/>
        <xdr:cNvSpPr/>
      </xdr:nvSpPr>
      <xdr:spPr>
        <a:xfrm>
          <a:off x="7810500" y="978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105933</xdr:rowOff>
    </xdr:from>
    <xdr:ext cx="534377" cy="259045"/>
    <xdr:sp macro="" textlink="">
      <xdr:nvSpPr>
        <xdr:cNvPr id="377" name="テキスト ボックス 376"/>
        <xdr:cNvSpPr txBox="1"/>
      </xdr:nvSpPr>
      <xdr:spPr>
        <a:xfrm>
          <a:off x="7594111" y="987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54,056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79463</xdr:rowOff>
    </xdr:from>
    <xdr:to>
      <xdr:col>10</xdr:col>
      <xdr:colOff>155575</xdr:colOff>
      <xdr:row>58</xdr:row>
      <xdr:rowOff>9613</xdr:rowOff>
    </xdr:to>
    <xdr:sp macro="" textlink="">
      <xdr:nvSpPr>
        <xdr:cNvPr id="378" name="円/楕円 377"/>
        <xdr:cNvSpPr/>
      </xdr:nvSpPr>
      <xdr:spPr>
        <a:xfrm>
          <a:off x="6921500" y="985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740</xdr:rowOff>
    </xdr:from>
    <xdr:ext cx="534377" cy="259045"/>
    <xdr:sp macro="" textlink="">
      <xdr:nvSpPr>
        <xdr:cNvPr id="379" name="テキスト ボックス 378"/>
        <xdr:cNvSpPr txBox="1"/>
      </xdr:nvSpPr>
      <xdr:spPr>
        <a:xfrm>
          <a:off x="6705111" y="994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39,564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36,865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104968</xdr:rowOff>
    </xdr:from>
    <xdr:to>
      <xdr:col>15</xdr:col>
      <xdr:colOff>180340</xdr:colOff>
      <xdr:row>79</xdr:row>
      <xdr:rowOff>44450</xdr:rowOff>
    </xdr:to>
    <xdr:cxnSp macro="">
      <xdr:nvCxnSpPr>
        <xdr:cNvPr id="403" name="直線コネクタ 402"/>
        <xdr:cNvCxnSpPr/>
      </xdr:nvCxnSpPr>
      <xdr:spPr>
        <a:xfrm flipV="1">
          <a:off x="10475595" y="12106468"/>
          <a:ext cx="1270" cy="1482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51645</xdr:rowOff>
    </xdr:from>
    <xdr:ext cx="599010" cy="259045"/>
    <xdr:sp macro="" textlink="">
      <xdr:nvSpPr>
        <xdr:cNvPr id="406" name="普通建設事業費 （ うち新規整備　）最大値テキスト"/>
        <xdr:cNvSpPr txBox="1"/>
      </xdr:nvSpPr>
      <xdr:spPr>
        <a:xfrm>
          <a:off x="10528300" y="11881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194,558</a:t>
          </a:r>
          <a:endParaRPr kumimoji="1" lang="ja-JP" altLang="en-US" sz="1000" b="1">
            <a:latin typeface="ＭＳ Ｐゴシック"/>
          </a:endParaRPr>
        </a:p>
      </xdr:txBody>
    </xdr:sp>
    <xdr:clientData/>
  </xdr:oneCellAnchor>
  <xdr:twoCellAnchor>
    <xdr:from>
      <xdr:col>15</xdr:col>
      <xdr:colOff>92075</xdr:colOff>
      <xdr:row>70</xdr:row>
      <xdr:rowOff>104968</xdr:rowOff>
    </xdr:from>
    <xdr:to>
      <xdr:col>15</xdr:col>
      <xdr:colOff>269875</xdr:colOff>
      <xdr:row>70</xdr:row>
      <xdr:rowOff>104968</xdr:rowOff>
    </xdr:to>
    <xdr:cxnSp macro="">
      <xdr:nvCxnSpPr>
        <xdr:cNvPr id="407" name="直線コネクタ 406"/>
        <xdr:cNvCxnSpPr/>
      </xdr:nvCxnSpPr>
      <xdr:spPr>
        <a:xfrm>
          <a:off x="10388600" y="12106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145918</xdr:rowOff>
    </xdr:from>
    <xdr:to>
      <xdr:col>15</xdr:col>
      <xdr:colOff>180975</xdr:colOff>
      <xdr:row>76</xdr:row>
      <xdr:rowOff>7508</xdr:rowOff>
    </xdr:to>
    <xdr:cxnSp macro="">
      <xdr:nvCxnSpPr>
        <xdr:cNvPr id="408" name="直線コネクタ 407"/>
        <xdr:cNvCxnSpPr/>
      </xdr:nvCxnSpPr>
      <xdr:spPr>
        <a:xfrm flipV="1">
          <a:off x="9639300" y="12661768"/>
          <a:ext cx="838200" cy="375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123510</xdr:rowOff>
    </xdr:from>
    <xdr:ext cx="534377" cy="259045"/>
    <xdr:sp macro="" textlink="">
      <xdr:nvSpPr>
        <xdr:cNvPr id="409" name="普通建設事業費 （ うち新規整備　）平均値テキスト"/>
        <xdr:cNvSpPr txBox="1"/>
      </xdr:nvSpPr>
      <xdr:spPr>
        <a:xfrm>
          <a:off x="10528300" y="131537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47,627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145083</xdr:rowOff>
    </xdr:from>
    <xdr:to>
      <xdr:col>15</xdr:col>
      <xdr:colOff>231775</xdr:colOff>
      <xdr:row>77</xdr:row>
      <xdr:rowOff>75233</xdr:rowOff>
    </xdr:to>
    <xdr:sp macro="" textlink="">
      <xdr:nvSpPr>
        <xdr:cNvPr id="410" name="フローチャート : 判断 409"/>
        <xdr:cNvSpPr/>
      </xdr:nvSpPr>
      <xdr:spPr>
        <a:xfrm>
          <a:off x="10426700" y="1317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63587</xdr:rowOff>
    </xdr:from>
    <xdr:to>
      <xdr:col>14</xdr:col>
      <xdr:colOff>79375</xdr:colOff>
      <xdr:row>77</xdr:row>
      <xdr:rowOff>165187</xdr:rowOff>
    </xdr:to>
    <xdr:sp macro="" textlink="">
      <xdr:nvSpPr>
        <xdr:cNvPr id="411" name="フローチャート : 判断 410"/>
        <xdr:cNvSpPr/>
      </xdr:nvSpPr>
      <xdr:spPr>
        <a:xfrm>
          <a:off x="9588500" y="132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156314</xdr:rowOff>
    </xdr:from>
    <xdr:ext cx="534377" cy="259045"/>
    <xdr:sp macro="" textlink="">
      <xdr:nvSpPr>
        <xdr:cNvPr id="412" name="テキスト ボックス 411"/>
        <xdr:cNvSpPr txBox="1"/>
      </xdr:nvSpPr>
      <xdr:spPr>
        <a:xfrm>
          <a:off x="9372111" y="1335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35,822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73</xdr:row>
      <xdr:rowOff>95118</xdr:rowOff>
    </xdr:from>
    <xdr:to>
      <xdr:col>15</xdr:col>
      <xdr:colOff>231775</xdr:colOff>
      <xdr:row>74</xdr:row>
      <xdr:rowOff>25268</xdr:rowOff>
    </xdr:to>
    <xdr:sp macro="" textlink="">
      <xdr:nvSpPr>
        <xdr:cNvPr id="418" name="円/楕円 417"/>
        <xdr:cNvSpPr/>
      </xdr:nvSpPr>
      <xdr:spPr>
        <a:xfrm>
          <a:off x="10426700" y="1261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72</xdr:row>
      <xdr:rowOff>117995</xdr:rowOff>
    </xdr:from>
    <xdr:ext cx="599010" cy="259045"/>
    <xdr:sp macro="" textlink="">
      <xdr:nvSpPr>
        <xdr:cNvPr id="419" name="普通建設事業費 （ うち新規整備　）該当値テキスト"/>
        <xdr:cNvSpPr txBox="1"/>
      </xdr:nvSpPr>
      <xdr:spPr>
        <a:xfrm>
          <a:off x="10528300" y="12462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121,684</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128158</xdr:rowOff>
    </xdr:from>
    <xdr:to>
      <xdr:col>14</xdr:col>
      <xdr:colOff>79375</xdr:colOff>
      <xdr:row>76</xdr:row>
      <xdr:rowOff>58308</xdr:rowOff>
    </xdr:to>
    <xdr:sp macro="" textlink="">
      <xdr:nvSpPr>
        <xdr:cNvPr id="420" name="円/楕円 419"/>
        <xdr:cNvSpPr/>
      </xdr:nvSpPr>
      <xdr:spPr>
        <a:xfrm>
          <a:off x="9588500" y="1298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74835</xdr:rowOff>
    </xdr:from>
    <xdr:ext cx="534377" cy="259045"/>
    <xdr:sp macro="" textlink="">
      <xdr:nvSpPr>
        <xdr:cNvPr id="421" name="テキスト ボックス 420"/>
        <xdr:cNvSpPr txBox="1"/>
      </xdr:nvSpPr>
      <xdr:spPr>
        <a:xfrm>
          <a:off x="9372111" y="1276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72,348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19,961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2" name="直線コネクタ 43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3" name="テキスト ボックス 43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4" name="直線コネクタ 43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5" name="テキスト ボックス 43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6" name="直線コネクタ 43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7" name="テキスト ボックス 43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8" name="直線コネクタ 43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9" name="テキスト ボックス 43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0" name="直線コネクタ 43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1" name="テキスト ボックス 44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2" name="直線コネクタ 44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3" name="テキスト ボックス 44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11798</xdr:rowOff>
    </xdr:from>
    <xdr:to>
      <xdr:col>15</xdr:col>
      <xdr:colOff>180340</xdr:colOff>
      <xdr:row>99</xdr:row>
      <xdr:rowOff>98879</xdr:rowOff>
    </xdr:to>
    <xdr:cxnSp macro="">
      <xdr:nvCxnSpPr>
        <xdr:cNvPr id="447" name="直線コネクタ 446"/>
        <xdr:cNvCxnSpPr/>
      </xdr:nvCxnSpPr>
      <xdr:spPr>
        <a:xfrm flipV="1">
          <a:off x="10475595" y="15442298"/>
          <a:ext cx="1270" cy="163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102706</xdr:rowOff>
    </xdr:from>
    <xdr:ext cx="249299" cy="259045"/>
    <xdr:sp macro="" textlink="">
      <xdr:nvSpPr>
        <xdr:cNvPr id="448" name="普通建設事業費 （ うち更新整備　）最小値テキスト"/>
        <xdr:cNvSpPr txBox="1"/>
      </xdr:nvSpPr>
      <xdr:spPr>
        <a:xfrm>
          <a:off x="10528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98879</xdr:rowOff>
    </xdr:from>
    <xdr:to>
      <xdr:col>15</xdr:col>
      <xdr:colOff>269875</xdr:colOff>
      <xdr:row>99</xdr:row>
      <xdr:rowOff>98879</xdr:rowOff>
    </xdr:to>
    <xdr:cxnSp macro="">
      <xdr:nvCxnSpPr>
        <xdr:cNvPr id="449" name="直線コネクタ 448"/>
        <xdr:cNvCxnSpPr/>
      </xdr:nvCxnSpPr>
      <xdr:spPr>
        <a:xfrm>
          <a:off x="10388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129925</xdr:rowOff>
    </xdr:from>
    <xdr:ext cx="534377" cy="259045"/>
    <xdr:sp macro="" textlink="">
      <xdr:nvSpPr>
        <xdr:cNvPr id="450" name="普通建設事業費 （ うち更新整備　）最大値テキスト"/>
        <xdr:cNvSpPr txBox="1"/>
      </xdr:nvSpPr>
      <xdr:spPr>
        <a:xfrm>
          <a:off x="10528300" y="1521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99,833</a:t>
          </a:r>
          <a:endParaRPr kumimoji="1" lang="ja-JP" altLang="en-US" sz="1000" b="1">
            <a:latin typeface="ＭＳ Ｐゴシック"/>
          </a:endParaRPr>
        </a:p>
      </xdr:txBody>
    </xdr:sp>
    <xdr:clientData/>
  </xdr:oneCellAnchor>
  <xdr:twoCellAnchor>
    <xdr:from>
      <xdr:col>15</xdr:col>
      <xdr:colOff>92075</xdr:colOff>
      <xdr:row>90</xdr:row>
      <xdr:rowOff>11798</xdr:rowOff>
    </xdr:from>
    <xdr:to>
      <xdr:col>15</xdr:col>
      <xdr:colOff>269875</xdr:colOff>
      <xdr:row>90</xdr:row>
      <xdr:rowOff>11798</xdr:rowOff>
    </xdr:to>
    <xdr:cxnSp macro="">
      <xdr:nvCxnSpPr>
        <xdr:cNvPr id="451" name="直線コネクタ 450"/>
        <xdr:cNvCxnSpPr/>
      </xdr:nvCxnSpPr>
      <xdr:spPr>
        <a:xfrm>
          <a:off x="10388600" y="1544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43737</xdr:rowOff>
    </xdr:from>
    <xdr:to>
      <xdr:col>15</xdr:col>
      <xdr:colOff>180975</xdr:colOff>
      <xdr:row>98</xdr:row>
      <xdr:rowOff>95808</xdr:rowOff>
    </xdr:to>
    <xdr:cxnSp macro="">
      <xdr:nvCxnSpPr>
        <xdr:cNvPr id="452" name="直線コネクタ 451"/>
        <xdr:cNvCxnSpPr/>
      </xdr:nvCxnSpPr>
      <xdr:spPr>
        <a:xfrm>
          <a:off x="9639300" y="16845837"/>
          <a:ext cx="838200" cy="52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21055</xdr:rowOff>
    </xdr:from>
    <xdr:ext cx="534377" cy="259045"/>
    <xdr:sp macro="" textlink="">
      <xdr:nvSpPr>
        <xdr:cNvPr id="453" name="普通建設事業費 （ うち更新整備　）平均値テキスト"/>
        <xdr:cNvSpPr txBox="1"/>
      </xdr:nvSpPr>
      <xdr:spPr>
        <a:xfrm>
          <a:off x="10528300" y="164802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24,056</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169628</xdr:rowOff>
    </xdr:from>
    <xdr:to>
      <xdr:col>15</xdr:col>
      <xdr:colOff>231775</xdr:colOff>
      <xdr:row>97</xdr:row>
      <xdr:rowOff>99778</xdr:rowOff>
    </xdr:to>
    <xdr:sp macro="" textlink="">
      <xdr:nvSpPr>
        <xdr:cNvPr id="454" name="フローチャート : 判断 453"/>
        <xdr:cNvSpPr/>
      </xdr:nvSpPr>
      <xdr:spPr>
        <a:xfrm>
          <a:off x="10426700" y="1662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11339</xdr:rowOff>
    </xdr:from>
    <xdr:to>
      <xdr:col>14</xdr:col>
      <xdr:colOff>79375</xdr:colOff>
      <xdr:row>96</xdr:row>
      <xdr:rowOff>112939</xdr:rowOff>
    </xdr:to>
    <xdr:sp macro="" textlink="">
      <xdr:nvSpPr>
        <xdr:cNvPr id="455" name="フローチャート : 判断 454"/>
        <xdr:cNvSpPr/>
      </xdr:nvSpPr>
      <xdr:spPr>
        <a:xfrm>
          <a:off x="9588500" y="164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129466</xdr:rowOff>
    </xdr:from>
    <xdr:ext cx="534377" cy="259045"/>
    <xdr:sp macro="" textlink="">
      <xdr:nvSpPr>
        <xdr:cNvPr id="456" name="テキスト ボックス 455"/>
        <xdr:cNvSpPr txBox="1"/>
      </xdr:nvSpPr>
      <xdr:spPr>
        <a:xfrm>
          <a:off x="9372111" y="1624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33,750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7" name="テキスト ボックス 45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8" name="テキスト ボックス 45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9" name="テキスト ボックス 45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0" name="テキスト ボックス 45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1" name="テキスト ボックス 46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45008</xdr:rowOff>
    </xdr:from>
    <xdr:to>
      <xdr:col>15</xdr:col>
      <xdr:colOff>231775</xdr:colOff>
      <xdr:row>98</xdr:row>
      <xdr:rowOff>146608</xdr:rowOff>
    </xdr:to>
    <xdr:sp macro="" textlink="">
      <xdr:nvSpPr>
        <xdr:cNvPr id="462" name="円/楕円 461"/>
        <xdr:cNvSpPr/>
      </xdr:nvSpPr>
      <xdr:spPr>
        <a:xfrm>
          <a:off x="10426700" y="1684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23435</xdr:rowOff>
    </xdr:from>
    <xdr:ext cx="534377" cy="259045"/>
    <xdr:sp macro="" textlink="">
      <xdr:nvSpPr>
        <xdr:cNvPr id="463" name="普通建設事業費 （ うち更新整備　）該当値テキスト"/>
        <xdr:cNvSpPr txBox="1"/>
      </xdr:nvSpPr>
      <xdr:spPr>
        <a:xfrm>
          <a:off x="10528300" y="1682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10,688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164387</xdr:rowOff>
    </xdr:from>
    <xdr:to>
      <xdr:col>14</xdr:col>
      <xdr:colOff>79375</xdr:colOff>
      <xdr:row>98</xdr:row>
      <xdr:rowOff>94537</xdr:rowOff>
    </xdr:to>
    <xdr:sp macro="" textlink="">
      <xdr:nvSpPr>
        <xdr:cNvPr id="464" name="円/楕円 463"/>
        <xdr:cNvSpPr/>
      </xdr:nvSpPr>
      <xdr:spPr>
        <a:xfrm>
          <a:off x="9588500" y="1679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85664</xdr:rowOff>
    </xdr:from>
    <xdr:ext cx="534377" cy="259045"/>
    <xdr:sp macro="" textlink="">
      <xdr:nvSpPr>
        <xdr:cNvPr id="465" name="テキスト ボックス 464"/>
        <xdr:cNvSpPr txBox="1"/>
      </xdr:nvSpPr>
      <xdr:spPr>
        <a:xfrm>
          <a:off x="9372111" y="1688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13,877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6" name="直線コネクタ 47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7" name="テキスト ボックス 47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8" name="直線コネクタ 47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9" name="テキスト ボックス 47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0" name="直線コネクタ 47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1" name="テキスト ボックス 48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2" name="直線コネクタ 48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3" name="テキスト ボックス 48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4" name="直線コネクタ 48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5" name="テキスト ボックス 48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7" name="テキスト ボックス 48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33</xdr:row>
      <xdr:rowOff>109906</xdr:rowOff>
    </xdr:from>
    <xdr:to>
      <xdr:col>23</xdr:col>
      <xdr:colOff>516889</xdr:colOff>
      <xdr:row>39</xdr:row>
      <xdr:rowOff>44450</xdr:rowOff>
    </xdr:to>
    <xdr:cxnSp macro="">
      <xdr:nvCxnSpPr>
        <xdr:cNvPr id="489" name="直線コネクタ 488"/>
        <xdr:cNvCxnSpPr/>
      </xdr:nvCxnSpPr>
      <xdr:spPr>
        <a:xfrm flipV="1">
          <a:off x="16317595" y="5767756"/>
          <a:ext cx="1269" cy="963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1" name="直線コネクタ 49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32</xdr:row>
      <xdr:rowOff>56583</xdr:rowOff>
    </xdr:from>
    <xdr:ext cx="534377" cy="259045"/>
    <xdr:sp macro="" textlink="">
      <xdr:nvSpPr>
        <xdr:cNvPr id="492" name="災害復旧事業費最大値テキスト"/>
        <xdr:cNvSpPr txBox="1"/>
      </xdr:nvSpPr>
      <xdr:spPr>
        <a:xfrm>
          <a:off x="16370300" y="554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25,282</a:t>
          </a:r>
          <a:endParaRPr kumimoji="1" lang="ja-JP" altLang="en-US" sz="1000" b="1">
            <a:latin typeface="ＭＳ Ｐゴシック"/>
          </a:endParaRPr>
        </a:p>
      </xdr:txBody>
    </xdr:sp>
    <xdr:clientData/>
  </xdr:oneCellAnchor>
  <xdr:twoCellAnchor>
    <xdr:from>
      <xdr:col>23</xdr:col>
      <xdr:colOff>428625</xdr:colOff>
      <xdr:row>33</xdr:row>
      <xdr:rowOff>109906</xdr:rowOff>
    </xdr:from>
    <xdr:to>
      <xdr:col>23</xdr:col>
      <xdr:colOff>606425</xdr:colOff>
      <xdr:row>33</xdr:row>
      <xdr:rowOff>109906</xdr:rowOff>
    </xdr:to>
    <xdr:cxnSp macro="">
      <xdr:nvCxnSpPr>
        <xdr:cNvPr id="493" name="直線コネクタ 492"/>
        <xdr:cNvCxnSpPr/>
      </xdr:nvCxnSpPr>
      <xdr:spPr>
        <a:xfrm>
          <a:off x="16230600" y="576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41554</xdr:rowOff>
    </xdr:from>
    <xdr:to>
      <xdr:col>23</xdr:col>
      <xdr:colOff>517525</xdr:colOff>
      <xdr:row>39</xdr:row>
      <xdr:rowOff>44450</xdr:rowOff>
    </xdr:to>
    <xdr:cxnSp macro="">
      <xdr:nvCxnSpPr>
        <xdr:cNvPr id="494" name="直線コネクタ 493"/>
        <xdr:cNvCxnSpPr/>
      </xdr:nvCxnSpPr>
      <xdr:spPr>
        <a:xfrm>
          <a:off x="15481300" y="6556654"/>
          <a:ext cx="838200" cy="17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93718</xdr:rowOff>
    </xdr:from>
    <xdr:ext cx="469744" cy="259045"/>
    <xdr:sp macro="" textlink="">
      <xdr:nvSpPr>
        <xdr:cNvPr id="495" name="災害復旧事業費平均値テキスト"/>
        <xdr:cNvSpPr txBox="1"/>
      </xdr:nvSpPr>
      <xdr:spPr>
        <a:xfrm>
          <a:off x="16370300" y="6437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70841</xdr:rowOff>
    </xdr:from>
    <xdr:to>
      <xdr:col>23</xdr:col>
      <xdr:colOff>568325</xdr:colOff>
      <xdr:row>39</xdr:row>
      <xdr:rowOff>991</xdr:rowOff>
    </xdr:to>
    <xdr:sp macro="" textlink="">
      <xdr:nvSpPr>
        <xdr:cNvPr id="496" name="フローチャート : 判断 495"/>
        <xdr:cNvSpPr/>
      </xdr:nvSpPr>
      <xdr:spPr>
        <a:xfrm>
          <a:off x="16268700" y="6585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33</xdr:row>
      <xdr:rowOff>47003</xdr:rowOff>
    </xdr:from>
    <xdr:to>
      <xdr:col>22</xdr:col>
      <xdr:colOff>365125</xdr:colOff>
      <xdr:row>38</xdr:row>
      <xdr:rowOff>41554</xdr:rowOff>
    </xdr:to>
    <xdr:cxnSp macro="">
      <xdr:nvCxnSpPr>
        <xdr:cNvPr id="497" name="直線コネクタ 496"/>
        <xdr:cNvCxnSpPr/>
      </xdr:nvCxnSpPr>
      <xdr:spPr>
        <a:xfrm>
          <a:off x="14592300" y="5704853"/>
          <a:ext cx="889000" cy="851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166510</xdr:rowOff>
    </xdr:from>
    <xdr:to>
      <xdr:col>22</xdr:col>
      <xdr:colOff>415925</xdr:colOff>
      <xdr:row>38</xdr:row>
      <xdr:rowOff>96660</xdr:rowOff>
    </xdr:to>
    <xdr:sp macro="" textlink="">
      <xdr:nvSpPr>
        <xdr:cNvPr id="498" name="フローチャート : 判断 497"/>
        <xdr:cNvSpPr/>
      </xdr:nvSpPr>
      <xdr:spPr>
        <a:xfrm>
          <a:off x="15430500" y="651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87787</xdr:rowOff>
    </xdr:from>
    <xdr:ext cx="469744" cy="259045"/>
    <xdr:sp macro="" textlink="">
      <xdr:nvSpPr>
        <xdr:cNvPr id="499" name="テキスト ボックス 498"/>
        <xdr:cNvSpPr txBox="1"/>
      </xdr:nvSpPr>
      <xdr:spPr>
        <a:xfrm>
          <a:off x="15246427" y="660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19</xdr:col>
      <xdr:colOff>644525</xdr:colOff>
      <xdr:row>30</xdr:row>
      <xdr:rowOff>3873</xdr:rowOff>
    </xdr:from>
    <xdr:to>
      <xdr:col>21</xdr:col>
      <xdr:colOff>161925</xdr:colOff>
      <xdr:row>33</xdr:row>
      <xdr:rowOff>47003</xdr:rowOff>
    </xdr:to>
    <xdr:cxnSp macro="">
      <xdr:nvCxnSpPr>
        <xdr:cNvPr id="500" name="直線コネクタ 499"/>
        <xdr:cNvCxnSpPr/>
      </xdr:nvCxnSpPr>
      <xdr:spPr>
        <a:xfrm>
          <a:off x="13703300" y="5147373"/>
          <a:ext cx="889000" cy="557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71565</xdr:rowOff>
    </xdr:from>
    <xdr:to>
      <xdr:col>21</xdr:col>
      <xdr:colOff>212725</xdr:colOff>
      <xdr:row>38</xdr:row>
      <xdr:rowOff>1715</xdr:rowOff>
    </xdr:to>
    <xdr:sp macro="" textlink="">
      <xdr:nvSpPr>
        <xdr:cNvPr id="501" name="フローチャート : 判断 500"/>
        <xdr:cNvSpPr/>
      </xdr:nvSpPr>
      <xdr:spPr>
        <a:xfrm>
          <a:off x="14541500" y="641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164292</xdr:rowOff>
    </xdr:from>
    <xdr:ext cx="469744" cy="259045"/>
    <xdr:sp macro="" textlink="">
      <xdr:nvSpPr>
        <xdr:cNvPr id="502" name="テキスト ボックス 501"/>
        <xdr:cNvSpPr txBox="1"/>
      </xdr:nvSpPr>
      <xdr:spPr>
        <a:xfrm>
          <a:off x="14357427" y="6507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441325</xdr:colOff>
      <xdr:row>30</xdr:row>
      <xdr:rowOff>3873</xdr:rowOff>
    </xdr:from>
    <xdr:to>
      <xdr:col>19</xdr:col>
      <xdr:colOff>644525</xdr:colOff>
      <xdr:row>31</xdr:row>
      <xdr:rowOff>46698</xdr:rowOff>
    </xdr:to>
    <xdr:cxnSp macro="">
      <xdr:nvCxnSpPr>
        <xdr:cNvPr id="503" name="直線コネクタ 502"/>
        <xdr:cNvCxnSpPr/>
      </xdr:nvCxnSpPr>
      <xdr:spPr>
        <a:xfrm flipV="1">
          <a:off x="12814300" y="5147373"/>
          <a:ext cx="889000" cy="214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27406</xdr:rowOff>
    </xdr:from>
    <xdr:to>
      <xdr:col>20</xdr:col>
      <xdr:colOff>9525</xdr:colOff>
      <xdr:row>37</xdr:row>
      <xdr:rowOff>129006</xdr:rowOff>
    </xdr:to>
    <xdr:sp macro="" textlink="">
      <xdr:nvSpPr>
        <xdr:cNvPr id="504" name="フローチャート : 判断 503"/>
        <xdr:cNvSpPr/>
      </xdr:nvSpPr>
      <xdr:spPr>
        <a:xfrm>
          <a:off x="13652500" y="6371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120133</xdr:rowOff>
    </xdr:from>
    <xdr:ext cx="469744" cy="259045"/>
    <xdr:sp macro="" textlink="">
      <xdr:nvSpPr>
        <xdr:cNvPr id="505" name="テキスト ボックス 504"/>
        <xdr:cNvSpPr txBox="1"/>
      </xdr:nvSpPr>
      <xdr:spPr>
        <a:xfrm>
          <a:off x="13468427" y="646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59982</xdr:rowOff>
    </xdr:from>
    <xdr:to>
      <xdr:col>18</xdr:col>
      <xdr:colOff>492125</xdr:colOff>
      <xdr:row>37</xdr:row>
      <xdr:rowOff>161582</xdr:rowOff>
    </xdr:to>
    <xdr:sp macro="" textlink="">
      <xdr:nvSpPr>
        <xdr:cNvPr id="506" name="フローチャート : 判断 505"/>
        <xdr:cNvSpPr/>
      </xdr:nvSpPr>
      <xdr:spPr>
        <a:xfrm>
          <a:off x="12763500" y="640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152709</xdr:rowOff>
    </xdr:from>
    <xdr:ext cx="469744" cy="259045"/>
    <xdr:sp macro="" textlink="">
      <xdr:nvSpPr>
        <xdr:cNvPr id="507" name="テキスト ボックス 506"/>
        <xdr:cNvSpPr txBox="1"/>
      </xdr:nvSpPr>
      <xdr:spPr>
        <a:xfrm>
          <a:off x="12579427" y="649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7,259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3" name="円/楕円 512"/>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14"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162204</xdr:rowOff>
    </xdr:from>
    <xdr:to>
      <xdr:col>22</xdr:col>
      <xdr:colOff>415925</xdr:colOff>
      <xdr:row>38</xdr:row>
      <xdr:rowOff>92354</xdr:rowOff>
    </xdr:to>
    <xdr:sp macro="" textlink="">
      <xdr:nvSpPr>
        <xdr:cNvPr id="515" name="円/楕円 514"/>
        <xdr:cNvSpPr/>
      </xdr:nvSpPr>
      <xdr:spPr>
        <a:xfrm>
          <a:off x="15430500" y="650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108881</xdr:rowOff>
    </xdr:from>
    <xdr:ext cx="469744" cy="259045"/>
    <xdr:sp macro="" textlink="">
      <xdr:nvSpPr>
        <xdr:cNvPr id="516" name="テキスト ボックス 515"/>
        <xdr:cNvSpPr txBox="1"/>
      </xdr:nvSpPr>
      <xdr:spPr>
        <a:xfrm>
          <a:off x="15246427" y="628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4,576</a:t>
          </a:r>
          <a:endParaRPr kumimoji="1" lang="ja-JP" altLang="en-US" sz="1000" b="1">
            <a:solidFill>
              <a:srgbClr val="FF0000"/>
            </a:solidFill>
            <a:latin typeface="ＭＳ Ｐゴシック"/>
          </a:endParaRPr>
        </a:p>
      </xdr:txBody>
    </xdr:sp>
    <xdr:clientData/>
  </xdr:oneCellAnchor>
  <xdr:twoCellAnchor>
    <xdr:from>
      <xdr:col>21</xdr:col>
      <xdr:colOff>111125</xdr:colOff>
      <xdr:row>32</xdr:row>
      <xdr:rowOff>167653</xdr:rowOff>
    </xdr:from>
    <xdr:to>
      <xdr:col>21</xdr:col>
      <xdr:colOff>212725</xdr:colOff>
      <xdr:row>33</xdr:row>
      <xdr:rowOff>97803</xdr:rowOff>
    </xdr:to>
    <xdr:sp macro="" textlink="">
      <xdr:nvSpPr>
        <xdr:cNvPr id="517" name="円/楕円 516"/>
        <xdr:cNvSpPr/>
      </xdr:nvSpPr>
      <xdr:spPr>
        <a:xfrm>
          <a:off x="14541500" y="565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31</xdr:row>
      <xdr:rowOff>114330</xdr:rowOff>
    </xdr:from>
    <xdr:ext cx="534377" cy="259045"/>
    <xdr:sp macro="" textlink="">
      <xdr:nvSpPr>
        <xdr:cNvPr id="518" name="テキスト ボックス 517"/>
        <xdr:cNvSpPr txBox="1"/>
      </xdr:nvSpPr>
      <xdr:spPr>
        <a:xfrm>
          <a:off x="14325111" y="542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26,933</a:t>
          </a:r>
          <a:endParaRPr kumimoji="1" lang="ja-JP" altLang="en-US" sz="1000" b="1">
            <a:solidFill>
              <a:srgbClr val="FF0000"/>
            </a:solidFill>
            <a:latin typeface="ＭＳ Ｐゴシック"/>
          </a:endParaRPr>
        </a:p>
      </xdr:txBody>
    </xdr:sp>
    <xdr:clientData/>
  </xdr:oneCellAnchor>
  <xdr:twoCellAnchor>
    <xdr:from>
      <xdr:col>19</xdr:col>
      <xdr:colOff>593725</xdr:colOff>
      <xdr:row>29</xdr:row>
      <xdr:rowOff>124523</xdr:rowOff>
    </xdr:from>
    <xdr:to>
      <xdr:col>20</xdr:col>
      <xdr:colOff>9525</xdr:colOff>
      <xdr:row>30</xdr:row>
      <xdr:rowOff>54673</xdr:rowOff>
    </xdr:to>
    <xdr:sp macro="" textlink="">
      <xdr:nvSpPr>
        <xdr:cNvPr id="519" name="円/楕円 518"/>
        <xdr:cNvSpPr/>
      </xdr:nvSpPr>
      <xdr:spPr>
        <a:xfrm>
          <a:off x="13652500" y="509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28</xdr:row>
      <xdr:rowOff>71200</xdr:rowOff>
    </xdr:from>
    <xdr:ext cx="534377" cy="259045"/>
    <xdr:sp macro="" textlink="">
      <xdr:nvSpPr>
        <xdr:cNvPr id="520" name="テキスト ボックス 519"/>
        <xdr:cNvSpPr txBox="1"/>
      </xdr:nvSpPr>
      <xdr:spPr>
        <a:xfrm>
          <a:off x="13436111" y="4871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41,565</a:t>
          </a:r>
          <a:endParaRPr kumimoji="1" lang="ja-JP" altLang="en-US" sz="1000" b="1">
            <a:solidFill>
              <a:srgbClr val="FF0000"/>
            </a:solidFill>
            <a:latin typeface="ＭＳ Ｐゴシック"/>
          </a:endParaRPr>
        </a:p>
      </xdr:txBody>
    </xdr:sp>
    <xdr:clientData/>
  </xdr:oneCellAnchor>
  <xdr:twoCellAnchor>
    <xdr:from>
      <xdr:col>18</xdr:col>
      <xdr:colOff>390525</xdr:colOff>
      <xdr:row>30</xdr:row>
      <xdr:rowOff>167348</xdr:rowOff>
    </xdr:from>
    <xdr:to>
      <xdr:col>18</xdr:col>
      <xdr:colOff>492125</xdr:colOff>
      <xdr:row>31</xdr:row>
      <xdr:rowOff>97498</xdr:rowOff>
    </xdr:to>
    <xdr:sp macro="" textlink="">
      <xdr:nvSpPr>
        <xdr:cNvPr id="521" name="円/楕円 520"/>
        <xdr:cNvSpPr/>
      </xdr:nvSpPr>
      <xdr:spPr>
        <a:xfrm>
          <a:off x="12763500" y="531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29</xdr:row>
      <xdr:rowOff>114025</xdr:rowOff>
    </xdr:from>
    <xdr:ext cx="534377" cy="259045"/>
    <xdr:sp macro="" textlink="">
      <xdr:nvSpPr>
        <xdr:cNvPr id="522" name="テキスト ボックス 521"/>
        <xdr:cNvSpPr txBox="1"/>
      </xdr:nvSpPr>
      <xdr:spPr>
        <a:xfrm>
          <a:off x="12547111" y="5086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35,941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3" name="直線コネクタ 53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4" name="テキスト ボックス 53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6" name="テキスト ボックス 53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8" name="直線コネクタ 53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3" name="直線コネクタ 54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5" name="フローチャート : 判断 54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6" name="直線コネクタ 54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7" name="フローチャート : 判断 54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8" name="テキスト ボックス 54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9" name="直線コネクタ 54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0" name="フローチャート : 判断 54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1" name="テキスト ボックス 55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2" name="直線コネクタ 55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3" name="フローチャート : 判断 55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4" name="テキスト ボックス 55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フローチャート : 判断 55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6" name="テキスト ボックス 55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2" name="円/楕円 56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4" name="円/楕円 56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5" name="テキスト ボックス 56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6" name="円/楕円 56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7" name="テキスト ボックス 56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8" name="円/楕円 56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9" name="テキスト ボックス 56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0" name="円/楕円 56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1" name="テキスト ボックス 57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2" name="直線コネクタ 58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3" name="テキスト ボックス 58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4" name="直線コネクタ 58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5" name="テキスト ボックス 58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6" name="直線コネクタ 58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7" name="テキスト ボックス 58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8" name="直線コネクタ 58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9" name="テキスト ボックス 58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0" name="直線コネクタ 58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1" name="テキスト ボックス 59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2" name="直線コネクタ 59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3" name="テキスト ボックス 59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147755</xdr:rowOff>
    </xdr:from>
    <xdr:to>
      <xdr:col>23</xdr:col>
      <xdr:colOff>516889</xdr:colOff>
      <xdr:row>78</xdr:row>
      <xdr:rowOff>122293</xdr:rowOff>
    </xdr:to>
    <xdr:cxnSp macro="">
      <xdr:nvCxnSpPr>
        <xdr:cNvPr id="597" name="直線コネクタ 596"/>
        <xdr:cNvCxnSpPr/>
      </xdr:nvCxnSpPr>
      <xdr:spPr>
        <a:xfrm flipV="1">
          <a:off x="16317595" y="12149255"/>
          <a:ext cx="1269" cy="1346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126120</xdr:rowOff>
    </xdr:from>
    <xdr:ext cx="534377" cy="259045"/>
    <xdr:sp macro="" textlink="">
      <xdr:nvSpPr>
        <xdr:cNvPr id="598" name="公債費最小値テキスト"/>
        <xdr:cNvSpPr txBox="1"/>
      </xdr:nvSpPr>
      <xdr:spPr>
        <a:xfrm>
          <a:off x="16370300" y="13499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13,599</a:t>
          </a:r>
          <a:endParaRPr kumimoji="1" lang="ja-JP" altLang="en-US" sz="1000" b="1">
            <a:latin typeface="ＭＳ Ｐゴシック"/>
          </a:endParaRPr>
        </a:p>
      </xdr:txBody>
    </xdr:sp>
    <xdr:clientData/>
  </xdr:oneCellAnchor>
  <xdr:twoCellAnchor>
    <xdr:from>
      <xdr:col>23</xdr:col>
      <xdr:colOff>428625</xdr:colOff>
      <xdr:row>78</xdr:row>
      <xdr:rowOff>122293</xdr:rowOff>
    </xdr:from>
    <xdr:to>
      <xdr:col>23</xdr:col>
      <xdr:colOff>606425</xdr:colOff>
      <xdr:row>78</xdr:row>
      <xdr:rowOff>122293</xdr:rowOff>
    </xdr:to>
    <xdr:cxnSp macro="">
      <xdr:nvCxnSpPr>
        <xdr:cNvPr id="599" name="直線コネクタ 598"/>
        <xdr:cNvCxnSpPr/>
      </xdr:nvCxnSpPr>
      <xdr:spPr>
        <a:xfrm>
          <a:off x="16230600" y="1349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94432</xdr:rowOff>
    </xdr:from>
    <xdr:ext cx="599010" cy="259045"/>
    <xdr:sp macro="" textlink="">
      <xdr:nvSpPr>
        <xdr:cNvPr id="600" name="公債費最大値テキスト"/>
        <xdr:cNvSpPr txBox="1"/>
      </xdr:nvSpPr>
      <xdr:spPr>
        <a:xfrm>
          <a:off x="16370300" y="1192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137,260</a:t>
          </a:r>
          <a:endParaRPr kumimoji="1" lang="ja-JP" altLang="en-US" sz="1000" b="1">
            <a:latin typeface="ＭＳ Ｐゴシック"/>
          </a:endParaRPr>
        </a:p>
      </xdr:txBody>
    </xdr:sp>
    <xdr:clientData/>
  </xdr:oneCellAnchor>
  <xdr:twoCellAnchor>
    <xdr:from>
      <xdr:col>23</xdr:col>
      <xdr:colOff>428625</xdr:colOff>
      <xdr:row>70</xdr:row>
      <xdr:rowOff>147755</xdr:rowOff>
    </xdr:from>
    <xdr:to>
      <xdr:col>23</xdr:col>
      <xdr:colOff>606425</xdr:colOff>
      <xdr:row>70</xdr:row>
      <xdr:rowOff>147755</xdr:rowOff>
    </xdr:to>
    <xdr:cxnSp macro="">
      <xdr:nvCxnSpPr>
        <xdr:cNvPr id="601" name="直線コネクタ 600"/>
        <xdr:cNvCxnSpPr/>
      </xdr:nvCxnSpPr>
      <xdr:spPr>
        <a:xfrm>
          <a:off x="16230600" y="12149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38768</xdr:rowOff>
    </xdr:from>
    <xdr:to>
      <xdr:col>23</xdr:col>
      <xdr:colOff>517525</xdr:colOff>
      <xdr:row>77</xdr:row>
      <xdr:rowOff>67517</xdr:rowOff>
    </xdr:to>
    <xdr:cxnSp macro="">
      <xdr:nvCxnSpPr>
        <xdr:cNvPr id="602" name="直線コネクタ 601"/>
        <xdr:cNvCxnSpPr/>
      </xdr:nvCxnSpPr>
      <xdr:spPr>
        <a:xfrm flipV="1">
          <a:off x="15481300" y="13240418"/>
          <a:ext cx="838200" cy="28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37144</xdr:rowOff>
    </xdr:from>
    <xdr:ext cx="534377" cy="259045"/>
    <xdr:sp macro="" textlink="">
      <xdr:nvSpPr>
        <xdr:cNvPr id="603" name="公債費平均値テキスト"/>
        <xdr:cNvSpPr txBox="1"/>
      </xdr:nvSpPr>
      <xdr:spPr>
        <a:xfrm>
          <a:off x="16370300" y="12724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66,106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14267</xdr:rowOff>
    </xdr:from>
    <xdr:to>
      <xdr:col>23</xdr:col>
      <xdr:colOff>568325</xdr:colOff>
      <xdr:row>75</xdr:row>
      <xdr:rowOff>115867</xdr:rowOff>
    </xdr:to>
    <xdr:sp macro="" textlink="">
      <xdr:nvSpPr>
        <xdr:cNvPr id="604" name="フローチャート : 判断 603"/>
        <xdr:cNvSpPr/>
      </xdr:nvSpPr>
      <xdr:spPr>
        <a:xfrm>
          <a:off x="16268700" y="1287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67517</xdr:rowOff>
    </xdr:from>
    <xdr:to>
      <xdr:col>22</xdr:col>
      <xdr:colOff>365125</xdr:colOff>
      <xdr:row>77</xdr:row>
      <xdr:rowOff>97975</xdr:rowOff>
    </xdr:to>
    <xdr:cxnSp macro="">
      <xdr:nvCxnSpPr>
        <xdr:cNvPr id="605" name="直線コネクタ 604"/>
        <xdr:cNvCxnSpPr/>
      </xdr:nvCxnSpPr>
      <xdr:spPr>
        <a:xfrm flipV="1">
          <a:off x="14592300" y="13269167"/>
          <a:ext cx="889000" cy="30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30269</xdr:rowOff>
    </xdr:from>
    <xdr:to>
      <xdr:col>22</xdr:col>
      <xdr:colOff>415925</xdr:colOff>
      <xdr:row>75</xdr:row>
      <xdr:rowOff>131869</xdr:rowOff>
    </xdr:to>
    <xdr:sp macro="" textlink="">
      <xdr:nvSpPr>
        <xdr:cNvPr id="606" name="フローチャート : 判断 605"/>
        <xdr:cNvSpPr/>
      </xdr:nvSpPr>
      <xdr:spPr>
        <a:xfrm>
          <a:off x="15430500" y="1288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148396</xdr:rowOff>
    </xdr:from>
    <xdr:ext cx="534377" cy="259045"/>
    <xdr:sp macro="" textlink="">
      <xdr:nvSpPr>
        <xdr:cNvPr id="607" name="テキスト ボックス 606"/>
        <xdr:cNvSpPr txBox="1"/>
      </xdr:nvSpPr>
      <xdr:spPr>
        <a:xfrm>
          <a:off x="15214111" y="1266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64,636</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97975</xdr:rowOff>
    </xdr:from>
    <xdr:to>
      <xdr:col>21</xdr:col>
      <xdr:colOff>161925</xdr:colOff>
      <xdr:row>77</xdr:row>
      <xdr:rowOff>116971</xdr:rowOff>
    </xdr:to>
    <xdr:cxnSp macro="">
      <xdr:nvCxnSpPr>
        <xdr:cNvPr id="608" name="直線コネクタ 607"/>
        <xdr:cNvCxnSpPr/>
      </xdr:nvCxnSpPr>
      <xdr:spPr>
        <a:xfrm flipV="1">
          <a:off x="13703300" y="13299625"/>
          <a:ext cx="889000" cy="1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36464</xdr:rowOff>
    </xdr:from>
    <xdr:to>
      <xdr:col>21</xdr:col>
      <xdr:colOff>212725</xdr:colOff>
      <xdr:row>75</xdr:row>
      <xdr:rowOff>138064</xdr:rowOff>
    </xdr:to>
    <xdr:sp macro="" textlink="">
      <xdr:nvSpPr>
        <xdr:cNvPr id="609" name="フローチャート : 判断 608"/>
        <xdr:cNvSpPr/>
      </xdr:nvSpPr>
      <xdr:spPr>
        <a:xfrm>
          <a:off x="14541500" y="1289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154591</xdr:rowOff>
    </xdr:from>
    <xdr:ext cx="534377" cy="259045"/>
    <xdr:sp macro="" textlink="">
      <xdr:nvSpPr>
        <xdr:cNvPr id="610" name="テキスト ボックス 609"/>
        <xdr:cNvSpPr txBox="1"/>
      </xdr:nvSpPr>
      <xdr:spPr>
        <a:xfrm>
          <a:off x="14325111" y="1267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64,067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116971</xdr:rowOff>
    </xdr:from>
    <xdr:to>
      <xdr:col>19</xdr:col>
      <xdr:colOff>644525</xdr:colOff>
      <xdr:row>77</xdr:row>
      <xdr:rowOff>118342</xdr:rowOff>
    </xdr:to>
    <xdr:cxnSp macro="">
      <xdr:nvCxnSpPr>
        <xdr:cNvPr id="611" name="直線コネクタ 610"/>
        <xdr:cNvCxnSpPr/>
      </xdr:nvCxnSpPr>
      <xdr:spPr>
        <a:xfrm flipV="1">
          <a:off x="12814300" y="13318621"/>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32632</xdr:rowOff>
    </xdr:from>
    <xdr:to>
      <xdr:col>20</xdr:col>
      <xdr:colOff>9525</xdr:colOff>
      <xdr:row>75</xdr:row>
      <xdr:rowOff>134232</xdr:rowOff>
    </xdr:to>
    <xdr:sp macro="" textlink="">
      <xdr:nvSpPr>
        <xdr:cNvPr id="612" name="フローチャート : 判断 611"/>
        <xdr:cNvSpPr/>
      </xdr:nvSpPr>
      <xdr:spPr>
        <a:xfrm>
          <a:off x="13652500" y="1289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150759</xdr:rowOff>
    </xdr:from>
    <xdr:ext cx="534377" cy="259045"/>
    <xdr:sp macro="" textlink="">
      <xdr:nvSpPr>
        <xdr:cNvPr id="613" name="テキスト ボックス 612"/>
        <xdr:cNvSpPr txBox="1"/>
      </xdr:nvSpPr>
      <xdr:spPr>
        <a:xfrm>
          <a:off x="13436111" y="1266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64,419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6985</xdr:rowOff>
    </xdr:from>
    <xdr:to>
      <xdr:col>18</xdr:col>
      <xdr:colOff>492125</xdr:colOff>
      <xdr:row>75</xdr:row>
      <xdr:rowOff>108585</xdr:rowOff>
    </xdr:to>
    <xdr:sp macro="" textlink="">
      <xdr:nvSpPr>
        <xdr:cNvPr id="614" name="フローチャート : 判断 613"/>
        <xdr:cNvSpPr/>
      </xdr:nvSpPr>
      <xdr:spPr>
        <a:xfrm>
          <a:off x="12763500" y="1286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125112</xdr:rowOff>
    </xdr:from>
    <xdr:ext cx="534377" cy="259045"/>
    <xdr:sp macro="" textlink="">
      <xdr:nvSpPr>
        <xdr:cNvPr id="615" name="テキスト ボックス 614"/>
        <xdr:cNvSpPr txBox="1"/>
      </xdr:nvSpPr>
      <xdr:spPr>
        <a:xfrm>
          <a:off x="12547111" y="1264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159418</xdr:rowOff>
    </xdr:from>
    <xdr:to>
      <xdr:col>23</xdr:col>
      <xdr:colOff>568325</xdr:colOff>
      <xdr:row>77</xdr:row>
      <xdr:rowOff>89568</xdr:rowOff>
    </xdr:to>
    <xdr:sp macro="" textlink="">
      <xdr:nvSpPr>
        <xdr:cNvPr id="621" name="円/楕円 620"/>
        <xdr:cNvSpPr/>
      </xdr:nvSpPr>
      <xdr:spPr>
        <a:xfrm>
          <a:off x="16268700" y="1318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137845</xdr:rowOff>
    </xdr:from>
    <xdr:ext cx="534377" cy="259045"/>
    <xdr:sp macro="" textlink="">
      <xdr:nvSpPr>
        <xdr:cNvPr id="622" name="公債費該当値テキスト"/>
        <xdr:cNvSpPr txBox="1"/>
      </xdr:nvSpPr>
      <xdr:spPr>
        <a:xfrm>
          <a:off x="16370300" y="13168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37,022</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16717</xdr:rowOff>
    </xdr:from>
    <xdr:to>
      <xdr:col>22</xdr:col>
      <xdr:colOff>415925</xdr:colOff>
      <xdr:row>77</xdr:row>
      <xdr:rowOff>118317</xdr:rowOff>
    </xdr:to>
    <xdr:sp macro="" textlink="">
      <xdr:nvSpPr>
        <xdr:cNvPr id="623" name="円/楕円 622"/>
        <xdr:cNvSpPr/>
      </xdr:nvSpPr>
      <xdr:spPr>
        <a:xfrm>
          <a:off x="15430500" y="1321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109444</xdr:rowOff>
    </xdr:from>
    <xdr:ext cx="534377" cy="259045"/>
    <xdr:sp macro="" textlink="">
      <xdr:nvSpPr>
        <xdr:cNvPr id="624" name="テキスト ボックス 623"/>
        <xdr:cNvSpPr txBox="1"/>
      </xdr:nvSpPr>
      <xdr:spPr>
        <a:xfrm>
          <a:off x="15214111" y="1331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34,381</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47175</xdr:rowOff>
    </xdr:from>
    <xdr:to>
      <xdr:col>21</xdr:col>
      <xdr:colOff>212725</xdr:colOff>
      <xdr:row>77</xdr:row>
      <xdr:rowOff>148775</xdr:rowOff>
    </xdr:to>
    <xdr:sp macro="" textlink="">
      <xdr:nvSpPr>
        <xdr:cNvPr id="625" name="円/楕円 624"/>
        <xdr:cNvSpPr/>
      </xdr:nvSpPr>
      <xdr:spPr>
        <a:xfrm>
          <a:off x="14541500" y="1324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139902</xdr:rowOff>
    </xdr:from>
    <xdr:ext cx="534377" cy="259045"/>
    <xdr:sp macro="" textlink="">
      <xdr:nvSpPr>
        <xdr:cNvPr id="626" name="テキスト ボックス 625"/>
        <xdr:cNvSpPr txBox="1"/>
      </xdr:nvSpPr>
      <xdr:spPr>
        <a:xfrm>
          <a:off x="14325111" y="1334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31,583</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66171</xdr:rowOff>
    </xdr:from>
    <xdr:to>
      <xdr:col>20</xdr:col>
      <xdr:colOff>9525</xdr:colOff>
      <xdr:row>77</xdr:row>
      <xdr:rowOff>167771</xdr:rowOff>
    </xdr:to>
    <xdr:sp macro="" textlink="">
      <xdr:nvSpPr>
        <xdr:cNvPr id="627" name="円/楕円 626"/>
        <xdr:cNvSpPr/>
      </xdr:nvSpPr>
      <xdr:spPr>
        <a:xfrm>
          <a:off x="13652500" y="1326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158898</xdr:rowOff>
    </xdr:from>
    <xdr:ext cx="534377" cy="259045"/>
    <xdr:sp macro="" textlink="">
      <xdr:nvSpPr>
        <xdr:cNvPr id="628" name="テキスト ボックス 627"/>
        <xdr:cNvSpPr txBox="1"/>
      </xdr:nvSpPr>
      <xdr:spPr>
        <a:xfrm>
          <a:off x="13436111" y="1336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29,838</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67542</xdr:rowOff>
    </xdr:from>
    <xdr:to>
      <xdr:col>18</xdr:col>
      <xdr:colOff>492125</xdr:colOff>
      <xdr:row>77</xdr:row>
      <xdr:rowOff>169142</xdr:rowOff>
    </xdr:to>
    <xdr:sp macro="" textlink="">
      <xdr:nvSpPr>
        <xdr:cNvPr id="629" name="円/楕円 628"/>
        <xdr:cNvSpPr/>
      </xdr:nvSpPr>
      <xdr:spPr>
        <a:xfrm>
          <a:off x="12763500" y="1326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160269</xdr:rowOff>
    </xdr:from>
    <xdr:ext cx="534377" cy="259045"/>
    <xdr:sp macro="" textlink="">
      <xdr:nvSpPr>
        <xdr:cNvPr id="630" name="テキスト ボックス 629"/>
        <xdr:cNvSpPr txBox="1"/>
      </xdr:nvSpPr>
      <xdr:spPr>
        <a:xfrm>
          <a:off x="12547111" y="1336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29,712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12,238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41" name="直線コネクタ 64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42" name="テキスト ボックス 641"/>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43" name="直線コネクタ 64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44" name="テキスト ボックス 643"/>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5" name="直線コネクタ 64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46" name="テキスト ボックス 645"/>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7" name="直線コネクタ 64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48" name="テキスト ボックス 647"/>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9" name="直線コネクタ 64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50" name="テキスト ボックス 649"/>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51" name="直線コネクタ 65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52" name="テキスト ボックス 651"/>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3" name="直線コネクタ 65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4" name="テキスト ボックス 65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63871</xdr:rowOff>
    </xdr:from>
    <xdr:to>
      <xdr:col>23</xdr:col>
      <xdr:colOff>516889</xdr:colOff>
      <xdr:row>99</xdr:row>
      <xdr:rowOff>94748</xdr:rowOff>
    </xdr:to>
    <xdr:cxnSp macro="">
      <xdr:nvCxnSpPr>
        <xdr:cNvPr id="656" name="直線コネクタ 655"/>
        <xdr:cNvCxnSpPr/>
      </xdr:nvCxnSpPr>
      <xdr:spPr>
        <a:xfrm flipV="1">
          <a:off x="16317595" y="15494371"/>
          <a:ext cx="1269" cy="157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98575</xdr:rowOff>
    </xdr:from>
    <xdr:ext cx="378565" cy="259045"/>
    <xdr:sp macro="" textlink="">
      <xdr:nvSpPr>
        <xdr:cNvPr id="657" name="積立金最小値テキスト"/>
        <xdr:cNvSpPr txBox="1"/>
      </xdr:nvSpPr>
      <xdr:spPr>
        <a:xfrm>
          <a:off x="16370300" y="17072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428625</xdr:colOff>
      <xdr:row>99</xdr:row>
      <xdr:rowOff>94748</xdr:rowOff>
    </xdr:from>
    <xdr:to>
      <xdr:col>23</xdr:col>
      <xdr:colOff>606425</xdr:colOff>
      <xdr:row>99</xdr:row>
      <xdr:rowOff>94748</xdr:rowOff>
    </xdr:to>
    <xdr:cxnSp macro="">
      <xdr:nvCxnSpPr>
        <xdr:cNvPr id="658" name="直線コネクタ 657"/>
        <xdr:cNvCxnSpPr/>
      </xdr:nvCxnSpPr>
      <xdr:spPr>
        <a:xfrm>
          <a:off x="16230600" y="17068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10548</xdr:rowOff>
    </xdr:from>
    <xdr:ext cx="534377" cy="259045"/>
    <xdr:sp macro="" textlink="">
      <xdr:nvSpPr>
        <xdr:cNvPr id="659" name="積立金最大値テキスト"/>
        <xdr:cNvSpPr txBox="1"/>
      </xdr:nvSpPr>
      <xdr:spPr>
        <a:xfrm>
          <a:off x="16370300" y="1526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96,644</a:t>
          </a:r>
          <a:endParaRPr kumimoji="1" lang="ja-JP" altLang="en-US" sz="1000" b="1">
            <a:latin typeface="ＭＳ Ｐゴシック"/>
          </a:endParaRPr>
        </a:p>
      </xdr:txBody>
    </xdr:sp>
    <xdr:clientData/>
  </xdr:oneCellAnchor>
  <xdr:twoCellAnchor>
    <xdr:from>
      <xdr:col>23</xdr:col>
      <xdr:colOff>428625</xdr:colOff>
      <xdr:row>90</xdr:row>
      <xdr:rowOff>63871</xdr:rowOff>
    </xdr:from>
    <xdr:to>
      <xdr:col>23</xdr:col>
      <xdr:colOff>606425</xdr:colOff>
      <xdr:row>90</xdr:row>
      <xdr:rowOff>63871</xdr:rowOff>
    </xdr:to>
    <xdr:cxnSp macro="">
      <xdr:nvCxnSpPr>
        <xdr:cNvPr id="660" name="直線コネクタ 659"/>
        <xdr:cNvCxnSpPr/>
      </xdr:nvCxnSpPr>
      <xdr:spPr>
        <a:xfrm>
          <a:off x="16230600" y="15494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79676</xdr:rowOff>
    </xdr:from>
    <xdr:to>
      <xdr:col>23</xdr:col>
      <xdr:colOff>517525</xdr:colOff>
      <xdr:row>98</xdr:row>
      <xdr:rowOff>139815</xdr:rowOff>
    </xdr:to>
    <xdr:cxnSp macro="">
      <xdr:nvCxnSpPr>
        <xdr:cNvPr id="661" name="直線コネクタ 660"/>
        <xdr:cNvCxnSpPr/>
      </xdr:nvCxnSpPr>
      <xdr:spPr>
        <a:xfrm flipV="1">
          <a:off x="15481300" y="16881776"/>
          <a:ext cx="838200" cy="6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43229</xdr:rowOff>
    </xdr:from>
    <xdr:ext cx="534377" cy="259045"/>
    <xdr:sp macro="" textlink="">
      <xdr:nvSpPr>
        <xdr:cNvPr id="662" name="積立金平均値テキスト"/>
        <xdr:cNvSpPr txBox="1"/>
      </xdr:nvSpPr>
      <xdr:spPr>
        <a:xfrm>
          <a:off x="16370300" y="16502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20352</xdr:rowOff>
    </xdr:from>
    <xdr:to>
      <xdr:col>23</xdr:col>
      <xdr:colOff>568325</xdr:colOff>
      <xdr:row>97</xdr:row>
      <xdr:rowOff>121952</xdr:rowOff>
    </xdr:to>
    <xdr:sp macro="" textlink="">
      <xdr:nvSpPr>
        <xdr:cNvPr id="663" name="フローチャート : 判断 662"/>
        <xdr:cNvSpPr/>
      </xdr:nvSpPr>
      <xdr:spPr>
        <a:xfrm>
          <a:off x="16268700" y="1665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90959</xdr:rowOff>
    </xdr:from>
    <xdr:to>
      <xdr:col>22</xdr:col>
      <xdr:colOff>365125</xdr:colOff>
      <xdr:row>98</xdr:row>
      <xdr:rowOff>139815</xdr:rowOff>
    </xdr:to>
    <xdr:cxnSp macro="">
      <xdr:nvCxnSpPr>
        <xdr:cNvPr id="664" name="直線コネクタ 663"/>
        <xdr:cNvCxnSpPr/>
      </xdr:nvCxnSpPr>
      <xdr:spPr>
        <a:xfrm>
          <a:off x="14592300" y="16378709"/>
          <a:ext cx="889000" cy="563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170968</xdr:rowOff>
    </xdr:from>
    <xdr:to>
      <xdr:col>22</xdr:col>
      <xdr:colOff>415925</xdr:colOff>
      <xdr:row>98</xdr:row>
      <xdr:rowOff>101118</xdr:rowOff>
    </xdr:to>
    <xdr:sp macro="" textlink="">
      <xdr:nvSpPr>
        <xdr:cNvPr id="665" name="フローチャート : 判断 664"/>
        <xdr:cNvSpPr/>
      </xdr:nvSpPr>
      <xdr:spPr>
        <a:xfrm>
          <a:off x="15430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117645</xdr:rowOff>
    </xdr:from>
    <xdr:ext cx="534377" cy="259045"/>
    <xdr:sp macro="" textlink="">
      <xdr:nvSpPr>
        <xdr:cNvPr id="666" name="テキスト ボックス 665"/>
        <xdr:cNvSpPr txBox="1"/>
      </xdr:nvSpPr>
      <xdr:spPr>
        <a:xfrm>
          <a:off x="15214111" y="1657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13,474</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90959</xdr:rowOff>
    </xdr:from>
    <xdr:to>
      <xdr:col>21</xdr:col>
      <xdr:colOff>161925</xdr:colOff>
      <xdr:row>97</xdr:row>
      <xdr:rowOff>132499</xdr:rowOff>
    </xdr:to>
    <xdr:cxnSp macro="">
      <xdr:nvCxnSpPr>
        <xdr:cNvPr id="667" name="直線コネクタ 666"/>
        <xdr:cNvCxnSpPr/>
      </xdr:nvCxnSpPr>
      <xdr:spPr>
        <a:xfrm flipV="1">
          <a:off x="13703300" y="16378709"/>
          <a:ext cx="889000" cy="38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16956</xdr:rowOff>
    </xdr:from>
    <xdr:to>
      <xdr:col>21</xdr:col>
      <xdr:colOff>212725</xdr:colOff>
      <xdr:row>97</xdr:row>
      <xdr:rowOff>118556</xdr:rowOff>
    </xdr:to>
    <xdr:sp macro="" textlink="">
      <xdr:nvSpPr>
        <xdr:cNvPr id="668" name="フローチャート : 判断 667"/>
        <xdr:cNvSpPr/>
      </xdr:nvSpPr>
      <xdr:spPr>
        <a:xfrm>
          <a:off x="14541500" y="1664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109683</xdr:rowOff>
    </xdr:from>
    <xdr:ext cx="534377" cy="259045"/>
    <xdr:sp macro="" textlink="">
      <xdr:nvSpPr>
        <xdr:cNvPr id="669" name="テキスト ボックス 668"/>
        <xdr:cNvSpPr txBox="1"/>
      </xdr:nvSpPr>
      <xdr:spPr>
        <a:xfrm>
          <a:off x="14325111" y="1674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22,906</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132499</xdr:rowOff>
    </xdr:from>
    <xdr:to>
      <xdr:col>19</xdr:col>
      <xdr:colOff>644525</xdr:colOff>
      <xdr:row>98</xdr:row>
      <xdr:rowOff>52538</xdr:rowOff>
    </xdr:to>
    <xdr:cxnSp macro="">
      <xdr:nvCxnSpPr>
        <xdr:cNvPr id="670" name="直線コネクタ 669"/>
        <xdr:cNvCxnSpPr/>
      </xdr:nvCxnSpPr>
      <xdr:spPr>
        <a:xfrm flipV="1">
          <a:off x="12814300" y="16763149"/>
          <a:ext cx="889000" cy="9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86385</xdr:rowOff>
    </xdr:from>
    <xdr:to>
      <xdr:col>20</xdr:col>
      <xdr:colOff>9525</xdr:colOff>
      <xdr:row>97</xdr:row>
      <xdr:rowOff>16535</xdr:rowOff>
    </xdr:to>
    <xdr:sp macro="" textlink="">
      <xdr:nvSpPr>
        <xdr:cNvPr id="671" name="フローチャート : 判断 670"/>
        <xdr:cNvSpPr/>
      </xdr:nvSpPr>
      <xdr:spPr>
        <a:xfrm>
          <a:off x="13652500" y="1654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33062</xdr:rowOff>
    </xdr:from>
    <xdr:ext cx="534377" cy="259045"/>
    <xdr:sp macro="" textlink="">
      <xdr:nvSpPr>
        <xdr:cNvPr id="672" name="テキスト ボックス 671"/>
        <xdr:cNvSpPr txBox="1"/>
      </xdr:nvSpPr>
      <xdr:spPr>
        <a:xfrm>
          <a:off x="13436111" y="16320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80817</xdr:rowOff>
    </xdr:from>
    <xdr:to>
      <xdr:col>18</xdr:col>
      <xdr:colOff>492125</xdr:colOff>
      <xdr:row>97</xdr:row>
      <xdr:rowOff>10967</xdr:rowOff>
    </xdr:to>
    <xdr:sp macro="" textlink="">
      <xdr:nvSpPr>
        <xdr:cNvPr id="673" name="フローチャート : 判断 672"/>
        <xdr:cNvSpPr/>
      </xdr:nvSpPr>
      <xdr:spPr>
        <a:xfrm>
          <a:off x="12763500" y="16540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27494</xdr:rowOff>
    </xdr:from>
    <xdr:ext cx="534377" cy="259045"/>
    <xdr:sp macro="" textlink="">
      <xdr:nvSpPr>
        <xdr:cNvPr id="674" name="テキスト ボックス 673"/>
        <xdr:cNvSpPr txBox="1"/>
      </xdr:nvSpPr>
      <xdr:spPr>
        <a:xfrm>
          <a:off x="12547111" y="1631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29,495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5" name="テキスト ボックス 67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6" name="テキスト ボックス 67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7" name="テキスト ボックス 67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8" name="テキスト ボックス 67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9" name="テキスト ボックス 67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28876</xdr:rowOff>
    </xdr:from>
    <xdr:to>
      <xdr:col>23</xdr:col>
      <xdr:colOff>568325</xdr:colOff>
      <xdr:row>98</xdr:row>
      <xdr:rowOff>130476</xdr:rowOff>
    </xdr:to>
    <xdr:sp macro="" textlink="">
      <xdr:nvSpPr>
        <xdr:cNvPr id="680" name="円/楕円 679"/>
        <xdr:cNvSpPr/>
      </xdr:nvSpPr>
      <xdr:spPr>
        <a:xfrm>
          <a:off x="16268700" y="1683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7303</xdr:rowOff>
    </xdr:from>
    <xdr:ext cx="534377" cy="259045"/>
    <xdr:sp macro="" textlink="">
      <xdr:nvSpPr>
        <xdr:cNvPr id="681" name="積立金該当値テキスト"/>
        <xdr:cNvSpPr txBox="1"/>
      </xdr:nvSpPr>
      <xdr:spPr>
        <a:xfrm>
          <a:off x="16370300" y="1680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11,676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89015</xdr:rowOff>
    </xdr:from>
    <xdr:to>
      <xdr:col>22</xdr:col>
      <xdr:colOff>415925</xdr:colOff>
      <xdr:row>99</xdr:row>
      <xdr:rowOff>19165</xdr:rowOff>
    </xdr:to>
    <xdr:sp macro="" textlink="">
      <xdr:nvSpPr>
        <xdr:cNvPr id="682" name="円/楕円 681"/>
        <xdr:cNvSpPr/>
      </xdr:nvSpPr>
      <xdr:spPr>
        <a:xfrm>
          <a:off x="15430500" y="1689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10292</xdr:rowOff>
    </xdr:from>
    <xdr:ext cx="469744" cy="259045"/>
    <xdr:sp macro="" textlink="">
      <xdr:nvSpPr>
        <xdr:cNvPr id="683" name="テキスト ボックス 682"/>
        <xdr:cNvSpPr txBox="1"/>
      </xdr:nvSpPr>
      <xdr:spPr>
        <a:xfrm>
          <a:off x="15246427" y="16983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7,993</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40159</xdr:rowOff>
    </xdr:from>
    <xdr:to>
      <xdr:col>21</xdr:col>
      <xdr:colOff>212725</xdr:colOff>
      <xdr:row>95</xdr:row>
      <xdr:rowOff>141759</xdr:rowOff>
    </xdr:to>
    <xdr:sp macro="" textlink="">
      <xdr:nvSpPr>
        <xdr:cNvPr id="684" name="円/楕円 683"/>
        <xdr:cNvSpPr/>
      </xdr:nvSpPr>
      <xdr:spPr>
        <a:xfrm>
          <a:off x="14541500" y="1632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158286</xdr:rowOff>
    </xdr:from>
    <xdr:ext cx="534377" cy="259045"/>
    <xdr:sp macro="" textlink="">
      <xdr:nvSpPr>
        <xdr:cNvPr id="685" name="テキスト ボックス 684"/>
        <xdr:cNvSpPr txBox="1"/>
      </xdr:nvSpPr>
      <xdr:spPr>
        <a:xfrm>
          <a:off x="14325111" y="16103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42,485</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81699</xdr:rowOff>
    </xdr:from>
    <xdr:to>
      <xdr:col>20</xdr:col>
      <xdr:colOff>9525</xdr:colOff>
      <xdr:row>98</xdr:row>
      <xdr:rowOff>11849</xdr:rowOff>
    </xdr:to>
    <xdr:sp macro="" textlink="">
      <xdr:nvSpPr>
        <xdr:cNvPr id="686" name="円/楕円 685"/>
        <xdr:cNvSpPr/>
      </xdr:nvSpPr>
      <xdr:spPr>
        <a:xfrm>
          <a:off x="13652500" y="1671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2976</xdr:rowOff>
    </xdr:from>
    <xdr:ext cx="534377" cy="259045"/>
    <xdr:sp macro="" textlink="">
      <xdr:nvSpPr>
        <xdr:cNvPr id="687" name="テキスト ボックス 686"/>
        <xdr:cNvSpPr txBox="1"/>
      </xdr:nvSpPr>
      <xdr:spPr>
        <a:xfrm>
          <a:off x="13436111" y="1680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18,941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1738</xdr:rowOff>
    </xdr:from>
    <xdr:to>
      <xdr:col>18</xdr:col>
      <xdr:colOff>492125</xdr:colOff>
      <xdr:row>98</xdr:row>
      <xdr:rowOff>103338</xdr:rowOff>
    </xdr:to>
    <xdr:sp macro="" textlink="">
      <xdr:nvSpPr>
        <xdr:cNvPr id="688" name="円/楕円 687"/>
        <xdr:cNvSpPr/>
      </xdr:nvSpPr>
      <xdr:spPr>
        <a:xfrm>
          <a:off x="12763500" y="1680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94465</xdr:rowOff>
    </xdr:from>
    <xdr:ext cx="534377" cy="259045"/>
    <xdr:sp macro="" textlink="">
      <xdr:nvSpPr>
        <xdr:cNvPr id="689" name="テキスト ボックス 688"/>
        <xdr:cNvSpPr txBox="1"/>
      </xdr:nvSpPr>
      <xdr:spPr>
        <a:xfrm>
          <a:off x="12547111" y="1689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13,338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1" name="正方形/長方形 69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2" name="正方形/長方形 69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3" name="正方形/長方形 69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4" name="正方形/長方形 69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5" name="正方形/長方形 69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6" name="正方形/長方形 69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7" name="正方形/長方形 69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8" name="テキスト ボックス 69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9" name="直線コネクタ 69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0" name="直線コネクタ 69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1" name="テキスト ボックス 70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2" name="直線コネクタ 70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3" name="テキスト ボックス 70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4" name="直線コネクタ 70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5" name="テキスト ボックス 70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6" name="直線コネクタ 70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7" name="テキスト ボックス 70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9" name="テキスト ボックス 70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34498</xdr:rowOff>
    </xdr:from>
    <xdr:to>
      <xdr:col>32</xdr:col>
      <xdr:colOff>186689</xdr:colOff>
      <xdr:row>38</xdr:row>
      <xdr:rowOff>139700</xdr:rowOff>
    </xdr:to>
    <xdr:cxnSp macro="">
      <xdr:nvCxnSpPr>
        <xdr:cNvPr id="711" name="直線コネクタ 710"/>
        <xdr:cNvCxnSpPr/>
      </xdr:nvCxnSpPr>
      <xdr:spPr>
        <a:xfrm flipV="1">
          <a:off x="22159595" y="5177998"/>
          <a:ext cx="1269" cy="147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3" name="直線コネクタ 71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152625</xdr:rowOff>
    </xdr:from>
    <xdr:ext cx="534377" cy="259045"/>
    <xdr:sp macro="" textlink="">
      <xdr:nvSpPr>
        <xdr:cNvPr id="714" name="投資及び出資金最大値テキスト"/>
        <xdr:cNvSpPr txBox="1"/>
      </xdr:nvSpPr>
      <xdr:spPr>
        <a:xfrm>
          <a:off x="22212300" y="4953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32,301</a:t>
          </a:r>
          <a:endParaRPr kumimoji="1" lang="ja-JP" altLang="en-US" sz="1000" b="1">
            <a:latin typeface="ＭＳ Ｐゴシック"/>
          </a:endParaRPr>
        </a:p>
      </xdr:txBody>
    </xdr:sp>
    <xdr:clientData/>
  </xdr:oneCellAnchor>
  <xdr:twoCellAnchor>
    <xdr:from>
      <xdr:col>32</xdr:col>
      <xdr:colOff>98425</xdr:colOff>
      <xdr:row>30</xdr:row>
      <xdr:rowOff>34498</xdr:rowOff>
    </xdr:from>
    <xdr:to>
      <xdr:col>32</xdr:col>
      <xdr:colOff>276225</xdr:colOff>
      <xdr:row>30</xdr:row>
      <xdr:rowOff>34498</xdr:rowOff>
    </xdr:to>
    <xdr:cxnSp macro="">
      <xdr:nvCxnSpPr>
        <xdr:cNvPr id="715" name="直線コネクタ 714"/>
        <xdr:cNvCxnSpPr/>
      </xdr:nvCxnSpPr>
      <xdr:spPr>
        <a:xfrm>
          <a:off x="22072600" y="517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127584</xdr:rowOff>
    </xdr:from>
    <xdr:to>
      <xdr:col>32</xdr:col>
      <xdr:colOff>187325</xdr:colOff>
      <xdr:row>38</xdr:row>
      <xdr:rowOff>130556</xdr:rowOff>
    </xdr:to>
    <xdr:cxnSp macro="">
      <xdr:nvCxnSpPr>
        <xdr:cNvPr id="716" name="直線コネクタ 715"/>
        <xdr:cNvCxnSpPr/>
      </xdr:nvCxnSpPr>
      <xdr:spPr>
        <a:xfrm>
          <a:off x="21323300" y="6642684"/>
          <a:ext cx="8382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153702</xdr:rowOff>
    </xdr:from>
    <xdr:ext cx="469744" cy="259045"/>
    <xdr:sp macro="" textlink="">
      <xdr:nvSpPr>
        <xdr:cNvPr id="717" name="投資及び出資金平均値テキスト"/>
        <xdr:cNvSpPr txBox="1"/>
      </xdr:nvSpPr>
      <xdr:spPr>
        <a:xfrm>
          <a:off x="22212300" y="6325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130825</xdr:rowOff>
    </xdr:from>
    <xdr:to>
      <xdr:col>32</xdr:col>
      <xdr:colOff>238125</xdr:colOff>
      <xdr:row>38</xdr:row>
      <xdr:rowOff>60975</xdr:rowOff>
    </xdr:to>
    <xdr:sp macro="" textlink="">
      <xdr:nvSpPr>
        <xdr:cNvPr id="718" name="フローチャート : 判断 717"/>
        <xdr:cNvSpPr/>
      </xdr:nvSpPr>
      <xdr:spPr>
        <a:xfrm>
          <a:off x="22110700" y="647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123972</xdr:rowOff>
    </xdr:from>
    <xdr:to>
      <xdr:col>31</xdr:col>
      <xdr:colOff>34925</xdr:colOff>
      <xdr:row>38</xdr:row>
      <xdr:rowOff>127584</xdr:rowOff>
    </xdr:to>
    <xdr:cxnSp macro="">
      <xdr:nvCxnSpPr>
        <xdr:cNvPr id="719" name="直線コネクタ 718"/>
        <xdr:cNvCxnSpPr/>
      </xdr:nvCxnSpPr>
      <xdr:spPr>
        <a:xfrm>
          <a:off x="20434300" y="6639072"/>
          <a:ext cx="889000" cy="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132562</xdr:rowOff>
    </xdr:from>
    <xdr:to>
      <xdr:col>31</xdr:col>
      <xdr:colOff>85725</xdr:colOff>
      <xdr:row>38</xdr:row>
      <xdr:rowOff>62712</xdr:rowOff>
    </xdr:to>
    <xdr:sp macro="" textlink="">
      <xdr:nvSpPr>
        <xdr:cNvPr id="720" name="フローチャート : 判断 719"/>
        <xdr:cNvSpPr/>
      </xdr:nvSpPr>
      <xdr:spPr>
        <a:xfrm>
          <a:off x="21272500" y="647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79239</xdr:rowOff>
    </xdr:from>
    <xdr:ext cx="469744" cy="259045"/>
    <xdr:sp macro="" textlink="">
      <xdr:nvSpPr>
        <xdr:cNvPr id="721" name="テキスト ボックス 720"/>
        <xdr:cNvSpPr txBox="1"/>
      </xdr:nvSpPr>
      <xdr:spPr>
        <a:xfrm>
          <a:off x="21088427" y="625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121275</xdr:rowOff>
    </xdr:from>
    <xdr:to>
      <xdr:col>29</xdr:col>
      <xdr:colOff>517525</xdr:colOff>
      <xdr:row>38</xdr:row>
      <xdr:rowOff>123972</xdr:rowOff>
    </xdr:to>
    <xdr:cxnSp macro="">
      <xdr:nvCxnSpPr>
        <xdr:cNvPr id="722" name="直線コネクタ 721"/>
        <xdr:cNvCxnSpPr/>
      </xdr:nvCxnSpPr>
      <xdr:spPr>
        <a:xfrm>
          <a:off x="19545300" y="6636375"/>
          <a:ext cx="889000" cy="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158714</xdr:rowOff>
    </xdr:from>
    <xdr:to>
      <xdr:col>29</xdr:col>
      <xdr:colOff>568325</xdr:colOff>
      <xdr:row>38</xdr:row>
      <xdr:rowOff>88864</xdr:rowOff>
    </xdr:to>
    <xdr:sp macro="" textlink="">
      <xdr:nvSpPr>
        <xdr:cNvPr id="723" name="フローチャート : 判断 722"/>
        <xdr:cNvSpPr/>
      </xdr:nvSpPr>
      <xdr:spPr>
        <a:xfrm>
          <a:off x="20383500" y="650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105391</xdr:rowOff>
    </xdr:from>
    <xdr:ext cx="469744" cy="259045"/>
    <xdr:sp macro="" textlink="">
      <xdr:nvSpPr>
        <xdr:cNvPr id="724" name="テキスト ボックス 723"/>
        <xdr:cNvSpPr txBox="1"/>
      </xdr:nvSpPr>
      <xdr:spPr>
        <a:xfrm>
          <a:off x="20199427" y="627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121275</xdr:rowOff>
    </xdr:from>
    <xdr:to>
      <xdr:col>28</xdr:col>
      <xdr:colOff>314325</xdr:colOff>
      <xdr:row>38</xdr:row>
      <xdr:rowOff>122098</xdr:rowOff>
    </xdr:to>
    <xdr:cxnSp macro="">
      <xdr:nvCxnSpPr>
        <xdr:cNvPr id="725" name="直線コネクタ 724"/>
        <xdr:cNvCxnSpPr/>
      </xdr:nvCxnSpPr>
      <xdr:spPr>
        <a:xfrm flipV="1">
          <a:off x="18656300" y="6636375"/>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2535</xdr:rowOff>
    </xdr:from>
    <xdr:to>
      <xdr:col>28</xdr:col>
      <xdr:colOff>365125</xdr:colOff>
      <xdr:row>38</xdr:row>
      <xdr:rowOff>104135</xdr:rowOff>
    </xdr:to>
    <xdr:sp macro="" textlink="">
      <xdr:nvSpPr>
        <xdr:cNvPr id="726" name="フローチャート : 判断 725"/>
        <xdr:cNvSpPr/>
      </xdr:nvSpPr>
      <xdr:spPr>
        <a:xfrm>
          <a:off x="19494500" y="651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120662</xdr:rowOff>
    </xdr:from>
    <xdr:ext cx="469744" cy="259045"/>
    <xdr:sp macro="" textlink="">
      <xdr:nvSpPr>
        <xdr:cNvPr id="727" name="テキスト ボックス 726"/>
        <xdr:cNvSpPr txBox="1"/>
      </xdr:nvSpPr>
      <xdr:spPr>
        <a:xfrm>
          <a:off x="19310427" y="629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935</xdr:rowOff>
    </xdr:from>
    <xdr:to>
      <xdr:col>27</xdr:col>
      <xdr:colOff>161925</xdr:colOff>
      <xdr:row>38</xdr:row>
      <xdr:rowOff>102535</xdr:rowOff>
    </xdr:to>
    <xdr:sp macro="" textlink="">
      <xdr:nvSpPr>
        <xdr:cNvPr id="728" name="フローチャート : 判断 727"/>
        <xdr:cNvSpPr/>
      </xdr:nvSpPr>
      <xdr:spPr>
        <a:xfrm>
          <a:off x="18605500" y="651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119062</xdr:rowOff>
    </xdr:from>
    <xdr:ext cx="469744" cy="259045"/>
    <xdr:sp macro="" textlink="">
      <xdr:nvSpPr>
        <xdr:cNvPr id="729" name="テキスト ボックス 728"/>
        <xdr:cNvSpPr txBox="1"/>
      </xdr:nvSpPr>
      <xdr:spPr>
        <a:xfrm>
          <a:off x="18421427" y="6291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79756</xdr:rowOff>
    </xdr:from>
    <xdr:to>
      <xdr:col>32</xdr:col>
      <xdr:colOff>238125</xdr:colOff>
      <xdr:row>39</xdr:row>
      <xdr:rowOff>9906</xdr:rowOff>
    </xdr:to>
    <xdr:sp macro="" textlink="">
      <xdr:nvSpPr>
        <xdr:cNvPr id="735" name="円/楕円 734"/>
        <xdr:cNvSpPr/>
      </xdr:nvSpPr>
      <xdr:spPr>
        <a:xfrm>
          <a:off x="22110700" y="65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166133</xdr:rowOff>
    </xdr:from>
    <xdr:ext cx="378565" cy="259045"/>
    <xdr:sp macro="" textlink="">
      <xdr:nvSpPr>
        <xdr:cNvPr id="736" name="投資及び出資金該当値テキスト"/>
        <xdr:cNvSpPr txBox="1"/>
      </xdr:nvSpPr>
      <xdr:spPr>
        <a:xfrm>
          <a:off x="22212300" y="6509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76784</xdr:rowOff>
    </xdr:from>
    <xdr:to>
      <xdr:col>31</xdr:col>
      <xdr:colOff>85725</xdr:colOff>
      <xdr:row>39</xdr:row>
      <xdr:rowOff>6934</xdr:rowOff>
    </xdr:to>
    <xdr:sp macro="" textlink="">
      <xdr:nvSpPr>
        <xdr:cNvPr id="737" name="円/楕円 736"/>
        <xdr:cNvSpPr/>
      </xdr:nvSpPr>
      <xdr:spPr>
        <a:xfrm>
          <a:off x="21272500" y="659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169511</xdr:rowOff>
    </xdr:from>
    <xdr:ext cx="378565" cy="259045"/>
    <xdr:sp macro="" textlink="">
      <xdr:nvSpPr>
        <xdr:cNvPr id="738" name="テキスト ボックス 737"/>
        <xdr:cNvSpPr txBox="1"/>
      </xdr:nvSpPr>
      <xdr:spPr>
        <a:xfrm>
          <a:off x="21134017" y="6684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73172</xdr:rowOff>
    </xdr:from>
    <xdr:to>
      <xdr:col>29</xdr:col>
      <xdr:colOff>568325</xdr:colOff>
      <xdr:row>39</xdr:row>
      <xdr:rowOff>3322</xdr:rowOff>
    </xdr:to>
    <xdr:sp macro="" textlink="">
      <xdr:nvSpPr>
        <xdr:cNvPr id="739" name="円/楕円 738"/>
        <xdr:cNvSpPr/>
      </xdr:nvSpPr>
      <xdr:spPr>
        <a:xfrm>
          <a:off x="20383500" y="658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165899</xdr:rowOff>
    </xdr:from>
    <xdr:ext cx="378565" cy="259045"/>
    <xdr:sp macro="" textlink="">
      <xdr:nvSpPr>
        <xdr:cNvPr id="740" name="テキスト ボックス 739"/>
        <xdr:cNvSpPr txBox="1"/>
      </xdr:nvSpPr>
      <xdr:spPr>
        <a:xfrm>
          <a:off x="20245017" y="6680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70475</xdr:rowOff>
    </xdr:from>
    <xdr:to>
      <xdr:col>28</xdr:col>
      <xdr:colOff>365125</xdr:colOff>
      <xdr:row>39</xdr:row>
      <xdr:rowOff>625</xdr:rowOff>
    </xdr:to>
    <xdr:sp macro="" textlink="">
      <xdr:nvSpPr>
        <xdr:cNvPr id="741" name="円/楕円 740"/>
        <xdr:cNvSpPr/>
      </xdr:nvSpPr>
      <xdr:spPr>
        <a:xfrm>
          <a:off x="19494500" y="658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163202</xdr:rowOff>
    </xdr:from>
    <xdr:ext cx="378565" cy="259045"/>
    <xdr:sp macro="" textlink="">
      <xdr:nvSpPr>
        <xdr:cNvPr id="742" name="テキスト ボックス 741"/>
        <xdr:cNvSpPr txBox="1"/>
      </xdr:nvSpPr>
      <xdr:spPr>
        <a:xfrm>
          <a:off x="19356017" y="6678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71298</xdr:rowOff>
    </xdr:from>
    <xdr:to>
      <xdr:col>27</xdr:col>
      <xdr:colOff>161925</xdr:colOff>
      <xdr:row>39</xdr:row>
      <xdr:rowOff>1448</xdr:rowOff>
    </xdr:to>
    <xdr:sp macro="" textlink="">
      <xdr:nvSpPr>
        <xdr:cNvPr id="743" name="円/楕円 742"/>
        <xdr:cNvSpPr/>
      </xdr:nvSpPr>
      <xdr:spPr>
        <a:xfrm>
          <a:off x="18605500" y="658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164025</xdr:rowOff>
    </xdr:from>
    <xdr:ext cx="378565" cy="259045"/>
    <xdr:sp macro="" textlink="">
      <xdr:nvSpPr>
        <xdr:cNvPr id="744" name="テキスト ボックス 743"/>
        <xdr:cNvSpPr txBox="1"/>
      </xdr:nvSpPr>
      <xdr:spPr>
        <a:xfrm>
          <a:off x="18467017" y="6679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6" name="正方形/長方形 74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7" name="正方形/長方形 74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8" name="正方形/長方形 74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9" name="正方形/長方形 74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0" name="正方形/長方形 74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1" name="正方形/長方形 75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2" name="正方形/長方形 75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3" name="テキスト ボックス 75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4" name="直線コネクタ 75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5" name="直線コネクタ 75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6" name="テキスト ボックス 75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7" name="直線コネクタ 75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8" name="テキスト ボックス 75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9" name="直線コネクタ 75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0" name="テキスト ボックス 75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1" name="直線コネクタ 76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2" name="テキスト ボックス 76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4" name="テキスト ボックス 76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42865</xdr:rowOff>
    </xdr:from>
    <xdr:to>
      <xdr:col>32</xdr:col>
      <xdr:colOff>186689</xdr:colOff>
      <xdr:row>58</xdr:row>
      <xdr:rowOff>139700</xdr:rowOff>
    </xdr:to>
    <xdr:cxnSp macro="">
      <xdr:nvCxnSpPr>
        <xdr:cNvPr id="766" name="直線コネクタ 765"/>
        <xdr:cNvCxnSpPr/>
      </xdr:nvCxnSpPr>
      <xdr:spPr>
        <a:xfrm flipV="1">
          <a:off x="22159595" y="8786815"/>
          <a:ext cx="1269" cy="1296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8" name="直線コネクタ 76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160992</xdr:rowOff>
    </xdr:from>
    <xdr:ext cx="534377" cy="259045"/>
    <xdr:sp macro="" textlink="">
      <xdr:nvSpPr>
        <xdr:cNvPr id="769" name="貸付金最大値テキスト"/>
        <xdr:cNvSpPr txBox="1"/>
      </xdr:nvSpPr>
      <xdr:spPr>
        <a:xfrm>
          <a:off x="22212300" y="856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28,368</a:t>
          </a:r>
          <a:endParaRPr kumimoji="1" lang="ja-JP" altLang="en-US" sz="1000" b="1">
            <a:latin typeface="ＭＳ Ｐゴシック"/>
          </a:endParaRPr>
        </a:p>
      </xdr:txBody>
    </xdr:sp>
    <xdr:clientData/>
  </xdr:oneCellAnchor>
  <xdr:twoCellAnchor>
    <xdr:from>
      <xdr:col>32</xdr:col>
      <xdr:colOff>98425</xdr:colOff>
      <xdr:row>51</xdr:row>
      <xdr:rowOff>42865</xdr:rowOff>
    </xdr:from>
    <xdr:to>
      <xdr:col>32</xdr:col>
      <xdr:colOff>276225</xdr:colOff>
      <xdr:row>51</xdr:row>
      <xdr:rowOff>42865</xdr:rowOff>
    </xdr:to>
    <xdr:cxnSp macro="">
      <xdr:nvCxnSpPr>
        <xdr:cNvPr id="770" name="直線コネクタ 769"/>
        <xdr:cNvCxnSpPr/>
      </xdr:nvCxnSpPr>
      <xdr:spPr>
        <a:xfrm>
          <a:off x="22072600" y="878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117115</xdr:rowOff>
    </xdr:from>
    <xdr:to>
      <xdr:col>32</xdr:col>
      <xdr:colOff>187325</xdr:colOff>
      <xdr:row>58</xdr:row>
      <xdr:rowOff>122007</xdr:rowOff>
    </xdr:to>
    <xdr:cxnSp macro="">
      <xdr:nvCxnSpPr>
        <xdr:cNvPr id="771" name="直線コネクタ 770"/>
        <xdr:cNvCxnSpPr/>
      </xdr:nvCxnSpPr>
      <xdr:spPr>
        <a:xfrm>
          <a:off x="21323300" y="10061215"/>
          <a:ext cx="838200" cy="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76709</xdr:rowOff>
    </xdr:from>
    <xdr:ext cx="469744" cy="259045"/>
    <xdr:sp macro="" textlink="">
      <xdr:nvSpPr>
        <xdr:cNvPr id="772" name="貸付金平均値テキスト"/>
        <xdr:cNvSpPr txBox="1"/>
      </xdr:nvSpPr>
      <xdr:spPr>
        <a:xfrm>
          <a:off x="22212300" y="96779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53832</xdr:rowOff>
    </xdr:from>
    <xdr:to>
      <xdr:col>32</xdr:col>
      <xdr:colOff>238125</xdr:colOff>
      <xdr:row>57</xdr:row>
      <xdr:rowOff>155432</xdr:rowOff>
    </xdr:to>
    <xdr:sp macro="" textlink="">
      <xdr:nvSpPr>
        <xdr:cNvPr id="773" name="フローチャート : 判断 772"/>
        <xdr:cNvSpPr/>
      </xdr:nvSpPr>
      <xdr:spPr>
        <a:xfrm>
          <a:off x="22110700" y="982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112542</xdr:rowOff>
    </xdr:from>
    <xdr:to>
      <xdr:col>31</xdr:col>
      <xdr:colOff>34925</xdr:colOff>
      <xdr:row>58</xdr:row>
      <xdr:rowOff>117115</xdr:rowOff>
    </xdr:to>
    <xdr:cxnSp macro="">
      <xdr:nvCxnSpPr>
        <xdr:cNvPr id="774" name="直線コネクタ 773"/>
        <xdr:cNvCxnSpPr/>
      </xdr:nvCxnSpPr>
      <xdr:spPr>
        <a:xfrm>
          <a:off x="20434300" y="10056642"/>
          <a:ext cx="8890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5735</xdr:rowOff>
    </xdr:from>
    <xdr:to>
      <xdr:col>31</xdr:col>
      <xdr:colOff>85725</xdr:colOff>
      <xdr:row>57</xdr:row>
      <xdr:rowOff>107335</xdr:rowOff>
    </xdr:to>
    <xdr:sp macro="" textlink="">
      <xdr:nvSpPr>
        <xdr:cNvPr id="775" name="フローチャート : 判断 774"/>
        <xdr:cNvSpPr/>
      </xdr:nvSpPr>
      <xdr:spPr>
        <a:xfrm>
          <a:off x="21272500" y="977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123862</xdr:rowOff>
    </xdr:from>
    <xdr:ext cx="469744" cy="259045"/>
    <xdr:sp macro="" textlink="">
      <xdr:nvSpPr>
        <xdr:cNvPr id="776" name="テキスト ボックス 775"/>
        <xdr:cNvSpPr txBox="1"/>
      </xdr:nvSpPr>
      <xdr:spPr>
        <a:xfrm>
          <a:off x="21088427" y="955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105593</xdr:rowOff>
    </xdr:from>
    <xdr:to>
      <xdr:col>29</xdr:col>
      <xdr:colOff>517525</xdr:colOff>
      <xdr:row>58</xdr:row>
      <xdr:rowOff>112542</xdr:rowOff>
    </xdr:to>
    <xdr:cxnSp macro="">
      <xdr:nvCxnSpPr>
        <xdr:cNvPr id="777" name="直線コネクタ 776"/>
        <xdr:cNvCxnSpPr/>
      </xdr:nvCxnSpPr>
      <xdr:spPr>
        <a:xfrm>
          <a:off x="19545300" y="10049693"/>
          <a:ext cx="889000" cy="6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157754</xdr:rowOff>
    </xdr:from>
    <xdr:to>
      <xdr:col>29</xdr:col>
      <xdr:colOff>568325</xdr:colOff>
      <xdr:row>57</xdr:row>
      <xdr:rowOff>87904</xdr:rowOff>
    </xdr:to>
    <xdr:sp macro="" textlink="">
      <xdr:nvSpPr>
        <xdr:cNvPr id="778" name="フローチャート : 判断 777"/>
        <xdr:cNvSpPr/>
      </xdr:nvSpPr>
      <xdr:spPr>
        <a:xfrm>
          <a:off x="20383500" y="975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104431</xdr:rowOff>
    </xdr:from>
    <xdr:ext cx="469744" cy="259045"/>
    <xdr:sp macro="" textlink="">
      <xdr:nvSpPr>
        <xdr:cNvPr id="779" name="テキスト ボックス 778"/>
        <xdr:cNvSpPr txBox="1"/>
      </xdr:nvSpPr>
      <xdr:spPr>
        <a:xfrm>
          <a:off x="20199427" y="9534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105593</xdr:rowOff>
    </xdr:from>
    <xdr:to>
      <xdr:col>28</xdr:col>
      <xdr:colOff>314325</xdr:colOff>
      <xdr:row>58</xdr:row>
      <xdr:rowOff>105776</xdr:rowOff>
    </xdr:to>
    <xdr:cxnSp macro="">
      <xdr:nvCxnSpPr>
        <xdr:cNvPr id="780" name="直線コネクタ 779"/>
        <xdr:cNvCxnSpPr/>
      </xdr:nvCxnSpPr>
      <xdr:spPr>
        <a:xfrm flipV="1">
          <a:off x="18656300" y="10049693"/>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157845</xdr:rowOff>
    </xdr:from>
    <xdr:to>
      <xdr:col>28</xdr:col>
      <xdr:colOff>365125</xdr:colOff>
      <xdr:row>57</xdr:row>
      <xdr:rowOff>87995</xdr:rowOff>
    </xdr:to>
    <xdr:sp macro="" textlink="">
      <xdr:nvSpPr>
        <xdr:cNvPr id="781" name="フローチャート : 判断 780"/>
        <xdr:cNvSpPr/>
      </xdr:nvSpPr>
      <xdr:spPr>
        <a:xfrm>
          <a:off x="19494500" y="97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104522</xdr:rowOff>
    </xdr:from>
    <xdr:ext cx="469744" cy="259045"/>
    <xdr:sp macro="" textlink="">
      <xdr:nvSpPr>
        <xdr:cNvPr id="782" name="テキスト ボックス 781"/>
        <xdr:cNvSpPr txBox="1"/>
      </xdr:nvSpPr>
      <xdr:spPr>
        <a:xfrm>
          <a:off x="19310427" y="9534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5,992</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130277</xdr:rowOff>
    </xdr:from>
    <xdr:to>
      <xdr:col>27</xdr:col>
      <xdr:colOff>161925</xdr:colOff>
      <xdr:row>57</xdr:row>
      <xdr:rowOff>60427</xdr:rowOff>
    </xdr:to>
    <xdr:sp macro="" textlink="">
      <xdr:nvSpPr>
        <xdr:cNvPr id="783" name="フローチャート : 判断 782"/>
        <xdr:cNvSpPr/>
      </xdr:nvSpPr>
      <xdr:spPr>
        <a:xfrm>
          <a:off x="18605500" y="973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76954</xdr:rowOff>
    </xdr:from>
    <xdr:ext cx="469744" cy="259045"/>
    <xdr:sp macro="" textlink="">
      <xdr:nvSpPr>
        <xdr:cNvPr id="784" name="テキスト ボックス 783"/>
        <xdr:cNvSpPr txBox="1"/>
      </xdr:nvSpPr>
      <xdr:spPr>
        <a:xfrm>
          <a:off x="18421427" y="9506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71207</xdr:rowOff>
    </xdr:from>
    <xdr:to>
      <xdr:col>32</xdr:col>
      <xdr:colOff>238125</xdr:colOff>
      <xdr:row>59</xdr:row>
      <xdr:rowOff>1357</xdr:rowOff>
    </xdr:to>
    <xdr:sp macro="" textlink="">
      <xdr:nvSpPr>
        <xdr:cNvPr id="790" name="円/楕円 789"/>
        <xdr:cNvSpPr/>
      </xdr:nvSpPr>
      <xdr:spPr>
        <a:xfrm>
          <a:off x="22110700" y="1001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157584</xdr:rowOff>
    </xdr:from>
    <xdr:ext cx="378565" cy="259045"/>
    <xdr:sp macro="" textlink="">
      <xdr:nvSpPr>
        <xdr:cNvPr id="791" name="貸付金該当値テキスト"/>
        <xdr:cNvSpPr txBox="1"/>
      </xdr:nvSpPr>
      <xdr:spPr>
        <a:xfrm>
          <a:off x="22212300" y="9930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387</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66315</xdr:rowOff>
    </xdr:from>
    <xdr:to>
      <xdr:col>31</xdr:col>
      <xdr:colOff>85725</xdr:colOff>
      <xdr:row>58</xdr:row>
      <xdr:rowOff>167915</xdr:rowOff>
    </xdr:to>
    <xdr:sp macro="" textlink="">
      <xdr:nvSpPr>
        <xdr:cNvPr id="792" name="円/楕円 791"/>
        <xdr:cNvSpPr/>
      </xdr:nvSpPr>
      <xdr:spPr>
        <a:xfrm>
          <a:off x="21272500" y="1001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159042</xdr:rowOff>
    </xdr:from>
    <xdr:ext cx="378565" cy="259045"/>
    <xdr:sp macro="" textlink="">
      <xdr:nvSpPr>
        <xdr:cNvPr id="793" name="テキスト ボックス 792"/>
        <xdr:cNvSpPr txBox="1"/>
      </xdr:nvSpPr>
      <xdr:spPr>
        <a:xfrm>
          <a:off x="21134017" y="10103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61742</xdr:rowOff>
    </xdr:from>
    <xdr:to>
      <xdr:col>29</xdr:col>
      <xdr:colOff>568325</xdr:colOff>
      <xdr:row>58</xdr:row>
      <xdr:rowOff>163342</xdr:rowOff>
    </xdr:to>
    <xdr:sp macro="" textlink="">
      <xdr:nvSpPr>
        <xdr:cNvPr id="794" name="円/楕円 793"/>
        <xdr:cNvSpPr/>
      </xdr:nvSpPr>
      <xdr:spPr>
        <a:xfrm>
          <a:off x="20383500" y="1000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154469</xdr:rowOff>
    </xdr:from>
    <xdr:ext cx="378565" cy="259045"/>
    <xdr:sp macro="" textlink="">
      <xdr:nvSpPr>
        <xdr:cNvPr id="795" name="テキスト ボックス 794"/>
        <xdr:cNvSpPr txBox="1"/>
      </xdr:nvSpPr>
      <xdr:spPr>
        <a:xfrm>
          <a:off x="20245017" y="100985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54793</xdr:rowOff>
    </xdr:from>
    <xdr:to>
      <xdr:col>28</xdr:col>
      <xdr:colOff>365125</xdr:colOff>
      <xdr:row>58</xdr:row>
      <xdr:rowOff>156393</xdr:rowOff>
    </xdr:to>
    <xdr:sp macro="" textlink="">
      <xdr:nvSpPr>
        <xdr:cNvPr id="796" name="円/楕円 795"/>
        <xdr:cNvSpPr/>
      </xdr:nvSpPr>
      <xdr:spPr>
        <a:xfrm>
          <a:off x="19494500" y="999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147520</xdr:rowOff>
    </xdr:from>
    <xdr:ext cx="378565" cy="259045"/>
    <xdr:sp macro="" textlink="">
      <xdr:nvSpPr>
        <xdr:cNvPr id="797" name="テキスト ボックス 796"/>
        <xdr:cNvSpPr txBox="1"/>
      </xdr:nvSpPr>
      <xdr:spPr>
        <a:xfrm>
          <a:off x="19356017" y="100916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54976</xdr:rowOff>
    </xdr:from>
    <xdr:to>
      <xdr:col>27</xdr:col>
      <xdr:colOff>161925</xdr:colOff>
      <xdr:row>58</xdr:row>
      <xdr:rowOff>156576</xdr:rowOff>
    </xdr:to>
    <xdr:sp macro="" textlink="">
      <xdr:nvSpPr>
        <xdr:cNvPr id="798" name="円/楕円 797"/>
        <xdr:cNvSpPr/>
      </xdr:nvSpPr>
      <xdr:spPr>
        <a:xfrm>
          <a:off x="18605500" y="999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147703</xdr:rowOff>
    </xdr:from>
    <xdr:ext cx="378565" cy="259045"/>
    <xdr:sp macro="" textlink="">
      <xdr:nvSpPr>
        <xdr:cNvPr id="799" name="テキスト ボックス 798"/>
        <xdr:cNvSpPr txBox="1"/>
      </xdr:nvSpPr>
      <xdr:spPr>
        <a:xfrm>
          <a:off x="18467017" y="100918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44,004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0" name="テキスト ボックス 80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1" name="直線コネクタ 81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2" name="テキスト ボックス 81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3" name="直線コネクタ 81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4" name="テキスト ボックス 81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5" name="直線コネクタ 81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6" name="テキスト ボックス 81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7" name="直線コネクタ 81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8" name="テキスト ボックス 817"/>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9" name="直線コネクタ 81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0" name="テキスト ボックス 81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107658</xdr:rowOff>
    </xdr:from>
    <xdr:to>
      <xdr:col>32</xdr:col>
      <xdr:colOff>186689</xdr:colOff>
      <xdr:row>78</xdr:row>
      <xdr:rowOff>160770</xdr:rowOff>
    </xdr:to>
    <xdr:cxnSp macro="">
      <xdr:nvCxnSpPr>
        <xdr:cNvPr id="824" name="直線コネクタ 823"/>
        <xdr:cNvCxnSpPr/>
      </xdr:nvCxnSpPr>
      <xdr:spPr>
        <a:xfrm flipV="1">
          <a:off x="22159595" y="12109158"/>
          <a:ext cx="1269" cy="14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164597</xdr:rowOff>
    </xdr:from>
    <xdr:ext cx="534377" cy="259045"/>
    <xdr:sp macro="" textlink="">
      <xdr:nvSpPr>
        <xdr:cNvPr id="825" name="繰出金最小値テキスト"/>
        <xdr:cNvSpPr txBox="1"/>
      </xdr:nvSpPr>
      <xdr:spPr>
        <a:xfrm>
          <a:off x="22212300" y="1353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34,341</a:t>
          </a:r>
          <a:endParaRPr kumimoji="1" lang="ja-JP" altLang="en-US" sz="1000" b="1">
            <a:latin typeface="ＭＳ Ｐゴシック"/>
          </a:endParaRPr>
        </a:p>
      </xdr:txBody>
    </xdr:sp>
    <xdr:clientData/>
  </xdr:oneCellAnchor>
  <xdr:twoCellAnchor>
    <xdr:from>
      <xdr:col>32</xdr:col>
      <xdr:colOff>98425</xdr:colOff>
      <xdr:row>78</xdr:row>
      <xdr:rowOff>160770</xdr:rowOff>
    </xdr:from>
    <xdr:to>
      <xdr:col>32</xdr:col>
      <xdr:colOff>276225</xdr:colOff>
      <xdr:row>78</xdr:row>
      <xdr:rowOff>160770</xdr:rowOff>
    </xdr:to>
    <xdr:cxnSp macro="">
      <xdr:nvCxnSpPr>
        <xdr:cNvPr id="826" name="直線コネクタ 825"/>
        <xdr:cNvCxnSpPr/>
      </xdr:nvCxnSpPr>
      <xdr:spPr>
        <a:xfrm>
          <a:off x="22072600" y="1353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54335</xdr:rowOff>
    </xdr:from>
    <xdr:ext cx="599010" cy="259045"/>
    <xdr:sp macro="" textlink="">
      <xdr:nvSpPr>
        <xdr:cNvPr id="827" name="繰出金最大値テキスト"/>
        <xdr:cNvSpPr txBox="1"/>
      </xdr:nvSpPr>
      <xdr:spPr>
        <a:xfrm>
          <a:off x="22212300" y="1188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146,523</a:t>
          </a:r>
          <a:endParaRPr kumimoji="1" lang="ja-JP" altLang="en-US" sz="1000" b="1">
            <a:latin typeface="ＭＳ Ｐゴシック"/>
          </a:endParaRPr>
        </a:p>
      </xdr:txBody>
    </xdr:sp>
    <xdr:clientData/>
  </xdr:oneCellAnchor>
  <xdr:twoCellAnchor>
    <xdr:from>
      <xdr:col>32</xdr:col>
      <xdr:colOff>98425</xdr:colOff>
      <xdr:row>70</xdr:row>
      <xdr:rowOff>107658</xdr:rowOff>
    </xdr:from>
    <xdr:to>
      <xdr:col>32</xdr:col>
      <xdr:colOff>276225</xdr:colOff>
      <xdr:row>70</xdr:row>
      <xdr:rowOff>107658</xdr:rowOff>
    </xdr:to>
    <xdr:cxnSp macro="">
      <xdr:nvCxnSpPr>
        <xdr:cNvPr id="828" name="直線コネクタ 827"/>
        <xdr:cNvCxnSpPr/>
      </xdr:nvCxnSpPr>
      <xdr:spPr>
        <a:xfrm>
          <a:off x="22072600" y="12109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82702</xdr:rowOff>
    </xdr:from>
    <xdr:to>
      <xdr:col>32</xdr:col>
      <xdr:colOff>187325</xdr:colOff>
      <xdr:row>76</xdr:row>
      <xdr:rowOff>163424</xdr:rowOff>
    </xdr:to>
    <xdr:cxnSp macro="">
      <xdr:nvCxnSpPr>
        <xdr:cNvPr id="829" name="直線コネクタ 828"/>
        <xdr:cNvCxnSpPr/>
      </xdr:nvCxnSpPr>
      <xdr:spPr>
        <a:xfrm flipV="1">
          <a:off x="21323300" y="13112902"/>
          <a:ext cx="838200" cy="80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99965</xdr:rowOff>
    </xdr:from>
    <xdr:ext cx="534377" cy="259045"/>
    <xdr:sp macro="" textlink="">
      <xdr:nvSpPr>
        <xdr:cNvPr id="830" name="繰出金平均値テキスト"/>
        <xdr:cNvSpPr txBox="1"/>
      </xdr:nvSpPr>
      <xdr:spPr>
        <a:xfrm>
          <a:off x="22212300" y="13130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60,430</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121538</xdr:rowOff>
    </xdr:from>
    <xdr:to>
      <xdr:col>32</xdr:col>
      <xdr:colOff>238125</xdr:colOff>
      <xdr:row>77</xdr:row>
      <xdr:rowOff>51688</xdr:rowOff>
    </xdr:to>
    <xdr:sp macro="" textlink="">
      <xdr:nvSpPr>
        <xdr:cNvPr id="831" name="フローチャート : 判断 830"/>
        <xdr:cNvSpPr/>
      </xdr:nvSpPr>
      <xdr:spPr>
        <a:xfrm>
          <a:off x="22110700" y="1315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152515</xdr:rowOff>
    </xdr:from>
    <xdr:to>
      <xdr:col>31</xdr:col>
      <xdr:colOff>34925</xdr:colOff>
      <xdr:row>76</xdr:row>
      <xdr:rowOff>163424</xdr:rowOff>
    </xdr:to>
    <xdr:cxnSp macro="">
      <xdr:nvCxnSpPr>
        <xdr:cNvPr id="832" name="直線コネクタ 831"/>
        <xdr:cNvCxnSpPr/>
      </xdr:nvCxnSpPr>
      <xdr:spPr>
        <a:xfrm>
          <a:off x="20434300" y="13182715"/>
          <a:ext cx="889000" cy="10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21628</xdr:rowOff>
    </xdr:from>
    <xdr:to>
      <xdr:col>31</xdr:col>
      <xdr:colOff>85725</xdr:colOff>
      <xdr:row>77</xdr:row>
      <xdr:rowOff>123228</xdr:rowOff>
    </xdr:to>
    <xdr:sp macro="" textlink="">
      <xdr:nvSpPr>
        <xdr:cNvPr id="833" name="フローチャート : 判断 832"/>
        <xdr:cNvSpPr/>
      </xdr:nvSpPr>
      <xdr:spPr>
        <a:xfrm>
          <a:off x="21272500" y="1322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114355</xdr:rowOff>
    </xdr:from>
    <xdr:ext cx="534377" cy="259045"/>
    <xdr:sp macro="" textlink="">
      <xdr:nvSpPr>
        <xdr:cNvPr id="834" name="テキスト ボックス 833"/>
        <xdr:cNvSpPr txBox="1"/>
      </xdr:nvSpPr>
      <xdr:spPr>
        <a:xfrm>
          <a:off x="21056111" y="1331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54,797</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152515</xdr:rowOff>
    </xdr:from>
    <xdr:to>
      <xdr:col>29</xdr:col>
      <xdr:colOff>517525</xdr:colOff>
      <xdr:row>77</xdr:row>
      <xdr:rowOff>7443</xdr:rowOff>
    </xdr:to>
    <xdr:cxnSp macro="">
      <xdr:nvCxnSpPr>
        <xdr:cNvPr id="835" name="直線コネクタ 834"/>
        <xdr:cNvCxnSpPr/>
      </xdr:nvCxnSpPr>
      <xdr:spPr>
        <a:xfrm flipV="1">
          <a:off x="19545300" y="13182715"/>
          <a:ext cx="889000" cy="2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38595</xdr:rowOff>
    </xdr:from>
    <xdr:to>
      <xdr:col>29</xdr:col>
      <xdr:colOff>568325</xdr:colOff>
      <xdr:row>77</xdr:row>
      <xdr:rowOff>140195</xdr:rowOff>
    </xdr:to>
    <xdr:sp macro="" textlink="">
      <xdr:nvSpPr>
        <xdr:cNvPr id="836" name="フローチャート : 判断 835"/>
        <xdr:cNvSpPr/>
      </xdr:nvSpPr>
      <xdr:spPr>
        <a:xfrm>
          <a:off x="20383500" y="13240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131322</xdr:rowOff>
    </xdr:from>
    <xdr:ext cx="534377" cy="259045"/>
    <xdr:sp macro="" textlink="">
      <xdr:nvSpPr>
        <xdr:cNvPr id="837" name="テキスト ボックス 836"/>
        <xdr:cNvSpPr txBox="1"/>
      </xdr:nvSpPr>
      <xdr:spPr>
        <a:xfrm>
          <a:off x="20167111" y="1333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53,461</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39675</xdr:rowOff>
    </xdr:from>
    <xdr:to>
      <xdr:col>28</xdr:col>
      <xdr:colOff>314325</xdr:colOff>
      <xdr:row>77</xdr:row>
      <xdr:rowOff>7443</xdr:rowOff>
    </xdr:to>
    <xdr:cxnSp macro="">
      <xdr:nvCxnSpPr>
        <xdr:cNvPr id="838" name="直線コネクタ 837"/>
        <xdr:cNvCxnSpPr/>
      </xdr:nvCxnSpPr>
      <xdr:spPr>
        <a:xfrm>
          <a:off x="18656300" y="13069875"/>
          <a:ext cx="889000" cy="139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53263</xdr:rowOff>
    </xdr:from>
    <xdr:to>
      <xdr:col>28</xdr:col>
      <xdr:colOff>365125</xdr:colOff>
      <xdr:row>77</xdr:row>
      <xdr:rowOff>154863</xdr:rowOff>
    </xdr:to>
    <xdr:sp macro="" textlink="">
      <xdr:nvSpPr>
        <xdr:cNvPr id="839" name="フローチャート : 判断 838"/>
        <xdr:cNvSpPr/>
      </xdr:nvSpPr>
      <xdr:spPr>
        <a:xfrm>
          <a:off x="19494500" y="1325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145990</xdr:rowOff>
    </xdr:from>
    <xdr:ext cx="534377" cy="259045"/>
    <xdr:sp macro="" textlink="">
      <xdr:nvSpPr>
        <xdr:cNvPr id="840" name="テキスト ボックス 839"/>
        <xdr:cNvSpPr txBox="1"/>
      </xdr:nvSpPr>
      <xdr:spPr>
        <a:xfrm>
          <a:off x="19278111" y="1334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52,306</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66256</xdr:rowOff>
    </xdr:from>
    <xdr:to>
      <xdr:col>27</xdr:col>
      <xdr:colOff>161925</xdr:colOff>
      <xdr:row>77</xdr:row>
      <xdr:rowOff>167856</xdr:rowOff>
    </xdr:to>
    <xdr:sp macro="" textlink="">
      <xdr:nvSpPr>
        <xdr:cNvPr id="841" name="フローチャート : 判断 840"/>
        <xdr:cNvSpPr/>
      </xdr:nvSpPr>
      <xdr:spPr>
        <a:xfrm>
          <a:off x="18605500" y="1326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158983</xdr:rowOff>
    </xdr:from>
    <xdr:ext cx="534377" cy="259045"/>
    <xdr:sp macro="" textlink="">
      <xdr:nvSpPr>
        <xdr:cNvPr id="842" name="テキスト ボックス 841"/>
        <xdr:cNvSpPr txBox="1"/>
      </xdr:nvSpPr>
      <xdr:spPr>
        <a:xfrm>
          <a:off x="18389111" y="1336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31902</xdr:rowOff>
    </xdr:from>
    <xdr:to>
      <xdr:col>32</xdr:col>
      <xdr:colOff>238125</xdr:colOff>
      <xdr:row>76</xdr:row>
      <xdr:rowOff>133502</xdr:rowOff>
    </xdr:to>
    <xdr:sp macro="" textlink="">
      <xdr:nvSpPr>
        <xdr:cNvPr id="848" name="円/楕円 847"/>
        <xdr:cNvSpPr/>
      </xdr:nvSpPr>
      <xdr:spPr>
        <a:xfrm>
          <a:off x="22110700" y="1306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54780</xdr:rowOff>
    </xdr:from>
    <xdr:ext cx="534377" cy="259045"/>
    <xdr:sp macro="" textlink="">
      <xdr:nvSpPr>
        <xdr:cNvPr id="849" name="繰出金該当値テキスト"/>
        <xdr:cNvSpPr txBox="1"/>
      </xdr:nvSpPr>
      <xdr:spPr>
        <a:xfrm>
          <a:off x="22212300" y="1291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67,488</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112624</xdr:rowOff>
    </xdr:from>
    <xdr:to>
      <xdr:col>31</xdr:col>
      <xdr:colOff>85725</xdr:colOff>
      <xdr:row>77</xdr:row>
      <xdr:rowOff>42774</xdr:rowOff>
    </xdr:to>
    <xdr:sp macro="" textlink="">
      <xdr:nvSpPr>
        <xdr:cNvPr id="850" name="円/楕円 849"/>
        <xdr:cNvSpPr/>
      </xdr:nvSpPr>
      <xdr:spPr>
        <a:xfrm>
          <a:off x="21272500" y="1314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59300</xdr:rowOff>
    </xdr:from>
    <xdr:ext cx="534377" cy="259045"/>
    <xdr:sp macro="" textlink="">
      <xdr:nvSpPr>
        <xdr:cNvPr id="851" name="テキスト ボックス 850"/>
        <xdr:cNvSpPr txBox="1"/>
      </xdr:nvSpPr>
      <xdr:spPr>
        <a:xfrm>
          <a:off x="21056111" y="12918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61,132</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101715</xdr:rowOff>
    </xdr:from>
    <xdr:to>
      <xdr:col>29</xdr:col>
      <xdr:colOff>568325</xdr:colOff>
      <xdr:row>77</xdr:row>
      <xdr:rowOff>31865</xdr:rowOff>
    </xdr:to>
    <xdr:sp macro="" textlink="">
      <xdr:nvSpPr>
        <xdr:cNvPr id="852" name="円/楕円 851"/>
        <xdr:cNvSpPr/>
      </xdr:nvSpPr>
      <xdr:spPr>
        <a:xfrm>
          <a:off x="20383500" y="131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48391</xdr:rowOff>
    </xdr:from>
    <xdr:ext cx="534377" cy="259045"/>
    <xdr:sp macro="" textlink="">
      <xdr:nvSpPr>
        <xdr:cNvPr id="853" name="テキスト ボックス 852"/>
        <xdr:cNvSpPr txBox="1"/>
      </xdr:nvSpPr>
      <xdr:spPr>
        <a:xfrm>
          <a:off x="20167111" y="1290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61,991</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128093</xdr:rowOff>
    </xdr:from>
    <xdr:to>
      <xdr:col>28</xdr:col>
      <xdr:colOff>365125</xdr:colOff>
      <xdr:row>77</xdr:row>
      <xdr:rowOff>58243</xdr:rowOff>
    </xdr:to>
    <xdr:sp macro="" textlink="">
      <xdr:nvSpPr>
        <xdr:cNvPr id="854" name="円/楕円 853"/>
        <xdr:cNvSpPr/>
      </xdr:nvSpPr>
      <xdr:spPr>
        <a:xfrm>
          <a:off x="19494500" y="1315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74769</xdr:rowOff>
    </xdr:from>
    <xdr:ext cx="534377" cy="259045"/>
    <xdr:sp macro="" textlink="">
      <xdr:nvSpPr>
        <xdr:cNvPr id="855" name="テキスト ボックス 854"/>
        <xdr:cNvSpPr txBox="1"/>
      </xdr:nvSpPr>
      <xdr:spPr>
        <a:xfrm>
          <a:off x="19278111" y="1293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59,914</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160325</xdr:rowOff>
    </xdr:from>
    <xdr:to>
      <xdr:col>27</xdr:col>
      <xdr:colOff>161925</xdr:colOff>
      <xdr:row>76</xdr:row>
      <xdr:rowOff>90475</xdr:rowOff>
    </xdr:to>
    <xdr:sp macro="" textlink="">
      <xdr:nvSpPr>
        <xdr:cNvPr id="856" name="円/楕円 855"/>
        <xdr:cNvSpPr/>
      </xdr:nvSpPr>
      <xdr:spPr>
        <a:xfrm>
          <a:off x="18605500" y="1301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107002</xdr:rowOff>
    </xdr:from>
    <xdr:ext cx="534377" cy="259045"/>
    <xdr:sp macro="" textlink="">
      <xdr:nvSpPr>
        <xdr:cNvPr id="857" name="テキスト ボックス 856"/>
        <xdr:cNvSpPr txBox="1"/>
      </xdr:nvSpPr>
      <xdr:spPr>
        <a:xfrm>
          <a:off x="18389111" y="1279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70,876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歳出決算総額は，住民一人当たり５３２，９８１円となっている。義務的経費である人件費については，決算額においては減少が続いているものの人口減少により住民一人当たりのコストでは増減を繰り返す形となっている。公債費においては合併特例債と臨時財政対策債の償還額増加により毎年増加しており，今後もこの傾向が続く見込みとなっている。また，普通建設事業においては前年度から４３，６３５円の増加となっているが，新庁舎建設事業の最終年度となり事業費が大きく膨らんだことによるもので，今後についても施設更新が必要な公共施設が数多くあることから公共施設等総合管理計画に基づき事業をすすめ過剰な投資を避けるとともに住民ニーズや人口動向を把握しながら将来にわたる経費削減を図っていく。</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茨城県稲敷市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43,593
42,730
205.81
24,361,949
23,234,220
946,116
13,307,438
24,348,476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21.6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143510</xdr:rowOff>
    </xdr:from>
    <xdr:to>
      <xdr:col>6</xdr:col>
      <xdr:colOff>510540</xdr:colOff>
      <xdr:row>38</xdr:row>
      <xdr:rowOff>1778</xdr:rowOff>
    </xdr:to>
    <xdr:cxnSp macro="">
      <xdr:nvCxnSpPr>
        <xdr:cNvPr id="56" name="直線コネクタ 55"/>
        <xdr:cNvCxnSpPr/>
      </xdr:nvCxnSpPr>
      <xdr:spPr>
        <a:xfrm flipV="1">
          <a:off x="4633595" y="5287010"/>
          <a:ext cx="127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5605</xdr:rowOff>
    </xdr:from>
    <xdr:ext cx="469744" cy="259045"/>
    <xdr:sp macro="" textlink="">
      <xdr:nvSpPr>
        <xdr:cNvPr id="57" name="議会費最小値テキスト"/>
        <xdr:cNvSpPr txBox="1"/>
      </xdr:nvSpPr>
      <xdr:spPr>
        <a:xfrm>
          <a:off x="4686300" y="6520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3,124</a:t>
          </a:r>
          <a:endParaRPr kumimoji="1" lang="ja-JP" altLang="en-US" sz="1000" b="1">
            <a:latin typeface="ＭＳ Ｐゴシック"/>
          </a:endParaRPr>
        </a:p>
      </xdr:txBody>
    </xdr:sp>
    <xdr:clientData/>
  </xdr:oneCellAnchor>
  <xdr:twoCellAnchor>
    <xdr:from>
      <xdr:col>6</xdr:col>
      <xdr:colOff>422275</xdr:colOff>
      <xdr:row>38</xdr:row>
      <xdr:rowOff>1778</xdr:rowOff>
    </xdr:from>
    <xdr:to>
      <xdr:col>6</xdr:col>
      <xdr:colOff>600075</xdr:colOff>
      <xdr:row>38</xdr:row>
      <xdr:rowOff>1778</xdr:rowOff>
    </xdr:to>
    <xdr:cxnSp macro="">
      <xdr:nvCxnSpPr>
        <xdr:cNvPr id="58" name="直線コネクタ 57"/>
        <xdr:cNvCxnSpPr/>
      </xdr:nvCxnSpPr>
      <xdr:spPr>
        <a:xfrm>
          <a:off x="4546600" y="651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90187</xdr:rowOff>
    </xdr:from>
    <xdr:ext cx="469744" cy="259045"/>
    <xdr:sp macro="" textlink="">
      <xdr:nvSpPr>
        <xdr:cNvPr id="59" name="議会費最大値テキスト"/>
        <xdr:cNvSpPr txBox="1"/>
      </xdr:nvSpPr>
      <xdr:spPr>
        <a:xfrm>
          <a:off x="4686300" y="506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9,580</a:t>
          </a:r>
          <a:endParaRPr kumimoji="1" lang="ja-JP" altLang="en-US" sz="1000" b="1">
            <a:latin typeface="ＭＳ Ｐゴシック"/>
          </a:endParaRPr>
        </a:p>
      </xdr:txBody>
    </xdr:sp>
    <xdr:clientData/>
  </xdr:oneCellAnchor>
  <xdr:twoCellAnchor>
    <xdr:from>
      <xdr:col>6</xdr:col>
      <xdr:colOff>422275</xdr:colOff>
      <xdr:row>30</xdr:row>
      <xdr:rowOff>143510</xdr:rowOff>
    </xdr:from>
    <xdr:to>
      <xdr:col>6</xdr:col>
      <xdr:colOff>600075</xdr:colOff>
      <xdr:row>30</xdr:row>
      <xdr:rowOff>143510</xdr:rowOff>
    </xdr:to>
    <xdr:cxnSp macro="">
      <xdr:nvCxnSpPr>
        <xdr:cNvPr id="60" name="直線コネクタ 59"/>
        <xdr:cNvCxnSpPr/>
      </xdr:nvCxnSpPr>
      <xdr:spPr>
        <a:xfrm>
          <a:off x="4546600" y="5287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162179</xdr:rowOff>
    </xdr:from>
    <xdr:to>
      <xdr:col>6</xdr:col>
      <xdr:colOff>511175</xdr:colOff>
      <xdr:row>36</xdr:row>
      <xdr:rowOff>9779</xdr:rowOff>
    </xdr:to>
    <xdr:cxnSp macro="">
      <xdr:nvCxnSpPr>
        <xdr:cNvPr id="61" name="直線コネクタ 60"/>
        <xdr:cNvCxnSpPr/>
      </xdr:nvCxnSpPr>
      <xdr:spPr>
        <a:xfrm flipV="1">
          <a:off x="3797300" y="6162929"/>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90060</xdr:rowOff>
    </xdr:from>
    <xdr:ext cx="469744" cy="259045"/>
    <xdr:sp macro="" textlink="">
      <xdr:nvSpPr>
        <xdr:cNvPr id="62" name="議会費平均値テキスト"/>
        <xdr:cNvSpPr txBox="1"/>
      </xdr:nvSpPr>
      <xdr:spPr>
        <a:xfrm>
          <a:off x="4686300" y="59193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5,214</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67183</xdr:rowOff>
    </xdr:from>
    <xdr:to>
      <xdr:col>6</xdr:col>
      <xdr:colOff>561975</xdr:colOff>
      <xdr:row>35</xdr:row>
      <xdr:rowOff>168783</xdr:rowOff>
    </xdr:to>
    <xdr:sp macro="" textlink="">
      <xdr:nvSpPr>
        <xdr:cNvPr id="63" name="フローチャート : 判断 62"/>
        <xdr:cNvSpPr/>
      </xdr:nvSpPr>
      <xdr:spPr>
        <a:xfrm>
          <a:off x="45847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9779</xdr:rowOff>
    </xdr:from>
    <xdr:to>
      <xdr:col>5</xdr:col>
      <xdr:colOff>358775</xdr:colOff>
      <xdr:row>36</xdr:row>
      <xdr:rowOff>22923</xdr:rowOff>
    </xdr:to>
    <xdr:cxnSp macro="">
      <xdr:nvCxnSpPr>
        <xdr:cNvPr id="64" name="直線コネクタ 63"/>
        <xdr:cNvCxnSpPr/>
      </xdr:nvCxnSpPr>
      <xdr:spPr>
        <a:xfrm flipV="1">
          <a:off x="2908300" y="6181979"/>
          <a:ext cx="889000" cy="1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118237</xdr:rowOff>
    </xdr:from>
    <xdr:to>
      <xdr:col>5</xdr:col>
      <xdr:colOff>409575</xdr:colOff>
      <xdr:row>36</xdr:row>
      <xdr:rowOff>48387</xdr:rowOff>
    </xdr:to>
    <xdr:sp macro="" textlink="">
      <xdr:nvSpPr>
        <xdr:cNvPr id="65" name="フローチャート : 判断 64"/>
        <xdr:cNvSpPr/>
      </xdr:nvSpPr>
      <xdr:spPr>
        <a:xfrm>
          <a:off x="3746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64914</xdr:rowOff>
    </xdr:from>
    <xdr:ext cx="469744" cy="259045"/>
    <xdr:sp macro="" textlink="">
      <xdr:nvSpPr>
        <xdr:cNvPr id="66" name="テキスト ボックス 65"/>
        <xdr:cNvSpPr txBox="1"/>
      </xdr:nvSpPr>
      <xdr:spPr>
        <a:xfrm>
          <a:off x="3562427" y="589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4,946</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167703</xdr:rowOff>
    </xdr:from>
    <xdr:to>
      <xdr:col>4</xdr:col>
      <xdr:colOff>155575</xdr:colOff>
      <xdr:row>36</xdr:row>
      <xdr:rowOff>22923</xdr:rowOff>
    </xdr:to>
    <xdr:cxnSp macro="">
      <xdr:nvCxnSpPr>
        <xdr:cNvPr id="67" name="直線コネクタ 66"/>
        <xdr:cNvCxnSpPr/>
      </xdr:nvCxnSpPr>
      <xdr:spPr>
        <a:xfrm>
          <a:off x="2019300" y="6168453"/>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129286</xdr:rowOff>
    </xdr:from>
    <xdr:to>
      <xdr:col>4</xdr:col>
      <xdr:colOff>206375</xdr:colOff>
      <xdr:row>36</xdr:row>
      <xdr:rowOff>59436</xdr:rowOff>
    </xdr:to>
    <xdr:sp macro="" textlink="">
      <xdr:nvSpPr>
        <xdr:cNvPr id="68" name="フローチャート : 判断 67"/>
        <xdr:cNvSpPr/>
      </xdr:nvSpPr>
      <xdr:spPr>
        <a:xfrm>
          <a:off x="2857500" y="613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75963</xdr:rowOff>
    </xdr:from>
    <xdr:ext cx="469744" cy="259045"/>
    <xdr:sp macro="" textlink="">
      <xdr:nvSpPr>
        <xdr:cNvPr id="69" name="テキスト ボックス 68"/>
        <xdr:cNvSpPr txBox="1"/>
      </xdr:nvSpPr>
      <xdr:spPr>
        <a:xfrm>
          <a:off x="2673427" y="590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4,888</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45212</xdr:rowOff>
    </xdr:from>
    <xdr:to>
      <xdr:col>2</xdr:col>
      <xdr:colOff>638175</xdr:colOff>
      <xdr:row>35</xdr:row>
      <xdr:rowOff>167703</xdr:rowOff>
    </xdr:to>
    <xdr:cxnSp macro="">
      <xdr:nvCxnSpPr>
        <xdr:cNvPr id="70" name="直線コネクタ 69"/>
        <xdr:cNvCxnSpPr/>
      </xdr:nvCxnSpPr>
      <xdr:spPr>
        <a:xfrm>
          <a:off x="1130300" y="6045962"/>
          <a:ext cx="889000" cy="122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89662</xdr:rowOff>
    </xdr:from>
    <xdr:to>
      <xdr:col>3</xdr:col>
      <xdr:colOff>3175</xdr:colOff>
      <xdr:row>36</xdr:row>
      <xdr:rowOff>19812</xdr:rowOff>
    </xdr:to>
    <xdr:sp macro="" textlink="">
      <xdr:nvSpPr>
        <xdr:cNvPr id="71" name="フローチャート : 判断 70"/>
        <xdr:cNvSpPr/>
      </xdr:nvSpPr>
      <xdr:spPr>
        <a:xfrm>
          <a:off x="1968500" y="609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36339</xdr:rowOff>
    </xdr:from>
    <xdr:ext cx="469744" cy="259045"/>
    <xdr:sp macro="" textlink="">
      <xdr:nvSpPr>
        <xdr:cNvPr id="72" name="テキスト ボックス 71"/>
        <xdr:cNvSpPr txBox="1"/>
      </xdr:nvSpPr>
      <xdr:spPr>
        <a:xfrm>
          <a:off x="1784427" y="5865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135001</xdr:rowOff>
    </xdr:from>
    <xdr:to>
      <xdr:col>1</xdr:col>
      <xdr:colOff>485775</xdr:colOff>
      <xdr:row>35</xdr:row>
      <xdr:rowOff>65151</xdr:rowOff>
    </xdr:to>
    <xdr:sp macro="" textlink="">
      <xdr:nvSpPr>
        <xdr:cNvPr id="73" name="フローチャート : 判断 72"/>
        <xdr:cNvSpPr/>
      </xdr:nvSpPr>
      <xdr:spPr>
        <a:xfrm>
          <a:off x="1079500" y="596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81678</xdr:rowOff>
    </xdr:from>
    <xdr:ext cx="469744" cy="259045"/>
    <xdr:sp macro="" textlink="">
      <xdr:nvSpPr>
        <xdr:cNvPr id="74" name="テキスト ボックス 73"/>
        <xdr:cNvSpPr txBox="1"/>
      </xdr:nvSpPr>
      <xdr:spPr>
        <a:xfrm>
          <a:off x="895427" y="5739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111379</xdr:rowOff>
    </xdr:from>
    <xdr:to>
      <xdr:col>6</xdr:col>
      <xdr:colOff>561975</xdr:colOff>
      <xdr:row>36</xdr:row>
      <xdr:rowOff>41529</xdr:rowOff>
    </xdr:to>
    <xdr:sp macro="" textlink="">
      <xdr:nvSpPr>
        <xdr:cNvPr id="80" name="円/楕円 79"/>
        <xdr:cNvSpPr/>
      </xdr:nvSpPr>
      <xdr:spPr>
        <a:xfrm>
          <a:off x="4584700" y="611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89806</xdr:rowOff>
    </xdr:from>
    <xdr:ext cx="469744" cy="259045"/>
    <xdr:sp macro="" textlink="">
      <xdr:nvSpPr>
        <xdr:cNvPr id="81" name="議会費該当値テキスト"/>
        <xdr:cNvSpPr txBox="1"/>
      </xdr:nvSpPr>
      <xdr:spPr>
        <a:xfrm>
          <a:off x="4686300" y="6090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4,982</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130429</xdr:rowOff>
    </xdr:from>
    <xdr:to>
      <xdr:col>5</xdr:col>
      <xdr:colOff>409575</xdr:colOff>
      <xdr:row>36</xdr:row>
      <xdr:rowOff>60579</xdr:rowOff>
    </xdr:to>
    <xdr:sp macro="" textlink="">
      <xdr:nvSpPr>
        <xdr:cNvPr id="82" name="円/楕円 81"/>
        <xdr:cNvSpPr/>
      </xdr:nvSpPr>
      <xdr:spPr>
        <a:xfrm>
          <a:off x="3746500" y="613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51706</xdr:rowOff>
    </xdr:from>
    <xdr:ext cx="469744" cy="259045"/>
    <xdr:sp macro="" textlink="">
      <xdr:nvSpPr>
        <xdr:cNvPr id="83" name="テキスト ボックス 82"/>
        <xdr:cNvSpPr txBox="1"/>
      </xdr:nvSpPr>
      <xdr:spPr>
        <a:xfrm>
          <a:off x="3562427" y="6223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4,882</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143573</xdr:rowOff>
    </xdr:from>
    <xdr:to>
      <xdr:col>4</xdr:col>
      <xdr:colOff>206375</xdr:colOff>
      <xdr:row>36</xdr:row>
      <xdr:rowOff>73723</xdr:rowOff>
    </xdr:to>
    <xdr:sp macro="" textlink="">
      <xdr:nvSpPr>
        <xdr:cNvPr id="84" name="円/楕円 83"/>
        <xdr:cNvSpPr/>
      </xdr:nvSpPr>
      <xdr:spPr>
        <a:xfrm>
          <a:off x="2857500" y="614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64850</xdr:rowOff>
    </xdr:from>
    <xdr:ext cx="469744" cy="259045"/>
    <xdr:sp macro="" textlink="">
      <xdr:nvSpPr>
        <xdr:cNvPr id="85" name="テキスト ボックス 84"/>
        <xdr:cNvSpPr txBox="1"/>
      </xdr:nvSpPr>
      <xdr:spPr>
        <a:xfrm>
          <a:off x="2673427" y="6237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4,813</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116903</xdr:rowOff>
    </xdr:from>
    <xdr:to>
      <xdr:col>3</xdr:col>
      <xdr:colOff>3175</xdr:colOff>
      <xdr:row>36</xdr:row>
      <xdr:rowOff>47053</xdr:rowOff>
    </xdr:to>
    <xdr:sp macro="" textlink="">
      <xdr:nvSpPr>
        <xdr:cNvPr id="86" name="円/楕円 85"/>
        <xdr:cNvSpPr/>
      </xdr:nvSpPr>
      <xdr:spPr>
        <a:xfrm>
          <a:off x="1968500" y="611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38180</xdr:rowOff>
    </xdr:from>
    <xdr:ext cx="469744" cy="259045"/>
    <xdr:sp macro="" textlink="">
      <xdr:nvSpPr>
        <xdr:cNvPr id="87" name="テキスト ボックス 86"/>
        <xdr:cNvSpPr txBox="1"/>
      </xdr:nvSpPr>
      <xdr:spPr>
        <a:xfrm>
          <a:off x="1784427" y="6210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4,953</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165862</xdr:rowOff>
    </xdr:from>
    <xdr:to>
      <xdr:col>1</xdr:col>
      <xdr:colOff>485775</xdr:colOff>
      <xdr:row>35</xdr:row>
      <xdr:rowOff>96012</xdr:rowOff>
    </xdr:to>
    <xdr:sp macro="" textlink="">
      <xdr:nvSpPr>
        <xdr:cNvPr id="88" name="円/楕円 87"/>
        <xdr:cNvSpPr/>
      </xdr:nvSpPr>
      <xdr:spPr>
        <a:xfrm>
          <a:off x="1079500" y="599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87139</xdr:rowOff>
    </xdr:from>
    <xdr:ext cx="469744" cy="259045"/>
    <xdr:sp macro="" textlink="">
      <xdr:nvSpPr>
        <xdr:cNvPr id="89" name="テキスト ボックス 88"/>
        <xdr:cNvSpPr txBox="1"/>
      </xdr:nvSpPr>
      <xdr:spPr>
        <a:xfrm>
          <a:off x="895427" y="6087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62723</xdr:rowOff>
    </xdr:from>
    <xdr:to>
      <xdr:col>6</xdr:col>
      <xdr:colOff>510540</xdr:colOff>
      <xdr:row>59</xdr:row>
      <xdr:rowOff>92966</xdr:rowOff>
    </xdr:to>
    <xdr:cxnSp macro="">
      <xdr:nvCxnSpPr>
        <xdr:cNvPr id="114" name="直線コネクタ 113"/>
        <xdr:cNvCxnSpPr/>
      </xdr:nvCxnSpPr>
      <xdr:spPr>
        <a:xfrm flipV="1">
          <a:off x="4633595" y="8806673"/>
          <a:ext cx="1270" cy="1401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96793</xdr:rowOff>
    </xdr:from>
    <xdr:ext cx="534377" cy="259045"/>
    <xdr:sp macro="" textlink="">
      <xdr:nvSpPr>
        <xdr:cNvPr id="115" name="総務費最小値テキスト"/>
        <xdr:cNvSpPr txBox="1"/>
      </xdr:nvSpPr>
      <xdr:spPr>
        <a:xfrm>
          <a:off x="4686300" y="1021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43,633</a:t>
          </a:r>
          <a:endParaRPr kumimoji="1" lang="ja-JP" altLang="en-US" sz="1000" b="1">
            <a:latin typeface="ＭＳ Ｐゴシック"/>
          </a:endParaRPr>
        </a:p>
      </xdr:txBody>
    </xdr:sp>
    <xdr:clientData/>
  </xdr:oneCellAnchor>
  <xdr:twoCellAnchor>
    <xdr:from>
      <xdr:col>6</xdr:col>
      <xdr:colOff>422275</xdr:colOff>
      <xdr:row>59</xdr:row>
      <xdr:rowOff>92966</xdr:rowOff>
    </xdr:from>
    <xdr:to>
      <xdr:col>6</xdr:col>
      <xdr:colOff>600075</xdr:colOff>
      <xdr:row>59</xdr:row>
      <xdr:rowOff>92966</xdr:rowOff>
    </xdr:to>
    <xdr:cxnSp macro="">
      <xdr:nvCxnSpPr>
        <xdr:cNvPr id="116" name="直線コネクタ 115"/>
        <xdr:cNvCxnSpPr/>
      </xdr:nvCxnSpPr>
      <xdr:spPr>
        <a:xfrm>
          <a:off x="4546600" y="1020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9400</xdr:rowOff>
    </xdr:from>
    <xdr:ext cx="599010" cy="259045"/>
    <xdr:sp macro="" textlink="">
      <xdr:nvSpPr>
        <xdr:cNvPr id="117" name="総務費最大値テキスト"/>
        <xdr:cNvSpPr txBox="1"/>
      </xdr:nvSpPr>
      <xdr:spPr>
        <a:xfrm>
          <a:off x="4686300" y="8581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227,602</a:t>
          </a:r>
          <a:endParaRPr kumimoji="1" lang="ja-JP" altLang="en-US" sz="1000" b="1">
            <a:latin typeface="ＭＳ Ｐゴシック"/>
          </a:endParaRPr>
        </a:p>
      </xdr:txBody>
    </xdr:sp>
    <xdr:clientData/>
  </xdr:oneCellAnchor>
  <xdr:twoCellAnchor>
    <xdr:from>
      <xdr:col>6</xdr:col>
      <xdr:colOff>422275</xdr:colOff>
      <xdr:row>51</xdr:row>
      <xdr:rowOff>62723</xdr:rowOff>
    </xdr:from>
    <xdr:to>
      <xdr:col>6</xdr:col>
      <xdr:colOff>600075</xdr:colOff>
      <xdr:row>51</xdr:row>
      <xdr:rowOff>62723</xdr:rowOff>
    </xdr:to>
    <xdr:cxnSp macro="">
      <xdr:nvCxnSpPr>
        <xdr:cNvPr id="118" name="直線コネクタ 117"/>
        <xdr:cNvCxnSpPr/>
      </xdr:nvCxnSpPr>
      <xdr:spPr>
        <a:xfrm>
          <a:off x="4546600" y="8806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79632</xdr:rowOff>
    </xdr:from>
    <xdr:to>
      <xdr:col>6</xdr:col>
      <xdr:colOff>511175</xdr:colOff>
      <xdr:row>58</xdr:row>
      <xdr:rowOff>4323</xdr:rowOff>
    </xdr:to>
    <xdr:cxnSp macro="">
      <xdr:nvCxnSpPr>
        <xdr:cNvPr id="119" name="直線コネクタ 118"/>
        <xdr:cNvCxnSpPr/>
      </xdr:nvCxnSpPr>
      <xdr:spPr>
        <a:xfrm flipV="1">
          <a:off x="3797300" y="9337932"/>
          <a:ext cx="838200" cy="6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34218</xdr:rowOff>
    </xdr:from>
    <xdr:ext cx="534377" cy="259045"/>
    <xdr:sp macro="" textlink="">
      <xdr:nvSpPr>
        <xdr:cNvPr id="120" name="総務費平均値テキスト"/>
        <xdr:cNvSpPr txBox="1"/>
      </xdr:nvSpPr>
      <xdr:spPr>
        <a:xfrm>
          <a:off x="4686300" y="9806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86,845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55791</xdr:rowOff>
    </xdr:from>
    <xdr:to>
      <xdr:col>6</xdr:col>
      <xdr:colOff>561975</xdr:colOff>
      <xdr:row>57</xdr:row>
      <xdr:rowOff>157391</xdr:rowOff>
    </xdr:to>
    <xdr:sp macro="" textlink="">
      <xdr:nvSpPr>
        <xdr:cNvPr id="121" name="フローチャート : 判断 120"/>
        <xdr:cNvSpPr/>
      </xdr:nvSpPr>
      <xdr:spPr>
        <a:xfrm>
          <a:off x="4584700" y="982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57198</xdr:rowOff>
    </xdr:from>
    <xdr:to>
      <xdr:col>5</xdr:col>
      <xdr:colOff>358775</xdr:colOff>
      <xdr:row>58</xdr:row>
      <xdr:rowOff>4323</xdr:rowOff>
    </xdr:to>
    <xdr:cxnSp macro="">
      <xdr:nvCxnSpPr>
        <xdr:cNvPr id="122" name="直線コネクタ 121"/>
        <xdr:cNvCxnSpPr/>
      </xdr:nvCxnSpPr>
      <xdr:spPr>
        <a:xfrm>
          <a:off x="2908300" y="9829848"/>
          <a:ext cx="889000" cy="11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152275</xdr:rowOff>
    </xdr:from>
    <xdr:to>
      <xdr:col>5</xdr:col>
      <xdr:colOff>409575</xdr:colOff>
      <xdr:row>58</xdr:row>
      <xdr:rowOff>82425</xdr:rowOff>
    </xdr:to>
    <xdr:sp macro="" textlink="">
      <xdr:nvSpPr>
        <xdr:cNvPr id="123" name="フローチャート : 判断 122"/>
        <xdr:cNvSpPr/>
      </xdr:nvSpPr>
      <xdr:spPr>
        <a:xfrm>
          <a:off x="3746500" y="992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73552</xdr:rowOff>
    </xdr:from>
    <xdr:ext cx="534377" cy="259045"/>
    <xdr:sp macro="" textlink="">
      <xdr:nvSpPr>
        <xdr:cNvPr id="124" name="テキスト ボックス 123"/>
        <xdr:cNvSpPr txBox="1"/>
      </xdr:nvSpPr>
      <xdr:spPr>
        <a:xfrm>
          <a:off x="3530111" y="1001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74,183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57198</xdr:rowOff>
    </xdr:from>
    <xdr:to>
      <xdr:col>4</xdr:col>
      <xdr:colOff>155575</xdr:colOff>
      <xdr:row>58</xdr:row>
      <xdr:rowOff>117350</xdr:rowOff>
    </xdr:to>
    <xdr:cxnSp macro="">
      <xdr:nvCxnSpPr>
        <xdr:cNvPr id="125" name="直線コネクタ 124"/>
        <xdr:cNvCxnSpPr/>
      </xdr:nvCxnSpPr>
      <xdr:spPr>
        <a:xfrm flipV="1">
          <a:off x="2019300" y="9829848"/>
          <a:ext cx="889000" cy="23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127808</xdr:rowOff>
    </xdr:from>
    <xdr:to>
      <xdr:col>4</xdr:col>
      <xdr:colOff>206375</xdr:colOff>
      <xdr:row>58</xdr:row>
      <xdr:rowOff>57958</xdr:rowOff>
    </xdr:to>
    <xdr:sp macro="" textlink="">
      <xdr:nvSpPr>
        <xdr:cNvPr id="126" name="フローチャート : 判断 125"/>
        <xdr:cNvSpPr/>
      </xdr:nvSpPr>
      <xdr:spPr>
        <a:xfrm>
          <a:off x="28575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49085</xdr:rowOff>
    </xdr:from>
    <xdr:ext cx="534377" cy="259045"/>
    <xdr:sp macro="" textlink="">
      <xdr:nvSpPr>
        <xdr:cNvPr id="127" name="テキスト ボックス 126"/>
        <xdr:cNvSpPr txBox="1"/>
      </xdr:nvSpPr>
      <xdr:spPr>
        <a:xfrm>
          <a:off x="2641111" y="999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77,394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117350</xdr:rowOff>
    </xdr:from>
    <xdr:to>
      <xdr:col>2</xdr:col>
      <xdr:colOff>638175</xdr:colOff>
      <xdr:row>58</xdr:row>
      <xdr:rowOff>151686</xdr:rowOff>
    </xdr:to>
    <xdr:cxnSp macro="">
      <xdr:nvCxnSpPr>
        <xdr:cNvPr id="128" name="直線コネクタ 127"/>
        <xdr:cNvCxnSpPr/>
      </xdr:nvCxnSpPr>
      <xdr:spPr>
        <a:xfrm flipV="1">
          <a:off x="1130300" y="10061450"/>
          <a:ext cx="889000" cy="34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121910</xdr:rowOff>
    </xdr:from>
    <xdr:to>
      <xdr:col>3</xdr:col>
      <xdr:colOff>3175</xdr:colOff>
      <xdr:row>58</xdr:row>
      <xdr:rowOff>52060</xdr:rowOff>
    </xdr:to>
    <xdr:sp macro="" textlink="">
      <xdr:nvSpPr>
        <xdr:cNvPr id="129" name="フローチャート : 判断 128"/>
        <xdr:cNvSpPr/>
      </xdr:nvSpPr>
      <xdr:spPr>
        <a:xfrm>
          <a:off x="1968500" y="989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68587</xdr:rowOff>
    </xdr:from>
    <xdr:ext cx="534377" cy="259045"/>
    <xdr:sp macro="" textlink="">
      <xdr:nvSpPr>
        <xdr:cNvPr id="130" name="テキスト ボックス 129"/>
        <xdr:cNvSpPr txBox="1"/>
      </xdr:nvSpPr>
      <xdr:spPr>
        <a:xfrm>
          <a:off x="1752111" y="9669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78,168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111768</xdr:rowOff>
    </xdr:from>
    <xdr:to>
      <xdr:col>1</xdr:col>
      <xdr:colOff>485775</xdr:colOff>
      <xdr:row>58</xdr:row>
      <xdr:rowOff>41918</xdr:rowOff>
    </xdr:to>
    <xdr:sp macro="" textlink="">
      <xdr:nvSpPr>
        <xdr:cNvPr id="131" name="フローチャート : 判断 130"/>
        <xdr:cNvSpPr/>
      </xdr:nvSpPr>
      <xdr:spPr>
        <a:xfrm>
          <a:off x="1079500" y="9884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58445</xdr:rowOff>
    </xdr:from>
    <xdr:ext cx="534377" cy="259045"/>
    <xdr:sp macro="" textlink="">
      <xdr:nvSpPr>
        <xdr:cNvPr id="132" name="テキスト ボックス 131"/>
        <xdr:cNvSpPr txBox="1"/>
      </xdr:nvSpPr>
      <xdr:spPr>
        <a:xfrm>
          <a:off x="863111" y="965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79,499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28832</xdr:rowOff>
    </xdr:from>
    <xdr:to>
      <xdr:col>6</xdr:col>
      <xdr:colOff>561975</xdr:colOff>
      <xdr:row>54</xdr:row>
      <xdr:rowOff>130432</xdr:rowOff>
    </xdr:to>
    <xdr:sp macro="" textlink="">
      <xdr:nvSpPr>
        <xdr:cNvPr id="138" name="円/楕円 137"/>
        <xdr:cNvSpPr/>
      </xdr:nvSpPr>
      <xdr:spPr>
        <a:xfrm>
          <a:off x="4584700" y="928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51709</xdr:rowOff>
    </xdr:from>
    <xdr:ext cx="599010" cy="259045"/>
    <xdr:sp macro="" textlink="">
      <xdr:nvSpPr>
        <xdr:cNvPr id="139" name="総務費該当値テキスト"/>
        <xdr:cNvSpPr txBox="1"/>
      </xdr:nvSpPr>
      <xdr:spPr>
        <a:xfrm>
          <a:off x="4686300" y="9138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157,883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124973</xdr:rowOff>
    </xdr:from>
    <xdr:to>
      <xdr:col>5</xdr:col>
      <xdr:colOff>409575</xdr:colOff>
      <xdr:row>58</xdr:row>
      <xdr:rowOff>55123</xdr:rowOff>
    </xdr:to>
    <xdr:sp macro="" textlink="">
      <xdr:nvSpPr>
        <xdr:cNvPr id="140" name="円/楕円 139"/>
        <xdr:cNvSpPr/>
      </xdr:nvSpPr>
      <xdr:spPr>
        <a:xfrm>
          <a:off x="3746500" y="9897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71650</xdr:rowOff>
    </xdr:from>
    <xdr:ext cx="534377" cy="259045"/>
    <xdr:sp macro="" textlink="">
      <xdr:nvSpPr>
        <xdr:cNvPr id="141" name="テキスト ボックス 140"/>
        <xdr:cNvSpPr txBox="1"/>
      </xdr:nvSpPr>
      <xdr:spPr>
        <a:xfrm>
          <a:off x="3530111" y="967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77,766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6398</xdr:rowOff>
    </xdr:from>
    <xdr:to>
      <xdr:col>4</xdr:col>
      <xdr:colOff>206375</xdr:colOff>
      <xdr:row>57</xdr:row>
      <xdr:rowOff>107998</xdr:rowOff>
    </xdr:to>
    <xdr:sp macro="" textlink="">
      <xdr:nvSpPr>
        <xdr:cNvPr id="142" name="円/楕円 141"/>
        <xdr:cNvSpPr/>
      </xdr:nvSpPr>
      <xdr:spPr>
        <a:xfrm>
          <a:off x="2857500" y="977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124525</xdr:rowOff>
    </xdr:from>
    <xdr:ext cx="534377" cy="259045"/>
    <xdr:sp macro="" textlink="">
      <xdr:nvSpPr>
        <xdr:cNvPr id="143" name="テキスト ボックス 142"/>
        <xdr:cNvSpPr txBox="1"/>
      </xdr:nvSpPr>
      <xdr:spPr>
        <a:xfrm>
          <a:off x="2641111" y="9554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93,327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66550</xdr:rowOff>
    </xdr:from>
    <xdr:to>
      <xdr:col>3</xdr:col>
      <xdr:colOff>3175</xdr:colOff>
      <xdr:row>58</xdr:row>
      <xdr:rowOff>168150</xdr:rowOff>
    </xdr:to>
    <xdr:sp macro="" textlink="">
      <xdr:nvSpPr>
        <xdr:cNvPr id="144" name="円/楕円 143"/>
        <xdr:cNvSpPr/>
      </xdr:nvSpPr>
      <xdr:spPr>
        <a:xfrm>
          <a:off x="1968500" y="1001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159277</xdr:rowOff>
    </xdr:from>
    <xdr:ext cx="534377" cy="259045"/>
    <xdr:sp macro="" textlink="">
      <xdr:nvSpPr>
        <xdr:cNvPr id="145" name="テキスト ボックス 144"/>
        <xdr:cNvSpPr txBox="1"/>
      </xdr:nvSpPr>
      <xdr:spPr>
        <a:xfrm>
          <a:off x="1752111" y="1010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62,933</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100886</xdr:rowOff>
    </xdr:from>
    <xdr:to>
      <xdr:col>1</xdr:col>
      <xdr:colOff>485775</xdr:colOff>
      <xdr:row>59</xdr:row>
      <xdr:rowOff>31036</xdr:rowOff>
    </xdr:to>
    <xdr:sp macro="" textlink="">
      <xdr:nvSpPr>
        <xdr:cNvPr id="146" name="円/楕円 145"/>
        <xdr:cNvSpPr/>
      </xdr:nvSpPr>
      <xdr:spPr>
        <a:xfrm>
          <a:off x="1079500" y="1004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22163</xdr:rowOff>
    </xdr:from>
    <xdr:ext cx="534377" cy="259045"/>
    <xdr:sp macro="" textlink="">
      <xdr:nvSpPr>
        <xdr:cNvPr id="147" name="テキスト ボックス 146"/>
        <xdr:cNvSpPr txBox="1"/>
      </xdr:nvSpPr>
      <xdr:spPr>
        <a:xfrm>
          <a:off x="863111" y="10137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58,427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125,085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20643</xdr:rowOff>
    </xdr:from>
    <xdr:to>
      <xdr:col>6</xdr:col>
      <xdr:colOff>510540</xdr:colOff>
      <xdr:row>78</xdr:row>
      <xdr:rowOff>66940</xdr:rowOff>
    </xdr:to>
    <xdr:cxnSp macro="">
      <xdr:nvCxnSpPr>
        <xdr:cNvPr id="174" name="直線コネクタ 173"/>
        <xdr:cNvCxnSpPr/>
      </xdr:nvCxnSpPr>
      <xdr:spPr>
        <a:xfrm flipV="1">
          <a:off x="4633595" y="12193593"/>
          <a:ext cx="1270" cy="1246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70767</xdr:rowOff>
    </xdr:from>
    <xdr:ext cx="599010" cy="259045"/>
    <xdr:sp macro="" textlink="">
      <xdr:nvSpPr>
        <xdr:cNvPr id="175" name="民生費最小値テキスト"/>
        <xdr:cNvSpPr txBox="1"/>
      </xdr:nvSpPr>
      <xdr:spPr>
        <a:xfrm>
          <a:off x="4686300" y="134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108,684</a:t>
          </a:r>
          <a:endParaRPr kumimoji="1" lang="ja-JP" altLang="en-US" sz="1000" b="1">
            <a:latin typeface="ＭＳ Ｐゴシック"/>
          </a:endParaRPr>
        </a:p>
      </xdr:txBody>
    </xdr:sp>
    <xdr:clientData/>
  </xdr:oneCellAnchor>
  <xdr:twoCellAnchor>
    <xdr:from>
      <xdr:col>6</xdr:col>
      <xdr:colOff>422275</xdr:colOff>
      <xdr:row>78</xdr:row>
      <xdr:rowOff>66940</xdr:rowOff>
    </xdr:from>
    <xdr:to>
      <xdr:col>6</xdr:col>
      <xdr:colOff>600075</xdr:colOff>
      <xdr:row>78</xdr:row>
      <xdr:rowOff>66940</xdr:rowOff>
    </xdr:to>
    <xdr:cxnSp macro="">
      <xdr:nvCxnSpPr>
        <xdr:cNvPr id="176" name="直線コネクタ 175"/>
        <xdr:cNvCxnSpPr/>
      </xdr:nvCxnSpPr>
      <xdr:spPr>
        <a:xfrm>
          <a:off x="4546600" y="1344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138770</xdr:rowOff>
    </xdr:from>
    <xdr:ext cx="599010" cy="259045"/>
    <xdr:sp macro="" textlink="">
      <xdr:nvSpPr>
        <xdr:cNvPr id="177" name="民生費最大値テキスト"/>
        <xdr:cNvSpPr txBox="1"/>
      </xdr:nvSpPr>
      <xdr:spPr>
        <a:xfrm>
          <a:off x="4686300" y="11968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223,187</a:t>
          </a:r>
          <a:endParaRPr kumimoji="1" lang="ja-JP" altLang="en-US" sz="1000" b="1">
            <a:latin typeface="ＭＳ Ｐゴシック"/>
          </a:endParaRPr>
        </a:p>
      </xdr:txBody>
    </xdr:sp>
    <xdr:clientData/>
  </xdr:oneCellAnchor>
  <xdr:twoCellAnchor>
    <xdr:from>
      <xdr:col>6</xdr:col>
      <xdr:colOff>422275</xdr:colOff>
      <xdr:row>71</xdr:row>
      <xdr:rowOff>20643</xdr:rowOff>
    </xdr:from>
    <xdr:to>
      <xdr:col>6</xdr:col>
      <xdr:colOff>600075</xdr:colOff>
      <xdr:row>71</xdr:row>
      <xdr:rowOff>20643</xdr:rowOff>
    </xdr:to>
    <xdr:cxnSp macro="">
      <xdr:nvCxnSpPr>
        <xdr:cNvPr id="178" name="直線コネクタ 177"/>
        <xdr:cNvCxnSpPr/>
      </xdr:nvCxnSpPr>
      <xdr:spPr>
        <a:xfrm>
          <a:off x="4546600" y="12193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158238</xdr:rowOff>
    </xdr:from>
    <xdr:to>
      <xdr:col>6</xdr:col>
      <xdr:colOff>511175</xdr:colOff>
      <xdr:row>77</xdr:row>
      <xdr:rowOff>83703</xdr:rowOff>
    </xdr:to>
    <xdr:cxnSp macro="">
      <xdr:nvCxnSpPr>
        <xdr:cNvPr id="179" name="直線コネクタ 178"/>
        <xdr:cNvCxnSpPr/>
      </xdr:nvCxnSpPr>
      <xdr:spPr>
        <a:xfrm flipV="1">
          <a:off x="3797300" y="13188438"/>
          <a:ext cx="838200" cy="96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25170</xdr:rowOff>
    </xdr:from>
    <xdr:ext cx="599010" cy="259045"/>
    <xdr:sp macro="" textlink="">
      <xdr:nvSpPr>
        <xdr:cNvPr id="180" name="民生費平均値テキスト"/>
        <xdr:cNvSpPr txBox="1"/>
      </xdr:nvSpPr>
      <xdr:spPr>
        <a:xfrm>
          <a:off x="4686300" y="127124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157,206</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2293</xdr:rowOff>
    </xdr:from>
    <xdr:to>
      <xdr:col>6</xdr:col>
      <xdr:colOff>561975</xdr:colOff>
      <xdr:row>75</xdr:row>
      <xdr:rowOff>103893</xdr:rowOff>
    </xdr:to>
    <xdr:sp macro="" textlink="">
      <xdr:nvSpPr>
        <xdr:cNvPr id="181" name="フローチャート : 判断 180"/>
        <xdr:cNvSpPr/>
      </xdr:nvSpPr>
      <xdr:spPr>
        <a:xfrm>
          <a:off x="4584700" y="1286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83703</xdr:rowOff>
    </xdr:from>
    <xdr:to>
      <xdr:col>5</xdr:col>
      <xdr:colOff>358775</xdr:colOff>
      <xdr:row>77</xdr:row>
      <xdr:rowOff>106727</xdr:rowOff>
    </xdr:to>
    <xdr:cxnSp macro="">
      <xdr:nvCxnSpPr>
        <xdr:cNvPr id="182" name="直線コネクタ 181"/>
        <xdr:cNvCxnSpPr/>
      </xdr:nvCxnSpPr>
      <xdr:spPr>
        <a:xfrm flipV="1">
          <a:off x="2908300" y="13285353"/>
          <a:ext cx="889000" cy="23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70024</xdr:rowOff>
    </xdr:from>
    <xdr:to>
      <xdr:col>5</xdr:col>
      <xdr:colOff>409575</xdr:colOff>
      <xdr:row>76</xdr:row>
      <xdr:rowOff>174</xdr:rowOff>
    </xdr:to>
    <xdr:sp macro="" textlink="">
      <xdr:nvSpPr>
        <xdr:cNvPr id="183" name="フローチャート : 判断 182"/>
        <xdr:cNvSpPr/>
      </xdr:nvSpPr>
      <xdr:spPr>
        <a:xfrm>
          <a:off x="3746500" y="1292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16701</xdr:rowOff>
    </xdr:from>
    <xdr:ext cx="599010" cy="259045"/>
    <xdr:sp macro="" textlink="">
      <xdr:nvSpPr>
        <xdr:cNvPr id="184" name="テキスト ボックス 183"/>
        <xdr:cNvSpPr txBox="1"/>
      </xdr:nvSpPr>
      <xdr:spPr>
        <a:xfrm>
          <a:off x="3497794" y="12704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150,984</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106727</xdr:rowOff>
    </xdr:from>
    <xdr:to>
      <xdr:col>4</xdr:col>
      <xdr:colOff>155575</xdr:colOff>
      <xdr:row>77</xdr:row>
      <xdr:rowOff>109939</xdr:rowOff>
    </xdr:to>
    <xdr:cxnSp macro="">
      <xdr:nvCxnSpPr>
        <xdr:cNvPr id="185" name="直線コネクタ 184"/>
        <xdr:cNvCxnSpPr/>
      </xdr:nvCxnSpPr>
      <xdr:spPr>
        <a:xfrm flipV="1">
          <a:off x="2019300" y="13308377"/>
          <a:ext cx="889000" cy="3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154335</xdr:rowOff>
    </xdr:from>
    <xdr:to>
      <xdr:col>4</xdr:col>
      <xdr:colOff>206375</xdr:colOff>
      <xdr:row>76</xdr:row>
      <xdr:rowOff>84485</xdr:rowOff>
    </xdr:to>
    <xdr:sp macro="" textlink="">
      <xdr:nvSpPr>
        <xdr:cNvPr id="186" name="フローチャート : 判断 185"/>
        <xdr:cNvSpPr/>
      </xdr:nvSpPr>
      <xdr:spPr>
        <a:xfrm>
          <a:off x="2857500" y="1301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101011</xdr:rowOff>
    </xdr:from>
    <xdr:ext cx="599010" cy="259045"/>
    <xdr:sp macro="" textlink="">
      <xdr:nvSpPr>
        <xdr:cNvPr id="187" name="テキスト ボックス 186"/>
        <xdr:cNvSpPr txBox="1"/>
      </xdr:nvSpPr>
      <xdr:spPr>
        <a:xfrm>
          <a:off x="2608794" y="12788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143,239</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18476</xdr:rowOff>
    </xdr:from>
    <xdr:to>
      <xdr:col>2</xdr:col>
      <xdr:colOff>638175</xdr:colOff>
      <xdr:row>77</xdr:row>
      <xdr:rowOff>109939</xdr:rowOff>
    </xdr:to>
    <xdr:cxnSp macro="">
      <xdr:nvCxnSpPr>
        <xdr:cNvPr id="188" name="直線コネクタ 187"/>
        <xdr:cNvCxnSpPr/>
      </xdr:nvCxnSpPr>
      <xdr:spPr>
        <a:xfrm>
          <a:off x="1130300" y="13220126"/>
          <a:ext cx="889000" cy="9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70210</xdr:rowOff>
    </xdr:from>
    <xdr:to>
      <xdr:col>3</xdr:col>
      <xdr:colOff>3175</xdr:colOff>
      <xdr:row>77</xdr:row>
      <xdr:rowOff>360</xdr:rowOff>
    </xdr:to>
    <xdr:sp macro="" textlink="">
      <xdr:nvSpPr>
        <xdr:cNvPr id="189" name="フローチャート : 判断 188"/>
        <xdr:cNvSpPr/>
      </xdr:nvSpPr>
      <xdr:spPr>
        <a:xfrm>
          <a:off x="1968500" y="1310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16886</xdr:rowOff>
    </xdr:from>
    <xdr:ext cx="599010" cy="259045"/>
    <xdr:sp macro="" textlink="">
      <xdr:nvSpPr>
        <xdr:cNvPr id="190" name="テキスト ボックス 189"/>
        <xdr:cNvSpPr txBox="1"/>
      </xdr:nvSpPr>
      <xdr:spPr>
        <a:xfrm>
          <a:off x="1719794" y="12875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135,217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59237</xdr:rowOff>
    </xdr:from>
    <xdr:to>
      <xdr:col>1</xdr:col>
      <xdr:colOff>485775</xdr:colOff>
      <xdr:row>76</xdr:row>
      <xdr:rowOff>160837</xdr:rowOff>
    </xdr:to>
    <xdr:sp macro="" textlink="">
      <xdr:nvSpPr>
        <xdr:cNvPr id="191" name="フローチャート : 判断 190"/>
        <xdr:cNvSpPr/>
      </xdr:nvSpPr>
      <xdr:spPr>
        <a:xfrm>
          <a:off x="1079500" y="1308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5914</xdr:rowOff>
    </xdr:from>
    <xdr:ext cx="599010" cy="259045"/>
    <xdr:sp macro="" textlink="">
      <xdr:nvSpPr>
        <xdr:cNvPr id="192" name="テキスト ボックス 191"/>
        <xdr:cNvSpPr txBox="1"/>
      </xdr:nvSpPr>
      <xdr:spPr>
        <a:xfrm>
          <a:off x="830794" y="12864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136,225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107438</xdr:rowOff>
    </xdr:from>
    <xdr:to>
      <xdr:col>6</xdr:col>
      <xdr:colOff>561975</xdr:colOff>
      <xdr:row>77</xdr:row>
      <xdr:rowOff>37588</xdr:rowOff>
    </xdr:to>
    <xdr:sp macro="" textlink="">
      <xdr:nvSpPr>
        <xdr:cNvPr id="198" name="円/楕円 197"/>
        <xdr:cNvSpPr/>
      </xdr:nvSpPr>
      <xdr:spPr>
        <a:xfrm>
          <a:off x="4584700" y="1313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85865</xdr:rowOff>
    </xdr:from>
    <xdr:ext cx="599010" cy="259045"/>
    <xdr:sp macro="" textlink="">
      <xdr:nvSpPr>
        <xdr:cNvPr id="199" name="民生費該当値テキスト"/>
        <xdr:cNvSpPr txBox="1"/>
      </xdr:nvSpPr>
      <xdr:spPr>
        <a:xfrm>
          <a:off x="4686300" y="13116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131,797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32903</xdr:rowOff>
    </xdr:from>
    <xdr:to>
      <xdr:col>5</xdr:col>
      <xdr:colOff>409575</xdr:colOff>
      <xdr:row>77</xdr:row>
      <xdr:rowOff>134503</xdr:rowOff>
    </xdr:to>
    <xdr:sp macro="" textlink="">
      <xdr:nvSpPr>
        <xdr:cNvPr id="200" name="円/楕円 199"/>
        <xdr:cNvSpPr/>
      </xdr:nvSpPr>
      <xdr:spPr>
        <a:xfrm>
          <a:off x="3746500" y="1323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125630</xdr:rowOff>
    </xdr:from>
    <xdr:ext cx="599010" cy="259045"/>
    <xdr:sp macro="" textlink="">
      <xdr:nvSpPr>
        <xdr:cNvPr id="201" name="テキスト ボックス 200"/>
        <xdr:cNvSpPr txBox="1"/>
      </xdr:nvSpPr>
      <xdr:spPr>
        <a:xfrm>
          <a:off x="3497794" y="13327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122,894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55927</xdr:rowOff>
    </xdr:from>
    <xdr:to>
      <xdr:col>4</xdr:col>
      <xdr:colOff>206375</xdr:colOff>
      <xdr:row>77</xdr:row>
      <xdr:rowOff>157527</xdr:rowOff>
    </xdr:to>
    <xdr:sp macro="" textlink="">
      <xdr:nvSpPr>
        <xdr:cNvPr id="202" name="円/楕円 201"/>
        <xdr:cNvSpPr/>
      </xdr:nvSpPr>
      <xdr:spPr>
        <a:xfrm>
          <a:off x="2857500" y="1325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148654</xdr:rowOff>
    </xdr:from>
    <xdr:ext cx="599010" cy="259045"/>
    <xdr:sp macro="" textlink="">
      <xdr:nvSpPr>
        <xdr:cNvPr id="203" name="テキスト ボックス 202"/>
        <xdr:cNvSpPr txBox="1"/>
      </xdr:nvSpPr>
      <xdr:spPr>
        <a:xfrm>
          <a:off x="2608794" y="13350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120,779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59139</xdr:rowOff>
    </xdr:from>
    <xdr:to>
      <xdr:col>3</xdr:col>
      <xdr:colOff>3175</xdr:colOff>
      <xdr:row>77</xdr:row>
      <xdr:rowOff>160739</xdr:rowOff>
    </xdr:to>
    <xdr:sp macro="" textlink="">
      <xdr:nvSpPr>
        <xdr:cNvPr id="204" name="円/楕円 203"/>
        <xdr:cNvSpPr/>
      </xdr:nvSpPr>
      <xdr:spPr>
        <a:xfrm>
          <a:off x="1968500" y="1326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151866</xdr:rowOff>
    </xdr:from>
    <xdr:ext cx="599010" cy="259045"/>
    <xdr:sp macro="" textlink="">
      <xdr:nvSpPr>
        <xdr:cNvPr id="205" name="テキスト ボックス 204"/>
        <xdr:cNvSpPr txBox="1"/>
      </xdr:nvSpPr>
      <xdr:spPr>
        <a:xfrm>
          <a:off x="1719794" y="13353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120,484</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139126</xdr:rowOff>
    </xdr:from>
    <xdr:to>
      <xdr:col>1</xdr:col>
      <xdr:colOff>485775</xdr:colOff>
      <xdr:row>77</xdr:row>
      <xdr:rowOff>69276</xdr:rowOff>
    </xdr:to>
    <xdr:sp macro="" textlink="">
      <xdr:nvSpPr>
        <xdr:cNvPr id="206" name="円/楕円 205"/>
        <xdr:cNvSpPr/>
      </xdr:nvSpPr>
      <xdr:spPr>
        <a:xfrm>
          <a:off x="1079500" y="13169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60403</xdr:rowOff>
    </xdr:from>
    <xdr:ext cx="599010" cy="259045"/>
    <xdr:sp macro="" textlink="">
      <xdr:nvSpPr>
        <xdr:cNvPr id="207" name="テキスト ボックス 206"/>
        <xdr:cNvSpPr txBox="1"/>
      </xdr:nvSpPr>
      <xdr:spPr>
        <a:xfrm>
          <a:off x="830794" y="13262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128,886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30,026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22918</xdr:rowOff>
    </xdr:from>
    <xdr:to>
      <xdr:col>6</xdr:col>
      <xdr:colOff>510540</xdr:colOff>
      <xdr:row>99</xdr:row>
      <xdr:rowOff>72704</xdr:rowOff>
    </xdr:to>
    <xdr:cxnSp macro="">
      <xdr:nvCxnSpPr>
        <xdr:cNvPr id="234" name="直線コネクタ 233"/>
        <xdr:cNvCxnSpPr/>
      </xdr:nvCxnSpPr>
      <xdr:spPr>
        <a:xfrm flipV="1">
          <a:off x="4633595" y="15453418"/>
          <a:ext cx="1270" cy="1592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76531</xdr:rowOff>
    </xdr:from>
    <xdr:ext cx="534377" cy="259045"/>
    <xdr:sp macro="" textlink="">
      <xdr:nvSpPr>
        <xdr:cNvPr id="235" name="衛生費最小値テキスト"/>
        <xdr:cNvSpPr txBox="1"/>
      </xdr:nvSpPr>
      <xdr:spPr>
        <a:xfrm>
          <a:off x="4686300" y="1705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21,603</a:t>
          </a:r>
          <a:endParaRPr kumimoji="1" lang="ja-JP" altLang="en-US" sz="1000" b="1">
            <a:latin typeface="ＭＳ Ｐゴシック"/>
          </a:endParaRPr>
        </a:p>
      </xdr:txBody>
    </xdr:sp>
    <xdr:clientData/>
  </xdr:oneCellAnchor>
  <xdr:twoCellAnchor>
    <xdr:from>
      <xdr:col>6</xdr:col>
      <xdr:colOff>422275</xdr:colOff>
      <xdr:row>99</xdr:row>
      <xdr:rowOff>72704</xdr:rowOff>
    </xdr:from>
    <xdr:to>
      <xdr:col>6</xdr:col>
      <xdr:colOff>600075</xdr:colOff>
      <xdr:row>99</xdr:row>
      <xdr:rowOff>72704</xdr:rowOff>
    </xdr:to>
    <xdr:cxnSp macro="">
      <xdr:nvCxnSpPr>
        <xdr:cNvPr id="236" name="直線コネクタ 235"/>
        <xdr:cNvCxnSpPr/>
      </xdr:nvCxnSpPr>
      <xdr:spPr>
        <a:xfrm>
          <a:off x="4546600" y="17046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141045</xdr:rowOff>
    </xdr:from>
    <xdr:ext cx="599010" cy="259045"/>
    <xdr:sp macro="" textlink="">
      <xdr:nvSpPr>
        <xdr:cNvPr id="237" name="衛生費最大値テキスト"/>
        <xdr:cNvSpPr txBox="1"/>
      </xdr:nvSpPr>
      <xdr:spPr>
        <a:xfrm>
          <a:off x="4686300" y="15228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119,152</a:t>
          </a:r>
          <a:endParaRPr kumimoji="1" lang="ja-JP" altLang="en-US" sz="1000" b="1">
            <a:latin typeface="ＭＳ Ｐゴシック"/>
          </a:endParaRPr>
        </a:p>
      </xdr:txBody>
    </xdr:sp>
    <xdr:clientData/>
  </xdr:oneCellAnchor>
  <xdr:twoCellAnchor>
    <xdr:from>
      <xdr:col>6</xdr:col>
      <xdr:colOff>422275</xdr:colOff>
      <xdr:row>90</xdr:row>
      <xdr:rowOff>22918</xdr:rowOff>
    </xdr:from>
    <xdr:to>
      <xdr:col>6</xdr:col>
      <xdr:colOff>600075</xdr:colOff>
      <xdr:row>90</xdr:row>
      <xdr:rowOff>22918</xdr:rowOff>
    </xdr:to>
    <xdr:cxnSp macro="">
      <xdr:nvCxnSpPr>
        <xdr:cNvPr id="238" name="直線コネクタ 237"/>
        <xdr:cNvCxnSpPr/>
      </xdr:nvCxnSpPr>
      <xdr:spPr>
        <a:xfrm>
          <a:off x="4546600" y="15453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50988</xdr:rowOff>
    </xdr:from>
    <xdr:to>
      <xdr:col>6</xdr:col>
      <xdr:colOff>511175</xdr:colOff>
      <xdr:row>98</xdr:row>
      <xdr:rowOff>92903</xdr:rowOff>
    </xdr:to>
    <xdr:cxnSp macro="">
      <xdr:nvCxnSpPr>
        <xdr:cNvPr id="239" name="直線コネクタ 238"/>
        <xdr:cNvCxnSpPr/>
      </xdr:nvCxnSpPr>
      <xdr:spPr>
        <a:xfrm flipV="1">
          <a:off x="3797300" y="16853088"/>
          <a:ext cx="838200" cy="4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112137</xdr:rowOff>
    </xdr:from>
    <xdr:ext cx="534377" cy="259045"/>
    <xdr:sp macro="" textlink="">
      <xdr:nvSpPr>
        <xdr:cNvPr id="240" name="衛生費平均値テキスト"/>
        <xdr:cNvSpPr txBox="1"/>
      </xdr:nvSpPr>
      <xdr:spPr>
        <a:xfrm>
          <a:off x="4686300" y="16399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48,978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89260</xdr:rowOff>
    </xdr:from>
    <xdr:to>
      <xdr:col>6</xdr:col>
      <xdr:colOff>561975</xdr:colOff>
      <xdr:row>97</xdr:row>
      <xdr:rowOff>19410</xdr:rowOff>
    </xdr:to>
    <xdr:sp macro="" textlink="">
      <xdr:nvSpPr>
        <xdr:cNvPr id="241" name="フローチャート : 判断 240"/>
        <xdr:cNvSpPr/>
      </xdr:nvSpPr>
      <xdr:spPr>
        <a:xfrm>
          <a:off x="4584700" y="1654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63266</xdr:rowOff>
    </xdr:from>
    <xdr:to>
      <xdr:col>5</xdr:col>
      <xdr:colOff>358775</xdr:colOff>
      <xdr:row>98</xdr:row>
      <xdr:rowOff>92903</xdr:rowOff>
    </xdr:to>
    <xdr:cxnSp macro="">
      <xdr:nvCxnSpPr>
        <xdr:cNvPr id="242" name="直線コネクタ 241"/>
        <xdr:cNvCxnSpPr/>
      </xdr:nvCxnSpPr>
      <xdr:spPr>
        <a:xfrm>
          <a:off x="2908300" y="16865366"/>
          <a:ext cx="889000" cy="29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117720</xdr:rowOff>
    </xdr:from>
    <xdr:to>
      <xdr:col>5</xdr:col>
      <xdr:colOff>409575</xdr:colOff>
      <xdr:row>97</xdr:row>
      <xdr:rowOff>47870</xdr:rowOff>
    </xdr:to>
    <xdr:sp macro="" textlink="">
      <xdr:nvSpPr>
        <xdr:cNvPr id="243" name="フローチャート : 判断 242"/>
        <xdr:cNvSpPr/>
      </xdr:nvSpPr>
      <xdr:spPr>
        <a:xfrm>
          <a:off x="3746500" y="1657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64397</xdr:rowOff>
    </xdr:from>
    <xdr:ext cx="534377" cy="259045"/>
    <xdr:sp macro="" textlink="">
      <xdr:nvSpPr>
        <xdr:cNvPr id="244" name="テキスト ボックス 243"/>
        <xdr:cNvSpPr txBox="1"/>
      </xdr:nvSpPr>
      <xdr:spPr>
        <a:xfrm>
          <a:off x="3530111" y="1635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47,235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152453</xdr:rowOff>
    </xdr:from>
    <xdr:to>
      <xdr:col>4</xdr:col>
      <xdr:colOff>155575</xdr:colOff>
      <xdr:row>98</xdr:row>
      <xdr:rowOff>63266</xdr:rowOff>
    </xdr:to>
    <xdr:cxnSp macro="">
      <xdr:nvCxnSpPr>
        <xdr:cNvPr id="245" name="直線コネクタ 244"/>
        <xdr:cNvCxnSpPr/>
      </xdr:nvCxnSpPr>
      <xdr:spPr>
        <a:xfrm>
          <a:off x="2019300" y="16783103"/>
          <a:ext cx="889000" cy="8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133445</xdr:rowOff>
    </xdr:from>
    <xdr:to>
      <xdr:col>4</xdr:col>
      <xdr:colOff>206375</xdr:colOff>
      <xdr:row>97</xdr:row>
      <xdr:rowOff>63595</xdr:rowOff>
    </xdr:to>
    <xdr:sp macro="" textlink="">
      <xdr:nvSpPr>
        <xdr:cNvPr id="246" name="フローチャート : 判断 245"/>
        <xdr:cNvSpPr/>
      </xdr:nvSpPr>
      <xdr:spPr>
        <a:xfrm>
          <a:off x="2857500" y="16592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80122</xdr:rowOff>
    </xdr:from>
    <xdr:ext cx="534377" cy="259045"/>
    <xdr:sp macro="" textlink="">
      <xdr:nvSpPr>
        <xdr:cNvPr id="247" name="テキスト ボックス 246"/>
        <xdr:cNvSpPr txBox="1"/>
      </xdr:nvSpPr>
      <xdr:spPr>
        <a:xfrm>
          <a:off x="2641111" y="16367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152453</xdr:rowOff>
    </xdr:from>
    <xdr:to>
      <xdr:col>2</xdr:col>
      <xdr:colOff>638175</xdr:colOff>
      <xdr:row>98</xdr:row>
      <xdr:rowOff>29662</xdr:rowOff>
    </xdr:to>
    <xdr:cxnSp macro="">
      <xdr:nvCxnSpPr>
        <xdr:cNvPr id="248" name="直線コネクタ 247"/>
        <xdr:cNvCxnSpPr/>
      </xdr:nvCxnSpPr>
      <xdr:spPr>
        <a:xfrm flipV="1">
          <a:off x="1130300" y="16783103"/>
          <a:ext cx="889000" cy="48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121197</xdr:rowOff>
    </xdr:from>
    <xdr:to>
      <xdr:col>3</xdr:col>
      <xdr:colOff>3175</xdr:colOff>
      <xdr:row>97</xdr:row>
      <xdr:rowOff>51347</xdr:rowOff>
    </xdr:to>
    <xdr:sp macro="" textlink="">
      <xdr:nvSpPr>
        <xdr:cNvPr id="249" name="フローチャート : 判断 248"/>
        <xdr:cNvSpPr/>
      </xdr:nvSpPr>
      <xdr:spPr>
        <a:xfrm>
          <a:off x="1968500" y="1658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67874</xdr:rowOff>
    </xdr:from>
    <xdr:ext cx="534377" cy="259045"/>
    <xdr:sp macro="" textlink="">
      <xdr:nvSpPr>
        <xdr:cNvPr id="250" name="テキスト ボックス 249"/>
        <xdr:cNvSpPr txBox="1"/>
      </xdr:nvSpPr>
      <xdr:spPr>
        <a:xfrm>
          <a:off x="1752111" y="1635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47,022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165774</xdr:rowOff>
    </xdr:from>
    <xdr:to>
      <xdr:col>1</xdr:col>
      <xdr:colOff>485775</xdr:colOff>
      <xdr:row>97</xdr:row>
      <xdr:rowOff>95924</xdr:rowOff>
    </xdr:to>
    <xdr:sp macro="" textlink="">
      <xdr:nvSpPr>
        <xdr:cNvPr id="251" name="フローチャート : 判断 250"/>
        <xdr:cNvSpPr/>
      </xdr:nvSpPr>
      <xdr:spPr>
        <a:xfrm>
          <a:off x="1079500" y="1662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112451</xdr:rowOff>
    </xdr:from>
    <xdr:ext cx="534377" cy="259045"/>
    <xdr:sp macro="" textlink="">
      <xdr:nvSpPr>
        <xdr:cNvPr id="252" name="テキスト ボックス 251"/>
        <xdr:cNvSpPr txBox="1"/>
      </xdr:nvSpPr>
      <xdr:spPr>
        <a:xfrm>
          <a:off x="863111" y="1640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44,292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188</xdr:rowOff>
    </xdr:from>
    <xdr:to>
      <xdr:col>6</xdr:col>
      <xdr:colOff>561975</xdr:colOff>
      <xdr:row>98</xdr:row>
      <xdr:rowOff>101788</xdr:rowOff>
    </xdr:to>
    <xdr:sp macro="" textlink="">
      <xdr:nvSpPr>
        <xdr:cNvPr id="258" name="円/楕円 257"/>
        <xdr:cNvSpPr/>
      </xdr:nvSpPr>
      <xdr:spPr>
        <a:xfrm>
          <a:off x="4584700" y="1680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150065</xdr:rowOff>
    </xdr:from>
    <xdr:ext cx="534377" cy="259045"/>
    <xdr:sp macro="" textlink="">
      <xdr:nvSpPr>
        <xdr:cNvPr id="259" name="衛生費該当値テキスト"/>
        <xdr:cNvSpPr txBox="1"/>
      </xdr:nvSpPr>
      <xdr:spPr>
        <a:xfrm>
          <a:off x="4686300" y="16780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33,433</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42103</xdr:rowOff>
    </xdr:from>
    <xdr:to>
      <xdr:col>5</xdr:col>
      <xdr:colOff>409575</xdr:colOff>
      <xdr:row>98</xdr:row>
      <xdr:rowOff>143703</xdr:rowOff>
    </xdr:to>
    <xdr:sp macro="" textlink="">
      <xdr:nvSpPr>
        <xdr:cNvPr id="260" name="円/楕円 259"/>
        <xdr:cNvSpPr/>
      </xdr:nvSpPr>
      <xdr:spPr>
        <a:xfrm>
          <a:off x="3746500" y="1684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134830</xdr:rowOff>
    </xdr:from>
    <xdr:ext cx="534377" cy="259045"/>
    <xdr:sp macro="" textlink="">
      <xdr:nvSpPr>
        <xdr:cNvPr id="261" name="テキスト ボックス 260"/>
        <xdr:cNvSpPr txBox="1"/>
      </xdr:nvSpPr>
      <xdr:spPr>
        <a:xfrm>
          <a:off x="3530111" y="1693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30,866</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12466</xdr:rowOff>
    </xdr:from>
    <xdr:to>
      <xdr:col>4</xdr:col>
      <xdr:colOff>206375</xdr:colOff>
      <xdr:row>98</xdr:row>
      <xdr:rowOff>114066</xdr:rowOff>
    </xdr:to>
    <xdr:sp macro="" textlink="">
      <xdr:nvSpPr>
        <xdr:cNvPr id="262" name="円/楕円 261"/>
        <xdr:cNvSpPr/>
      </xdr:nvSpPr>
      <xdr:spPr>
        <a:xfrm>
          <a:off x="2857500" y="1681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105193</xdr:rowOff>
    </xdr:from>
    <xdr:ext cx="534377" cy="259045"/>
    <xdr:sp macro="" textlink="">
      <xdr:nvSpPr>
        <xdr:cNvPr id="263" name="テキスト ボックス 262"/>
        <xdr:cNvSpPr txBox="1"/>
      </xdr:nvSpPr>
      <xdr:spPr>
        <a:xfrm>
          <a:off x="2641111" y="1690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32,681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101653</xdr:rowOff>
    </xdr:from>
    <xdr:to>
      <xdr:col>3</xdr:col>
      <xdr:colOff>3175</xdr:colOff>
      <xdr:row>98</xdr:row>
      <xdr:rowOff>31803</xdr:rowOff>
    </xdr:to>
    <xdr:sp macro="" textlink="">
      <xdr:nvSpPr>
        <xdr:cNvPr id="264" name="円/楕円 263"/>
        <xdr:cNvSpPr/>
      </xdr:nvSpPr>
      <xdr:spPr>
        <a:xfrm>
          <a:off x="1968500" y="1673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22930</xdr:rowOff>
    </xdr:from>
    <xdr:ext cx="534377" cy="259045"/>
    <xdr:sp macro="" textlink="">
      <xdr:nvSpPr>
        <xdr:cNvPr id="265" name="テキスト ボックス 264"/>
        <xdr:cNvSpPr txBox="1"/>
      </xdr:nvSpPr>
      <xdr:spPr>
        <a:xfrm>
          <a:off x="1752111" y="1682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37,719</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150312</xdr:rowOff>
    </xdr:from>
    <xdr:to>
      <xdr:col>1</xdr:col>
      <xdr:colOff>485775</xdr:colOff>
      <xdr:row>98</xdr:row>
      <xdr:rowOff>80462</xdr:rowOff>
    </xdr:to>
    <xdr:sp macro="" textlink="">
      <xdr:nvSpPr>
        <xdr:cNvPr id="266" name="円/楕円 265"/>
        <xdr:cNvSpPr/>
      </xdr:nvSpPr>
      <xdr:spPr>
        <a:xfrm>
          <a:off x="1079500" y="1678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71589</xdr:rowOff>
    </xdr:from>
    <xdr:ext cx="534377" cy="259045"/>
    <xdr:sp macro="" textlink="">
      <xdr:nvSpPr>
        <xdr:cNvPr id="267" name="テキスト ボックス 266"/>
        <xdr:cNvSpPr txBox="1"/>
      </xdr:nvSpPr>
      <xdr:spPr>
        <a:xfrm>
          <a:off x="863111" y="1687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34,739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1" name="テキスト ボックス 28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7" name="テキスト ボックス 28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114745</xdr:rowOff>
    </xdr:from>
    <xdr:to>
      <xdr:col>15</xdr:col>
      <xdr:colOff>180340</xdr:colOff>
      <xdr:row>39</xdr:row>
      <xdr:rowOff>44450</xdr:rowOff>
    </xdr:to>
    <xdr:cxnSp macro="">
      <xdr:nvCxnSpPr>
        <xdr:cNvPr id="291" name="直線コネクタ 290"/>
        <xdr:cNvCxnSpPr/>
      </xdr:nvCxnSpPr>
      <xdr:spPr>
        <a:xfrm flipV="1">
          <a:off x="10475595" y="5258245"/>
          <a:ext cx="1270" cy="1472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3" name="直線コネクタ 29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61422</xdr:rowOff>
    </xdr:from>
    <xdr:ext cx="469744" cy="259045"/>
    <xdr:sp macro="" textlink="">
      <xdr:nvSpPr>
        <xdr:cNvPr id="294" name="労働費最大値テキスト"/>
        <xdr:cNvSpPr txBox="1"/>
      </xdr:nvSpPr>
      <xdr:spPr>
        <a:xfrm>
          <a:off x="10528300" y="5033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7,731</a:t>
          </a:r>
          <a:endParaRPr kumimoji="1" lang="ja-JP" altLang="en-US" sz="1000" b="1">
            <a:latin typeface="ＭＳ Ｐゴシック"/>
          </a:endParaRPr>
        </a:p>
      </xdr:txBody>
    </xdr:sp>
    <xdr:clientData/>
  </xdr:oneCellAnchor>
  <xdr:twoCellAnchor>
    <xdr:from>
      <xdr:col>15</xdr:col>
      <xdr:colOff>92075</xdr:colOff>
      <xdr:row>30</xdr:row>
      <xdr:rowOff>114745</xdr:rowOff>
    </xdr:from>
    <xdr:to>
      <xdr:col>15</xdr:col>
      <xdr:colOff>269875</xdr:colOff>
      <xdr:row>30</xdr:row>
      <xdr:rowOff>114745</xdr:rowOff>
    </xdr:to>
    <xdr:cxnSp macro="">
      <xdr:nvCxnSpPr>
        <xdr:cNvPr id="295" name="直線コネクタ 294"/>
        <xdr:cNvCxnSpPr/>
      </xdr:nvCxnSpPr>
      <xdr:spPr>
        <a:xfrm>
          <a:off x="10388600" y="5258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43307</xdr:rowOff>
    </xdr:from>
    <xdr:to>
      <xdr:col>15</xdr:col>
      <xdr:colOff>180975</xdr:colOff>
      <xdr:row>39</xdr:row>
      <xdr:rowOff>44450</xdr:rowOff>
    </xdr:to>
    <xdr:cxnSp macro="">
      <xdr:nvCxnSpPr>
        <xdr:cNvPr id="296" name="直線コネクタ 295"/>
        <xdr:cNvCxnSpPr/>
      </xdr:nvCxnSpPr>
      <xdr:spPr>
        <a:xfrm>
          <a:off x="9639300" y="6729857"/>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122064</xdr:rowOff>
    </xdr:from>
    <xdr:ext cx="469744" cy="259045"/>
    <xdr:sp macro="" textlink="">
      <xdr:nvSpPr>
        <xdr:cNvPr id="297" name="労働費平均値テキスト"/>
        <xdr:cNvSpPr txBox="1"/>
      </xdr:nvSpPr>
      <xdr:spPr>
        <a:xfrm>
          <a:off x="10528300" y="62942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1,246</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99187</xdr:rowOff>
    </xdr:from>
    <xdr:to>
      <xdr:col>15</xdr:col>
      <xdr:colOff>231775</xdr:colOff>
      <xdr:row>38</xdr:row>
      <xdr:rowOff>29337</xdr:rowOff>
    </xdr:to>
    <xdr:sp macro="" textlink="">
      <xdr:nvSpPr>
        <xdr:cNvPr id="298" name="フローチャート : 判断 297"/>
        <xdr:cNvSpPr/>
      </xdr:nvSpPr>
      <xdr:spPr>
        <a:xfrm>
          <a:off x="10426700" y="644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42735</xdr:rowOff>
    </xdr:from>
    <xdr:to>
      <xdr:col>14</xdr:col>
      <xdr:colOff>28575</xdr:colOff>
      <xdr:row>39</xdr:row>
      <xdr:rowOff>43307</xdr:rowOff>
    </xdr:to>
    <xdr:cxnSp macro="">
      <xdr:nvCxnSpPr>
        <xdr:cNvPr id="299" name="直線コネクタ 298"/>
        <xdr:cNvCxnSpPr/>
      </xdr:nvCxnSpPr>
      <xdr:spPr>
        <a:xfrm>
          <a:off x="8750300" y="6729285"/>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18986</xdr:rowOff>
    </xdr:from>
    <xdr:to>
      <xdr:col>14</xdr:col>
      <xdr:colOff>79375</xdr:colOff>
      <xdr:row>37</xdr:row>
      <xdr:rowOff>120586</xdr:rowOff>
    </xdr:to>
    <xdr:sp macro="" textlink="">
      <xdr:nvSpPr>
        <xdr:cNvPr id="300" name="フローチャート : 判断 299"/>
        <xdr:cNvSpPr/>
      </xdr:nvSpPr>
      <xdr:spPr>
        <a:xfrm>
          <a:off x="9588500" y="636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137113</xdr:rowOff>
    </xdr:from>
    <xdr:ext cx="469744" cy="259045"/>
    <xdr:sp macro="" textlink="">
      <xdr:nvSpPr>
        <xdr:cNvPr id="301" name="テキスト ボックス 300"/>
        <xdr:cNvSpPr txBox="1"/>
      </xdr:nvSpPr>
      <xdr:spPr>
        <a:xfrm>
          <a:off x="9404427" y="613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1,667</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30924</xdr:rowOff>
    </xdr:from>
    <xdr:to>
      <xdr:col>12</xdr:col>
      <xdr:colOff>511175</xdr:colOff>
      <xdr:row>39</xdr:row>
      <xdr:rowOff>42735</xdr:rowOff>
    </xdr:to>
    <xdr:cxnSp macro="">
      <xdr:nvCxnSpPr>
        <xdr:cNvPr id="302" name="直線コネクタ 301"/>
        <xdr:cNvCxnSpPr/>
      </xdr:nvCxnSpPr>
      <xdr:spPr>
        <a:xfrm>
          <a:off x="7861300" y="6374574"/>
          <a:ext cx="889000" cy="35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64897</xdr:rowOff>
    </xdr:from>
    <xdr:to>
      <xdr:col>12</xdr:col>
      <xdr:colOff>561975</xdr:colOff>
      <xdr:row>36</xdr:row>
      <xdr:rowOff>166497</xdr:rowOff>
    </xdr:to>
    <xdr:sp macro="" textlink="">
      <xdr:nvSpPr>
        <xdr:cNvPr id="303" name="フローチャート : 判断 302"/>
        <xdr:cNvSpPr/>
      </xdr:nvSpPr>
      <xdr:spPr>
        <a:xfrm>
          <a:off x="8699500" y="62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11574</xdr:rowOff>
    </xdr:from>
    <xdr:ext cx="469744" cy="259045"/>
    <xdr:sp macro="" textlink="">
      <xdr:nvSpPr>
        <xdr:cNvPr id="304" name="テキスト ボックス 303"/>
        <xdr:cNvSpPr txBox="1"/>
      </xdr:nvSpPr>
      <xdr:spPr>
        <a:xfrm>
          <a:off x="8515427" y="601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2,326</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30924</xdr:rowOff>
    </xdr:from>
    <xdr:to>
      <xdr:col>11</xdr:col>
      <xdr:colOff>307975</xdr:colOff>
      <xdr:row>38</xdr:row>
      <xdr:rowOff>137795</xdr:rowOff>
    </xdr:to>
    <xdr:cxnSp macro="">
      <xdr:nvCxnSpPr>
        <xdr:cNvPr id="305" name="直線コネクタ 304"/>
        <xdr:cNvCxnSpPr/>
      </xdr:nvCxnSpPr>
      <xdr:spPr>
        <a:xfrm flipV="1">
          <a:off x="6972300" y="6374574"/>
          <a:ext cx="889000" cy="27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163004</xdr:rowOff>
    </xdr:from>
    <xdr:to>
      <xdr:col>11</xdr:col>
      <xdr:colOff>358775</xdr:colOff>
      <xdr:row>36</xdr:row>
      <xdr:rowOff>93154</xdr:rowOff>
    </xdr:to>
    <xdr:sp macro="" textlink="">
      <xdr:nvSpPr>
        <xdr:cNvPr id="306" name="フローチャート : 判断 305"/>
        <xdr:cNvSpPr/>
      </xdr:nvSpPr>
      <xdr:spPr>
        <a:xfrm>
          <a:off x="7810500" y="616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109681</xdr:rowOff>
    </xdr:from>
    <xdr:ext cx="469744" cy="259045"/>
    <xdr:sp macro="" textlink="">
      <xdr:nvSpPr>
        <xdr:cNvPr id="307" name="テキスト ボックス 306"/>
        <xdr:cNvSpPr txBox="1"/>
      </xdr:nvSpPr>
      <xdr:spPr>
        <a:xfrm>
          <a:off x="7626427" y="593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2,711</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53467</xdr:rowOff>
    </xdr:from>
    <xdr:to>
      <xdr:col>10</xdr:col>
      <xdr:colOff>155575</xdr:colOff>
      <xdr:row>34</xdr:row>
      <xdr:rowOff>155067</xdr:rowOff>
    </xdr:to>
    <xdr:sp macro="" textlink="">
      <xdr:nvSpPr>
        <xdr:cNvPr id="308" name="フローチャート : 判断 307"/>
        <xdr:cNvSpPr/>
      </xdr:nvSpPr>
      <xdr:spPr>
        <a:xfrm>
          <a:off x="6921500" y="588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144</xdr:rowOff>
    </xdr:from>
    <xdr:ext cx="469744" cy="259045"/>
    <xdr:sp macro="" textlink="">
      <xdr:nvSpPr>
        <xdr:cNvPr id="309" name="テキスト ボックス 308"/>
        <xdr:cNvSpPr txBox="1"/>
      </xdr:nvSpPr>
      <xdr:spPr>
        <a:xfrm>
          <a:off x="6737427" y="5657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5" name="円/楕円 314"/>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6"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163957</xdr:rowOff>
    </xdr:from>
    <xdr:to>
      <xdr:col>14</xdr:col>
      <xdr:colOff>79375</xdr:colOff>
      <xdr:row>39</xdr:row>
      <xdr:rowOff>94107</xdr:rowOff>
    </xdr:to>
    <xdr:sp macro="" textlink="">
      <xdr:nvSpPr>
        <xdr:cNvPr id="317" name="円/楕円 316"/>
        <xdr:cNvSpPr/>
      </xdr:nvSpPr>
      <xdr:spPr>
        <a:xfrm>
          <a:off x="95885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85234</xdr:rowOff>
    </xdr:from>
    <xdr:ext cx="249299" cy="259045"/>
    <xdr:sp macro="" textlink="">
      <xdr:nvSpPr>
        <xdr:cNvPr id="318" name="テキスト ボックス 317"/>
        <xdr:cNvSpPr txBox="1"/>
      </xdr:nvSpPr>
      <xdr:spPr>
        <a:xfrm>
          <a:off x="9514649" y="67717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163385</xdr:rowOff>
    </xdr:from>
    <xdr:to>
      <xdr:col>12</xdr:col>
      <xdr:colOff>561975</xdr:colOff>
      <xdr:row>39</xdr:row>
      <xdr:rowOff>93535</xdr:rowOff>
    </xdr:to>
    <xdr:sp macro="" textlink="">
      <xdr:nvSpPr>
        <xdr:cNvPr id="319" name="円/楕円 318"/>
        <xdr:cNvSpPr/>
      </xdr:nvSpPr>
      <xdr:spPr>
        <a:xfrm>
          <a:off x="8699500" y="667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84662</xdr:rowOff>
    </xdr:from>
    <xdr:ext cx="249299" cy="259045"/>
    <xdr:sp macro="" textlink="">
      <xdr:nvSpPr>
        <xdr:cNvPr id="320" name="テキスト ボックス 319"/>
        <xdr:cNvSpPr txBox="1"/>
      </xdr:nvSpPr>
      <xdr:spPr>
        <a:xfrm>
          <a:off x="8625649" y="67712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151574</xdr:rowOff>
    </xdr:from>
    <xdr:to>
      <xdr:col>11</xdr:col>
      <xdr:colOff>358775</xdr:colOff>
      <xdr:row>37</xdr:row>
      <xdr:rowOff>81724</xdr:rowOff>
    </xdr:to>
    <xdr:sp macro="" textlink="">
      <xdr:nvSpPr>
        <xdr:cNvPr id="321" name="円/楕円 320"/>
        <xdr:cNvSpPr/>
      </xdr:nvSpPr>
      <xdr:spPr>
        <a:xfrm>
          <a:off x="7810500" y="632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72851</xdr:rowOff>
    </xdr:from>
    <xdr:ext cx="469744" cy="259045"/>
    <xdr:sp macro="" textlink="">
      <xdr:nvSpPr>
        <xdr:cNvPr id="322" name="テキスト ボックス 321"/>
        <xdr:cNvSpPr txBox="1"/>
      </xdr:nvSpPr>
      <xdr:spPr>
        <a:xfrm>
          <a:off x="7626427" y="6416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1,871</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86995</xdr:rowOff>
    </xdr:from>
    <xdr:to>
      <xdr:col>10</xdr:col>
      <xdr:colOff>155575</xdr:colOff>
      <xdr:row>39</xdr:row>
      <xdr:rowOff>17145</xdr:rowOff>
    </xdr:to>
    <xdr:sp macro="" textlink="">
      <xdr:nvSpPr>
        <xdr:cNvPr id="323" name="円/楕円 322"/>
        <xdr:cNvSpPr/>
      </xdr:nvSpPr>
      <xdr:spPr>
        <a:xfrm>
          <a:off x="6921500" y="660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8272</xdr:rowOff>
    </xdr:from>
    <xdr:ext cx="378565" cy="259045"/>
    <xdr:sp macro="" textlink="">
      <xdr:nvSpPr>
        <xdr:cNvPr id="324" name="テキスト ボックス 323"/>
        <xdr:cNvSpPr txBox="1"/>
      </xdr:nvSpPr>
      <xdr:spPr>
        <a:xfrm>
          <a:off x="6783017" y="6694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11,372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28816</xdr:rowOff>
    </xdr:from>
    <xdr:to>
      <xdr:col>15</xdr:col>
      <xdr:colOff>180340</xdr:colOff>
      <xdr:row>58</xdr:row>
      <xdr:rowOff>128092</xdr:rowOff>
    </xdr:to>
    <xdr:cxnSp macro="">
      <xdr:nvCxnSpPr>
        <xdr:cNvPr id="348" name="直線コネクタ 347"/>
        <xdr:cNvCxnSpPr/>
      </xdr:nvCxnSpPr>
      <xdr:spPr>
        <a:xfrm flipV="1">
          <a:off x="10475595" y="8601316"/>
          <a:ext cx="1270" cy="1470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131919</xdr:rowOff>
    </xdr:from>
    <xdr:ext cx="469744" cy="259045"/>
    <xdr:sp macro="" textlink="">
      <xdr:nvSpPr>
        <xdr:cNvPr id="349" name="農林水産業費最小値テキスト"/>
        <xdr:cNvSpPr txBox="1"/>
      </xdr:nvSpPr>
      <xdr:spPr>
        <a:xfrm>
          <a:off x="10528300" y="1007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6,914</a:t>
          </a:r>
          <a:endParaRPr kumimoji="1" lang="ja-JP" altLang="en-US" sz="1000" b="1">
            <a:latin typeface="ＭＳ Ｐゴシック"/>
          </a:endParaRPr>
        </a:p>
      </xdr:txBody>
    </xdr:sp>
    <xdr:clientData/>
  </xdr:oneCellAnchor>
  <xdr:twoCellAnchor>
    <xdr:from>
      <xdr:col>15</xdr:col>
      <xdr:colOff>92075</xdr:colOff>
      <xdr:row>58</xdr:row>
      <xdr:rowOff>128092</xdr:rowOff>
    </xdr:from>
    <xdr:to>
      <xdr:col>15</xdr:col>
      <xdr:colOff>269875</xdr:colOff>
      <xdr:row>58</xdr:row>
      <xdr:rowOff>128092</xdr:rowOff>
    </xdr:to>
    <xdr:cxnSp macro="">
      <xdr:nvCxnSpPr>
        <xdr:cNvPr id="350" name="直線コネクタ 349"/>
        <xdr:cNvCxnSpPr/>
      </xdr:nvCxnSpPr>
      <xdr:spPr>
        <a:xfrm>
          <a:off x="10388600" y="1007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146943</xdr:rowOff>
    </xdr:from>
    <xdr:ext cx="599010" cy="259045"/>
    <xdr:sp macro="" textlink="">
      <xdr:nvSpPr>
        <xdr:cNvPr id="351" name="農林水産業費最大値テキスト"/>
        <xdr:cNvSpPr txBox="1"/>
      </xdr:nvSpPr>
      <xdr:spPr>
        <a:xfrm>
          <a:off x="10528300" y="8376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122,731</a:t>
          </a:r>
          <a:endParaRPr kumimoji="1" lang="ja-JP" altLang="en-US" sz="1000" b="1">
            <a:latin typeface="ＭＳ Ｐゴシック"/>
          </a:endParaRPr>
        </a:p>
      </xdr:txBody>
    </xdr:sp>
    <xdr:clientData/>
  </xdr:oneCellAnchor>
  <xdr:twoCellAnchor>
    <xdr:from>
      <xdr:col>15</xdr:col>
      <xdr:colOff>92075</xdr:colOff>
      <xdr:row>50</xdr:row>
      <xdr:rowOff>28816</xdr:rowOff>
    </xdr:from>
    <xdr:to>
      <xdr:col>15</xdr:col>
      <xdr:colOff>269875</xdr:colOff>
      <xdr:row>50</xdr:row>
      <xdr:rowOff>28816</xdr:rowOff>
    </xdr:to>
    <xdr:cxnSp macro="">
      <xdr:nvCxnSpPr>
        <xdr:cNvPr id="352" name="直線コネクタ 351"/>
        <xdr:cNvCxnSpPr/>
      </xdr:nvCxnSpPr>
      <xdr:spPr>
        <a:xfrm>
          <a:off x="10388600" y="860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97142</xdr:rowOff>
    </xdr:from>
    <xdr:to>
      <xdr:col>15</xdr:col>
      <xdr:colOff>180975</xdr:colOff>
      <xdr:row>57</xdr:row>
      <xdr:rowOff>5105</xdr:rowOff>
    </xdr:to>
    <xdr:cxnSp macro="">
      <xdr:nvCxnSpPr>
        <xdr:cNvPr id="353" name="直線コネクタ 352"/>
        <xdr:cNvCxnSpPr/>
      </xdr:nvCxnSpPr>
      <xdr:spPr>
        <a:xfrm flipV="1">
          <a:off x="9639300" y="9698342"/>
          <a:ext cx="838200" cy="7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63213</xdr:rowOff>
    </xdr:from>
    <xdr:ext cx="534377" cy="259045"/>
    <xdr:sp macro="" textlink="">
      <xdr:nvSpPr>
        <xdr:cNvPr id="354" name="農林水産業費平均値テキスト"/>
        <xdr:cNvSpPr txBox="1"/>
      </xdr:nvSpPr>
      <xdr:spPr>
        <a:xfrm>
          <a:off x="10528300" y="9664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33,324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84786</xdr:rowOff>
    </xdr:from>
    <xdr:to>
      <xdr:col>15</xdr:col>
      <xdr:colOff>231775</xdr:colOff>
      <xdr:row>57</xdr:row>
      <xdr:rowOff>14936</xdr:rowOff>
    </xdr:to>
    <xdr:sp macro="" textlink="">
      <xdr:nvSpPr>
        <xdr:cNvPr id="355" name="フローチャート : 判断 354"/>
        <xdr:cNvSpPr/>
      </xdr:nvSpPr>
      <xdr:spPr>
        <a:xfrm>
          <a:off x="10426700" y="968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5105</xdr:rowOff>
    </xdr:from>
    <xdr:to>
      <xdr:col>14</xdr:col>
      <xdr:colOff>28575</xdr:colOff>
      <xdr:row>57</xdr:row>
      <xdr:rowOff>71806</xdr:rowOff>
    </xdr:to>
    <xdr:cxnSp macro="">
      <xdr:nvCxnSpPr>
        <xdr:cNvPr id="356" name="直線コネクタ 355"/>
        <xdr:cNvCxnSpPr/>
      </xdr:nvCxnSpPr>
      <xdr:spPr>
        <a:xfrm flipV="1">
          <a:off x="8750300" y="9777755"/>
          <a:ext cx="889000" cy="66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148704</xdr:rowOff>
    </xdr:from>
    <xdr:to>
      <xdr:col>14</xdr:col>
      <xdr:colOff>79375</xdr:colOff>
      <xdr:row>57</xdr:row>
      <xdr:rowOff>78854</xdr:rowOff>
    </xdr:to>
    <xdr:sp macro="" textlink="">
      <xdr:nvSpPr>
        <xdr:cNvPr id="357" name="フローチャート : 判断 356"/>
        <xdr:cNvSpPr/>
      </xdr:nvSpPr>
      <xdr:spPr>
        <a:xfrm>
          <a:off x="9588500" y="974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69981</xdr:rowOff>
    </xdr:from>
    <xdr:ext cx="534377" cy="259045"/>
    <xdr:sp macro="" textlink="">
      <xdr:nvSpPr>
        <xdr:cNvPr id="358" name="テキスト ボックス 357"/>
        <xdr:cNvSpPr txBox="1"/>
      </xdr:nvSpPr>
      <xdr:spPr>
        <a:xfrm>
          <a:off x="9372111" y="984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28,291</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69571</xdr:rowOff>
    </xdr:from>
    <xdr:to>
      <xdr:col>12</xdr:col>
      <xdr:colOff>511175</xdr:colOff>
      <xdr:row>57</xdr:row>
      <xdr:rowOff>71806</xdr:rowOff>
    </xdr:to>
    <xdr:cxnSp macro="">
      <xdr:nvCxnSpPr>
        <xdr:cNvPr id="359" name="直線コネクタ 358"/>
        <xdr:cNvCxnSpPr/>
      </xdr:nvCxnSpPr>
      <xdr:spPr>
        <a:xfrm>
          <a:off x="7861300" y="9842221"/>
          <a:ext cx="889000" cy="2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151333</xdr:rowOff>
    </xdr:from>
    <xdr:to>
      <xdr:col>12</xdr:col>
      <xdr:colOff>561975</xdr:colOff>
      <xdr:row>57</xdr:row>
      <xdr:rowOff>81483</xdr:rowOff>
    </xdr:to>
    <xdr:sp macro="" textlink="">
      <xdr:nvSpPr>
        <xdr:cNvPr id="360" name="フローチャート : 判断 359"/>
        <xdr:cNvSpPr/>
      </xdr:nvSpPr>
      <xdr:spPr>
        <a:xfrm>
          <a:off x="8699500" y="975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98010</xdr:rowOff>
    </xdr:from>
    <xdr:ext cx="534377" cy="259045"/>
    <xdr:sp macro="" textlink="">
      <xdr:nvSpPr>
        <xdr:cNvPr id="361" name="テキスト ボックス 360"/>
        <xdr:cNvSpPr txBox="1"/>
      </xdr:nvSpPr>
      <xdr:spPr>
        <a:xfrm>
          <a:off x="8483111" y="952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28,084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33655</xdr:rowOff>
    </xdr:from>
    <xdr:to>
      <xdr:col>11</xdr:col>
      <xdr:colOff>307975</xdr:colOff>
      <xdr:row>57</xdr:row>
      <xdr:rowOff>69571</xdr:rowOff>
    </xdr:to>
    <xdr:cxnSp macro="">
      <xdr:nvCxnSpPr>
        <xdr:cNvPr id="362" name="直線コネクタ 361"/>
        <xdr:cNvCxnSpPr/>
      </xdr:nvCxnSpPr>
      <xdr:spPr>
        <a:xfrm>
          <a:off x="6972300" y="9806305"/>
          <a:ext cx="889000" cy="35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166675</xdr:rowOff>
    </xdr:from>
    <xdr:to>
      <xdr:col>11</xdr:col>
      <xdr:colOff>358775</xdr:colOff>
      <xdr:row>57</xdr:row>
      <xdr:rowOff>96825</xdr:rowOff>
    </xdr:to>
    <xdr:sp macro="" textlink="">
      <xdr:nvSpPr>
        <xdr:cNvPr id="363" name="フローチャート : 判断 362"/>
        <xdr:cNvSpPr/>
      </xdr:nvSpPr>
      <xdr:spPr>
        <a:xfrm>
          <a:off x="7810500" y="97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113352</xdr:rowOff>
    </xdr:from>
    <xdr:ext cx="534377" cy="259045"/>
    <xdr:sp macro="" textlink="">
      <xdr:nvSpPr>
        <xdr:cNvPr id="364" name="テキスト ボックス 363"/>
        <xdr:cNvSpPr txBox="1"/>
      </xdr:nvSpPr>
      <xdr:spPr>
        <a:xfrm>
          <a:off x="7594111" y="954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26,876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7582</xdr:rowOff>
    </xdr:from>
    <xdr:to>
      <xdr:col>10</xdr:col>
      <xdr:colOff>155575</xdr:colOff>
      <xdr:row>57</xdr:row>
      <xdr:rowOff>109182</xdr:rowOff>
    </xdr:to>
    <xdr:sp macro="" textlink="">
      <xdr:nvSpPr>
        <xdr:cNvPr id="365" name="フローチャート : 判断 364"/>
        <xdr:cNvSpPr/>
      </xdr:nvSpPr>
      <xdr:spPr>
        <a:xfrm>
          <a:off x="6921500" y="978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100309</xdr:rowOff>
    </xdr:from>
    <xdr:ext cx="534377" cy="259045"/>
    <xdr:sp macro="" textlink="">
      <xdr:nvSpPr>
        <xdr:cNvPr id="366" name="テキスト ボックス 365"/>
        <xdr:cNvSpPr txBox="1"/>
      </xdr:nvSpPr>
      <xdr:spPr>
        <a:xfrm>
          <a:off x="6705111" y="987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25,903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46342</xdr:rowOff>
    </xdr:from>
    <xdr:to>
      <xdr:col>15</xdr:col>
      <xdr:colOff>231775</xdr:colOff>
      <xdr:row>56</xdr:row>
      <xdr:rowOff>147942</xdr:rowOff>
    </xdr:to>
    <xdr:sp macro="" textlink="">
      <xdr:nvSpPr>
        <xdr:cNvPr id="372" name="円/楕円 371"/>
        <xdr:cNvSpPr/>
      </xdr:nvSpPr>
      <xdr:spPr>
        <a:xfrm>
          <a:off x="10426700" y="964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69219</xdr:rowOff>
    </xdr:from>
    <xdr:ext cx="534377" cy="259045"/>
    <xdr:sp macro="" textlink="">
      <xdr:nvSpPr>
        <xdr:cNvPr id="373" name="農林水産業費該当値テキスト"/>
        <xdr:cNvSpPr txBox="1"/>
      </xdr:nvSpPr>
      <xdr:spPr>
        <a:xfrm>
          <a:off x="10528300" y="9498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36,351</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125755</xdr:rowOff>
    </xdr:from>
    <xdr:to>
      <xdr:col>14</xdr:col>
      <xdr:colOff>79375</xdr:colOff>
      <xdr:row>57</xdr:row>
      <xdr:rowOff>55905</xdr:rowOff>
    </xdr:to>
    <xdr:sp macro="" textlink="">
      <xdr:nvSpPr>
        <xdr:cNvPr id="374" name="円/楕円 373"/>
        <xdr:cNvSpPr/>
      </xdr:nvSpPr>
      <xdr:spPr>
        <a:xfrm>
          <a:off x="9588500" y="97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72432</xdr:rowOff>
    </xdr:from>
    <xdr:ext cx="534377" cy="259045"/>
    <xdr:sp macro="" textlink="">
      <xdr:nvSpPr>
        <xdr:cNvPr id="375" name="テキスト ボックス 374"/>
        <xdr:cNvSpPr txBox="1"/>
      </xdr:nvSpPr>
      <xdr:spPr>
        <a:xfrm>
          <a:off x="9372111" y="9502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30,098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21006</xdr:rowOff>
    </xdr:from>
    <xdr:to>
      <xdr:col>12</xdr:col>
      <xdr:colOff>561975</xdr:colOff>
      <xdr:row>57</xdr:row>
      <xdr:rowOff>122606</xdr:rowOff>
    </xdr:to>
    <xdr:sp macro="" textlink="">
      <xdr:nvSpPr>
        <xdr:cNvPr id="376" name="円/楕円 375"/>
        <xdr:cNvSpPr/>
      </xdr:nvSpPr>
      <xdr:spPr>
        <a:xfrm>
          <a:off x="8699500" y="979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113733</xdr:rowOff>
    </xdr:from>
    <xdr:ext cx="534377" cy="259045"/>
    <xdr:sp macro="" textlink="">
      <xdr:nvSpPr>
        <xdr:cNvPr id="377" name="テキスト ボックス 376"/>
        <xdr:cNvSpPr txBox="1"/>
      </xdr:nvSpPr>
      <xdr:spPr>
        <a:xfrm>
          <a:off x="8483111" y="988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24,846</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18771</xdr:rowOff>
    </xdr:from>
    <xdr:to>
      <xdr:col>11</xdr:col>
      <xdr:colOff>358775</xdr:colOff>
      <xdr:row>57</xdr:row>
      <xdr:rowOff>120371</xdr:rowOff>
    </xdr:to>
    <xdr:sp macro="" textlink="">
      <xdr:nvSpPr>
        <xdr:cNvPr id="378" name="円/楕円 377"/>
        <xdr:cNvSpPr/>
      </xdr:nvSpPr>
      <xdr:spPr>
        <a:xfrm>
          <a:off x="7810500" y="979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111498</xdr:rowOff>
    </xdr:from>
    <xdr:ext cx="534377" cy="259045"/>
    <xdr:sp macro="" textlink="">
      <xdr:nvSpPr>
        <xdr:cNvPr id="379" name="テキスト ボックス 378"/>
        <xdr:cNvSpPr txBox="1"/>
      </xdr:nvSpPr>
      <xdr:spPr>
        <a:xfrm>
          <a:off x="7594111" y="9884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25,022</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154305</xdr:rowOff>
    </xdr:from>
    <xdr:to>
      <xdr:col>10</xdr:col>
      <xdr:colOff>155575</xdr:colOff>
      <xdr:row>57</xdr:row>
      <xdr:rowOff>84455</xdr:rowOff>
    </xdr:to>
    <xdr:sp macro="" textlink="">
      <xdr:nvSpPr>
        <xdr:cNvPr id="380" name="円/楕円 379"/>
        <xdr:cNvSpPr/>
      </xdr:nvSpPr>
      <xdr:spPr>
        <a:xfrm>
          <a:off x="6921500" y="975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100982</xdr:rowOff>
    </xdr:from>
    <xdr:ext cx="534377" cy="259045"/>
    <xdr:sp macro="" textlink="">
      <xdr:nvSpPr>
        <xdr:cNvPr id="381" name="テキスト ボックス 380"/>
        <xdr:cNvSpPr txBox="1"/>
      </xdr:nvSpPr>
      <xdr:spPr>
        <a:xfrm>
          <a:off x="6705111" y="953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27,850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1" name="テキスト ボックス 40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153112</xdr:rowOff>
    </xdr:from>
    <xdr:to>
      <xdr:col>15</xdr:col>
      <xdr:colOff>180340</xdr:colOff>
      <xdr:row>78</xdr:row>
      <xdr:rowOff>93218</xdr:rowOff>
    </xdr:to>
    <xdr:cxnSp macro="">
      <xdr:nvCxnSpPr>
        <xdr:cNvPr id="405" name="直線コネクタ 404"/>
        <xdr:cNvCxnSpPr/>
      </xdr:nvCxnSpPr>
      <xdr:spPr>
        <a:xfrm flipV="1">
          <a:off x="10475595" y="11983162"/>
          <a:ext cx="1270" cy="1483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97045</xdr:rowOff>
    </xdr:from>
    <xdr:ext cx="469744" cy="259045"/>
    <xdr:sp macro="" textlink="">
      <xdr:nvSpPr>
        <xdr:cNvPr id="406" name="商工費最小値テキスト"/>
        <xdr:cNvSpPr txBox="1"/>
      </xdr:nvSpPr>
      <xdr:spPr>
        <a:xfrm>
          <a:off x="10528300" y="1347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3,220</a:t>
          </a:r>
          <a:endParaRPr kumimoji="1" lang="ja-JP" altLang="en-US" sz="1000" b="1">
            <a:latin typeface="ＭＳ Ｐゴシック"/>
          </a:endParaRPr>
        </a:p>
      </xdr:txBody>
    </xdr:sp>
    <xdr:clientData/>
  </xdr:oneCellAnchor>
  <xdr:twoCellAnchor>
    <xdr:from>
      <xdr:col>15</xdr:col>
      <xdr:colOff>92075</xdr:colOff>
      <xdr:row>78</xdr:row>
      <xdr:rowOff>93218</xdr:rowOff>
    </xdr:from>
    <xdr:to>
      <xdr:col>15</xdr:col>
      <xdr:colOff>269875</xdr:colOff>
      <xdr:row>78</xdr:row>
      <xdr:rowOff>93218</xdr:rowOff>
    </xdr:to>
    <xdr:cxnSp macro="">
      <xdr:nvCxnSpPr>
        <xdr:cNvPr id="407" name="直線コネクタ 406"/>
        <xdr:cNvCxnSpPr/>
      </xdr:nvCxnSpPr>
      <xdr:spPr>
        <a:xfrm>
          <a:off x="10388600" y="1346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99789</xdr:rowOff>
    </xdr:from>
    <xdr:ext cx="534377" cy="259045"/>
    <xdr:sp macro="" textlink="">
      <xdr:nvSpPr>
        <xdr:cNvPr id="408" name="商工費最大値テキスト"/>
        <xdr:cNvSpPr txBox="1"/>
      </xdr:nvSpPr>
      <xdr:spPr>
        <a:xfrm>
          <a:off x="10528300" y="1175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42,148</a:t>
          </a:r>
          <a:endParaRPr kumimoji="1" lang="ja-JP" altLang="en-US" sz="1000" b="1">
            <a:latin typeface="ＭＳ Ｐゴシック"/>
          </a:endParaRPr>
        </a:p>
      </xdr:txBody>
    </xdr:sp>
    <xdr:clientData/>
  </xdr:oneCellAnchor>
  <xdr:twoCellAnchor>
    <xdr:from>
      <xdr:col>15</xdr:col>
      <xdr:colOff>92075</xdr:colOff>
      <xdr:row>69</xdr:row>
      <xdr:rowOff>153112</xdr:rowOff>
    </xdr:from>
    <xdr:to>
      <xdr:col>15</xdr:col>
      <xdr:colOff>269875</xdr:colOff>
      <xdr:row>69</xdr:row>
      <xdr:rowOff>153112</xdr:rowOff>
    </xdr:to>
    <xdr:cxnSp macro="">
      <xdr:nvCxnSpPr>
        <xdr:cNvPr id="409" name="直線コネクタ 408"/>
        <xdr:cNvCxnSpPr/>
      </xdr:nvCxnSpPr>
      <xdr:spPr>
        <a:xfrm>
          <a:off x="10388600" y="1198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35192</xdr:rowOff>
    </xdr:from>
    <xdr:to>
      <xdr:col>15</xdr:col>
      <xdr:colOff>180975</xdr:colOff>
      <xdr:row>78</xdr:row>
      <xdr:rowOff>96380</xdr:rowOff>
    </xdr:to>
    <xdr:cxnSp macro="">
      <xdr:nvCxnSpPr>
        <xdr:cNvPr id="410" name="直線コネクタ 409"/>
        <xdr:cNvCxnSpPr/>
      </xdr:nvCxnSpPr>
      <xdr:spPr>
        <a:xfrm flipV="1">
          <a:off x="9639300" y="13408292"/>
          <a:ext cx="838200" cy="6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95128</xdr:rowOff>
    </xdr:from>
    <xdr:ext cx="534377" cy="259045"/>
    <xdr:sp macro="" textlink="">
      <xdr:nvSpPr>
        <xdr:cNvPr id="411" name="商工費平均値テキスト"/>
        <xdr:cNvSpPr txBox="1"/>
      </xdr:nvSpPr>
      <xdr:spPr>
        <a:xfrm>
          <a:off x="10528300" y="127824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15,937</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72251</xdr:rowOff>
    </xdr:from>
    <xdr:to>
      <xdr:col>15</xdr:col>
      <xdr:colOff>231775</xdr:colOff>
      <xdr:row>76</xdr:row>
      <xdr:rowOff>2400</xdr:rowOff>
    </xdr:to>
    <xdr:sp macro="" textlink="">
      <xdr:nvSpPr>
        <xdr:cNvPr id="412" name="フローチャート : 判断 411"/>
        <xdr:cNvSpPr/>
      </xdr:nvSpPr>
      <xdr:spPr>
        <a:xfrm>
          <a:off x="10426700" y="1293100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96380</xdr:rowOff>
    </xdr:from>
    <xdr:to>
      <xdr:col>14</xdr:col>
      <xdr:colOff>28575</xdr:colOff>
      <xdr:row>78</xdr:row>
      <xdr:rowOff>110058</xdr:rowOff>
    </xdr:to>
    <xdr:cxnSp macro="">
      <xdr:nvCxnSpPr>
        <xdr:cNvPr id="413" name="直線コネクタ 412"/>
        <xdr:cNvCxnSpPr/>
      </xdr:nvCxnSpPr>
      <xdr:spPr>
        <a:xfrm flipV="1">
          <a:off x="8750300" y="13469480"/>
          <a:ext cx="889000" cy="13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2490</xdr:rowOff>
    </xdr:from>
    <xdr:to>
      <xdr:col>14</xdr:col>
      <xdr:colOff>79375</xdr:colOff>
      <xdr:row>76</xdr:row>
      <xdr:rowOff>104090</xdr:rowOff>
    </xdr:to>
    <xdr:sp macro="" textlink="">
      <xdr:nvSpPr>
        <xdr:cNvPr id="414" name="フローチャート : 判断 413"/>
        <xdr:cNvSpPr/>
      </xdr:nvSpPr>
      <xdr:spPr>
        <a:xfrm>
          <a:off x="9588500" y="1303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120616</xdr:rowOff>
    </xdr:from>
    <xdr:ext cx="534377" cy="259045"/>
    <xdr:sp macro="" textlink="">
      <xdr:nvSpPr>
        <xdr:cNvPr id="415" name="テキスト ボックス 414"/>
        <xdr:cNvSpPr txBox="1"/>
      </xdr:nvSpPr>
      <xdr:spPr>
        <a:xfrm>
          <a:off x="9372111" y="1280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13,268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103581</xdr:rowOff>
    </xdr:from>
    <xdr:to>
      <xdr:col>12</xdr:col>
      <xdr:colOff>511175</xdr:colOff>
      <xdr:row>78</xdr:row>
      <xdr:rowOff>110058</xdr:rowOff>
    </xdr:to>
    <xdr:cxnSp macro="">
      <xdr:nvCxnSpPr>
        <xdr:cNvPr id="416" name="直線コネクタ 415"/>
        <xdr:cNvCxnSpPr/>
      </xdr:nvCxnSpPr>
      <xdr:spPr>
        <a:xfrm>
          <a:off x="7861300" y="13476681"/>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14987</xdr:rowOff>
    </xdr:from>
    <xdr:to>
      <xdr:col>12</xdr:col>
      <xdr:colOff>561975</xdr:colOff>
      <xdr:row>76</xdr:row>
      <xdr:rowOff>116587</xdr:rowOff>
    </xdr:to>
    <xdr:sp macro="" textlink="">
      <xdr:nvSpPr>
        <xdr:cNvPr id="417" name="フローチャート : 判断 416"/>
        <xdr:cNvSpPr/>
      </xdr:nvSpPr>
      <xdr:spPr>
        <a:xfrm>
          <a:off x="8699500" y="1304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133113</xdr:rowOff>
    </xdr:from>
    <xdr:ext cx="534377" cy="259045"/>
    <xdr:sp macro="" textlink="">
      <xdr:nvSpPr>
        <xdr:cNvPr id="418" name="テキスト ボックス 417"/>
        <xdr:cNvSpPr txBox="1"/>
      </xdr:nvSpPr>
      <xdr:spPr>
        <a:xfrm>
          <a:off x="8483111" y="1282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12,940</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53480</xdr:rowOff>
    </xdr:from>
    <xdr:to>
      <xdr:col>11</xdr:col>
      <xdr:colOff>307975</xdr:colOff>
      <xdr:row>78</xdr:row>
      <xdr:rowOff>103581</xdr:rowOff>
    </xdr:to>
    <xdr:cxnSp macro="">
      <xdr:nvCxnSpPr>
        <xdr:cNvPr id="419" name="直線コネクタ 418"/>
        <xdr:cNvCxnSpPr/>
      </xdr:nvCxnSpPr>
      <xdr:spPr>
        <a:xfrm>
          <a:off x="6972300" y="13426580"/>
          <a:ext cx="889000" cy="50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9537</xdr:rowOff>
    </xdr:from>
    <xdr:to>
      <xdr:col>11</xdr:col>
      <xdr:colOff>358775</xdr:colOff>
      <xdr:row>76</xdr:row>
      <xdr:rowOff>111137</xdr:rowOff>
    </xdr:to>
    <xdr:sp macro="" textlink="">
      <xdr:nvSpPr>
        <xdr:cNvPr id="420" name="フローチャート : 判断 419"/>
        <xdr:cNvSpPr/>
      </xdr:nvSpPr>
      <xdr:spPr>
        <a:xfrm>
          <a:off x="7810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127664</xdr:rowOff>
    </xdr:from>
    <xdr:ext cx="534377" cy="259045"/>
    <xdr:sp macro="" textlink="">
      <xdr:nvSpPr>
        <xdr:cNvPr id="421" name="テキスト ボックス 420"/>
        <xdr:cNvSpPr txBox="1"/>
      </xdr:nvSpPr>
      <xdr:spPr>
        <a:xfrm>
          <a:off x="7594111" y="1281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13,083</a:t>
          </a:r>
          <a:endParaRPr kumimoji="1" lang="ja-JP" altLang="en-US" sz="1000" b="1">
            <a:solidFill>
              <a:srgbClr val="000080"/>
            </a:solidFill>
            <a:latin typeface="ＭＳ Ｐゴシック"/>
          </a:endParaRPr>
        </a:p>
      </xdr:txBody>
    </xdr:sp>
    <xdr:clientData/>
  </xdr:oneCellAnchor>
  <xdr:twoCellAnchor>
    <xdr:from>
      <xdr:col>10</xdr:col>
      <xdr:colOff>53975</xdr:colOff>
      <xdr:row>75</xdr:row>
      <xdr:rowOff>166663</xdr:rowOff>
    </xdr:from>
    <xdr:to>
      <xdr:col>10</xdr:col>
      <xdr:colOff>155575</xdr:colOff>
      <xdr:row>76</xdr:row>
      <xdr:rowOff>96813</xdr:rowOff>
    </xdr:to>
    <xdr:sp macro="" textlink="">
      <xdr:nvSpPr>
        <xdr:cNvPr id="422" name="フローチャート : 判断 421"/>
        <xdr:cNvSpPr/>
      </xdr:nvSpPr>
      <xdr:spPr>
        <a:xfrm>
          <a:off x="6921500" y="1302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113339</xdr:rowOff>
    </xdr:from>
    <xdr:ext cx="534377" cy="259045"/>
    <xdr:sp macro="" textlink="">
      <xdr:nvSpPr>
        <xdr:cNvPr id="423" name="テキスト ボックス 422"/>
        <xdr:cNvSpPr txBox="1"/>
      </xdr:nvSpPr>
      <xdr:spPr>
        <a:xfrm>
          <a:off x="6705111" y="1280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155842</xdr:rowOff>
    </xdr:from>
    <xdr:to>
      <xdr:col>15</xdr:col>
      <xdr:colOff>231775</xdr:colOff>
      <xdr:row>78</xdr:row>
      <xdr:rowOff>85992</xdr:rowOff>
    </xdr:to>
    <xdr:sp macro="" textlink="">
      <xdr:nvSpPr>
        <xdr:cNvPr id="429" name="円/楕円 428"/>
        <xdr:cNvSpPr/>
      </xdr:nvSpPr>
      <xdr:spPr>
        <a:xfrm>
          <a:off x="10426700" y="1335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70769</xdr:rowOff>
    </xdr:from>
    <xdr:ext cx="469744" cy="259045"/>
    <xdr:sp macro="" textlink="">
      <xdr:nvSpPr>
        <xdr:cNvPr id="430" name="商工費該当値テキスト"/>
        <xdr:cNvSpPr txBox="1"/>
      </xdr:nvSpPr>
      <xdr:spPr>
        <a:xfrm>
          <a:off x="10528300" y="13272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4,743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45580</xdr:rowOff>
    </xdr:from>
    <xdr:to>
      <xdr:col>14</xdr:col>
      <xdr:colOff>79375</xdr:colOff>
      <xdr:row>78</xdr:row>
      <xdr:rowOff>147180</xdr:rowOff>
    </xdr:to>
    <xdr:sp macro="" textlink="">
      <xdr:nvSpPr>
        <xdr:cNvPr id="431" name="円/楕円 430"/>
        <xdr:cNvSpPr/>
      </xdr:nvSpPr>
      <xdr:spPr>
        <a:xfrm>
          <a:off x="9588500" y="1341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138307</xdr:rowOff>
    </xdr:from>
    <xdr:ext cx="469744" cy="259045"/>
    <xdr:sp macro="" textlink="">
      <xdr:nvSpPr>
        <xdr:cNvPr id="432" name="テキスト ボックス 431"/>
        <xdr:cNvSpPr txBox="1"/>
      </xdr:nvSpPr>
      <xdr:spPr>
        <a:xfrm>
          <a:off x="9404427" y="1351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59258</xdr:rowOff>
    </xdr:from>
    <xdr:to>
      <xdr:col>12</xdr:col>
      <xdr:colOff>561975</xdr:colOff>
      <xdr:row>78</xdr:row>
      <xdr:rowOff>160858</xdr:rowOff>
    </xdr:to>
    <xdr:sp macro="" textlink="">
      <xdr:nvSpPr>
        <xdr:cNvPr id="433" name="円/楕円 432"/>
        <xdr:cNvSpPr/>
      </xdr:nvSpPr>
      <xdr:spPr>
        <a:xfrm>
          <a:off x="8699500" y="1343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151985</xdr:rowOff>
    </xdr:from>
    <xdr:ext cx="469744" cy="259045"/>
    <xdr:sp macro="" textlink="">
      <xdr:nvSpPr>
        <xdr:cNvPr id="434" name="テキスト ボックス 433"/>
        <xdr:cNvSpPr txBox="1"/>
      </xdr:nvSpPr>
      <xdr:spPr>
        <a:xfrm>
          <a:off x="8515427" y="13525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2,778</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52781</xdr:rowOff>
    </xdr:from>
    <xdr:to>
      <xdr:col>11</xdr:col>
      <xdr:colOff>358775</xdr:colOff>
      <xdr:row>78</xdr:row>
      <xdr:rowOff>154381</xdr:rowOff>
    </xdr:to>
    <xdr:sp macro="" textlink="">
      <xdr:nvSpPr>
        <xdr:cNvPr id="435" name="円/楕円 434"/>
        <xdr:cNvSpPr/>
      </xdr:nvSpPr>
      <xdr:spPr>
        <a:xfrm>
          <a:off x="7810500" y="1342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145508</xdr:rowOff>
    </xdr:from>
    <xdr:ext cx="469744" cy="259045"/>
    <xdr:sp macro="" textlink="">
      <xdr:nvSpPr>
        <xdr:cNvPr id="436" name="テキスト ボックス 435"/>
        <xdr:cNvSpPr txBox="1"/>
      </xdr:nvSpPr>
      <xdr:spPr>
        <a:xfrm>
          <a:off x="7626427" y="13518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2,948</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2680</xdr:rowOff>
    </xdr:from>
    <xdr:to>
      <xdr:col>10</xdr:col>
      <xdr:colOff>155575</xdr:colOff>
      <xdr:row>78</xdr:row>
      <xdr:rowOff>104280</xdr:rowOff>
    </xdr:to>
    <xdr:sp macro="" textlink="">
      <xdr:nvSpPr>
        <xdr:cNvPr id="437" name="円/楕円 436"/>
        <xdr:cNvSpPr/>
      </xdr:nvSpPr>
      <xdr:spPr>
        <a:xfrm>
          <a:off x="6921500" y="133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95407</xdr:rowOff>
    </xdr:from>
    <xdr:ext cx="469744" cy="259045"/>
    <xdr:sp macro="" textlink="">
      <xdr:nvSpPr>
        <xdr:cNvPr id="438" name="テキスト ボックス 437"/>
        <xdr:cNvSpPr txBox="1"/>
      </xdr:nvSpPr>
      <xdr:spPr>
        <a:xfrm>
          <a:off x="6737427" y="1346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50,037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4" name="テキスト ボックス 45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6" name="テキスト ボックス 45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8" name="テキスト ボックス 45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125915</xdr:rowOff>
    </xdr:from>
    <xdr:to>
      <xdr:col>15</xdr:col>
      <xdr:colOff>180340</xdr:colOff>
      <xdr:row>98</xdr:row>
      <xdr:rowOff>32083</xdr:rowOff>
    </xdr:to>
    <xdr:cxnSp macro="">
      <xdr:nvCxnSpPr>
        <xdr:cNvPr id="462" name="直線コネクタ 461"/>
        <xdr:cNvCxnSpPr/>
      </xdr:nvCxnSpPr>
      <xdr:spPr>
        <a:xfrm flipV="1">
          <a:off x="10475595" y="15384965"/>
          <a:ext cx="1270" cy="1449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35910</xdr:rowOff>
    </xdr:from>
    <xdr:ext cx="534377" cy="259045"/>
    <xdr:sp macro="" textlink="">
      <xdr:nvSpPr>
        <xdr:cNvPr id="463" name="土木費最小値テキスト"/>
        <xdr:cNvSpPr txBox="1"/>
      </xdr:nvSpPr>
      <xdr:spPr>
        <a:xfrm>
          <a:off x="10528300" y="1683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24,123</a:t>
          </a:r>
          <a:endParaRPr kumimoji="1" lang="ja-JP" altLang="en-US" sz="1000" b="1">
            <a:latin typeface="ＭＳ Ｐゴシック"/>
          </a:endParaRPr>
        </a:p>
      </xdr:txBody>
    </xdr:sp>
    <xdr:clientData/>
  </xdr:oneCellAnchor>
  <xdr:twoCellAnchor>
    <xdr:from>
      <xdr:col>15</xdr:col>
      <xdr:colOff>92075</xdr:colOff>
      <xdr:row>98</xdr:row>
      <xdr:rowOff>32083</xdr:rowOff>
    </xdr:from>
    <xdr:to>
      <xdr:col>15</xdr:col>
      <xdr:colOff>269875</xdr:colOff>
      <xdr:row>98</xdr:row>
      <xdr:rowOff>32083</xdr:rowOff>
    </xdr:to>
    <xdr:cxnSp macro="">
      <xdr:nvCxnSpPr>
        <xdr:cNvPr id="464" name="直線コネクタ 463"/>
        <xdr:cNvCxnSpPr/>
      </xdr:nvCxnSpPr>
      <xdr:spPr>
        <a:xfrm>
          <a:off x="10388600" y="1683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72592</xdr:rowOff>
    </xdr:from>
    <xdr:ext cx="599010" cy="259045"/>
    <xdr:sp macro="" textlink="">
      <xdr:nvSpPr>
        <xdr:cNvPr id="465" name="土木費最大値テキスト"/>
        <xdr:cNvSpPr txBox="1"/>
      </xdr:nvSpPr>
      <xdr:spPr>
        <a:xfrm>
          <a:off x="10528300" y="1516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214,309</a:t>
          </a:r>
          <a:endParaRPr kumimoji="1" lang="ja-JP" altLang="en-US" sz="1000" b="1">
            <a:latin typeface="ＭＳ Ｐゴシック"/>
          </a:endParaRPr>
        </a:p>
      </xdr:txBody>
    </xdr:sp>
    <xdr:clientData/>
  </xdr:oneCellAnchor>
  <xdr:twoCellAnchor>
    <xdr:from>
      <xdr:col>15</xdr:col>
      <xdr:colOff>92075</xdr:colOff>
      <xdr:row>89</xdr:row>
      <xdr:rowOff>125915</xdr:rowOff>
    </xdr:from>
    <xdr:to>
      <xdr:col>15</xdr:col>
      <xdr:colOff>269875</xdr:colOff>
      <xdr:row>89</xdr:row>
      <xdr:rowOff>125915</xdr:rowOff>
    </xdr:to>
    <xdr:cxnSp macro="">
      <xdr:nvCxnSpPr>
        <xdr:cNvPr id="466" name="直線コネクタ 465"/>
        <xdr:cNvCxnSpPr/>
      </xdr:nvCxnSpPr>
      <xdr:spPr>
        <a:xfrm>
          <a:off x="10388600" y="15384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137567</xdr:rowOff>
    </xdr:from>
    <xdr:to>
      <xdr:col>15</xdr:col>
      <xdr:colOff>180975</xdr:colOff>
      <xdr:row>96</xdr:row>
      <xdr:rowOff>137954</xdr:rowOff>
    </xdr:to>
    <xdr:cxnSp macro="">
      <xdr:nvCxnSpPr>
        <xdr:cNvPr id="467" name="直線コネクタ 466"/>
        <xdr:cNvCxnSpPr/>
      </xdr:nvCxnSpPr>
      <xdr:spPr>
        <a:xfrm>
          <a:off x="9639300" y="16596767"/>
          <a:ext cx="838200" cy="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106238</xdr:rowOff>
    </xdr:from>
    <xdr:ext cx="534377" cy="259045"/>
    <xdr:sp macro="" textlink="">
      <xdr:nvSpPr>
        <xdr:cNvPr id="468" name="土木費平均値テキスト"/>
        <xdr:cNvSpPr txBox="1"/>
      </xdr:nvSpPr>
      <xdr:spPr>
        <a:xfrm>
          <a:off x="10528300" y="16393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55,727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83361</xdr:rowOff>
    </xdr:from>
    <xdr:to>
      <xdr:col>15</xdr:col>
      <xdr:colOff>231775</xdr:colOff>
      <xdr:row>97</xdr:row>
      <xdr:rowOff>13511</xdr:rowOff>
    </xdr:to>
    <xdr:sp macro="" textlink="">
      <xdr:nvSpPr>
        <xdr:cNvPr id="469" name="フローチャート : 判断 468"/>
        <xdr:cNvSpPr/>
      </xdr:nvSpPr>
      <xdr:spPr>
        <a:xfrm>
          <a:off x="10426700" y="1654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137567</xdr:rowOff>
    </xdr:from>
    <xdr:to>
      <xdr:col>14</xdr:col>
      <xdr:colOff>28575</xdr:colOff>
      <xdr:row>96</xdr:row>
      <xdr:rowOff>155839</xdr:rowOff>
    </xdr:to>
    <xdr:cxnSp macro="">
      <xdr:nvCxnSpPr>
        <xdr:cNvPr id="470" name="直線コネクタ 469"/>
        <xdr:cNvCxnSpPr/>
      </xdr:nvCxnSpPr>
      <xdr:spPr>
        <a:xfrm flipV="1">
          <a:off x="8750300" y="16596767"/>
          <a:ext cx="889000" cy="18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97000</xdr:rowOff>
    </xdr:from>
    <xdr:to>
      <xdr:col>14</xdr:col>
      <xdr:colOff>79375</xdr:colOff>
      <xdr:row>97</xdr:row>
      <xdr:rowOff>27150</xdr:rowOff>
    </xdr:to>
    <xdr:sp macro="" textlink="">
      <xdr:nvSpPr>
        <xdr:cNvPr id="471" name="フローチャート : 判断 470"/>
        <xdr:cNvSpPr/>
      </xdr:nvSpPr>
      <xdr:spPr>
        <a:xfrm>
          <a:off x="9588500" y="165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18277</xdr:rowOff>
    </xdr:from>
    <xdr:ext cx="534377" cy="259045"/>
    <xdr:sp macro="" textlink="">
      <xdr:nvSpPr>
        <xdr:cNvPr id="472" name="テキスト ボックス 471"/>
        <xdr:cNvSpPr txBox="1"/>
      </xdr:nvSpPr>
      <xdr:spPr>
        <a:xfrm>
          <a:off x="9372111" y="1664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53,937</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155839</xdr:rowOff>
    </xdr:from>
    <xdr:to>
      <xdr:col>12</xdr:col>
      <xdr:colOff>511175</xdr:colOff>
      <xdr:row>97</xdr:row>
      <xdr:rowOff>70114</xdr:rowOff>
    </xdr:to>
    <xdr:cxnSp macro="">
      <xdr:nvCxnSpPr>
        <xdr:cNvPr id="473" name="直線コネクタ 472"/>
        <xdr:cNvCxnSpPr/>
      </xdr:nvCxnSpPr>
      <xdr:spPr>
        <a:xfrm flipV="1">
          <a:off x="7861300" y="16615039"/>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76060</xdr:rowOff>
    </xdr:from>
    <xdr:to>
      <xdr:col>12</xdr:col>
      <xdr:colOff>561975</xdr:colOff>
      <xdr:row>97</xdr:row>
      <xdr:rowOff>6210</xdr:rowOff>
    </xdr:to>
    <xdr:sp macro="" textlink="">
      <xdr:nvSpPr>
        <xdr:cNvPr id="474" name="フローチャート : 判断 473"/>
        <xdr:cNvSpPr/>
      </xdr:nvSpPr>
      <xdr:spPr>
        <a:xfrm>
          <a:off x="8699500" y="165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22737</xdr:rowOff>
    </xdr:from>
    <xdr:ext cx="534377" cy="259045"/>
    <xdr:sp macro="" textlink="">
      <xdr:nvSpPr>
        <xdr:cNvPr id="475" name="テキスト ボックス 474"/>
        <xdr:cNvSpPr txBox="1"/>
      </xdr:nvSpPr>
      <xdr:spPr>
        <a:xfrm>
          <a:off x="8483111" y="1631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56,685</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145155</xdr:rowOff>
    </xdr:from>
    <xdr:to>
      <xdr:col>11</xdr:col>
      <xdr:colOff>307975</xdr:colOff>
      <xdr:row>97</xdr:row>
      <xdr:rowOff>70114</xdr:rowOff>
    </xdr:to>
    <xdr:cxnSp macro="">
      <xdr:nvCxnSpPr>
        <xdr:cNvPr id="476" name="直線コネクタ 475"/>
        <xdr:cNvCxnSpPr/>
      </xdr:nvCxnSpPr>
      <xdr:spPr>
        <a:xfrm>
          <a:off x="6972300" y="16604355"/>
          <a:ext cx="889000" cy="9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133500</xdr:rowOff>
    </xdr:from>
    <xdr:to>
      <xdr:col>11</xdr:col>
      <xdr:colOff>358775</xdr:colOff>
      <xdr:row>97</xdr:row>
      <xdr:rowOff>63650</xdr:rowOff>
    </xdr:to>
    <xdr:sp macro="" textlink="">
      <xdr:nvSpPr>
        <xdr:cNvPr id="477" name="フローチャート : 判断 476"/>
        <xdr:cNvSpPr/>
      </xdr:nvSpPr>
      <xdr:spPr>
        <a:xfrm>
          <a:off x="7810500" y="1659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80177</xdr:rowOff>
    </xdr:from>
    <xdr:ext cx="534377" cy="259045"/>
    <xdr:sp macro="" textlink="">
      <xdr:nvSpPr>
        <xdr:cNvPr id="478" name="テキスト ボックス 477"/>
        <xdr:cNvSpPr txBox="1"/>
      </xdr:nvSpPr>
      <xdr:spPr>
        <a:xfrm>
          <a:off x="7594111" y="1636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49,147</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132944</xdr:rowOff>
    </xdr:from>
    <xdr:to>
      <xdr:col>10</xdr:col>
      <xdr:colOff>155575</xdr:colOff>
      <xdr:row>97</xdr:row>
      <xdr:rowOff>63094</xdr:rowOff>
    </xdr:to>
    <xdr:sp macro="" textlink="">
      <xdr:nvSpPr>
        <xdr:cNvPr id="479" name="フローチャート : 判断 478"/>
        <xdr:cNvSpPr/>
      </xdr:nvSpPr>
      <xdr:spPr>
        <a:xfrm>
          <a:off x="6921500" y="1659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54221</xdr:rowOff>
    </xdr:from>
    <xdr:ext cx="534377" cy="259045"/>
    <xdr:sp macro="" textlink="">
      <xdr:nvSpPr>
        <xdr:cNvPr id="480" name="テキスト ボックス 479"/>
        <xdr:cNvSpPr txBox="1"/>
      </xdr:nvSpPr>
      <xdr:spPr>
        <a:xfrm>
          <a:off x="6705111" y="1668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87154</xdr:rowOff>
    </xdr:from>
    <xdr:to>
      <xdr:col>15</xdr:col>
      <xdr:colOff>231775</xdr:colOff>
      <xdr:row>97</xdr:row>
      <xdr:rowOff>17304</xdr:rowOff>
    </xdr:to>
    <xdr:sp macro="" textlink="">
      <xdr:nvSpPr>
        <xdr:cNvPr id="486" name="円/楕円 485"/>
        <xdr:cNvSpPr/>
      </xdr:nvSpPr>
      <xdr:spPr>
        <a:xfrm>
          <a:off x="10426700" y="1654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65581</xdr:rowOff>
    </xdr:from>
    <xdr:ext cx="534377" cy="259045"/>
    <xdr:sp macro="" textlink="">
      <xdr:nvSpPr>
        <xdr:cNvPr id="487" name="土木費該当値テキスト"/>
        <xdr:cNvSpPr txBox="1"/>
      </xdr:nvSpPr>
      <xdr:spPr>
        <a:xfrm>
          <a:off x="10528300" y="16524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55,229</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86767</xdr:rowOff>
    </xdr:from>
    <xdr:to>
      <xdr:col>14</xdr:col>
      <xdr:colOff>79375</xdr:colOff>
      <xdr:row>97</xdr:row>
      <xdr:rowOff>16917</xdr:rowOff>
    </xdr:to>
    <xdr:sp macro="" textlink="">
      <xdr:nvSpPr>
        <xdr:cNvPr id="488" name="円/楕円 487"/>
        <xdr:cNvSpPr/>
      </xdr:nvSpPr>
      <xdr:spPr>
        <a:xfrm>
          <a:off x="9588500" y="1654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33444</xdr:rowOff>
    </xdr:from>
    <xdr:ext cx="534377" cy="259045"/>
    <xdr:sp macro="" textlink="">
      <xdr:nvSpPr>
        <xdr:cNvPr id="489" name="テキスト ボックス 488"/>
        <xdr:cNvSpPr txBox="1"/>
      </xdr:nvSpPr>
      <xdr:spPr>
        <a:xfrm>
          <a:off x="9372111" y="16321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55,280</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105039</xdr:rowOff>
    </xdr:from>
    <xdr:to>
      <xdr:col>12</xdr:col>
      <xdr:colOff>561975</xdr:colOff>
      <xdr:row>97</xdr:row>
      <xdr:rowOff>35189</xdr:rowOff>
    </xdr:to>
    <xdr:sp macro="" textlink="">
      <xdr:nvSpPr>
        <xdr:cNvPr id="490" name="円/楕円 489"/>
        <xdr:cNvSpPr/>
      </xdr:nvSpPr>
      <xdr:spPr>
        <a:xfrm>
          <a:off x="8699500" y="1656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26316</xdr:rowOff>
    </xdr:from>
    <xdr:ext cx="534377" cy="259045"/>
    <xdr:sp macro="" textlink="">
      <xdr:nvSpPr>
        <xdr:cNvPr id="491" name="テキスト ボックス 490"/>
        <xdr:cNvSpPr txBox="1"/>
      </xdr:nvSpPr>
      <xdr:spPr>
        <a:xfrm>
          <a:off x="8483111" y="16656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52,882</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19314</xdr:rowOff>
    </xdr:from>
    <xdr:to>
      <xdr:col>11</xdr:col>
      <xdr:colOff>358775</xdr:colOff>
      <xdr:row>97</xdr:row>
      <xdr:rowOff>120914</xdr:rowOff>
    </xdr:to>
    <xdr:sp macro="" textlink="">
      <xdr:nvSpPr>
        <xdr:cNvPr id="492" name="円/楕円 491"/>
        <xdr:cNvSpPr/>
      </xdr:nvSpPr>
      <xdr:spPr>
        <a:xfrm>
          <a:off x="7810500" y="1664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112041</xdr:rowOff>
    </xdr:from>
    <xdr:ext cx="534377" cy="259045"/>
    <xdr:sp macro="" textlink="">
      <xdr:nvSpPr>
        <xdr:cNvPr id="493" name="テキスト ボックス 492"/>
        <xdr:cNvSpPr txBox="1"/>
      </xdr:nvSpPr>
      <xdr:spPr>
        <a:xfrm>
          <a:off x="7594111" y="1674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41,632</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94355</xdr:rowOff>
    </xdr:from>
    <xdr:to>
      <xdr:col>10</xdr:col>
      <xdr:colOff>155575</xdr:colOff>
      <xdr:row>97</xdr:row>
      <xdr:rowOff>24505</xdr:rowOff>
    </xdr:to>
    <xdr:sp macro="" textlink="">
      <xdr:nvSpPr>
        <xdr:cNvPr id="494" name="円/楕円 493"/>
        <xdr:cNvSpPr/>
      </xdr:nvSpPr>
      <xdr:spPr>
        <a:xfrm>
          <a:off x="6921500" y="1655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41032</xdr:rowOff>
    </xdr:from>
    <xdr:ext cx="534377" cy="259045"/>
    <xdr:sp macro="" textlink="">
      <xdr:nvSpPr>
        <xdr:cNvPr id="495" name="テキスト ボックス 494"/>
        <xdr:cNvSpPr txBox="1"/>
      </xdr:nvSpPr>
      <xdr:spPr>
        <a:xfrm>
          <a:off x="6705111" y="1632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54,284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7" name="テキスト ボックス 51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37135</xdr:rowOff>
    </xdr:from>
    <xdr:to>
      <xdr:col>23</xdr:col>
      <xdr:colOff>516889</xdr:colOff>
      <xdr:row>38</xdr:row>
      <xdr:rowOff>1625</xdr:rowOff>
    </xdr:to>
    <xdr:cxnSp macro="">
      <xdr:nvCxnSpPr>
        <xdr:cNvPr id="519" name="直線コネクタ 518"/>
        <xdr:cNvCxnSpPr/>
      </xdr:nvCxnSpPr>
      <xdr:spPr>
        <a:xfrm flipV="1">
          <a:off x="16317595" y="5352085"/>
          <a:ext cx="1269" cy="116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5452</xdr:rowOff>
    </xdr:from>
    <xdr:ext cx="534377" cy="259045"/>
    <xdr:sp macro="" textlink="">
      <xdr:nvSpPr>
        <xdr:cNvPr id="520" name="消防費最小値テキスト"/>
        <xdr:cNvSpPr txBox="1"/>
      </xdr:nvSpPr>
      <xdr:spPr>
        <a:xfrm>
          <a:off x="16370300" y="652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11,248</a:t>
          </a:r>
          <a:endParaRPr kumimoji="1" lang="ja-JP" altLang="en-US" sz="1000" b="1">
            <a:latin typeface="ＭＳ Ｐゴシック"/>
          </a:endParaRPr>
        </a:p>
      </xdr:txBody>
    </xdr:sp>
    <xdr:clientData/>
  </xdr:oneCellAnchor>
  <xdr:twoCellAnchor>
    <xdr:from>
      <xdr:col>23</xdr:col>
      <xdr:colOff>428625</xdr:colOff>
      <xdr:row>38</xdr:row>
      <xdr:rowOff>1625</xdr:rowOff>
    </xdr:from>
    <xdr:to>
      <xdr:col>23</xdr:col>
      <xdr:colOff>606425</xdr:colOff>
      <xdr:row>38</xdr:row>
      <xdr:rowOff>1625</xdr:rowOff>
    </xdr:to>
    <xdr:cxnSp macro="">
      <xdr:nvCxnSpPr>
        <xdr:cNvPr id="521" name="直線コネクタ 520"/>
        <xdr:cNvCxnSpPr/>
      </xdr:nvCxnSpPr>
      <xdr:spPr>
        <a:xfrm>
          <a:off x="16230600" y="651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155262</xdr:rowOff>
    </xdr:from>
    <xdr:ext cx="534377" cy="259045"/>
    <xdr:sp macro="" textlink="">
      <xdr:nvSpPr>
        <xdr:cNvPr id="522" name="消防費最大値テキスト"/>
        <xdr:cNvSpPr txBox="1"/>
      </xdr:nvSpPr>
      <xdr:spPr>
        <a:xfrm>
          <a:off x="16370300" y="512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72,384</a:t>
          </a:r>
          <a:endParaRPr kumimoji="1" lang="ja-JP" altLang="en-US" sz="1000" b="1">
            <a:latin typeface="ＭＳ Ｐゴシック"/>
          </a:endParaRPr>
        </a:p>
      </xdr:txBody>
    </xdr:sp>
    <xdr:clientData/>
  </xdr:oneCellAnchor>
  <xdr:twoCellAnchor>
    <xdr:from>
      <xdr:col>23</xdr:col>
      <xdr:colOff>428625</xdr:colOff>
      <xdr:row>31</xdr:row>
      <xdr:rowOff>37135</xdr:rowOff>
    </xdr:from>
    <xdr:to>
      <xdr:col>23</xdr:col>
      <xdr:colOff>606425</xdr:colOff>
      <xdr:row>31</xdr:row>
      <xdr:rowOff>37135</xdr:rowOff>
    </xdr:to>
    <xdr:cxnSp macro="">
      <xdr:nvCxnSpPr>
        <xdr:cNvPr id="523" name="直線コネクタ 522"/>
        <xdr:cNvCxnSpPr/>
      </xdr:nvCxnSpPr>
      <xdr:spPr>
        <a:xfrm>
          <a:off x="16230600" y="5352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95256</xdr:rowOff>
    </xdr:from>
    <xdr:to>
      <xdr:col>23</xdr:col>
      <xdr:colOff>517525</xdr:colOff>
      <xdr:row>36</xdr:row>
      <xdr:rowOff>119450</xdr:rowOff>
    </xdr:to>
    <xdr:cxnSp macro="">
      <xdr:nvCxnSpPr>
        <xdr:cNvPr id="524" name="直線コネクタ 523"/>
        <xdr:cNvCxnSpPr/>
      </xdr:nvCxnSpPr>
      <xdr:spPr>
        <a:xfrm>
          <a:off x="15481300" y="6267456"/>
          <a:ext cx="838200" cy="24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75449</xdr:rowOff>
    </xdr:from>
    <xdr:ext cx="534377" cy="259045"/>
    <xdr:sp macro="" textlink="">
      <xdr:nvSpPr>
        <xdr:cNvPr id="525" name="消防費平均値テキスト"/>
        <xdr:cNvSpPr txBox="1"/>
      </xdr:nvSpPr>
      <xdr:spPr>
        <a:xfrm>
          <a:off x="16370300" y="60761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23,907</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52572</xdr:rowOff>
    </xdr:from>
    <xdr:to>
      <xdr:col>23</xdr:col>
      <xdr:colOff>568325</xdr:colOff>
      <xdr:row>36</xdr:row>
      <xdr:rowOff>154172</xdr:rowOff>
    </xdr:to>
    <xdr:sp macro="" textlink="">
      <xdr:nvSpPr>
        <xdr:cNvPr id="526" name="フローチャート : 判断 525"/>
        <xdr:cNvSpPr/>
      </xdr:nvSpPr>
      <xdr:spPr>
        <a:xfrm>
          <a:off x="16268700" y="622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95256</xdr:rowOff>
    </xdr:from>
    <xdr:to>
      <xdr:col>22</xdr:col>
      <xdr:colOff>365125</xdr:colOff>
      <xdr:row>36</xdr:row>
      <xdr:rowOff>131356</xdr:rowOff>
    </xdr:to>
    <xdr:cxnSp macro="">
      <xdr:nvCxnSpPr>
        <xdr:cNvPr id="527" name="直線コネクタ 526"/>
        <xdr:cNvCxnSpPr/>
      </xdr:nvCxnSpPr>
      <xdr:spPr>
        <a:xfrm flipV="1">
          <a:off x="14592300" y="6267456"/>
          <a:ext cx="889000" cy="36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34722</xdr:rowOff>
    </xdr:from>
    <xdr:to>
      <xdr:col>22</xdr:col>
      <xdr:colOff>415925</xdr:colOff>
      <xdr:row>36</xdr:row>
      <xdr:rowOff>136322</xdr:rowOff>
    </xdr:to>
    <xdr:sp macro="" textlink="">
      <xdr:nvSpPr>
        <xdr:cNvPr id="528" name="フローチャート : 判断 527"/>
        <xdr:cNvSpPr/>
      </xdr:nvSpPr>
      <xdr:spPr>
        <a:xfrm>
          <a:off x="15430500" y="62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152849</xdr:rowOff>
    </xdr:from>
    <xdr:ext cx="534377" cy="259045"/>
    <xdr:sp macro="" textlink="">
      <xdr:nvSpPr>
        <xdr:cNvPr id="529" name="テキスト ボックス 528"/>
        <xdr:cNvSpPr txBox="1"/>
      </xdr:nvSpPr>
      <xdr:spPr>
        <a:xfrm>
          <a:off x="15214111" y="598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24,844</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109506</xdr:rowOff>
    </xdr:from>
    <xdr:to>
      <xdr:col>21</xdr:col>
      <xdr:colOff>161925</xdr:colOff>
      <xdr:row>36</xdr:row>
      <xdr:rowOff>131356</xdr:rowOff>
    </xdr:to>
    <xdr:cxnSp macro="">
      <xdr:nvCxnSpPr>
        <xdr:cNvPr id="530" name="直線コネクタ 529"/>
        <xdr:cNvCxnSpPr/>
      </xdr:nvCxnSpPr>
      <xdr:spPr>
        <a:xfrm>
          <a:off x="13703300" y="6281706"/>
          <a:ext cx="889000" cy="21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46038</xdr:rowOff>
    </xdr:from>
    <xdr:to>
      <xdr:col>21</xdr:col>
      <xdr:colOff>212725</xdr:colOff>
      <xdr:row>36</xdr:row>
      <xdr:rowOff>147638</xdr:rowOff>
    </xdr:to>
    <xdr:sp macro="" textlink="">
      <xdr:nvSpPr>
        <xdr:cNvPr id="531" name="フローチャート : 判断 530"/>
        <xdr:cNvSpPr/>
      </xdr:nvSpPr>
      <xdr:spPr>
        <a:xfrm>
          <a:off x="14541500" y="6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164165</xdr:rowOff>
    </xdr:from>
    <xdr:ext cx="534377" cy="259045"/>
    <xdr:sp macro="" textlink="">
      <xdr:nvSpPr>
        <xdr:cNvPr id="532" name="テキスト ボックス 531"/>
        <xdr:cNvSpPr txBox="1"/>
      </xdr:nvSpPr>
      <xdr:spPr>
        <a:xfrm>
          <a:off x="14325111" y="599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24,250</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109506</xdr:rowOff>
    </xdr:from>
    <xdr:to>
      <xdr:col>19</xdr:col>
      <xdr:colOff>644525</xdr:colOff>
      <xdr:row>36</xdr:row>
      <xdr:rowOff>134214</xdr:rowOff>
    </xdr:to>
    <xdr:cxnSp macro="">
      <xdr:nvCxnSpPr>
        <xdr:cNvPr id="533" name="直線コネクタ 532"/>
        <xdr:cNvCxnSpPr/>
      </xdr:nvCxnSpPr>
      <xdr:spPr>
        <a:xfrm flipV="1">
          <a:off x="12814300" y="6281706"/>
          <a:ext cx="889000" cy="24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86252</xdr:rowOff>
    </xdr:from>
    <xdr:to>
      <xdr:col>20</xdr:col>
      <xdr:colOff>9525</xdr:colOff>
      <xdr:row>37</xdr:row>
      <xdr:rowOff>16402</xdr:rowOff>
    </xdr:to>
    <xdr:sp macro="" textlink="">
      <xdr:nvSpPr>
        <xdr:cNvPr id="534" name="フローチャート : 判断 533"/>
        <xdr:cNvSpPr/>
      </xdr:nvSpPr>
      <xdr:spPr>
        <a:xfrm>
          <a:off x="13652500" y="625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7529</xdr:rowOff>
    </xdr:from>
    <xdr:ext cx="534377" cy="259045"/>
    <xdr:sp macro="" textlink="">
      <xdr:nvSpPr>
        <xdr:cNvPr id="535" name="テキスト ボックス 534"/>
        <xdr:cNvSpPr txBox="1"/>
      </xdr:nvSpPr>
      <xdr:spPr>
        <a:xfrm>
          <a:off x="13436111" y="635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22,139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96615</xdr:rowOff>
    </xdr:from>
    <xdr:to>
      <xdr:col>18</xdr:col>
      <xdr:colOff>492125</xdr:colOff>
      <xdr:row>37</xdr:row>
      <xdr:rowOff>26765</xdr:rowOff>
    </xdr:to>
    <xdr:sp macro="" textlink="">
      <xdr:nvSpPr>
        <xdr:cNvPr id="536" name="フローチャート : 判断 535"/>
        <xdr:cNvSpPr/>
      </xdr:nvSpPr>
      <xdr:spPr>
        <a:xfrm>
          <a:off x="12763500" y="626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17892</xdr:rowOff>
    </xdr:from>
    <xdr:ext cx="534377" cy="259045"/>
    <xdr:sp macro="" textlink="">
      <xdr:nvSpPr>
        <xdr:cNvPr id="537" name="テキスト ボックス 536"/>
        <xdr:cNvSpPr txBox="1"/>
      </xdr:nvSpPr>
      <xdr:spPr>
        <a:xfrm>
          <a:off x="12547111" y="6361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21,595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68650</xdr:rowOff>
    </xdr:from>
    <xdr:to>
      <xdr:col>23</xdr:col>
      <xdr:colOff>568325</xdr:colOff>
      <xdr:row>36</xdr:row>
      <xdr:rowOff>170250</xdr:rowOff>
    </xdr:to>
    <xdr:sp macro="" textlink="">
      <xdr:nvSpPr>
        <xdr:cNvPr id="543" name="円/楕円 542"/>
        <xdr:cNvSpPr/>
      </xdr:nvSpPr>
      <xdr:spPr>
        <a:xfrm>
          <a:off x="16268700" y="624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47077</xdr:rowOff>
    </xdr:from>
    <xdr:ext cx="534377" cy="259045"/>
    <xdr:sp macro="" textlink="">
      <xdr:nvSpPr>
        <xdr:cNvPr id="544" name="消防費該当値テキスト"/>
        <xdr:cNvSpPr txBox="1"/>
      </xdr:nvSpPr>
      <xdr:spPr>
        <a:xfrm>
          <a:off x="16370300" y="621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23,063</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44456</xdr:rowOff>
    </xdr:from>
    <xdr:to>
      <xdr:col>22</xdr:col>
      <xdr:colOff>415925</xdr:colOff>
      <xdr:row>36</xdr:row>
      <xdr:rowOff>146056</xdr:rowOff>
    </xdr:to>
    <xdr:sp macro="" textlink="">
      <xdr:nvSpPr>
        <xdr:cNvPr id="545" name="円/楕円 544"/>
        <xdr:cNvSpPr/>
      </xdr:nvSpPr>
      <xdr:spPr>
        <a:xfrm>
          <a:off x="15430500" y="621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137183</xdr:rowOff>
    </xdr:from>
    <xdr:ext cx="534377" cy="259045"/>
    <xdr:sp macro="" textlink="">
      <xdr:nvSpPr>
        <xdr:cNvPr id="546" name="テキスト ボックス 545"/>
        <xdr:cNvSpPr txBox="1"/>
      </xdr:nvSpPr>
      <xdr:spPr>
        <a:xfrm>
          <a:off x="15214111" y="630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24,333</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80556</xdr:rowOff>
    </xdr:from>
    <xdr:to>
      <xdr:col>21</xdr:col>
      <xdr:colOff>212725</xdr:colOff>
      <xdr:row>37</xdr:row>
      <xdr:rowOff>10706</xdr:rowOff>
    </xdr:to>
    <xdr:sp macro="" textlink="">
      <xdr:nvSpPr>
        <xdr:cNvPr id="547" name="円/楕円 546"/>
        <xdr:cNvSpPr/>
      </xdr:nvSpPr>
      <xdr:spPr>
        <a:xfrm>
          <a:off x="14541500" y="625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1833</xdr:rowOff>
    </xdr:from>
    <xdr:ext cx="534377" cy="259045"/>
    <xdr:sp macro="" textlink="">
      <xdr:nvSpPr>
        <xdr:cNvPr id="548" name="テキスト ボックス 547"/>
        <xdr:cNvSpPr txBox="1"/>
      </xdr:nvSpPr>
      <xdr:spPr>
        <a:xfrm>
          <a:off x="14325111" y="634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22,438</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58706</xdr:rowOff>
    </xdr:from>
    <xdr:to>
      <xdr:col>20</xdr:col>
      <xdr:colOff>9525</xdr:colOff>
      <xdr:row>36</xdr:row>
      <xdr:rowOff>160306</xdr:rowOff>
    </xdr:to>
    <xdr:sp macro="" textlink="">
      <xdr:nvSpPr>
        <xdr:cNvPr id="549" name="円/楕円 548"/>
        <xdr:cNvSpPr/>
      </xdr:nvSpPr>
      <xdr:spPr>
        <a:xfrm>
          <a:off x="13652500" y="623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5383</xdr:rowOff>
    </xdr:from>
    <xdr:ext cx="534377" cy="259045"/>
    <xdr:sp macro="" textlink="">
      <xdr:nvSpPr>
        <xdr:cNvPr id="550" name="テキスト ボックス 549"/>
        <xdr:cNvSpPr txBox="1"/>
      </xdr:nvSpPr>
      <xdr:spPr>
        <a:xfrm>
          <a:off x="13436111" y="600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23,585</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83414</xdr:rowOff>
    </xdr:from>
    <xdr:to>
      <xdr:col>18</xdr:col>
      <xdr:colOff>492125</xdr:colOff>
      <xdr:row>37</xdr:row>
      <xdr:rowOff>13564</xdr:rowOff>
    </xdr:to>
    <xdr:sp macro="" textlink="">
      <xdr:nvSpPr>
        <xdr:cNvPr id="551" name="円/楕円 550"/>
        <xdr:cNvSpPr/>
      </xdr:nvSpPr>
      <xdr:spPr>
        <a:xfrm>
          <a:off x="12763500" y="625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30091</xdr:rowOff>
    </xdr:from>
    <xdr:ext cx="534377" cy="259045"/>
    <xdr:sp macro="" textlink="">
      <xdr:nvSpPr>
        <xdr:cNvPr id="552" name="テキスト ボックス 551"/>
        <xdr:cNvSpPr txBox="1"/>
      </xdr:nvSpPr>
      <xdr:spPr>
        <a:xfrm>
          <a:off x="12547111" y="603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22,288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52,086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4" name="直線コネクタ 56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5" name="テキスト ボックス 56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6" name="直線コネクタ 56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7" name="テキスト ボックス 56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8" name="直線コネクタ 56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9" name="テキスト ボックス 56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0" name="直線コネクタ 56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71" name="テキスト ボックス 570"/>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2" name="直線コネクタ 57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3" name="テキスト ボックス 57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4" name="直線コネクタ 57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5" name="テキスト ボックス 57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120122</xdr:rowOff>
    </xdr:from>
    <xdr:to>
      <xdr:col>23</xdr:col>
      <xdr:colOff>516889</xdr:colOff>
      <xdr:row>58</xdr:row>
      <xdr:rowOff>74010</xdr:rowOff>
    </xdr:to>
    <xdr:cxnSp macro="">
      <xdr:nvCxnSpPr>
        <xdr:cNvPr id="579" name="直線コネクタ 578"/>
        <xdr:cNvCxnSpPr/>
      </xdr:nvCxnSpPr>
      <xdr:spPr>
        <a:xfrm flipV="1">
          <a:off x="16317595" y="8521172"/>
          <a:ext cx="1269" cy="1496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77837</xdr:rowOff>
    </xdr:from>
    <xdr:ext cx="534377" cy="259045"/>
    <xdr:sp macro="" textlink="">
      <xdr:nvSpPr>
        <xdr:cNvPr id="580" name="教育費最小値テキスト"/>
        <xdr:cNvSpPr txBox="1"/>
      </xdr:nvSpPr>
      <xdr:spPr>
        <a:xfrm>
          <a:off x="16370300" y="1002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32,023</a:t>
          </a:r>
          <a:endParaRPr kumimoji="1" lang="ja-JP" altLang="en-US" sz="1000" b="1">
            <a:latin typeface="ＭＳ Ｐゴシック"/>
          </a:endParaRPr>
        </a:p>
      </xdr:txBody>
    </xdr:sp>
    <xdr:clientData/>
  </xdr:oneCellAnchor>
  <xdr:twoCellAnchor>
    <xdr:from>
      <xdr:col>23</xdr:col>
      <xdr:colOff>428625</xdr:colOff>
      <xdr:row>58</xdr:row>
      <xdr:rowOff>74010</xdr:rowOff>
    </xdr:from>
    <xdr:to>
      <xdr:col>23</xdr:col>
      <xdr:colOff>606425</xdr:colOff>
      <xdr:row>58</xdr:row>
      <xdr:rowOff>74010</xdr:rowOff>
    </xdr:to>
    <xdr:cxnSp macro="">
      <xdr:nvCxnSpPr>
        <xdr:cNvPr id="581" name="直線コネクタ 580"/>
        <xdr:cNvCxnSpPr/>
      </xdr:nvCxnSpPr>
      <xdr:spPr>
        <a:xfrm>
          <a:off x="16230600" y="10018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66799</xdr:rowOff>
    </xdr:from>
    <xdr:ext cx="599010" cy="259045"/>
    <xdr:sp macro="" textlink="">
      <xdr:nvSpPr>
        <xdr:cNvPr id="582" name="教育費最大値テキスト"/>
        <xdr:cNvSpPr txBox="1"/>
      </xdr:nvSpPr>
      <xdr:spPr>
        <a:xfrm>
          <a:off x="16370300" y="829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123,699</a:t>
          </a:r>
          <a:endParaRPr kumimoji="1" lang="ja-JP" altLang="en-US" sz="1000" b="1">
            <a:latin typeface="ＭＳ Ｐゴシック"/>
          </a:endParaRPr>
        </a:p>
      </xdr:txBody>
    </xdr:sp>
    <xdr:clientData/>
  </xdr:oneCellAnchor>
  <xdr:twoCellAnchor>
    <xdr:from>
      <xdr:col>23</xdr:col>
      <xdr:colOff>428625</xdr:colOff>
      <xdr:row>49</xdr:row>
      <xdr:rowOff>120122</xdr:rowOff>
    </xdr:from>
    <xdr:to>
      <xdr:col>23</xdr:col>
      <xdr:colOff>606425</xdr:colOff>
      <xdr:row>49</xdr:row>
      <xdr:rowOff>120122</xdr:rowOff>
    </xdr:to>
    <xdr:cxnSp macro="">
      <xdr:nvCxnSpPr>
        <xdr:cNvPr id="583" name="直線コネクタ 582"/>
        <xdr:cNvCxnSpPr/>
      </xdr:nvCxnSpPr>
      <xdr:spPr>
        <a:xfrm>
          <a:off x="16230600" y="8521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16321</xdr:rowOff>
    </xdr:from>
    <xdr:to>
      <xdr:col>23</xdr:col>
      <xdr:colOff>517525</xdr:colOff>
      <xdr:row>56</xdr:row>
      <xdr:rowOff>148224</xdr:rowOff>
    </xdr:to>
    <xdr:cxnSp macro="">
      <xdr:nvCxnSpPr>
        <xdr:cNvPr id="584" name="直線コネクタ 583"/>
        <xdr:cNvCxnSpPr/>
      </xdr:nvCxnSpPr>
      <xdr:spPr>
        <a:xfrm>
          <a:off x="15481300" y="9274621"/>
          <a:ext cx="838200" cy="47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83969</xdr:rowOff>
    </xdr:from>
    <xdr:ext cx="534377" cy="259045"/>
    <xdr:sp macro="" textlink="">
      <xdr:nvSpPr>
        <xdr:cNvPr id="585" name="教育費平均値テキスト"/>
        <xdr:cNvSpPr txBox="1"/>
      </xdr:nvSpPr>
      <xdr:spPr>
        <a:xfrm>
          <a:off x="16370300" y="9342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61,203</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61092</xdr:rowOff>
    </xdr:from>
    <xdr:to>
      <xdr:col>23</xdr:col>
      <xdr:colOff>568325</xdr:colOff>
      <xdr:row>55</xdr:row>
      <xdr:rowOff>162692</xdr:rowOff>
    </xdr:to>
    <xdr:sp macro="" textlink="">
      <xdr:nvSpPr>
        <xdr:cNvPr id="586" name="フローチャート : 判断 585"/>
        <xdr:cNvSpPr/>
      </xdr:nvSpPr>
      <xdr:spPr>
        <a:xfrm>
          <a:off x="16268700" y="949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16321</xdr:rowOff>
    </xdr:from>
    <xdr:to>
      <xdr:col>22</xdr:col>
      <xdr:colOff>365125</xdr:colOff>
      <xdr:row>55</xdr:row>
      <xdr:rowOff>162168</xdr:rowOff>
    </xdr:to>
    <xdr:cxnSp macro="">
      <xdr:nvCxnSpPr>
        <xdr:cNvPr id="587" name="直線コネクタ 586"/>
        <xdr:cNvCxnSpPr/>
      </xdr:nvCxnSpPr>
      <xdr:spPr>
        <a:xfrm flipV="1">
          <a:off x="14592300" y="9274621"/>
          <a:ext cx="889000" cy="317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5641</xdr:rowOff>
    </xdr:from>
    <xdr:to>
      <xdr:col>22</xdr:col>
      <xdr:colOff>415925</xdr:colOff>
      <xdr:row>56</xdr:row>
      <xdr:rowOff>107241</xdr:rowOff>
    </xdr:to>
    <xdr:sp macro="" textlink="">
      <xdr:nvSpPr>
        <xdr:cNvPr id="588" name="フローチャート : 判断 587"/>
        <xdr:cNvSpPr/>
      </xdr:nvSpPr>
      <xdr:spPr>
        <a:xfrm>
          <a:off x="15430500" y="960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98368</xdr:rowOff>
    </xdr:from>
    <xdr:ext cx="534377" cy="259045"/>
    <xdr:sp macro="" textlink="">
      <xdr:nvSpPr>
        <xdr:cNvPr id="589" name="テキスト ボックス 588"/>
        <xdr:cNvSpPr txBox="1"/>
      </xdr:nvSpPr>
      <xdr:spPr>
        <a:xfrm>
          <a:off x="15214111" y="969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54,099</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167866</xdr:rowOff>
    </xdr:from>
    <xdr:to>
      <xdr:col>21</xdr:col>
      <xdr:colOff>161925</xdr:colOff>
      <xdr:row>55</xdr:row>
      <xdr:rowOff>162168</xdr:rowOff>
    </xdr:to>
    <xdr:cxnSp macro="">
      <xdr:nvCxnSpPr>
        <xdr:cNvPr id="590" name="直線コネクタ 589"/>
        <xdr:cNvCxnSpPr/>
      </xdr:nvCxnSpPr>
      <xdr:spPr>
        <a:xfrm>
          <a:off x="13703300" y="9426166"/>
          <a:ext cx="889000" cy="165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132807</xdr:rowOff>
    </xdr:from>
    <xdr:to>
      <xdr:col>21</xdr:col>
      <xdr:colOff>212725</xdr:colOff>
      <xdr:row>56</xdr:row>
      <xdr:rowOff>62957</xdr:rowOff>
    </xdr:to>
    <xdr:sp macro="" textlink="">
      <xdr:nvSpPr>
        <xdr:cNvPr id="591" name="フローチャート : 判断 590"/>
        <xdr:cNvSpPr/>
      </xdr:nvSpPr>
      <xdr:spPr>
        <a:xfrm>
          <a:off x="14541500" y="956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54084</xdr:rowOff>
    </xdr:from>
    <xdr:ext cx="534377" cy="259045"/>
    <xdr:sp macro="" textlink="">
      <xdr:nvSpPr>
        <xdr:cNvPr id="592" name="テキスト ボックス 591"/>
        <xdr:cNvSpPr txBox="1"/>
      </xdr:nvSpPr>
      <xdr:spPr>
        <a:xfrm>
          <a:off x="14325111" y="9655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56,811</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167866</xdr:rowOff>
    </xdr:from>
    <xdr:to>
      <xdr:col>19</xdr:col>
      <xdr:colOff>644525</xdr:colOff>
      <xdr:row>56</xdr:row>
      <xdr:rowOff>124514</xdr:rowOff>
    </xdr:to>
    <xdr:cxnSp macro="">
      <xdr:nvCxnSpPr>
        <xdr:cNvPr id="593" name="直線コネクタ 592"/>
        <xdr:cNvCxnSpPr/>
      </xdr:nvCxnSpPr>
      <xdr:spPr>
        <a:xfrm flipV="1">
          <a:off x="12814300" y="9426166"/>
          <a:ext cx="889000" cy="29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160615</xdr:rowOff>
    </xdr:from>
    <xdr:to>
      <xdr:col>20</xdr:col>
      <xdr:colOff>9525</xdr:colOff>
      <xdr:row>56</xdr:row>
      <xdr:rowOff>90765</xdr:rowOff>
    </xdr:to>
    <xdr:sp macro="" textlink="">
      <xdr:nvSpPr>
        <xdr:cNvPr id="594" name="フローチャート : 判断 593"/>
        <xdr:cNvSpPr/>
      </xdr:nvSpPr>
      <xdr:spPr>
        <a:xfrm>
          <a:off x="13652500" y="959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81892</xdr:rowOff>
    </xdr:from>
    <xdr:ext cx="534377" cy="259045"/>
    <xdr:sp macro="" textlink="">
      <xdr:nvSpPr>
        <xdr:cNvPr id="595" name="テキスト ボックス 594"/>
        <xdr:cNvSpPr txBox="1"/>
      </xdr:nvSpPr>
      <xdr:spPr>
        <a:xfrm>
          <a:off x="13436111" y="968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55,108</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13739</xdr:rowOff>
    </xdr:from>
    <xdr:to>
      <xdr:col>18</xdr:col>
      <xdr:colOff>492125</xdr:colOff>
      <xdr:row>56</xdr:row>
      <xdr:rowOff>115339</xdr:rowOff>
    </xdr:to>
    <xdr:sp macro="" textlink="">
      <xdr:nvSpPr>
        <xdr:cNvPr id="596" name="フローチャート : 判断 595"/>
        <xdr:cNvSpPr/>
      </xdr:nvSpPr>
      <xdr:spPr>
        <a:xfrm>
          <a:off x="12763500" y="961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131866</xdr:rowOff>
    </xdr:from>
    <xdr:ext cx="534377" cy="259045"/>
    <xdr:sp macro="" textlink="">
      <xdr:nvSpPr>
        <xdr:cNvPr id="597" name="テキスト ボックス 596"/>
        <xdr:cNvSpPr txBox="1"/>
      </xdr:nvSpPr>
      <xdr:spPr>
        <a:xfrm>
          <a:off x="12547111" y="939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97424</xdr:rowOff>
    </xdr:from>
    <xdr:to>
      <xdr:col>23</xdr:col>
      <xdr:colOff>568325</xdr:colOff>
      <xdr:row>57</xdr:row>
      <xdr:rowOff>27574</xdr:rowOff>
    </xdr:to>
    <xdr:sp macro="" textlink="">
      <xdr:nvSpPr>
        <xdr:cNvPr id="603" name="円/楕円 602"/>
        <xdr:cNvSpPr/>
      </xdr:nvSpPr>
      <xdr:spPr>
        <a:xfrm>
          <a:off x="16268700" y="969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75851</xdr:rowOff>
    </xdr:from>
    <xdr:ext cx="534377" cy="259045"/>
    <xdr:sp macro="" textlink="">
      <xdr:nvSpPr>
        <xdr:cNvPr id="604" name="教育費該当値テキスト"/>
        <xdr:cNvSpPr txBox="1"/>
      </xdr:nvSpPr>
      <xdr:spPr>
        <a:xfrm>
          <a:off x="16370300" y="9677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48,478</a:t>
          </a:r>
          <a:endParaRPr kumimoji="1" lang="ja-JP" altLang="en-US" sz="1000" b="1">
            <a:solidFill>
              <a:srgbClr val="FF0000"/>
            </a:solidFill>
            <a:latin typeface="ＭＳ Ｐゴシック"/>
          </a:endParaRPr>
        </a:p>
      </xdr:txBody>
    </xdr:sp>
    <xdr:clientData/>
  </xdr:oneCellAnchor>
  <xdr:twoCellAnchor>
    <xdr:from>
      <xdr:col>22</xdr:col>
      <xdr:colOff>314325</xdr:colOff>
      <xdr:row>53</xdr:row>
      <xdr:rowOff>136971</xdr:rowOff>
    </xdr:from>
    <xdr:to>
      <xdr:col>22</xdr:col>
      <xdr:colOff>415925</xdr:colOff>
      <xdr:row>54</xdr:row>
      <xdr:rowOff>67121</xdr:rowOff>
    </xdr:to>
    <xdr:sp macro="" textlink="">
      <xdr:nvSpPr>
        <xdr:cNvPr id="605" name="円/楕円 604"/>
        <xdr:cNvSpPr/>
      </xdr:nvSpPr>
      <xdr:spPr>
        <a:xfrm>
          <a:off x="15430500" y="922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52</xdr:row>
      <xdr:rowOff>83648</xdr:rowOff>
    </xdr:from>
    <xdr:ext cx="534377" cy="259045"/>
    <xdr:sp macro="" textlink="">
      <xdr:nvSpPr>
        <xdr:cNvPr id="606" name="テキスト ボックス 605"/>
        <xdr:cNvSpPr txBox="1"/>
      </xdr:nvSpPr>
      <xdr:spPr>
        <a:xfrm>
          <a:off x="15214111" y="8999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77,556</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111368</xdr:rowOff>
    </xdr:from>
    <xdr:to>
      <xdr:col>21</xdr:col>
      <xdr:colOff>212725</xdr:colOff>
      <xdr:row>56</xdr:row>
      <xdr:rowOff>41518</xdr:rowOff>
    </xdr:to>
    <xdr:sp macro="" textlink="">
      <xdr:nvSpPr>
        <xdr:cNvPr id="607" name="円/楕円 606"/>
        <xdr:cNvSpPr/>
      </xdr:nvSpPr>
      <xdr:spPr>
        <a:xfrm>
          <a:off x="14541500" y="954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58045</xdr:rowOff>
    </xdr:from>
    <xdr:ext cx="534377" cy="259045"/>
    <xdr:sp macro="" textlink="">
      <xdr:nvSpPr>
        <xdr:cNvPr id="608" name="テキスト ボックス 607"/>
        <xdr:cNvSpPr txBox="1"/>
      </xdr:nvSpPr>
      <xdr:spPr>
        <a:xfrm>
          <a:off x="14325111" y="9316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58,124</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117066</xdr:rowOff>
    </xdr:from>
    <xdr:to>
      <xdr:col>20</xdr:col>
      <xdr:colOff>9525</xdr:colOff>
      <xdr:row>55</xdr:row>
      <xdr:rowOff>47216</xdr:rowOff>
    </xdr:to>
    <xdr:sp macro="" textlink="">
      <xdr:nvSpPr>
        <xdr:cNvPr id="609" name="円/楕円 608"/>
        <xdr:cNvSpPr/>
      </xdr:nvSpPr>
      <xdr:spPr>
        <a:xfrm>
          <a:off x="13652500" y="937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63743</xdr:rowOff>
    </xdr:from>
    <xdr:ext cx="534377" cy="259045"/>
    <xdr:sp macro="" textlink="">
      <xdr:nvSpPr>
        <xdr:cNvPr id="610" name="テキスト ボックス 609"/>
        <xdr:cNvSpPr txBox="1"/>
      </xdr:nvSpPr>
      <xdr:spPr>
        <a:xfrm>
          <a:off x="13436111" y="9150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68,275</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73714</xdr:rowOff>
    </xdr:from>
    <xdr:to>
      <xdr:col>18</xdr:col>
      <xdr:colOff>492125</xdr:colOff>
      <xdr:row>57</xdr:row>
      <xdr:rowOff>3864</xdr:rowOff>
    </xdr:to>
    <xdr:sp macro="" textlink="">
      <xdr:nvSpPr>
        <xdr:cNvPr id="611" name="円/楕円 610"/>
        <xdr:cNvSpPr/>
      </xdr:nvSpPr>
      <xdr:spPr>
        <a:xfrm>
          <a:off x="12763500" y="967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166441</xdr:rowOff>
    </xdr:from>
    <xdr:ext cx="534377" cy="259045"/>
    <xdr:sp macro="" textlink="">
      <xdr:nvSpPr>
        <xdr:cNvPr id="612" name="テキスト ボックス 611"/>
        <xdr:cNvSpPr txBox="1"/>
      </xdr:nvSpPr>
      <xdr:spPr>
        <a:xfrm>
          <a:off x="12547111" y="9767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49,930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3" name="直線コネクタ 62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4" name="テキスト ボックス 62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5" name="直線コネクタ 62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6" name="テキスト ボックス 62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7" name="直線コネクタ 62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8" name="テキスト ボックス 62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9" name="直線コネクタ 62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30" name="テキスト ボックス 62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31" name="直線コネクタ 63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32" name="テキスト ボックス 63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4" name="テキスト ボックス 63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73</xdr:row>
      <xdr:rowOff>109906</xdr:rowOff>
    </xdr:from>
    <xdr:to>
      <xdr:col>23</xdr:col>
      <xdr:colOff>516889</xdr:colOff>
      <xdr:row>79</xdr:row>
      <xdr:rowOff>44450</xdr:rowOff>
    </xdr:to>
    <xdr:cxnSp macro="">
      <xdr:nvCxnSpPr>
        <xdr:cNvPr id="636" name="直線コネクタ 635"/>
        <xdr:cNvCxnSpPr/>
      </xdr:nvCxnSpPr>
      <xdr:spPr>
        <a:xfrm flipV="1">
          <a:off x="16317595" y="12625756"/>
          <a:ext cx="1269" cy="963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8" name="直線コネクタ 63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72</xdr:row>
      <xdr:rowOff>56583</xdr:rowOff>
    </xdr:from>
    <xdr:ext cx="534377" cy="259045"/>
    <xdr:sp macro="" textlink="">
      <xdr:nvSpPr>
        <xdr:cNvPr id="639" name="災害復旧費最大値テキスト"/>
        <xdr:cNvSpPr txBox="1"/>
      </xdr:nvSpPr>
      <xdr:spPr>
        <a:xfrm>
          <a:off x="16370300" y="1240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25,282</a:t>
          </a:r>
          <a:endParaRPr kumimoji="1" lang="ja-JP" altLang="en-US" sz="1000" b="1">
            <a:latin typeface="ＭＳ Ｐゴシック"/>
          </a:endParaRPr>
        </a:p>
      </xdr:txBody>
    </xdr:sp>
    <xdr:clientData/>
  </xdr:oneCellAnchor>
  <xdr:twoCellAnchor>
    <xdr:from>
      <xdr:col>23</xdr:col>
      <xdr:colOff>428625</xdr:colOff>
      <xdr:row>73</xdr:row>
      <xdr:rowOff>109906</xdr:rowOff>
    </xdr:from>
    <xdr:to>
      <xdr:col>23</xdr:col>
      <xdr:colOff>606425</xdr:colOff>
      <xdr:row>73</xdr:row>
      <xdr:rowOff>109906</xdr:rowOff>
    </xdr:to>
    <xdr:cxnSp macro="">
      <xdr:nvCxnSpPr>
        <xdr:cNvPr id="640" name="直線コネクタ 639"/>
        <xdr:cNvCxnSpPr/>
      </xdr:nvCxnSpPr>
      <xdr:spPr>
        <a:xfrm>
          <a:off x="16230600" y="12625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41554</xdr:rowOff>
    </xdr:from>
    <xdr:to>
      <xdr:col>23</xdr:col>
      <xdr:colOff>517525</xdr:colOff>
      <xdr:row>79</xdr:row>
      <xdr:rowOff>44450</xdr:rowOff>
    </xdr:to>
    <xdr:cxnSp macro="">
      <xdr:nvCxnSpPr>
        <xdr:cNvPr id="641" name="直線コネクタ 640"/>
        <xdr:cNvCxnSpPr/>
      </xdr:nvCxnSpPr>
      <xdr:spPr>
        <a:xfrm>
          <a:off x="15481300" y="13414654"/>
          <a:ext cx="838200" cy="17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93718</xdr:rowOff>
    </xdr:from>
    <xdr:ext cx="469744" cy="259045"/>
    <xdr:sp macro="" textlink="">
      <xdr:nvSpPr>
        <xdr:cNvPr id="642" name="災害復旧費平均値テキスト"/>
        <xdr:cNvSpPr txBox="1"/>
      </xdr:nvSpPr>
      <xdr:spPr>
        <a:xfrm>
          <a:off x="16370300" y="13295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70841</xdr:rowOff>
    </xdr:from>
    <xdr:to>
      <xdr:col>23</xdr:col>
      <xdr:colOff>568325</xdr:colOff>
      <xdr:row>79</xdr:row>
      <xdr:rowOff>991</xdr:rowOff>
    </xdr:to>
    <xdr:sp macro="" textlink="">
      <xdr:nvSpPr>
        <xdr:cNvPr id="643" name="フローチャート : 判断 642"/>
        <xdr:cNvSpPr/>
      </xdr:nvSpPr>
      <xdr:spPr>
        <a:xfrm>
          <a:off x="16268700" y="1344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47003</xdr:rowOff>
    </xdr:from>
    <xdr:to>
      <xdr:col>22</xdr:col>
      <xdr:colOff>365125</xdr:colOff>
      <xdr:row>78</xdr:row>
      <xdr:rowOff>41554</xdr:rowOff>
    </xdr:to>
    <xdr:cxnSp macro="">
      <xdr:nvCxnSpPr>
        <xdr:cNvPr id="644" name="直線コネクタ 643"/>
        <xdr:cNvCxnSpPr/>
      </xdr:nvCxnSpPr>
      <xdr:spPr>
        <a:xfrm>
          <a:off x="14592300" y="12562853"/>
          <a:ext cx="889000" cy="851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166509</xdr:rowOff>
    </xdr:from>
    <xdr:to>
      <xdr:col>22</xdr:col>
      <xdr:colOff>415925</xdr:colOff>
      <xdr:row>78</xdr:row>
      <xdr:rowOff>96659</xdr:rowOff>
    </xdr:to>
    <xdr:sp macro="" textlink="">
      <xdr:nvSpPr>
        <xdr:cNvPr id="645" name="フローチャート : 判断 644"/>
        <xdr:cNvSpPr/>
      </xdr:nvSpPr>
      <xdr:spPr>
        <a:xfrm>
          <a:off x="15430500" y="13368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87786</xdr:rowOff>
    </xdr:from>
    <xdr:ext cx="469744" cy="259045"/>
    <xdr:sp macro="" textlink="">
      <xdr:nvSpPr>
        <xdr:cNvPr id="646" name="テキスト ボックス 645"/>
        <xdr:cNvSpPr txBox="1"/>
      </xdr:nvSpPr>
      <xdr:spPr>
        <a:xfrm>
          <a:off x="15246427" y="13460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19</xdr:col>
      <xdr:colOff>644525</xdr:colOff>
      <xdr:row>70</xdr:row>
      <xdr:rowOff>3873</xdr:rowOff>
    </xdr:from>
    <xdr:to>
      <xdr:col>21</xdr:col>
      <xdr:colOff>161925</xdr:colOff>
      <xdr:row>73</xdr:row>
      <xdr:rowOff>47003</xdr:rowOff>
    </xdr:to>
    <xdr:cxnSp macro="">
      <xdr:nvCxnSpPr>
        <xdr:cNvPr id="647" name="直線コネクタ 646"/>
        <xdr:cNvCxnSpPr/>
      </xdr:nvCxnSpPr>
      <xdr:spPr>
        <a:xfrm>
          <a:off x="13703300" y="12005373"/>
          <a:ext cx="889000" cy="557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71565</xdr:rowOff>
    </xdr:from>
    <xdr:to>
      <xdr:col>21</xdr:col>
      <xdr:colOff>212725</xdr:colOff>
      <xdr:row>78</xdr:row>
      <xdr:rowOff>1715</xdr:rowOff>
    </xdr:to>
    <xdr:sp macro="" textlink="">
      <xdr:nvSpPr>
        <xdr:cNvPr id="648" name="フローチャート : 判断 647"/>
        <xdr:cNvSpPr/>
      </xdr:nvSpPr>
      <xdr:spPr>
        <a:xfrm>
          <a:off x="14541500" y="1327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164292</xdr:rowOff>
    </xdr:from>
    <xdr:ext cx="469744" cy="259045"/>
    <xdr:sp macro="" textlink="">
      <xdr:nvSpPr>
        <xdr:cNvPr id="649" name="テキスト ボックス 648"/>
        <xdr:cNvSpPr txBox="1"/>
      </xdr:nvSpPr>
      <xdr:spPr>
        <a:xfrm>
          <a:off x="14357427" y="13365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441325</xdr:colOff>
      <xdr:row>70</xdr:row>
      <xdr:rowOff>3873</xdr:rowOff>
    </xdr:from>
    <xdr:to>
      <xdr:col>19</xdr:col>
      <xdr:colOff>644525</xdr:colOff>
      <xdr:row>71</xdr:row>
      <xdr:rowOff>46698</xdr:rowOff>
    </xdr:to>
    <xdr:cxnSp macro="">
      <xdr:nvCxnSpPr>
        <xdr:cNvPr id="650" name="直線コネクタ 649"/>
        <xdr:cNvCxnSpPr/>
      </xdr:nvCxnSpPr>
      <xdr:spPr>
        <a:xfrm flipV="1">
          <a:off x="12814300" y="12005373"/>
          <a:ext cx="889000" cy="214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27406</xdr:rowOff>
    </xdr:from>
    <xdr:to>
      <xdr:col>20</xdr:col>
      <xdr:colOff>9525</xdr:colOff>
      <xdr:row>77</xdr:row>
      <xdr:rowOff>129006</xdr:rowOff>
    </xdr:to>
    <xdr:sp macro="" textlink="">
      <xdr:nvSpPr>
        <xdr:cNvPr id="651" name="フローチャート : 判断 650"/>
        <xdr:cNvSpPr/>
      </xdr:nvSpPr>
      <xdr:spPr>
        <a:xfrm>
          <a:off x="13652500" y="1322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120133</xdr:rowOff>
    </xdr:from>
    <xdr:ext cx="469744" cy="259045"/>
    <xdr:sp macro="" textlink="">
      <xdr:nvSpPr>
        <xdr:cNvPr id="652" name="テキスト ボックス 651"/>
        <xdr:cNvSpPr txBox="1"/>
      </xdr:nvSpPr>
      <xdr:spPr>
        <a:xfrm>
          <a:off x="13468427" y="13321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59982</xdr:rowOff>
    </xdr:from>
    <xdr:to>
      <xdr:col>18</xdr:col>
      <xdr:colOff>492125</xdr:colOff>
      <xdr:row>77</xdr:row>
      <xdr:rowOff>161582</xdr:rowOff>
    </xdr:to>
    <xdr:sp macro="" textlink="">
      <xdr:nvSpPr>
        <xdr:cNvPr id="653" name="フローチャート : 判断 652"/>
        <xdr:cNvSpPr/>
      </xdr:nvSpPr>
      <xdr:spPr>
        <a:xfrm>
          <a:off x="12763500" y="1326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152709</xdr:rowOff>
    </xdr:from>
    <xdr:ext cx="469744" cy="259045"/>
    <xdr:sp macro="" textlink="">
      <xdr:nvSpPr>
        <xdr:cNvPr id="654" name="テキスト ボックス 653"/>
        <xdr:cNvSpPr txBox="1"/>
      </xdr:nvSpPr>
      <xdr:spPr>
        <a:xfrm>
          <a:off x="12579427" y="13354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7,259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60" name="円/楕円 659"/>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61"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162204</xdr:rowOff>
    </xdr:from>
    <xdr:to>
      <xdr:col>22</xdr:col>
      <xdr:colOff>415925</xdr:colOff>
      <xdr:row>78</xdr:row>
      <xdr:rowOff>92354</xdr:rowOff>
    </xdr:to>
    <xdr:sp macro="" textlink="">
      <xdr:nvSpPr>
        <xdr:cNvPr id="662" name="円/楕円 661"/>
        <xdr:cNvSpPr/>
      </xdr:nvSpPr>
      <xdr:spPr>
        <a:xfrm>
          <a:off x="15430500" y="1336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108881</xdr:rowOff>
    </xdr:from>
    <xdr:ext cx="469744" cy="259045"/>
    <xdr:sp macro="" textlink="">
      <xdr:nvSpPr>
        <xdr:cNvPr id="663" name="テキスト ボックス 662"/>
        <xdr:cNvSpPr txBox="1"/>
      </xdr:nvSpPr>
      <xdr:spPr>
        <a:xfrm>
          <a:off x="15246427" y="1313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4,576</a:t>
          </a:r>
          <a:endParaRPr kumimoji="1" lang="ja-JP" altLang="en-US" sz="1000" b="1">
            <a:solidFill>
              <a:srgbClr val="FF0000"/>
            </a:solidFill>
            <a:latin typeface="ＭＳ Ｐゴシック"/>
          </a:endParaRPr>
        </a:p>
      </xdr:txBody>
    </xdr:sp>
    <xdr:clientData/>
  </xdr:oneCellAnchor>
  <xdr:twoCellAnchor>
    <xdr:from>
      <xdr:col>21</xdr:col>
      <xdr:colOff>111125</xdr:colOff>
      <xdr:row>72</xdr:row>
      <xdr:rowOff>167653</xdr:rowOff>
    </xdr:from>
    <xdr:to>
      <xdr:col>21</xdr:col>
      <xdr:colOff>212725</xdr:colOff>
      <xdr:row>73</xdr:row>
      <xdr:rowOff>97803</xdr:rowOff>
    </xdr:to>
    <xdr:sp macro="" textlink="">
      <xdr:nvSpPr>
        <xdr:cNvPr id="664" name="円/楕円 663"/>
        <xdr:cNvSpPr/>
      </xdr:nvSpPr>
      <xdr:spPr>
        <a:xfrm>
          <a:off x="14541500" y="1251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71</xdr:row>
      <xdr:rowOff>114330</xdr:rowOff>
    </xdr:from>
    <xdr:ext cx="534377" cy="259045"/>
    <xdr:sp macro="" textlink="">
      <xdr:nvSpPr>
        <xdr:cNvPr id="665" name="テキスト ボックス 664"/>
        <xdr:cNvSpPr txBox="1"/>
      </xdr:nvSpPr>
      <xdr:spPr>
        <a:xfrm>
          <a:off x="14325111" y="1228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26,933</a:t>
          </a:r>
          <a:endParaRPr kumimoji="1" lang="ja-JP" altLang="en-US" sz="1000" b="1">
            <a:solidFill>
              <a:srgbClr val="FF0000"/>
            </a:solidFill>
            <a:latin typeface="ＭＳ Ｐゴシック"/>
          </a:endParaRPr>
        </a:p>
      </xdr:txBody>
    </xdr:sp>
    <xdr:clientData/>
  </xdr:oneCellAnchor>
  <xdr:twoCellAnchor>
    <xdr:from>
      <xdr:col>19</xdr:col>
      <xdr:colOff>593725</xdr:colOff>
      <xdr:row>69</xdr:row>
      <xdr:rowOff>124523</xdr:rowOff>
    </xdr:from>
    <xdr:to>
      <xdr:col>20</xdr:col>
      <xdr:colOff>9525</xdr:colOff>
      <xdr:row>70</xdr:row>
      <xdr:rowOff>54673</xdr:rowOff>
    </xdr:to>
    <xdr:sp macro="" textlink="">
      <xdr:nvSpPr>
        <xdr:cNvPr id="666" name="円/楕円 665"/>
        <xdr:cNvSpPr/>
      </xdr:nvSpPr>
      <xdr:spPr>
        <a:xfrm>
          <a:off x="13652500" y="1195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68</xdr:row>
      <xdr:rowOff>71200</xdr:rowOff>
    </xdr:from>
    <xdr:ext cx="534377" cy="259045"/>
    <xdr:sp macro="" textlink="">
      <xdr:nvSpPr>
        <xdr:cNvPr id="667" name="テキスト ボックス 666"/>
        <xdr:cNvSpPr txBox="1"/>
      </xdr:nvSpPr>
      <xdr:spPr>
        <a:xfrm>
          <a:off x="13436111" y="11729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41,565</a:t>
          </a:r>
          <a:endParaRPr kumimoji="1" lang="ja-JP" altLang="en-US" sz="1000" b="1">
            <a:solidFill>
              <a:srgbClr val="FF0000"/>
            </a:solidFill>
            <a:latin typeface="ＭＳ Ｐゴシック"/>
          </a:endParaRPr>
        </a:p>
      </xdr:txBody>
    </xdr:sp>
    <xdr:clientData/>
  </xdr:oneCellAnchor>
  <xdr:twoCellAnchor>
    <xdr:from>
      <xdr:col>18</xdr:col>
      <xdr:colOff>390525</xdr:colOff>
      <xdr:row>70</xdr:row>
      <xdr:rowOff>167348</xdr:rowOff>
    </xdr:from>
    <xdr:to>
      <xdr:col>18</xdr:col>
      <xdr:colOff>492125</xdr:colOff>
      <xdr:row>71</xdr:row>
      <xdr:rowOff>97498</xdr:rowOff>
    </xdr:to>
    <xdr:sp macro="" textlink="">
      <xdr:nvSpPr>
        <xdr:cNvPr id="668" name="円/楕円 667"/>
        <xdr:cNvSpPr/>
      </xdr:nvSpPr>
      <xdr:spPr>
        <a:xfrm>
          <a:off x="12763500" y="1216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69</xdr:row>
      <xdr:rowOff>114025</xdr:rowOff>
    </xdr:from>
    <xdr:ext cx="534377" cy="259045"/>
    <xdr:sp macro="" textlink="">
      <xdr:nvSpPr>
        <xdr:cNvPr id="669" name="テキスト ボックス 668"/>
        <xdr:cNvSpPr txBox="1"/>
      </xdr:nvSpPr>
      <xdr:spPr>
        <a:xfrm>
          <a:off x="12547111" y="1194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35,941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34,521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80" name="直線コネクタ 67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81" name="テキスト ボックス 68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2" name="直線コネクタ 68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3" name="テキスト ボックス 68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4" name="直線コネクタ 68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5" name="テキスト ボックス 68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6" name="直線コネクタ 68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7" name="テキスト ボックス 68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8" name="直線コネクタ 68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9" name="テキスト ボックス 688"/>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90" name="直線コネクタ 68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91" name="テキスト ボックス 69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2" name="直線コネクタ 69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3" name="テキスト ボックス 69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143511</xdr:rowOff>
    </xdr:from>
    <xdr:to>
      <xdr:col>23</xdr:col>
      <xdr:colOff>516889</xdr:colOff>
      <xdr:row>98</xdr:row>
      <xdr:rowOff>122293</xdr:rowOff>
    </xdr:to>
    <xdr:cxnSp macro="">
      <xdr:nvCxnSpPr>
        <xdr:cNvPr id="695" name="直線コネクタ 694"/>
        <xdr:cNvCxnSpPr/>
      </xdr:nvCxnSpPr>
      <xdr:spPr>
        <a:xfrm flipV="1">
          <a:off x="16317595" y="15574011"/>
          <a:ext cx="1269" cy="135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126120</xdr:rowOff>
    </xdr:from>
    <xdr:ext cx="534377" cy="259045"/>
    <xdr:sp macro="" textlink="">
      <xdr:nvSpPr>
        <xdr:cNvPr id="696" name="公債費最小値テキスト"/>
        <xdr:cNvSpPr txBox="1"/>
      </xdr:nvSpPr>
      <xdr:spPr>
        <a:xfrm>
          <a:off x="16370300" y="1692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13,599</a:t>
          </a:r>
          <a:endParaRPr kumimoji="1" lang="ja-JP" altLang="en-US" sz="1000" b="1">
            <a:latin typeface="ＭＳ Ｐゴシック"/>
          </a:endParaRPr>
        </a:p>
      </xdr:txBody>
    </xdr:sp>
    <xdr:clientData/>
  </xdr:oneCellAnchor>
  <xdr:twoCellAnchor>
    <xdr:from>
      <xdr:col>23</xdr:col>
      <xdr:colOff>428625</xdr:colOff>
      <xdr:row>98</xdr:row>
      <xdr:rowOff>122293</xdr:rowOff>
    </xdr:from>
    <xdr:to>
      <xdr:col>23</xdr:col>
      <xdr:colOff>606425</xdr:colOff>
      <xdr:row>98</xdr:row>
      <xdr:rowOff>122293</xdr:rowOff>
    </xdr:to>
    <xdr:cxnSp macro="">
      <xdr:nvCxnSpPr>
        <xdr:cNvPr id="697" name="直線コネクタ 696"/>
        <xdr:cNvCxnSpPr/>
      </xdr:nvCxnSpPr>
      <xdr:spPr>
        <a:xfrm>
          <a:off x="16230600" y="16924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90188</xdr:rowOff>
    </xdr:from>
    <xdr:ext cx="599010" cy="259045"/>
    <xdr:sp macro="" textlink="">
      <xdr:nvSpPr>
        <xdr:cNvPr id="698" name="公債費最大値テキスト"/>
        <xdr:cNvSpPr txBox="1"/>
      </xdr:nvSpPr>
      <xdr:spPr>
        <a:xfrm>
          <a:off x="16370300" y="15349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137,650</a:t>
          </a:r>
          <a:endParaRPr kumimoji="1" lang="ja-JP" altLang="en-US" sz="1000" b="1">
            <a:latin typeface="ＭＳ Ｐゴシック"/>
          </a:endParaRPr>
        </a:p>
      </xdr:txBody>
    </xdr:sp>
    <xdr:clientData/>
  </xdr:oneCellAnchor>
  <xdr:twoCellAnchor>
    <xdr:from>
      <xdr:col>23</xdr:col>
      <xdr:colOff>428625</xdr:colOff>
      <xdr:row>90</xdr:row>
      <xdr:rowOff>143511</xdr:rowOff>
    </xdr:from>
    <xdr:to>
      <xdr:col>23</xdr:col>
      <xdr:colOff>606425</xdr:colOff>
      <xdr:row>90</xdr:row>
      <xdr:rowOff>143511</xdr:rowOff>
    </xdr:to>
    <xdr:cxnSp macro="">
      <xdr:nvCxnSpPr>
        <xdr:cNvPr id="699" name="直線コネクタ 698"/>
        <xdr:cNvCxnSpPr/>
      </xdr:nvCxnSpPr>
      <xdr:spPr>
        <a:xfrm>
          <a:off x="16230600" y="15574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38768</xdr:rowOff>
    </xdr:from>
    <xdr:to>
      <xdr:col>23</xdr:col>
      <xdr:colOff>517525</xdr:colOff>
      <xdr:row>97</xdr:row>
      <xdr:rowOff>67517</xdr:rowOff>
    </xdr:to>
    <xdr:cxnSp macro="">
      <xdr:nvCxnSpPr>
        <xdr:cNvPr id="700" name="直線コネクタ 699"/>
        <xdr:cNvCxnSpPr/>
      </xdr:nvCxnSpPr>
      <xdr:spPr>
        <a:xfrm flipV="1">
          <a:off x="15481300" y="16669418"/>
          <a:ext cx="838200" cy="28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36840</xdr:rowOff>
    </xdr:from>
    <xdr:ext cx="534377" cy="259045"/>
    <xdr:sp macro="" textlink="">
      <xdr:nvSpPr>
        <xdr:cNvPr id="701" name="公債費平均値テキスト"/>
        <xdr:cNvSpPr txBox="1"/>
      </xdr:nvSpPr>
      <xdr:spPr>
        <a:xfrm>
          <a:off x="16370300" y="16153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66,134</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13963</xdr:rowOff>
    </xdr:from>
    <xdr:to>
      <xdr:col>23</xdr:col>
      <xdr:colOff>568325</xdr:colOff>
      <xdr:row>95</xdr:row>
      <xdr:rowOff>115563</xdr:rowOff>
    </xdr:to>
    <xdr:sp macro="" textlink="">
      <xdr:nvSpPr>
        <xdr:cNvPr id="702" name="フローチャート : 判断 701"/>
        <xdr:cNvSpPr/>
      </xdr:nvSpPr>
      <xdr:spPr>
        <a:xfrm>
          <a:off x="16268700" y="1630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67517</xdr:rowOff>
    </xdr:from>
    <xdr:to>
      <xdr:col>22</xdr:col>
      <xdr:colOff>365125</xdr:colOff>
      <xdr:row>97</xdr:row>
      <xdr:rowOff>97975</xdr:rowOff>
    </xdr:to>
    <xdr:cxnSp macro="">
      <xdr:nvCxnSpPr>
        <xdr:cNvPr id="703" name="直線コネクタ 702"/>
        <xdr:cNvCxnSpPr/>
      </xdr:nvCxnSpPr>
      <xdr:spPr>
        <a:xfrm flipV="1">
          <a:off x="14592300" y="16698167"/>
          <a:ext cx="889000" cy="30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30096</xdr:rowOff>
    </xdr:from>
    <xdr:to>
      <xdr:col>22</xdr:col>
      <xdr:colOff>415925</xdr:colOff>
      <xdr:row>95</xdr:row>
      <xdr:rowOff>131696</xdr:rowOff>
    </xdr:to>
    <xdr:sp macro="" textlink="">
      <xdr:nvSpPr>
        <xdr:cNvPr id="704" name="フローチャート : 判断 703"/>
        <xdr:cNvSpPr/>
      </xdr:nvSpPr>
      <xdr:spPr>
        <a:xfrm>
          <a:off x="15430500" y="16317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148223</xdr:rowOff>
    </xdr:from>
    <xdr:ext cx="534377" cy="259045"/>
    <xdr:sp macro="" textlink="">
      <xdr:nvSpPr>
        <xdr:cNvPr id="705" name="テキスト ボックス 704"/>
        <xdr:cNvSpPr txBox="1"/>
      </xdr:nvSpPr>
      <xdr:spPr>
        <a:xfrm>
          <a:off x="15214111" y="1609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64,652</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97975</xdr:rowOff>
    </xdr:from>
    <xdr:to>
      <xdr:col>21</xdr:col>
      <xdr:colOff>161925</xdr:colOff>
      <xdr:row>97</xdr:row>
      <xdr:rowOff>116971</xdr:rowOff>
    </xdr:to>
    <xdr:cxnSp macro="">
      <xdr:nvCxnSpPr>
        <xdr:cNvPr id="706" name="直線コネクタ 705"/>
        <xdr:cNvCxnSpPr/>
      </xdr:nvCxnSpPr>
      <xdr:spPr>
        <a:xfrm flipV="1">
          <a:off x="13703300" y="16728625"/>
          <a:ext cx="889000" cy="1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36430</xdr:rowOff>
    </xdr:from>
    <xdr:to>
      <xdr:col>21</xdr:col>
      <xdr:colOff>212725</xdr:colOff>
      <xdr:row>95</xdr:row>
      <xdr:rowOff>138030</xdr:rowOff>
    </xdr:to>
    <xdr:sp macro="" textlink="">
      <xdr:nvSpPr>
        <xdr:cNvPr id="707" name="フローチャート : 判断 706"/>
        <xdr:cNvSpPr/>
      </xdr:nvSpPr>
      <xdr:spPr>
        <a:xfrm>
          <a:off x="14541500" y="163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154557</xdr:rowOff>
    </xdr:from>
    <xdr:ext cx="534377" cy="259045"/>
    <xdr:sp macro="" textlink="">
      <xdr:nvSpPr>
        <xdr:cNvPr id="708" name="テキスト ボックス 707"/>
        <xdr:cNvSpPr txBox="1"/>
      </xdr:nvSpPr>
      <xdr:spPr>
        <a:xfrm>
          <a:off x="14325111" y="1609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64,070</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116971</xdr:rowOff>
    </xdr:from>
    <xdr:to>
      <xdr:col>19</xdr:col>
      <xdr:colOff>644525</xdr:colOff>
      <xdr:row>97</xdr:row>
      <xdr:rowOff>118342</xdr:rowOff>
    </xdr:to>
    <xdr:cxnSp macro="">
      <xdr:nvCxnSpPr>
        <xdr:cNvPr id="709" name="直線コネクタ 708"/>
        <xdr:cNvCxnSpPr/>
      </xdr:nvCxnSpPr>
      <xdr:spPr>
        <a:xfrm flipV="1">
          <a:off x="12814300" y="16747621"/>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32534</xdr:rowOff>
    </xdr:from>
    <xdr:to>
      <xdr:col>20</xdr:col>
      <xdr:colOff>9525</xdr:colOff>
      <xdr:row>95</xdr:row>
      <xdr:rowOff>134134</xdr:rowOff>
    </xdr:to>
    <xdr:sp macro="" textlink="">
      <xdr:nvSpPr>
        <xdr:cNvPr id="710" name="フローチャート : 判断 709"/>
        <xdr:cNvSpPr/>
      </xdr:nvSpPr>
      <xdr:spPr>
        <a:xfrm>
          <a:off x="13652500" y="1632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150661</xdr:rowOff>
    </xdr:from>
    <xdr:ext cx="534377" cy="259045"/>
    <xdr:sp macro="" textlink="">
      <xdr:nvSpPr>
        <xdr:cNvPr id="711" name="テキスト ボックス 710"/>
        <xdr:cNvSpPr txBox="1"/>
      </xdr:nvSpPr>
      <xdr:spPr>
        <a:xfrm>
          <a:off x="13436111" y="1609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64,428</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6789</xdr:rowOff>
    </xdr:from>
    <xdr:to>
      <xdr:col>18</xdr:col>
      <xdr:colOff>492125</xdr:colOff>
      <xdr:row>95</xdr:row>
      <xdr:rowOff>108389</xdr:rowOff>
    </xdr:to>
    <xdr:sp macro="" textlink="">
      <xdr:nvSpPr>
        <xdr:cNvPr id="712" name="フローチャート : 判断 711"/>
        <xdr:cNvSpPr/>
      </xdr:nvSpPr>
      <xdr:spPr>
        <a:xfrm>
          <a:off x="12763500" y="1629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124916</xdr:rowOff>
    </xdr:from>
    <xdr:ext cx="534377" cy="259045"/>
    <xdr:sp macro="" textlink="">
      <xdr:nvSpPr>
        <xdr:cNvPr id="713" name="テキスト ボックス 712"/>
        <xdr:cNvSpPr txBox="1"/>
      </xdr:nvSpPr>
      <xdr:spPr>
        <a:xfrm>
          <a:off x="12547111" y="1606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66,793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4" name="テキスト ボックス 71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5" name="テキスト ボックス 71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6" name="テキスト ボックス 71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7" name="テキスト ボックス 71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8" name="テキスト ボックス 71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159418</xdr:rowOff>
    </xdr:from>
    <xdr:to>
      <xdr:col>23</xdr:col>
      <xdr:colOff>568325</xdr:colOff>
      <xdr:row>97</xdr:row>
      <xdr:rowOff>89568</xdr:rowOff>
    </xdr:to>
    <xdr:sp macro="" textlink="">
      <xdr:nvSpPr>
        <xdr:cNvPr id="719" name="円/楕円 718"/>
        <xdr:cNvSpPr/>
      </xdr:nvSpPr>
      <xdr:spPr>
        <a:xfrm>
          <a:off x="16268700" y="1661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137845</xdr:rowOff>
    </xdr:from>
    <xdr:ext cx="534377" cy="259045"/>
    <xdr:sp macro="" textlink="">
      <xdr:nvSpPr>
        <xdr:cNvPr id="720" name="公債費該当値テキスト"/>
        <xdr:cNvSpPr txBox="1"/>
      </xdr:nvSpPr>
      <xdr:spPr>
        <a:xfrm>
          <a:off x="16370300" y="16597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37,022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16717</xdr:rowOff>
    </xdr:from>
    <xdr:to>
      <xdr:col>22</xdr:col>
      <xdr:colOff>415925</xdr:colOff>
      <xdr:row>97</xdr:row>
      <xdr:rowOff>118317</xdr:rowOff>
    </xdr:to>
    <xdr:sp macro="" textlink="">
      <xdr:nvSpPr>
        <xdr:cNvPr id="721" name="円/楕円 720"/>
        <xdr:cNvSpPr/>
      </xdr:nvSpPr>
      <xdr:spPr>
        <a:xfrm>
          <a:off x="15430500" y="1664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109444</xdr:rowOff>
    </xdr:from>
    <xdr:ext cx="534377" cy="259045"/>
    <xdr:sp macro="" textlink="">
      <xdr:nvSpPr>
        <xdr:cNvPr id="722" name="テキスト ボックス 721"/>
        <xdr:cNvSpPr txBox="1"/>
      </xdr:nvSpPr>
      <xdr:spPr>
        <a:xfrm>
          <a:off x="15214111" y="16740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34,381</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47175</xdr:rowOff>
    </xdr:from>
    <xdr:to>
      <xdr:col>21</xdr:col>
      <xdr:colOff>212725</xdr:colOff>
      <xdr:row>97</xdr:row>
      <xdr:rowOff>148775</xdr:rowOff>
    </xdr:to>
    <xdr:sp macro="" textlink="">
      <xdr:nvSpPr>
        <xdr:cNvPr id="723" name="円/楕円 722"/>
        <xdr:cNvSpPr/>
      </xdr:nvSpPr>
      <xdr:spPr>
        <a:xfrm>
          <a:off x="14541500" y="1667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139902</xdr:rowOff>
    </xdr:from>
    <xdr:ext cx="534377" cy="259045"/>
    <xdr:sp macro="" textlink="">
      <xdr:nvSpPr>
        <xdr:cNvPr id="724" name="テキスト ボックス 723"/>
        <xdr:cNvSpPr txBox="1"/>
      </xdr:nvSpPr>
      <xdr:spPr>
        <a:xfrm>
          <a:off x="14325111" y="1677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31,583</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66171</xdr:rowOff>
    </xdr:from>
    <xdr:to>
      <xdr:col>20</xdr:col>
      <xdr:colOff>9525</xdr:colOff>
      <xdr:row>97</xdr:row>
      <xdr:rowOff>167771</xdr:rowOff>
    </xdr:to>
    <xdr:sp macro="" textlink="">
      <xdr:nvSpPr>
        <xdr:cNvPr id="725" name="円/楕円 724"/>
        <xdr:cNvSpPr/>
      </xdr:nvSpPr>
      <xdr:spPr>
        <a:xfrm>
          <a:off x="13652500" y="1669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158898</xdr:rowOff>
    </xdr:from>
    <xdr:ext cx="534377" cy="259045"/>
    <xdr:sp macro="" textlink="">
      <xdr:nvSpPr>
        <xdr:cNvPr id="726" name="テキスト ボックス 725"/>
        <xdr:cNvSpPr txBox="1"/>
      </xdr:nvSpPr>
      <xdr:spPr>
        <a:xfrm>
          <a:off x="13436111" y="16789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29,838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67542</xdr:rowOff>
    </xdr:from>
    <xdr:to>
      <xdr:col>18</xdr:col>
      <xdr:colOff>492125</xdr:colOff>
      <xdr:row>97</xdr:row>
      <xdr:rowOff>169142</xdr:rowOff>
    </xdr:to>
    <xdr:sp macro="" textlink="">
      <xdr:nvSpPr>
        <xdr:cNvPr id="727" name="円/楕円 726"/>
        <xdr:cNvSpPr/>
      </xdr:nvSpPr>
      <xdr:spPr>
        <a:xfrm>
          <a:off x="12763500" y="1669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160269</xdr:rowOff>
    </xdr:from>
    <xdr:ext cx="534377" cy="259045"/>
    <xdr:sp macro="" textlink="">
      <xdr:nvSpPr>
        <xdr:cNvPr id="728" name="テキスト ボックス 727"/>
        <xdr:cNvSpPr txBox="1"/>
      </xdr:nvSpPr>
      <xdr:spPr>
        <a:xfrm>
          <a:off x="12547111" y="16790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29,712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9" name="正方形/長方形 72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0" name="正方形/長方形 72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1" name="正方形/長方形 73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2" name="正方形/長方形 73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3" name="正方形/長方形 73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4" name="正方形/長方形 73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5" name="正方形/長方形 73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6" name="正方形/長方形 73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7" name="テキスト ボックス 73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8" name="直線コネクタ 73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9" name="直線コネクタ 73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40" name="テキスト ボックス 73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41" name="直線コネクタ 74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42" name="テキスト ボックス 741"/>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3" name="直線コネクタ 74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44" name="テキスト ボックス 743"/>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5" name="直線コネクタ 74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46" name="テキスト ボックス 745"/>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7" name="直線コネクタ 74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8" name="テキスト ボックス 74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9" name="直線コネクタ 74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50" name="テキスト ボックス 74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160020</xdr:rowOff>
    </xdr:from>
    <xdr:to>
      <xdr:col>32</xdr:col>
      <xdr:colOff>186689</xdr:colOff>
      <xdr:row>39</xdr:row>
      <xdr:rowOff>44450</xdr:rowOff>
    </xdr:to>
    <xdr:cxnSp macro="">
      <xdr:nvCxnSpPr>
        <xdr:cNvPr id="752" name="直線コネクタ 751"/>
        <xdr:cNvCxnSpPr/>
      </xdr:nvCxnSpPr>
      <xdr:spPr>
        <a:xfrm flipV="1">
          <a:off x="22159595" y="5132070"/>
          <a:ext cx="1269" cy="1598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53357</xdr:rowOff>
    </xdr:from>
    <xdr:ext cx="249299" cy="259045"/>
    <xdr:sp macro="" textlink="">
      <xdr:nvSpPr>
        <xdr:cNvPr id="753" name="諸支出金最小値テキスト"/>
        <xdr:cNvSpPr txBox="1"/>
      </xdr:nvSpPr>
      <xdr:spPr>
        <a:xfrm>
          <a:off x="22212300" y="6739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4" name="直線コネクタ 75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106697</xdr:rowOff>
    </xdr:from>
    <xdr:ext cx="469744" cy="259045"/>
    <xdr:sp macro="" textlink="">
      <xdr:nvSpPr>
        <xdr:cNvPr id="755" name="諸支出金最大値テキスト"/>
        <xdr:cNvSpPr txBox="1"/>
      </xdr:nvSpPr>
      <xdr:spPr>
        <a:xfrm>
          <a:off x="22212300" y="4907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a:t>
          </a:r>
          <a:endParaRPr kumimoji="1" lang="ja-JP" altLang="en-US" sz="1000" b="1">
            <a:latin typeface="ＭＳ Ｐゴシック"/>
          </a:endParaRPr>
        </a:p>
      </xdr:txBody>
    </xdr:sp>
    <xdr:clientData/>
  </xdr:oneCellAnchor>
  <xdr:twoCellAnchor>
    <xdr:from>
      <xdr:col>32</xdr:col>
      <xdr:colOff>98425</xdr:colOff>
      <xdr:row>29</xdr:row>
      <xdr:rowOff>160020</xdr:rowOff>
    </xdr:from>
    <xdr:to>
      <xdr:col>32</xdr:col>
      <xdr:colOff>276225</xdr:colOff>
      <xdr:row>29</xdr:row>
      <xdr:rowOff>160020</xdr:rowOff>
    </xdr:to>
    <xdr:cxnSp macro="">
      <xdr:nvCxnSpPr>
        <xdr:cNvPr id="756" name="直線コネクタ 755"/>
        <xdr:cNvCxnSpPr/>
      </xdr:nvCxnSpPr>
      <xdr:spPr>
        <a:xfrm>
          <a:off x="22072600" y="5132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7" name="直線コネクタ 75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142257</xdr:rowOff>
    </xdr:from>
    <xdr:ext cx="313932" cy="259045"/>
    <xdr:sp macro="" textlink="">
      <xdr:nvSpPr>
        <xdr:cNvPr id="758" name="諸支出金平均値テキスト"/>
        <xdr:cNvSpPr txBox="1"/>
      </xdr:nvSpPr>
      <xdr:spPr>
        <a:xfrm>
          <a:off x="22212300" y="648590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119380</xdr:rowOff>
    </xdr:from>
    <xdr:to>
      <xdr:col>32</xdr:col>
      <xdr:colOff>238125</xdr:colOff>
      <xdr:row>39</xdr:row>
      <xdr:rowOff>49530</xdr:rowOff>
    </xdr:to>
    <xdr:sp macro="" textlink="">
      <xdr:nvSpPr>
        <xdr:cNvPr id="759" name="フローチャート : 判断 758"/>
        <xdr:cNvSpPr/>
      </xdr:nvSpPr>
      <xdr:spPr>
        <a:xfrm>
          <a:off x="22110700" y="663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60" name="直線コネクタ 75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24130</xdr:rowOff>
    </xdr:from>
    <xdr:to>
      <xdr:col>31</xdr:col>
      <xdr:colOff>85725</xdr:colOff>
      <xdr:row>37</xdr:row>
      <xdr:rowOff>125730</xdr:rowOff>
    </xdr:to>
    <xdr:sp macro="" textlink="">
      <xdr:nvSpPr>
        <xdr:cNvPr id="761" name="フローチャート : 判断 760"/>
        <xdr:cNvSpPr/>
      </xdr:nvSpPr>
      <xdr:spPr>
        <a:xfrm>
          <a:off x="21272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142257</xdr:rowOff>
    </xdr:from>
    <xdr:ext cx="378565" cy="259045"/>
    <xdr:sp macro="" textlink="">
      <xdr:nvSpPr>
        <xdr:cNvPr id="762" name="テキスト ボックス 761"/>
        <xdr:cNvSpPr txBox="1"/>
      </xdr:nvSpPr>
      <xdr:spPr>
        <a:xfrm>
          <a:off x="21134017" y="6143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3" name="直線コネクタ 76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35</xdr:row>
      <xdr:rowOff>114300</xdr:rowOff>
    </xdr:from>
    <xdr:to>
      <xdr:col>29</xdr:col>
      <xdr:colOff>568325</xdr:colOff>
      <xdr:row>36</xdr:row>
      <xdr:rowOff>44450</xdr:rowOff>
    </xdr:to>
    <xdr:sp macro="" textlink="">
      <xdr:nvSpPr>
        <xdr:cNvPr id="764" name="フローチャート : 判断 763"/>
        <xdr:cNvSpPr/>
      </xdr:nvSpPr>
      <xdr:spPr>
        <a:xfrm>
          <a:off x="203835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34</xdr:row>
      <xdr:rowOff>60977</xdr:rowOff>
    </xdr:from>
    <xdr:ext cx="378565" cy="259045"/>
    <xdr:sp macro="" textlink="">
      <xdr:nvSpPr>
        <xdr:cNvPr id="765" name="テキスト ボックス 764"/>
        <xdr:cNvSpPr txBox="1"/>
      </xdr:nvSpPr>
      <xdr:spPr>
        <a:xfrm>
          <a:off x="20245017" y="5890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6" name="直線コネクタ 76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49530</xdr:rowOff>
    </xdr:from>
    <xdr:to>
      <xdr:col>28</xdr:col>
      <xdr:colOff>365125</xdr:colOff>
      <xdr:row>35</xdr:row>
      <xdr:rowOff>151130</xdr:rowOff>
    </xdr:to>
    <xdr:sp macro="" textlink="">
      <xdr:nvSpPr>
        <xdr:cNvPr id="767" name="フローチャート : 判断 766"/>
        <xdr:cNvSpPr/>
      </xdr:nvSpPr>
      <xdr:spPr>
        <a:xfrm>
          <a:off x="194945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33</xdr:row>
      <xdr:rowOff>167657</xdr:rowOff>
    </xdr:from>
    <xdr:ext cx="378565" cy="259045"/>
    <xdr:sp macro="" textlink="">
      <xdr:nvSpPr>
        <xdr:cNvPr id="768" name="テキスト ボックス 767"/>
        <xdr:cNvSpPr txBox="1"/>
      </xdr:nvSpPr>
      <xdr:spPr>
        <a:xfrm>
          <a:off x="19356017" y="5825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99060</xdr:rowOff>
    </xdr:from>
    <xdr:to>
      <xdr:col>27</xdr:col>
      <xdr:colOff>161925</xdr:colOff>
      <xdr:row>38</xdr:row>
      <xdr:rowOff>29210</xdr:rowOff>
    </xdr:to>
    <xdr:sp macro="" textlink="">
      <xdr:nvSpPr>
        <xdr:cNvPr id="769" name="フローチャート : 判断 768"/>
        <xdr:cNvSpPr/>
      </xdr:nvSpPr>
      <xdr:spPr>
        <a:xfrm>
          <a:off x="18605500" y="644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45737</xdr:rowOff>
    </xdr:from>
    <xdr:ext cx="378565" cy="259045"/>
    <xdr:sp macro="" textlink="">
      <xdr:nvSpPr>
        <xdr:cNvPr id="770" name="テキスト ボックス 769"/>
        <xdr:cNvSpPr txBox="1"/>
      </xdr:nvSpPr>
      <xdr:spPr>
        <a:xfrm>
          <a:off x="18467017" y="6217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1" name="テキスト ボックス 77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2" name="テキスト ボックス 77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3" name="テキスト ボックス 77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4" name="テキスト ボックス 77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5" name="テキスト ボックス 77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6" name="円/楕円 77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97807</xdr:rowOff>
    </xdr:from>
    <xdr:ext cx="249299" cy="259045"/>
    <xdr:sp macro="" textlink="">
      <xdr:nvSpPr>
        <xdr:cNvPr id="777" name="諸支出金該当値テキスト"/>
        <xdr:cNvSpPr txBox="1"/>
      </xdr:nvSpPr>
      <xdr:spPr>
        <a:xfrm>
          <a:off x="22212300" y="6612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8" name="円/楕円 77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9" name="テキスト ボックス 77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80" name="円/楕円 77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81" name="テキスト ボックス 78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2" name="円/楕円 78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3" name="テキスト ボックス 78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4" name="円/楕円 78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5" name="テキスト ボックス 78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6" name="正方形/長方形 78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7" name="正方形/長方形 78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8" name="正方形/長方形 78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9" name="正方形/長方形 78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0" name="正方形/長方形 78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1" name="正方形/長方形 79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2" name="正方形/長方形 79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3" name="正方形/長方形 79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4" name="テキスト ボックス 79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5" name="直線コネクタ 79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6" name="直線コネクタ 79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7" name="テキスト ボックス 79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8" name="直線コネクタ 79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9" name="テキスト ボックス 79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1" name="直線コネクタ 80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5" name="直線コネクタ 80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6" name="直線コネクタ 80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8" name="フローチャート : 判断 80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9" name="直線コネクタ 80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10" name="フローチャート : 判断 80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1" name="テキスト ボックス 810"/>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2" name="直線コネクタ 81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3" name="フローチャート : 判断 81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4" name="テキスト ボックス 813"/>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5" name="直線コネクタ 81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6" name="フローチャート : 判断 81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7" name="テキスト ボックス 816"/>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フローチャート : 判断 81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9" name="テキスト ボックス 818"/>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0" name="テキスト ボックス 81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1" name="テキスト ボックス 82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2" name="テキスト ボックス 82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3" name="テキスト ボックス 82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4" name="テキスト ボックス 82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5" name="円/楕円 82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7" name="円/楕円 82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8" name="テキスト ボックス 827"/>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9" name="円/楕円 82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30" name="テキスト ボックス 829"/>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1" name="円/楕円 83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2" name="テキスト ボックス 831"/>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3" name="円/楕円 83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4" name="テキスト ボックス 833"/>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5" name="正方形/長方形 8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6" name="正方形/長方形 8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7" name="テキスト ボックス 8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mn-lt"/>
              <a:ea typeface="+mn-ea"/>
              <a:cs typeface="+mn-cs"/>
            </a:rPr>
            <a:t>　歳出決算額の３０％を占める総務費について，住民一人あたりのコストは１５７，８８３円となっており，類似団体平均値を７１，０３８円上回っているが，新庁舎建設事業が最終年度を迎え事業費が増加したことが要因となっている。また</a:t>
          </a:r>
          <a:r>
            <a:rPr kumimoji="1" lang="ja-JP" altLang="en-US" sz="1300" baseline="0">
              <a:solidFill>
                <a:schemeClr val="dk1"/>
              </a:solidFill>
              <a:effectLst/>
              <a:latin typeface="+mn-lt"/>
              <a:ea typeface="+mn-ea"/>
              <a:cs typeface="+mn-cs"/>
            </a:rPr>
            <a:t>，</a:t>
          </a:r>
          <a:r>
            <a:rPr kumimoji="1" lang="ja-JP" altLang="ja-JP" sz="1300" baseline="0">
              <a:solidFill>
                <a:schemeClr val="dk1"/>
              </a:solidFill>
              <a:effectLst/>
              <a:latin typeface="+mn-lt"/>
              <a:ea typeface="+mn-ea"/>
              <a:cs typeface="+mn-cs"/>
            </a:rPr>
            <a:t>民生費については１３１，７９７円となっており</a:t>
          </a:r>
          <a:r>
            <a:rPr kumimoji="1" lang="ja-JP" altLang="en-US" sz="1300" baseline="0">
              <a:solidFill>
                <a:schemeClr val="dk1"/>
              </a:solidFill>
              <a:effectLst/>
              <a:latin typeface="+mn-lt"/>
              <a:ea typeface="+mn-ea"/>
              <a:cs typeface="+mn-cs"/>
            </a:rPr>
            <a:t>新制度にともなう民間保育所運営費の増加や</a:t>
          </a:r>
          <a:r>
            <a:rPr kumimoji="1" lang="ja-JP" altLang="ja-JP" sz="1300" baseline="0">
              <a:solidFill>
                <a:schemeClr val="dk1"/>
              </a:solidFill>
              <a:effectLst/>
              <a:latin typeface="+mn-lt"/>
              <a:ea typeface="+mn-ea"/>
              <a:cs typeface="+mn-cs"/>
            </a:rPr>
            <a:t>国民健康保険特別会計への繰出金の増加が主な要因</a:t>
          </a:r>
          <a:r>
            <a:rPr kumimoji="1" lang="ja-JP" altLang="en-US" sz="1300" baseline="0">
              <a:solidFill>
                <a:schemeClr val="dk1"/>
              </a:solidFill>
              <a:effectLst/>
              <a:latin typeface="+mn-lt"/>
              <a:ea typeface="+mn-ea"/>
              <a:cs typeface="+mn-cs"/>
            </a:rPr>
            <a:t>となり平成２４年度より増加を続けている</a:t>
          </a:r>
          <a:r>
            <a:rPr kumimoji="1" lang="ja-JP" altLang="ja-JP" sz="1300" baseline="0">
              <a:solidFill>
                <a:schemeClr val="dk1"/>
              </a:solidFill>
              <a:effectLst/>
              <a:latin typeface="+mn-lt"/>
              <a:ea typeface="+mn-ea"/>
              <a:cs typeface="+mn-cs"/>
            </a:rPr>
            <a:t>。</a:t>
          </a:r>
          <a:r>
            <a:rPr kumimoji="1" lang="ja-JP" altLang="en-US" sz="1300" baseline="0">
              <a:solidFill>
                <a:schemeClr val="dk1"/>
              </a:solidFill>
              <a:effectLst/>
              <a:latin typeface="+mn-lt"/>
              <a:ea typeface="+mn-ea"/>
              <a:cs typeface="+mn-cs"/>
            </a:rPr>
            <a:t>民生費については，国民健康保険や介護保険などの給付費の増加により繰出金が今後も継続して増加していくことが予想されることから，保険料見直しなど抜本的な改善が必要と考える。</a:t>
          </a:r>
          <a:endParaRPr lang="ja-JP" altLang="ja-JP" sz="1300" baseline="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茨城県稲敷市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実質収支額については，</a:t>
          </a:r>
          <a:r>
            <a:rPr kumimoji="1" lang="en-US" altLang="ja-JP" sz="1300">
              <a:latin typeface="ＭＳ ゴシック" pitchFamily="49" charset="-128"/>
              <a:ea typeface="ＭＳ ゴシック" pitchFamily="49" charset="-128"/>
            </a:rPr>
            <a:t>H24</a:t>
          </a:r>
          <a:r>
            <a:rPr kumimoji="1" lang="ja-JP" altLang="en-US" sz="1300">
              <a:latin typeface="ＭＳ ゴシック" pitchFamily="49" charset="-128"/>
              <a:ea typeface="ＭＳ ゴシック" pitchFamily="49" charset="-128"/>
            </a:rPr>
            <a:t>年度を除き標準財政規模に占める割合が</a:t>
          </a:r>
          <a:r>
            <a:rPr kumimoji="1" lang="en-US" altLang="ja-JP" sz="1300">
              <a:latin typeface="ＭＳ ゴシック" pitchFamily="49" charset="-128"/>
              <a:ea typeface="ＭＳ ゴシック" pitchFamily="49" charset="-128"/>
            </a:rPr>
            <a:t>6</a:t>
          </a:r>
          <a:r>
            <a:rPr kumimoji="1" lang="ja-JP" altLang="en-US" sz="1300">
              <a:latin typeface="ＭＳ ゴシック" pitchFamily="49" charset="-128"/>
              <a:ea typeface="ＭＳ ゴシック" pitchFamily="49" charset="-128"/>
            </a:rPr>
            <a:t>～</a:t>
          </a:r>
          <a:r>
            <a:rPr kumimoji="1" lang="en-US" altLang="ja-JP" sz="1300">
              <a:latin typeface="ＭＳ ゴシック" pitchFamily="49" charset="-128"/>
              <a:ea typeface="ＭＳ ゴシック" pitchFamily="49" charset="-128"/>
            </a:rPr>
            <a:t>7</a:t>
          </a:r>
          <a:r>
            <a:rPr kumimoji="1" lang="ja-JP" altLang="en-US" sz="1300">
              <a:latin typeface="ＭＳ ゴシック" pitchFamily="49" charset="-128"/>
              <a:ea typeface="ＭＳ ゴシック" pitchFamily="49" charset="-128"/>
            </a:rPr>
            <a:t>％台で推移している。</a:t>
          </a:r>
          <a:r>
            <a:rPr kumimoji="1" lang="ja-JP" altLang="en-US" sz="1300">
              <a:solidFill>
                <a:schemeClr val="dk1"/>
              </a:solidFill>
              <a:effectLst/>
              <a:latin typeface="ＭＳ ゴシック" pitchFamily="49" charset="-128"/>
              <a:ea typeface="ＭＳ ゴシック" pitchFamily="49" charset="-128"/>
              <a:cs typeface="+mn-cs"/>
            </a:rPr>
            <a:t>平成</a:t>
          </a:r>
          <a:r>
            <a:rPr kumimoji="1" lang="en-US" altLang="ja-JP" sz="1300">
              <a:solidFill>
                <a:schemeClr val="dk1"/>
              </a:solidFill>
              <a:effectLst/>
              <a:latin typeface="ＭＳ ゴシック" pitchFamily="49" charset="-128"/>
              <a:ea typeface="ＭＳ ゴシック" pitchFamily="49" charset="-128"/>
              <a:cs typeface="+mn-cs"/>
            </a:rPr>
            <a:t>27</a:t>
          </a:r>
          <a:r>
            <a:rPr kumimoji="1" lang="ja-JP" altLang="en-US" sz="1300">
              <a:solidFill>
                <a:schemeClr val="dk1"/>
              </a:solidFill>
              <a:effectLst/>
              <a:latin typeface="ＭＳ ゴシック" pitchFamily="49" charset="-128"/>
              <a:ea typeface="ＭＳ ゴシック" pitchFamily="49" charset="-128"/>
              <a:cs typeface="+mn-cs"/>
            </a:rPr>
            <a:t>年度においては，決算見込額を上回る市税の歳入があったことなどから前年度から</a:t>
          </a:r>
          <a:r>
            <a:rPr kumimoji="1" lang="en-US" altLang="ja-JP" sz="1300">
              <a:solidFill>
                <a:schemeClr val="dk1"/>
              </a:solidFill>
              <a:effectLst/>
              <a:latin typeface="ＭＳ ゴシック" pitchFamily="49" charset="-128"/>
              <a:ea typeface="ＭＳ ゴシック" pitchFamily="49" charset="-128"/>
              <a:cs typeface="+mn-cs"/>
            </a:rPr>
            <a:t>128</a:t>
          </a:r>
          <a:r>
            <a:rPr kumimoji="1" lang="ja-JP" altLang="en-US" sz="1300">
              <a:solidFill>
                <a:schemeClr val="dk1"/>
              </a:solidFill>
              <a:effectLst/>
              <a:latin typeface="ＭＳ ゴシック" pitchFamily="49" charset="-128"/>
              <a:ea typeface="ＭＳ ゴシック" pitchFamily="49" charset="-128"/>
              <a:cs typeface="+mn-cs"/>
            </a:rPr>
            <a:t>百万円，割合も</a:t>
          </a:r>
          <a:r>
            <a:rPr kumimoji="1" lang="en-US" altLang="ja-JP" sz="1300">
              <a:solidFill>
                <a:schemeClr val="dk1"/>
              </a:solidFill>
              <a:effectLst/>
              <a:latin typeface="ＭＳ ゴシック" pitchFamily="49" charset="-128"/>
              <a:ea typeface="ＭＳ ゴシック" pitchFamily="49" charset="-128"/>
              <a:cs typeface="+mn-cs"/>
            </a:rPr>
            <a:t>0.98</a:t>
          </a:r>
          <a:r>
            <a:rPr kumimoji="1" lang="ja-JP" altLang="en-US" sz="1300">
              <a:solidFill>
                <a:schemeClr val="dk1"/>
              </a:solidFill>
              <a:effectLst/>
              <a:latin typeface="ＭＳ ゴシック" pitchFamily="49" charset="-128"/>
              <a:ea typeface="ＭＳ ゴシック" pitchFamily="49" charset="-128"/>
              <a:cs typeface="+mn-cs"/>
            </a:rPr>
            <a:t>ポイント増となり，実質単年度収支が</a:t>
          </a:r>
          <a:r>
            <a:rPr kumimoji="1" lang="en-US" altLang="ja-JP" sz="1300">
              <a:solidFill>
                <a:schemeClr val="dk1"/>
              </a:solidFill>
              <a:effectLst/>
              <a:latin typeface="ＭＳ ゴシック" pitchFamily="49" charset="-128"/>
              <a:ea typeface="ＭＳ ゴシック" pitchFamily="49" charset="-128"/>
              <a:cs typeface="+mn-cs"/>
            </a:rPr>
            <a:t>1.26ポイント増加し</a:t>
          </a:r>
          <a:r>
            <a:rPr kumimoji="1" lang="ja-JP" altLang="en-US" sz="1300">
              <a:solidFill>
                <a:schemeClr val="dk1"/>
              </a:solidFill>
              <a:effectLst/>
              <a:latin typeface="ＭＳ ゴシック" pitchFamily="49" charset="-128"/>
              <a:ea typeface="ＭＳ ゴシック" pitchFamily="49" charset="-128"/>
              <a:cs typeface="+mn-cs"/>
            </a:rPr>
            <a:t>ている。</a:t>
          </a:r>
          <a:r>
            <a:rPr kumimoji="1" lang="ja-JP" altLang="ja-JP" sz="1300">
              <a:solidFill>
                <a:schemeClr val="dk1"/>
              </a:solidFill>
              <a:effectLst/>
              <a:latin typeface="+mn-lt"/>
              <a:ea typeface="+mn-ea"/>
              <a:cs typeface="+mn-cs"/>
            </a:rPr>
            <a:t>財政調整基金残高については</a:t>
          </a:r>
          <a:r>
            <a:rPr kumimoji="1" lang="ja-JP" altLang="en-US" sz="1300">
              <a:solidFill>
                <a:schemeClr val="dk1"/>
              </a:solidFill>
              <a:effectLst/>
              <a:latin typeface="+mn-lt"/>
              <a:ea typeface="+mn-ea"/>
              <a:cs typeface="+mn-cs"/>
            </a:rPr>
            <a:t>今後の普通交付税減少に備え積み増しを行っていることから</a:t>
          </a:r>
          <a:r>
            <a:rPr kumimoji="1" lang="ja-JP" altLang="ja-JP" sz="1300">
              <a:solidFill>
                <a:schemeClr val="dk1"/>
              </a:solidFill>
              <a:effectLst/>
              <a:latin typeface="+mn-lt"/>
              <a:ea typeface="+mn-ea"/>
              <a:cs typeface="+mn-cs"/>
            </a:rPr>
            <a:t>前年度比</a:t>
          </a:r>
          <a:r>
            <a:rPr kumimoji="1" lang="ja-JP" altLang="en-US" sz="1300">
              <a:solidFill>
                <a:schemeClr val="dk1"/>
              </a:solidFill>
              <a:effectLst/>
              <a:latin typeface="+mn-lt"/>
              <a:ea typeface="+mn-ea"/>
              <a:cs typeface="+mn-cs"/>
            </a:rPr>
            <a:t>３７４</a:t>
          </a:r>
          <a:r>
            <a:rPr kumimoji="1" lang="ja-JP" altLang="ja-JP" sz="1300">
              <a:solidFill>
                <a:schemeClr val="dk1"/>
              </a:solidFill>
              <a:effectLst/>
              <a:latin typeface="+mn-lt"/>
              <a:ea typeface="+mn-ea"/>
              <a:cs typeface="+mn-cs"/>
            </a:rPr>
            <a:t>百万円，</a:t>
          </a:r>
          <a:r>
            <a:rPr kumimoji="1" lang="ja-JP" altLang="en-US" sz="1300">
              <a:solidFill>
                <a:schemeClr val="dk1"/>
              </a:solidFill>
              <a:effectLst/>
              <a:latin typeface="+mn-lt"/>
              <a:ea typeface="+mn-ea"/>
              <a:cs typeface="+mn-cs"/>
            </a:rPr>
            <a:t>割合</a:t>
          </a:r>
          <a:r>
            <a:rPr kumimoji="1" lang="ja-JP" altLang="ja-JP" sz="1300">
              <a:solidFill>
                <a:schemeClr val="dk1"/>
              </a:solidFill>
              <a:effectLst/>
              <a:latin typeface="+mn-lt"/>
              <a:ea typeface="+mn-ea"/>
              <a:cs typeface="+mn-cs"/>
            </a:rPr>
            <a:t>も</a:t>
          </a:r>
          <a:r>
            <a:rPr kumimoji="1" lang="ja-JP" altLang="en-US" sz="1300">
              <a:solidFill>
                <a:schemeClr val="dk1"/>
              </a:solidFill>
              <a:effectLst/>
              <a:latin typeface="+mn-lt"/>
              <a:ea typeface="+mn-ea"/>
              <a:cs typeface="+mn-cs"/>
            </a:rPr>
            <a:t>２．８８</a:t>
          </a:r>
          <a:r>
            <a:rPr kumimoji="1" lang="ja-JP" altLang="ja-JP" sz="1300">
              <a:solidFill>
                <a:schemeClr val="dk1"/>
              </a:solidFill>
              <a:effectLst/>
              <a:latin typeface="+mn-lt"/>
              <a:ea typeface="+mn-ea"/>
              <a:cs typeface="+mn-cs"/>
            </a:rPr>
            <a:t>ポイント増加している。</a:t>
          </a:r>
          <a:r>
            <a:rPr kumimoji="1" lang="ja-JP" altLang="en-US" sz="1300">
              <a:solidFill>
                <a:schemeClr val="dk1"/>
              </a:solidFill>
              <a:effectLst/>
              <a:latin typeface="+mn-lt"/>
              <a:ea typeface="+mn-ea"/>
              <a:cs typeface="+mn-cs"/>
            </a:rPr>
            <a:t>今後も適切な財源確保と歳出の見直しなどにより健全な財政運営に努めていく。</a:t>
          </a:r>
          <a:endParaRPr kumimoji="1" lang="ja-JP" altLang="en-US" sz="13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茨城県稲敷市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連結実質赤字比率に係る黒字額の標準財政規模に対する比率について，算定の分母となる標準財政規模は前年度から</a:t>
          </a:r>
          <a:r>
            <a:rPr kumimoji="1" lang="en-US" altLang="ja-JP" sz="1400">
              <a:solidFill>
                <a:schemeClr val="dk1"/>
              </a:solidFill>
              <a:effectLst/>
              <a:latin typeface="+mn-lt"/>
              <a:ea typeface="+mn-ea"/>
              <a:cs typeface="+mn-cs"/>
            </a:rPr>
            <a:t>35</a:t>
          </a:r>
          <a:r>
            <a:rPr kumimoji="1" lang="ja-JP" altLang="ja-JP" sz="1400">
              <a:solidFill>
                <a:schemeClr val="dk1"/>
              </a:solidFill>
              <a:effectLst/>
              <a:latin typeface="+mn-lt"/>
              <a:ea typeface="+mn-ea"/>
              <a:cs typeface="+mn-cs"/>
            </a:rPr>
            <a:t>百万円の</a:t>
          </a:r>
          <a:r>
            <a:rPr kumimoji="1" lang="ja-JP" altLang="en-US" sz="1400">
              <a:solidFill>
                <a:schemeClr val="dk1"/>
              </a:solidFill>
              <a:effectLst/>
              <a:latin typeface="+mn-lt"/>
              <a:ea typeface="+mn-ea"/>
              <a:cs typeface="+mn-cs"/>
            </a:rPr>
            <a:t>減</a:t>
          </a:r>
          <a:r>
            <a:rPr kumimoji="1" lang="ja-JP" altLang="ja-JP" sz="1400">
              <a:solidFill>
                <a:schemeClr val="dk1"/>
              </a:solidFill>
              <a:effectLst/>
              <a:latin typeface="+mn-lt"/>
              <a:ea typeface="+mn-ea"/>
              <a:cs typeface="+mn-cs"/>
            </a:rPr>
            <a:t>となっているが，比率に対する影響は少ない。</a:t>
          </a:r>
          <a:endParaRPr lang="ja-JP" altLang="ja-JP" sz="1400">
            <a:effectLst/>
          </a:endParaRPr>
        </a:p>
        <a:p>
          <a:r>
            <a:rPr kumimoji="1" lang="ja-JP" altLang="ja-JP" sz="1400">
              <a:solidFill>
                <a:schemeClr val="dk1"/>
              </a:solidFill>
              <a:effectLst/>
              <a:latin typeface="+mn-lt"/>
              <a:ea typeface="+mn-ea"/>
              <a:cs typeface="+mn-cs"/>
            </a:rPr>
            <a:t>　一般会計については，実質収支が</a:t>
          </a:r>
          <a:r>
            <a:rPr kumimoji="1" lang="ja-JP" altLang="en-US" sz="1400">
              <a:solidFill>
                <a:schemeClr val="dk1"/>
              </a:solidFill>
              <a:effectLst/>
              <a:latin typeface="+mn-lt"/>
              <a:ea typeface="+mn-ea"/>
              <a:cs typeface="+mn-cs"/>
            </a:rPr>
            <a:t>市税の増加などにより</a:t>
          </a:r>
          <a:r>
            <a:rPr kumimoji="1" lang="en-US" altLang="ja-JP" sz="1400">
              <a:solidFill>
                <a:schemeClr val="dk1"/>
              </a:solidFill>
              <a:effectLst/>
              <a:latin typeface="+mn-lt"/>
              <a:ea typeface="+mn-ea"/>
              <a:cs typeface="+mn-cs"/>
            </a:rPr>
            <a:t>128</a:t>
          </a:r>
          <a:r>
            <a:rPr kumimoji="1" lang="ja-JP" altLang="ja-JP" sz="1400">
              <a:solidFill>
                <a:schemeClr val="dk1"/>
              </a:solidFill>
              <a:effectLst/>
              <a:latin typeface="+mn-lt"/>
              <a:ea typeface="+mn-ea"/>
              <a:cs typeface="+mn-cs"/>
            </a:rPr>
            <a:t>百万円の増と</a:t>
          </a:r>
          <a:r>
            <a:rPr kumimoji="1" lang="ja-JP" altLang="en-US" sz="1400">
              <a:solidFill>
                <a:schemeClr val="dk1"/>
              </a:solidFill>
              <a:effectLst/>
              <a:latin typeface="+mn-lt"/>
              <a:ea typeface="+mn-ea"/>
              <a:cs typeface="+mn-cs"/>
            </a:rPr>
            <a:t>なったため</a:t>
          </a:r>
          <a:r>
            <a:rPr kumimoji="1" lang="ja-JP" altLang="ja-JP" sz="1400">
              <a:solidFill>
                <a:schemeClr val="dk1"/>
              </a:solidFill>
              <a:effectLst/>
              <a:latin typeface="+mn-lt"/>
              <a:ea typeface="+mn-ea"/>
              <a:cs typeface="+mn-cs"/>
            </a:rPr>
            <a:t>，</a:t>
          </a:r>
          <a:r>
            <a:rPr kumimoji="1" lang="en-US" altLang="ja-JP" sz="1400">
              <a:solidFill>
                <a:schemeClr val="dk1"/>
              </a:solidFill>
              <a:effectLst/>
              <a:latin typeface="+mn-lt"/>
              <a:ea typeface="+mn-ea"/>
              <a:cs typeface="+mn-cs"/>
            </a:rPr>
            <a:t>0.98</a:t>
          </a:r>
          <a:r>
            <a:rPr kumimoji="1" lang="ja-JP" altLang="ja-JP" sz="1400">
              <a:solidFill>
                <a:schemeClr val="dk1"/>
              </a:solidFill>
              <a:effectLst/>
              <a:latin typeface="+mn-lt"/>
              <a:ea typeface="+mn-ea"/>
              <a:cs typeface="+mn-cs"/>
            </a:rPr>
            <a:t>ポイントの増</a:t>
          </a:r>
          <a:r>
            <a:rPr kumimoji="1" lang="ja-JP" altLang="en-US" sz="1400">
              <a:solidFill>
                <a:schemeClr val="dk1"/>
              </a:solidFill>
              <a:effectLst/>
              <a:latin typeface="+mn-lt"/>
              <a:ea typeface="+mn-ea"/>
              <a:cs typeface="+mn-cs"/>
            </a:rPr>
            <a:t>加となっている</a:t>
          </a:r>
          <a:r>
            <a:rPr kumimoji="1" lang="ja-JP" altLang="ja-JP" sz="1400">
              <a:solidFill>
                <a:schemeClr val="dk1"/>
              </a:solidFill>
              <a:effectLst/>
              <a:latin typeface="+mn-lt"/>
              <a:ea typeface="+mn-ea"/>
              <a:cs typeface="+mn-cs"/>
            </a:rPr>
            <a:t>。</a:t>
          </a:r>
          <a:endParaRPr lang="ja-JP" altLang="ja-JP" sz="1400">
            <a:effectLst/>
          </a:endParaRPr>
        </a:p>
        <a:p>
          <a:r>
            <a:rPr kumimoji="1" lang="ja-JP" altLang="ja-JP" sz="14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その他，</a:t>
          </a:r>
          <a:r>
            <a:rPr kumimoji="1" lang="ja-JP" altLang="ja-JP" sz="1400">
              <a:solidFill>
                <a:schemeClr val="dk1"/>
              </a:solidFill>
              <a:effectLst/>
              <a:latin typeface="+mn-lt"/>
              <a:ea typeface="+mn-ea"/>
              <a:cs typeface="+mn-cs"/>
            </a:rPr>
            <a:t>変動の大きい</a:t>
          </a:r>
          <a:r>
            <a:rPr kumimoji="1" lang="ja-JP" altLang="en-US" sz="1400">
              <a:solidFill>
                <a:schemeClr val="dk1"/>
              </a:solidFill>
              <a:effectLst/>
              <a:latin typeface="+mn-lt"/>
              <a:ea typeface="+mn-ea"/>
              <a:cs typeface="+mn-cs"/>
            </a:rPr>
            <a:t>会計は</a:t>
          </a:r>
          <a:r>
            <a:rPr kumimoji="1" lang="ja-JP" altLang="ja-JP" sz="1400">
              <a:solidFill>
                <a:sysClr val="windowText" lastClr="000000"/>
              </a:solidFill>
              <a:effectLst/>
              <a:latin typeface="+mn-lt"/>
              <a:ea typeface="+mn-ea"/>
              <a:cs typeface="+mn-cs"/>
            </a:rPr>
            <a:t>国民健康保険特別会計</a:t>
          </a:r>
          <a:r>
            <a:rPr kumimoji="1" lang="ja-JP" altLang="en-US" sz="1400">
              <a:solidFill>
                <a:sysClr val="windowText" lastClr="000000"/>
              </a:solidFill>
              <a:effectLst/>
              <a:latin typeface="+mn-lt"/>
              <a:ea typeface="+mn-ea"/>
              <a:cs typeface="+mn-cs"/>
            </a:rPr>
            <a:t>で</a:t>
          </a:r>
          <a:r>
            <a:rPr kumimoji="1" lang="ja-JP" altLang="ja-JP" sz="1400">
              <a:solidFill>
                <a:sysClr val="windowText" lastClr="000000"/>
              </a:solidFill>
              <a:effectLst/>
              <a:latin typeface="+mn-lt"/>
              <a:ea typeface="+mn-ea"/>
              <a:cs typeface="+mn-cs"/>
            </a:rPr>
            <a:t>，</a:t>
          </a:r>
          <a:r>
            <a:rPr kumimoji="1" lang="ja-JP" altLang="en-US" sz="1400">
              <a:solidFill>
                <a:sysClr val="windowText" lastClr="000000"/>
              </a:solidFill>
              <a:effectLst/>
              <a:latin typeface="+mn-lt"/>
              <a:ea typeface="+mn-ea"/>
              <a:cs typeface="+mn-cs"/>
            </a:rPr>
            <a:t>保険給付費をはじめとする歳出が増加</a:t>
          </a:r>
          <a:r>
            <a:rPr kumimoji="1" lang="ja-JP" altLang="ja-JP" sz="1400">
              <a:solidFill>
                <a:sysClr val="windowText" lastClr="000000"/>
              </a:solidFill>
              <a:effectLst/>
              <a:latin typeface="+mn-lt"/>
              <a:ea typeface="+mn-ea"/>
              <a:cs typeface="+mn-cs"/>
            </a:rPr>
            <a:t>したことにより実質収支が</a:t>
          </a:r>
          <a:r>
            <a:rPr kumimoji="1" lang="en-US" altLang="ja-JP" sz="1400">
              <a:solidFill>
                <a:sysClr val="windowText" lastClr="000000"/>
              </a:solidFill>
              <a:effectLst/>
              <a:latin typeface="+mn-lt"/>
              <a:ea typeface="+mn-ea"/>
              <a:cs typeface="+mn-cs"/>
            </a:rPr>
            <a:t>67</a:t>
          </a:r>
          <a:r>
            <a:rPr kumimoji="1" lang="ja-JP" altLang="ja-JP" sz="1400">
              <a:solidFill>
                <a:sysClr val="windowText" lastClr="000000"/>
              </a:solidFill>
              <a:effectLst/>
              <a:latin typeface="+mn-lt"/>
              <a:ea typeface="+mn-ea"/>
              <a:cs typeface="+mn-cs"/>
            </a:rPr>
            <a:t>百万円の減となり</a:t>
          </a:r>
          <a:r>
            <a:rPr kumimoji="1" lang="en-US" altLang="ja-JP" sz="1400">
              <a:solidFill>
                <a:sysClr val="windowText" lastClr="000000"/>
              </a:solidFill>
              <a:effectLst/>
              <a:latin typeface="+mn-lt"/>
              <a:ea typeface="+mn-ea"/>
              <a:cs typeface="+mn-cs"/>
            </a:rPr>
            <a:t>0.49</a:t>
          </a:r>
          <a:r>
            <a:rPr kumimoji="1" lang="ja-JP" altLang="ja-JP" sz="1400">
              <a:solidFill>
                <a:sysClr val="windowText" lastClr="000000"/>
              </a:solidFill>
              <a:effectLst/>
              <a:latin typeface="+mn-lt"/>
              <a:ea typeface="+mn-ea"/>
              <a:cs typeface="+mn-cs"/>
            </a:rPr>
            <a:t>ポイントの減少とな</a:t>
          </a:r>
          <a:r>
            <a:rPr kumimoji="1" lang="ja-JP" altLang="en-US" sz="1400">
              <a:solidFill>
                <a:sysClr val="windowText" lastClr="000000"/>
              </a:solidFill>
              <a:effectLst/>
              <a:latin typeface="+mn-lt"/>
              <a:ea typeface="+mn-ea"/>
              <a:cs typeface="+mn-cs"/>
            </a:rPr>
            <a:t>っている</a:t>
          </a:r>
          <a:r>
            <a:rPr kumimoji="1" lang="ja-JP" altLang="ja-JP" sz="1400">
              <a:solidFill>
                <a:sysClr val="windowText" lastClr="000000"/>
              </a:solidFill>
              <a:effectLst/>
              <a:latin typeface="+mn-lt"/>
              <a:ea typeface="+mn-ea"/>
              <a:cs typeface="+mn-cs"/>
            </a:rPr>
            <a:t>。</a:t>
          </a:r>
          <a:r>
            <a:rPr kumimoji="1" lang="ja-JP" altLang="en-US" sz="1400">
              <a:solidFill>
                <a:sysClr val="windowText" lastClr="000000"/>
              </a:solidFill>
              <a:effectLst/>
              <a:latin typeface="+mn-lt"/>
              <a:ea typeface="+mn-ea"/>
              <a:cs typeface="+mn-cs"/>
            </a:rPr>
            <a:t>また，介護保険特別会においても，保険給付費が増加したものの介護保険料の増加が上回ったため，実質収支が</a:t>
          </a:r>
          <a:r>
            <a:rPr kumimoji="1" lang="en-US" altLang="ja-JP" sz="1400">
              <a:solidFill>
                <a:sysClr val="windowText" lastClr="000000"/>
              </a:solidFill>
              <a:effectLst/>
              <a:latin typeface="+mn-lt"/>
              <a:ea typeface="+mn-ea"/>
              <a:cs typeface="+mn-cs"/>
            </a:rPr>
            <a:t>83</a:t>
          </a:r>
          <a:r>
            <a:rPr kumimoji="1" lang="ja-JP" altLang="en-US" sz="1400">
              <a:solidFill>
                <a:sysClr val="windowText" lastClr="000000"/>
              </a:solidFill>
              <a:effectLst/>
              <a:latin typeface="+mn-lt"/>
              <a:ea typeface="+mn-ea"/>
              <a:cs typeface="+mn-cs"/>
            </a:rPr>
            <a:t>百万円の増となり</a:t>
          </a:r>
          <a:r>
            <a:rPr kumimoji="1" lang="en-US" altLang="ja-JP" sz="1400">
              <a:solidFill>
                <a:sysClr val="windowText" lastClr="000000"/>
              </a:solidFill>
              <a:effectLst/>
              <a:latin typeface="+mn-lt"/>
              <a:ea typeface="+mn-ea"/>
              <a:cs typeface="+mn-cs"/>
            </a:rPr>
            <a:t>0.63</a:t>
          </a:r>
          <a:r>
            <a:rPr kumimoji="1" lang="ja-JP" altLang="en-US" sz="1400">
              <a:solidFill>
                <a:sysClr val="windowText" lastClr="000000"/>
              </a:solidFill>
              <a:effectLst/>
              <a:latin typeface="+mn-lt"/>
              <a:ea typeface="+mn-ea"/>
              <a:cs typeface="+mn-cs"/>
            </a:rPr>
            <a:t>ポイントの増加となっている。</a:t>
          </a:r>
          <a:endParaRPr lang="ja-JP" altLang="ja-JP" sz="1400">
            <a:solidFill>
              <a:sysClr val="windowText" lastClr="000000"/>
            </a:solidFill>
            <a:effectLst/>
          </a:endParaRPr>
        </a:p>
        <a:p>
          <a:r>
            <a:rPr kumimoji="1" lang="ja-JP" altLang="ja-JP" sz="1400">
              <a:solidFill>
                <a:schemeClr val="dk1"/>
              </a:solidFill>
              <a:effectLst/>
              <a:latin typeface="+mn-lt"/>
              <a:ea typeface="+mn-ea"/>
              <a:cs typeface="+mn-cs"/>
            </a:rPr>
            <a:t>　今後，一般会計については将来負担に備えた基金への積立等を行い，</a:t>
          </a:r>
          <a:r>
            <a:rPr kumimoji="1" lang="en-US" altLang="ja-JP" sz="1400">
              <a:solidFill>
                <a:schemeClr val="dk1"/>
              </a:solidFill>
              <a:effectLst/>
              <a:latin typeface="+mn-lt"/>
              <a:ea typeface="+mn-ea"/>
              <a:cs typeface="+mn-cs"/>
            </a:rPr>
            <a:t>6</a:t>
          </a:r>
          <a:r>
            <a:rPr kumimoji="1" lang="ja-JP" altLang="ja-JP" sz="1400">
              <a:solidFill>
                <a:schemeClr val="dk1"/>
              </a:solidFill>
              <a:effectLst/>
              <a:latin typeface="+mn-lt"/>
              <a:ea typeface="+mn-ea"/>
              <a:cs typeface="+mn-cs"/>
            </a:rPr>
            <a:t>％前後で推移していくと思われ，特別会計については，大きな変動要素は見込まれていないが，農業集落排水事業，公共下水道事業は法適用化</a:t>
          </a:r>
          <a:r>
            <a:rPr kumimoji="1" lang="ja-JP" altLang="en-US" sz="1400">
              <a:solidFill>
                <a:schemeClr val="dk1"/>
              </a:solidFill>
              <a:effectLst/>
              <a:latin typeface="+mn-lt"/>
              <a:ea typeface="+mn-ea"/>
              <a:cs typeface="+mn-cs"/>
            </a:rPr>
            <a:t>や施設更新経費などを</a:t>
          </a:r>
          <a:r>
            <a:rPr kumimoji="1" lang="ja-JP" altLang="ja-JP" sz="1400">
              <a:solidFill>
                <a:schemeClr val="dk1"/>
              </a:solidFill>
              <a:effectLst/>
              <a:latin typeface="+mn-lt"/>
              <a:ea typeface="+mn-ea"/>
              <a:cs typeface="+mn-cs"/>
            </a:rPr>
            <a:t>見据え，一般会計からの繰入金に頼らない事業体制を構築していく必要がある。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24361949</v>
      </c>
      <c r="BO4" s="379"/>
      <c r="BP4" s="379"/>
      <c r="BQ4" s="379"/>
      <c r="BR4" s="379"/>
      <c r="BS4" s="379"/>
      <c r="BT4" s="379"/>
      <c r="BU4" s="380"/>
      <c r="BV4" s="378">
        <v>21960913</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7.1</v>
      </c>
      <c r="CU4" s="385"/>
      <c r="CV4" s="385"/>
      <c r="CW4" s="385"/>
      <c r="CX4" s="385"/>
      <c r="CY4" s="385"/>
      <c r="CZ4" s="385"/>
      <c r="DA4" s="386"/>
      <c r="DB4" s="384">
        <v>6.1</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23234220</v>
      </c>
      <c r="BO5" s="416"/>
      <c r="BP5" s="416"/>
      <c r="BQ5" s="416"/>
      <c r="BR5" s="416"/>
      <c r="BS5" s="416"/>
      <c r="BT5" s="416"/>
      <c r="BU5" s="417"/>
      <c r="BV5" s="415">
        <v>20606759</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88.4</v>
      </c>
      <c r="CU5" s="413"/>
      <c r="CV5" s="413"/>
      <c r="CW5" s="413"/>
      <c r="CX5" s="413"/>
      <c r="CY5" s="413"/>
      <c r="CZ5" s="413"/>
      <c r="DA5" s="414"/>
      <c r="DB5" s="412">
        <v>85.9</v>
      </c>
      <c r="DC5" s="413"/>
      <c r="DD5" s="413"/>
      <c r="DE5" s="413"/>
      <c r="DF5" s="413"/>
      <c r="DG5" s="413"/>
      <c r="DH5" s="413"/>
      <c r="DI5" s="414"/>
      <c r="DJ5" s="137"/>
      <c r="DK5" s="137"/>
      <c r="DL5" s="137"/>
      <c r="DM5" s="137"/>
      <c r="DN5" s="137"/>
      <c r="DO5" s="137"/>
    </row>
    <row r="6" spans="1:119" ht="18.75" customHeight="1">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1127729</v>
      </c>
      <c r="BO6" s="416"/>
      <c r="BP6" s="416"/>
      <c r="BQ6" s="416"/>
      <c r="BR6" s="416"/>
      <c r="BS6" s="416"/>
      <c r="BT6" s="416"/>
      <c r="BU6" s="417"/>
      <c r="BV6" s="415">
        <v>1354154</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94.6</v>
      </c>
      <c r="CU6" s="453"/>
      <c r="CV6" s="453"/>
      <c r="CW6" s="453"/>
      <c r="CX6" s="453"/>
      <c r="CY6" s="453"/>
      <c r="CZ6" s="453"/>
      <c r="DA6" s="454"/>
      <c r="DB6" s="452">
        <v>92.5</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181613</v>
      </c>
      <c r="BO7" s="416"/>
      <c r="BP7" s="416"/>
      <c r="BQ7" s="416"/>
      <c r="BR7" s="416"/>
      <c r="BS7" s="416"/>
      <c r="BT7" s="416"/>
      <c r="BU7" s="417"/>
      <c r="BV7" s="415">
        <v>535987</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13307438</v>
      </c>
      <c r="CU7" s="416"/>
      <c r="CV7" s="416"/>
      <c r="CW7" s="416"/>
      <c r="CX7" s="416"/>
      <c r="CY7" s="416"/>
      <c r="CZ7" s="416"/>
      <c r="DA7" s="417"/>
      <c r="DB7" s="415">
        <v>13342450</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78</v>
      </c>
      <c r="AV8" s="448"/>
      <c r="AW8" s="448"/>
      <c r="AX8" s="448"/>
      <c r="AY8" s="449" t="s">
        <v>92</v>
      </c>
      <c r="AZ8" s="450"/>
      <c r="BA8" s="450"/>
      <c r="BB8" s="450"/>
      <c r="BC8" s="450"/>
      <c r="BD8" s="450"/>
      <c r="BE8" s="450"/>
      <c r="BF8" s="450"/>
      <c r="BG8" s="450"/>
      <c r="BH8" s="450"/>
      <c r="BI8" s="450"/>
      <c r="BJ8" s="450"/>
      <c r="BK8" s="450"/>
      <c r="BL8" s="450"/>
      <c r="BM8" s="451"/>
      <c r="BN8" s="415">
        <v>946116</v>
      </c>
      <c r="BO8" s="416"/>
      <c r="BP8" s="416"/>
      <c r="BQ8" s="416"/>
      <c r="BR8" s="416"/>
      <c r="BS8" s="416"/>
      <c r="BT8" s="416"/>
      <c r="BU8" s="417"/>
      <c r="BV8" s="415">
        <v>818167</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0.54</v>
      </c>
      <c r="CU8" s="456"/>
      <c r="CV8" s="456"/>
      <c r="CW8" s="456"/>
      <c r="CX8" s="456"/>
      <c r="CY8" s="456"/>
      <c r="CZ8" s="456"/>
      <c r="DA8" s="457"/>
      <c r="DB8" s="455">
        <v>0.54</v>
      </c>
      <c r="DC8" s="456"/>
      <c r="DD8" s="456"/>
      <c r="DE8" s="456"/>
      <c r="DF8" s="456"/>
      <c r="DG8" s="456"/>
      <c r="DH8" s="456"/>
      <c r="DI8" s="457"/>
      <c r="DJ8" s="137"/>
      <c r="DK8" s="137"/>
      <c r="DL8" s="137"/>
      <c r="DM8" s="137"/>
      <c r="DN8" s="137"/>
      <c r="DO8" s="137"/>
    </row>
    <row r="9" spans="1:119" ht="18.75" customHeight="1" thickBot="1">
      <c r="A9" s="138"/>
      <c r="B9" s="409" t="s">
        <v>94</v>
      </c>
      <c r="C9" s="410"/>
      <c r="D9" s="410"/>
      <c r="E9" s="410"/>
      <c r="F9" s="410"/>
      <c r="G9" s="410"/>
      <c r="H9" s="410"/>
      <c r="I9" s="410"/>
      <c r="J9" s="410"/>
      <c r="K9" s="458"/>
      <c r="L9" s="459" t="s">
        <v>95</v>
      </c>
      <c r="M9" s="460"/>
      <c r="N9" s="460"/>
      <c r="O9" s="460"/>
      <c r="P9" s="460"/>
      <c r="Q9" s="461"/>
      <c r="R9" s="462">
        <v>42810</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78</v>
      </c>
      <c r="AV9" s="448"/>
      <c r="AW9" s="448"/>
      <c r="AX9" s="448"/>
      <c r="AY9" s="449" t="s">
        <v>98</v>
      </c>
      <c r="AZ9" s="450"/>
      <c r="BA9" s="450"/>
      <c r="BB9" s="450"/>
      <c r="BC9" s="450"/>
      <c r="BD9" s="450"/>
      <c r="BE9" s="450"/>
      <c r="BF9" s="450"/>
      <c r="BG9" s="450"/>
      <c r="BH9" s="450"/>
      <c r="BI9" s="450"/>
      <c r="BJ9" s="450"/>
      <c r="BK9" s="450"/>
      <c r="BL9" s="450"/>
      <c r="BM9" s="451"/>
      <c r="BN9" s="415">
        <v>127949</v>
      </c>
      <c r="BO9" s="416"/>
      <c r="BP9" s="416"/>
      <c r="BQ9" s="416"/>
      <c r="BR9" s="416"/>
      <c r="BS9" s="416"/>
      <c r="BT9" s="416"/>
      <c r="BU9" s="417"/>
      <c r="BV9" s="415">
        <v>2289</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10</v>
      </c>
      <c r="CU9" s="413"/>
      <c r="CV9" s="413"/>
      <c r="CW9" s="413"/>
      <c r="CX9" s="413"/>
      <c r="CY9" s="413"/>
      <c r="CZ9" s="413"/>
      <c r="DA9" s="414"/>
      <c r="DB9" s="412">
        <v>9.6</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100</v>
      </c>
      <c r="M10" s="445"/>
      <c r="N10" s="445"/>
      <c r="O10" s="445"/>
      <c r="P10" s="445"/>
      <c r="Q10" s="446"/>
      <c r="R10" s="466">
        <v>46895</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78</v>
      </c>
      <c r="AV10" s="448"/>
      <c r="AW10" s="448"/>
      <c r="AX10" s="448"/>
      <c r="AY10" s="449" t="s">
        <v>102</v>
      </c>
      <c r="AZ10" s="450"/>
      <c r="BA10" s="450"/>
      <c r="BB10" s="450"/>
      <c r="BC10" s="450"/>
      <c r="BD10" s="450"/>
      <c r="BE10" s="450"/>
      <c r="BF10" s="450"/>
      <c r="BG10" s="450"/>
      <c r="BH10" s="450"/>
      <c r="BI10" s="450"/>
      <c r="BJ10" s="450"/>
      <c r="BK10" s="450"/>
      <c r="BL10" s="450"/>
      <c r="BM10" s="451"/>
      <c r="BN10" s="415">
        <v>373625</v>
      </c>
      <c r="BO10" s="416"/>
      <c r="BP10" s="416"/>
      <c r="BQ10" s="416"/>
      <c r="BR10" s="416"/>
      <c r="BS10" s="416"/>
      <c r="BT10" s="416"/>
      <c r="BU10" s="417"/>
      <c r="BV10" s="415">
        <v>332490</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78</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43593</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t="s">
        <v>117</v>
      </c>
      <c r="BO12" s="416"/>
      <c r="BP12" s="416"/>
      <c r="BQ12" s="416"/>
      <c r="BR12" s="416"/>
      <c r="BS12" s="416"/>
      <c r="BT12" s="416"/>
      <c r="BU12" s="417"/>
      <c r="BV12" s="415" t="s">
        <v>117</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119</v>
      </c>
      <c r="N13" s="504"/>
      <c r="O13" s="504"/>
      <c r="P13" s="504"/>
      <c r="Q13" s="505"/>
      <c r="R13" s="496">
        <v>42730</v>
      </c>
      <c r="S13" s="497"/>
      <c r="T13" s="497"/>
      <c r="U13" s="497"/>
      <c r="V13" s="498"/>
      <c r="W13" s="431" t="s">
        <v>120</v>
      </c>
      <c r="X13" s="432"/>
      <c r="Y13" s="432"/>
      <c r="Z13" s="432"/>
      <c r="AA13" s="432"/>
      <c r="AB13" s="422"/>
      <c r="AC13" s="466">
        <v>1596</v>
      </c>
      <c r="AD13" s="467"/>
      <c r="AE13" s="467"/>
      <c r="AF13" s="467"/>
      <c r="AG13" s="506"/>
      <c r="AH13" s="466">
        <v>2165</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501574</v>
      </c>
      <c r="BO13" s="416"/>
      <c r="BP13" s="416"/>
      <c r="BQ13" s="416"/>
      <c r="BR13" s="416"/>
      <c r="BS13" s="416"/>
      <c r="BT13" s="416"/>
      <c r="BU13" s="417"/>
      <c r="BV13" s="415">
        <v>334779</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6.5</v>
      </c>
      <c r="CU13" s="413"/>
      <c r="CV13" s="413"/>
      <c r="CW13" s="413"/>
      <c r="CX13" s="413"/>
      <c r="CY13" s="413"/>
      <c r="CZ13" s="413"/>
      <c r="DA13" s="414"/>
      <c r="DB13" s="412">
        <v>6.6</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125</v>
      </c>
      <c r="M14" s="494"/>
      <c r="N14" s="494"/>
      <c r="O14" s="494"/>
      <c r="P14" s="494"/>
      <c r="Q14" s="495"/>
      <c r="R14" s="496">
        <v>44242</v>
      </c>
      <c r="S14" s="497"/>
      <c r="T14" s="497"/>
      <c r="U14" s="497"/>
      <c r="V14" s="498"/>
      <c r="W14" s="405"/>
      <c r="X14" s="406"/>
      <c r="Y14" s="406"/>
      <c r="Z14" s="406"/>
      <c r="AA14" s="406"/>
      <c r="AB14" s="395"/>
      <c r="AC14" s="499">
        <v>7.8</v>
      </c>
      <c r="AD14" s="500"/>
      <c r="AE14" s="500"/>
      <c r="AF14" s="500"/>
      <c r="AG14" s="501"/>
      <c r="AH14" s="499">
        <v>9</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v>21.6</v>
      </c>
      <c r="CU14" s="511"/>
      <c r="CV14" s="511"/>
      <c r="CW14" s="511"/>
      <c r="CX14" s="511"/>
      <c r="CY14" s="511"/>
      <c r="CZ14" s="511"/>
      <c r="DA14" s="512"/>
      <c r="DB14" s="510">
        <v>22.8</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119</v>
      </c>
      <c r="N15" s="504"/>
      <c r="O15" s="504"/>
      <c r="P15" s="504"/>
      <c r="Q15" s="505"/>
      <c r="R15" s="496">
        <v>43464</v>
      </c>
      <c r="S15" s="497"/>
      <c r="T15" s="497"/>
      <c r="U15" s="497"/>
      <c r="V15" s="498"/>
      <c r="W15" s="431" t="s">
        <v>127</v>
      </c>
      <c r="X15" s="432"/>
      <c r="Y15" s="432"/>
      <c r="Z15" s="432"/>
      <c r="AA15" s="432"/>
      <c r="AB15" s="422"/>
      <c r="AC15" s="466">
        <v>6950</v>
      </c>
      <c r="AD15" s="467"/>
      <c r="AE15" s="467"/>
      <c r="AF15" s="467"/>
      <c r="AG15" s="506"/>
      <c r="AH15" s="466">
        <v>8554</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5116665</v>
      </c>
      <c r="BO15" s="379"/>
      <c r="BP15" s="379"/>
      <c r="BQ15" s="379"/>
      <c r="BR15" s="379"/>
      <c r="BS15" s="379"/>
      <c r="BT15" s="379"/>
      <c r="BU15" s="380"/>
      <c r="BV15" s="378">
        <v>5049449</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34</v>
      </c>
      <c r="AD16" s="500"/>
      <c r="AE16" s="500"/>
      <c r="AF16" s="500"/>
      <c r="AG16" s="501"/>
      <c r="AH16" s="499">
        <v>35.5</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9822386</v>
      </c>
      <c r="BO16" s="416"/>
      <c r="BP16" s="416"/>
      <c r="BQ16" s="416"/>
      <c r="BR16" s="416"/>
      <c r="BS16" s="416"/>
      <c r="BT16" s="416"/>
      <c r="BU16" s="417"/>
      <c r="BV16" s="415">
        <v>9242841</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133</v>
      </c>
      <c r="N17" s="520"/>
      <c r="O17" s="520"/>
      <c r="P17" s="520"/>
      <c r="Q17" s="521"/>
      <c r="R17" s="516" t="s">
        <v>134</v>
      </c>
      <c r="S17" s="517"/>
      <c r="T17" s="517"/>
      <c r="U17" s="517"/>
      <c r="V17" s="518"/>
      <c r="W17" s="431" t="s">
        <v>135</v>
      </c>
      <c r="X17" s="432"/>
      <c r="Y17" s="432"/>
      <c r="Z17" s="432"/>
      <c r="AA17" s="432"/>
      <c r="AB17" s="422"/>
      <c r="AC17" s="466">
        <v>11876</v>
      </c>
      <c r="AD17" s="467"/>
      <c r="AE17" s="467"/>
      <c r="AF17" s="467"/>
      <c r="AG17" s="506"/>
      <c r="AH17" s="466">
        <v>13105</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6414777</v>
      </c>
      <c r="BO17" s="416"/>
      <c r="BP17" s="416"/>
      <c r="BQ17" s="416"/>
      <c r="BR17" s="416"/>
      <c r="BS17" s="416"/>
      <c r="BT17" s="416"/>
      <c r="BU17" s="417"/>
      <c r="BV17" s="415">
        <v>6418540</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137</v>
      </c>
      <c r="C18" s="458"/>
      <c r="D18" s="458"/>
      <c r="E18" s="527"/>
      <c r="F18" s="527"/>
      <c r="G18" s="527"/>
      <c r="H18" s="527"/>
      <c r="I18" s="527"/>
      <c r="J18" s="527"/>
      <c r="K18" s="527"/>
      <c r="L18" s="528">
        <v>205.81</v>
      </c>
      <c r="M18" s="528"/>
      <c r="N18" s="528"/>
      <c r="O18" s="528"/>
      <c r="P18" s="528"/>
      <c r="Q18" s="528"/>
      <c r="R18" s="529"/>
      <c r="S18" s="529"/>
      <c r="T18" s="529"/>
      <c r="U18" s="529"/>
      <c r="V18" s="530"/>
      <c r="W18" s="433"/>
      <c r="X18" s="434"/>
      <c r="Y18" s="434"/>
      <c r="Z18" s="434"/>
      <c r="AA18" s="434"/>
      <c r="AB18" s="425"/>
      <c r="AC18" s="531">
        <v>58.2</v>
      </c>
      <c r="AD18" s="532"/>
      <c r="AE18" s="532"/>
      <c r="AF18" s="532"/>
      <c r="AG18" s="533"/>
      <c r="AH18" s="531">
        <v>54.4</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11818956</v>
      </c>
      <c r="BO18" s="416"/>
      <c r="BP18" s="416"/>
      <c r="BQ18" s="416"/>
      <c r="BR18" s="416"/>
      <c r="BS18" s="416"/>
      <c r="BT18" s="416"/>
      <c r="BU18" s="417"/>
      <c r="BV18" s="415">
        <v>11325363</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139</v>
      </c>
      <c r="C19" s="458"/>
      <c r="D19" s="458"/>
      <c r="E19" s="527"/>
      <c r="F19" s="527"/>
      <c r="G19" s="527"/>
      <c r="H19" s="527"/>
      <c r="I19" s="527"/>
      <c r="J19" s="527"/>
      <c r="K19" s="527"/>
      <c r="L19" s="535">
        <v>208</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15437237</v>
      </c>
      <c r="BO19" s="416"/>
      <c r="BP19" s="416"/>
      <c r="BQ19" s="416"/>
      <c r="BR19" s="416"/>
      <c r="BS19" s="416"/>
      <c r="BT19" s="416"/>
      <c r="BU19" s="417"/>
      <c r="BV19" s="415">
        <v>15126178</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141</v>
      </c>
      <c r="C20" s="458"/>
      <c r="D20" s="458"/>
      <c r="E20" s="527"/>
      <c r="F20" s="527"/>
      <c r="G20" s="527"/>
      <c r="H20" s="527"/>
      <c r="I20" s="527"/>
      <c r="J20" s="527"/>
      <c r="K20" s="527"/>
      <c r="L20" s="535">
        <v>14453</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24348476</v>
      </c>
      <c r="BO23" s="416"/>
      <c r="BP23" s="416"/>
      <c r="BQ23" s="416"/>
      <c r="BR23" s="416"/>
      <c r="BS23" s="416"/>
      <c r="BT23" s="416"/>
      <c r="BU23" s="417"/>
      <c r="BV23" s="415">
        <v>20460177</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150</v>
      </c>
      <c r="F24" s="445"/>
      <c r="G24" s="445"/>
      <c r="H24" s="445"/>
      <c r="I24" s="445"/>
      <c r="J24" s="445"/>
      <c r="K24" s="446"/>
      <c r="L24" s="466">
        <v>1</v>
      </c>
      <c r="M24" s="467"/>
      <c r="N24" s="467"/>
      <c r="O24" s="467"/>
      <c r="P24" s="506"/>
      <c r="Q24" s="466">
        <v>6240</v>
      </c>
      <c r="R24" s="467"/>
      <c r="S24" s="467"/>
      <c r="T24" s="467"/>
      <c r="U24" s="467"/>
      <c r="V24" s="506"/>
      <c r="W24" s="561"/>
      <c r="X24" s="549"/>
      <c r="Y24" s="550"/>
      <c r="Z24" s="465" t="s">
        <v>151</v>
      </c>
      <c r="AA24" s="445"/>
      <c r="AB24" s="445"/>
      <c r="AC24" s="445"/>
      <c r="AD24" s="445"/>
      <c r="AE24" s="445"/>
      <c r="AF24" s="445"/>
      <c r="AG24" s="446"/>
      <c r="AH24" s="466">
        <v>311</v>
      </c>
      <c r="AI24" s="467"/>
      <c r="AJ24" s="467"/>
      <c r="AK24" s="467"/>
      <c r="AL24" s="506"/>
      <c r="AM24" s="466">
        <v>965033</v>
      </c>
      <c r="AN24" s="467"/>
      <c r="AO24" s="467"/>
      <c r="AP24" s="467"/>
      <c r="AQ24" s="467"/>
      <c r="AR24" s="506"/>
      <c r="AS24" s="466">
        <v>3103</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14485983</v>
      </c>
      <c r="BO24" s="416"/>
      <c r="BP24" s="416"/>
      <c r="BQ24" s="416"/>
      <c r="BR24" s="416"/>
      <c r="BS24" s="416"/>
      <c r="BT24" s="416"/>
      <c r="BU24" s="417"/>
      <c r="BV24" s="415">
        <v>14604405</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153</v>
      </c>
      <c r="F25" s="445"/>
      <c r="G25" s="445"/>
      <c r="H25" s="445"/>
      <c r="I25" s="445"/>
      <c r="J25" s="445"/>
      <c r="K25" s="446"/>
      <c r="L25" s="466">
        <v>1</v>
      </c>
      <c r="M25" s="467"/>
      <c r="N25" s="467"/>
      <c r="O25" s="467"/>
      <c r="P25" s="506"/>
      <c r="Q25" s="466">
        <v>5916</v>
      </c>
      <c r="R25" s="467"/>
      <c r="S25" s="467"/>
      <c r="T25" s="467"/>
      <c r="U25" s="467"/>
      <c r="V25" s="506"/>
      <c r="W25" s="561"/>
      <c r="X25" s="549"/>
      <c r="Y25" s="550"/>
      <c r="Z25" s="465" t="s">
        <v>154</v>
      </c>
      <c r="AA25" s="445"/>
      <c r="AB25" s="445"/>
      <c r="AC25" s="445"/>
      <c r="AD25" s="445"/>
      <c r="AE25" s="445"/>
      <c r="AF25" s="445"/>
      <c r="AG25" s="446"/>
      <c r="AH25" s="466" t="s">
        <v>117</v>
      </c>
      <c r="AI25" s="467"/>
      <c r="AJ25" s="467"/>
      <c r="AK25" s="467"/>
      <c r="AL25" s="506"/>
      <c r="AM25" s="466" t="s">
        <v>117</v>
      </c>
      <c r="AN25" s="467"/>
      <c r="AO25" s="467"/>
      <c r="AP25" s="467"/>
      <c r="AQ25" s="467"/>
      <c r="AR25" s="506"/>
      <c r="AS25" s="466" t="s">
        <v>117</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65008</v>
      </c>
      <c r="BO25" s="379"/>
      <c r="BP25" s="379"/>
      <c r="BQ25" s="379"/>
      <c r="BR25" s="379"/>
      <c r="BS25" s="379"/>
      <c r="BT25" s="379"/>
      <c r="BU25" s="380"/>
      <c r="BV25" s="378">
        <v>119615</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156</v>
      </c>
      <c r="F26" s="445"/>
      <c r="G26" s="445"/>
      <c r="H26" s="445"/>
      <c r="I26" s="445"/>
      <c r="J26" s="445"/>
      <c r="K26" s="446"/>
      <c r="L26" s="466">
        <v>1</v>
      </c>
      <c r="M26" s="467"/>
      <c r="N26" s="467"/>
      <c r="O26" s="467"/>
      <c r="P26" s="506"/>
      <c r="Q26" s="466">
        <v>5760</v>
      </c>
      <c r="R26" s="467"/>
      <c r="S26" s="467"/>
      <c r="T26" s="467"/>
      <c r="U26" s="467"/>
      <c r="V26" s="506"/>
      <c r="W26" s="561"/>
      <c r="X26" s="549"/>
      <c r="Y26" s="550"/>
      <c r="Z26" s="465" t="s">
        <v>157</v>
      </c>
      <c r="AA26" s="571"/>
      <c r="AB26" s="571"/>
      <c r="AC26" s="571"/>
      <c r="AD26" s="571"/>
      <c r="AE26" s="571"/>
      <c r="AF26" s="571"/>
      <c r="AG26" s="572"/>
      <c r="AH26" s="466">
        <v>23</v>
      </c>
      <c r="AI26" s="467"/>
      <c r="AJ26" s="467"/>
      <c r="AK26" s="467"/>
      <c r="AL26" s="506"/>
      <c r="AM26" s="466">
        <v>58167</v>
      </c>
      <c r="AN26" s="467"/>
      <c r="AO26" s="467"/>
      <c r="AP26" s="467"/>
      <c r="AQ26" s="467"/>
      <c r="AR26" s="506"/>
      <c r="AS26" s="466">
        <v>2529</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159</v>
      </c>
      <c r="F27" s="445"/>
      <c r="G27" s="445"/>
      <c r="H27" s="445"/>
      <c r="I27" s="445"/>
      <c r="J27" s="445"/>
      <c r="K27" s="446"/>
      <c r="L27" s="466">
        <v>1</v>
      </c>
      <c r="M27" s="467"/>
      <c r="N27" s="467"/>
      <c r="O27" s="467"/>
      <c r="P27" s="506"/>
      <c r="Q27" s="466">
        <v>4200</v>
      </c>
      <c r="R27" s="467"/>
      <c r="S27" s="467"/>
      <c r="T27" s="467"/>
      <c r="U27" s="467"/>
      <c r="V27" s="506"/>
      <c r="W27" s="561"/>
      <c r="X27" s="549"/>
      <c r="Y27" s="550"/>
      <c r="Z27" s="465" t="s">
        <v>160</v>
      </c>
      <c r="AA27" s="445"/>
      <c r="AB27" s="445"/>
      <c r="AC27" s="445"/>
      <c r="AD27" s="445"/>
      <c r="AE27" s="445"/>
      <c r="AF27" s="445"/>
      <c r="AG27" s="446"/>
      <c r="AH27" s="466">
        <v>45</v>
      </c>
      <c r="AI27" s="467"/>
      <c r="AJ27" s="467"/>
      <c r="AK27" s="467"/>
      <c r="AL27" s="506"/>
      <c r="AM27" s="466">
        <v>119835</v>
      </c>
      <c r="AN27" s="467"/>
      <c r="AO27" s="467"/>
      <c r="AP27" s="467"/>
      <c r="AQ27" s="467"/>
      <c r="AR27" s="506"/>
      <c r="AS27" s="466">
        <v>2663</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t="s">
        <v>117</v>
      </c>
      <c r="BO27" s="585"/>
      <c r="BP27" s="585"/>
      <c r="BQ27" s="585"/>
      <c r="BR27" s="585"/>
      <c r="BS27" s="585"/>
      <c r="BT27" s="585"/>
      <c r="BU27" s="586"/>
      <c r="BV27" s="584" t="s">
        <v>117</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162</v>
      </c>
      <c r="F28" s="445"/>
      <c r="G28" s="445"/>
      <c r="H28" s="445"/>
      <c r="I28" s="445"/>
      <c r="J28" s="445"/>
      <c r="K28" s="446"/>
      <c r="L28" s="466">
        <v>1</v>
      </c>
      <c r="M28" s="467"/>
      <c r="N28" s="467"/>
      <c r="O28" s="467"/>
      <c r="P28" s="506"/>
      <c r="Q28" s="466">
        <v>3800</v>
      </c>
      <c r="R28" s="467"/>
      <c r="S28" s="467"/>
      <c r="T28" s="467"/>
      <c r="U28" s="467"/>
      <c r="V28" s="506"/>
      <c r="W28" s="561"/>
      <c r="X28" s="549"/>
      <c r="Y28" s="550"/>
      <c r="Z28" s="465" t="s">
        <v>163</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3828519</v>
      </c>
      <c r="BO28" s="379"/>
      <c r="BP28" s="379"/>
      <c r="BQ28" s="379"/>
      <c r="BR28" s="379"/>
      <c r="BS28" s="379"/>
      <c r="BT28" s="379"/>
      <c r="BU28" s="380"/>
      <c r="BV28" s="378">
        <v>3454894</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166</v>
      </c>
      <c r="F29" s="445"/>
      <c r="G29" s="445"/>
      <c r="H29" s="445"/>
      <c r="I29" s="445"/>
      <c r="J29" s="445"/>
      <c r="K29" s="446"/>
      <c r="L29" s="466">
        <v>18</v>
      </c>
      <c r="M29" s="467"/>
      <c r="N29" s="467"/>
      <c r="O29" s="467"/>
      <c r="P29" s="506"/>
      <c r="Q29" s="466">
        <v>3600</v>
      </c>
      <c r="R29" s="467"/>
      <c r="S29" s="467"/>
      <c r="T29" s="467"/>
      <c r="U29" s="467"/>
      <c r="V29" s="506"/>
      <c r="W29" s="562"/>
      <c r="X29" s="563"/>
      <c r="Y29" s="564"/>
      <c r="Z29" s="465" t="s">
        <v>167</v>
      </c>
      <c r="AA29" s="445"/>
      <c r="AB29" s="445"/>
      <c r="AC29" s="445"/>
      <c r="AD29" s="445"/>
      <c r="AE29" s="445"/>
      <c r="AF29" s="445"/>
      <c r="AG29" s="446"/>
      <c r="AH29" s="466">
        <v>356</v>
      </c>
      <c r="AI29" s="467"/>
      <c r="AJ29" s="467"/>
      <c r="AK29" s="467"/>
      <c r="AL29" s="506"/>
      <c r="AM29" s="466">
        <v>1084868</v>
      </c>
      <c r="AN29" s="467"/>
      <c r="AO29" s="467"/>
      <c r="AP29" s="467"/>
      <c r="AQ29" s="467"/>
      <c r="AR29" s="506"/>
      <c r="AS29" s="466">
        <v>3047</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1852476</v>
      </c>
      <c r="BO29" s="416"/>
      <c r="BP29" s="416"/>
      <c r="BQ29" s="416"/>
      <c r="BR29" s="416"/>
      <c r="BS29" s="416"/>
      <c r="BT29" s="416"/>
      <c r="BU29" s="417"/>
      <c r="BV29" s="415">
        <v>1811868</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96.3</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7959599</v>
      </c>
      <c r="BO30" s="585"/>
      <c r="BP30" s="585"/>
      <c r="BQ30" s="585"/>
      <c r="BR30" s="585"/>
      <c r="BS30" s="585"/>
      <c r="BT30" s="585"/>
      <c r="BU30" s="586"/>
      <c r="BV30" s="584">
        <v>7889347</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4</v>
      </c>
      <c r="V34" s="596"/>
      <c r="W34" s="597" t="str">
        <f>IF('各会計、関係団体の財政状況及び健全化判断比率'!B28="","",'各会計、関係団体の財政状況及び健全化判断比率'!B28)</f>
        <v>稲敷市国民健康保険特別会計</v>
      </c>
      <c r="X34" s="597"/>
      <c r="Y34" s="597"/>
      <c r="Z34" s="597"/>
      <c r="AA34" s="597"/>
      <c r="AB34" s="597"/>
      <c r="AC34" s="597"/>
      <c r="AD34" s="597"/>
      <c r="AE34" s="597"/>
      <c r="AF34" s="597"/>
      <c r="AG34" s="597"/>
      <c r="AH34" s="597"/>
      <c r="AI34" s="597"/>
      <c r="AJ34" s="597"/>
      <c r="AK34" s="597"/>
      <c r="AL34" s="165"/>
      <c r="AM34" s="596">
        <f>IF(AO34="","",MAX(C34:D43,U34:V43)+1)</f>
        <v>8</v>
      </c>
      <c r="AN34" s="596"/>
      <c r="AO34" s="597" t="str">
        <f>IF('各会計、関係団体の財政状況及び健全化判断比率'!B32="","",'各会計、関係団体の財政状況及び健全化判断比率'!B32)</f>
        <v>稲敷市水道事業会計</v>
      </c>
      <c r="AP34" s="597"/>
      <c r="AQ34" s="597"/>
      <c r="AR34" s="597"/>
      <c r="AS34" s="597"/>
      <c r="AT34" s="597"/>
      <c r="AU34" s="597"/>
      <c r="AV34" s="597"/>
      <c r="AW34" s="597"/>
      <c r="AX34" s="597"/>
      <c r="AY34" s="597"/>
      <c r="AZ34" s="597"/>
      <c r="BA34" s="597"/>
      <c r="BB34" s="597"/>
      <c r="BC34" s="597"/>
      <c r="BD34" s="165"/>
      <c r="BE34" s="596">
        <f>IF(BG34="","",MAX(C34:D43,U34:V43,AM34:AN43)+1)</f>
        <v>10</v>
      </c>
      <c r="BF34" s="596"/>
      <c r="BG34" s="597" t="str">
        <f>IF('各会計、関係団体の財政状況及び健全化判断比率'!B34="","",'各会計、関係団体の財政状況及び健全化判断比率'!B34)</f>
        <v>稲敷市公共下水道事業特別会計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12</v>
      </c>
      <c r="BX34" s="596"/>
      <c r="BY34" s="597" t="str">
        <f>IF('各会計、関係団体の財政状況及び健全化判断比率'!B68="","",'各会計、関係団体の財政状況及び健全化判断比率'!B68)</f>
        <v>茨城県市町村総合事務組合（一般会計）</v>
      </c>
      <c r="BZ34" s="597"/>
      <c r="CA34" s="597"/>
      <c r="CB34" s="597"/>
      <c r="CC34" s="597"/>
      <c r="CD34" s="597"/>
      <c r="CE34" s="597"/>
      <c r="CF34" s="597"/>
      <c r="CG34" s="597"/>
      <c r="CH34" s="597"/>
      <c r="CI34" s="597"/>
      <c r="CJ34" s="597"/>
      <c r="CK34" s="597"/>
      <c r="CL34" s="597"/>
      <c r="CM34" s="597"/>
      <c r="CN34" s="165"/>
      <c r="CO34" s="596">
        <f>IF(CQ34="","",MAX(C34:D43,U34:V43,AM34:AN43,BE34:BF43,BW34:BX43)+1)</f>
        <v>22</v>
      </c>
      <c r="CP34" s="596"/>
      <c r="CQ34" s="597" t="str">
        <f>IF('各会計、関係団体の財政状況及び健全化判断比率'!BS7="","",'各会計、関係団体の財政状況及び健全化判断比率'!BS7)</f>
        <v>稲敷市農業公社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稲敷市，稲敷郡町村及び一部事務組合公平委員会特別会計</v>
      </c>
      <c r="F35" s="597"/>
      <c r="G35" s="597"/>
      <c r="H35" s="597"/>
      <c r="I35" s="597"/>
      <c r="J35" s="597"/>
      <c r="K35" s="597"/>
      <c r="L35" s="597"/>
      <c r="M35" s="597"/>
      <c r="N35" s="597"/>
      <c r="O35" s="597"/>
      <c r="P35" s="597"/>
      <c r="Q35" s="597"/>
      <c r="R35" s="597"/>
      <c r="S35" s="597"/>
      <c r="T35" s="165"/>
      <c r="U35" s="596">
        <f>IF(W35="","",U34+1)</f>
        <v>5</v>
      </c>
      <c r="V35" s="596"/>
      <c r="W35" s="597" t="str">
        <f>IF('各会計、関係団体の財政状況及び健全化判断比率'!B29="","",'各会計、関係団体の財政状況及び健全化判断比率'!B29)</f>
        <v>稲敷市介護保険特別会計</v>
      </c>
      <c r="X35" s="597"/>
      <c r="Y35" s="597"/>
      <c r="Z35" s="597"/>
      <c r="AA35" s="597"/>
      <c r="AB35" s="597"/>
      <c r="AC35" s="597"/>
      <c r="AD35" s="597"/>
      <c r="AE35" s="597"/>
      <c r="AF35" s="597"/>
      <c r="AG35" s="597"/>
      <c r="AH35" s="597"/>
      <c r="AI35" s="597"/>
      <c r="AJ35" s="597"/>
      <c r="AK35" s="597"/>
      <c r="AL35" s="165"/>
      <c r="AM35" s="596">
        <f t="shared" ref="AM35:AM43" si="0">IF(AO35="","",AM34+1)</f>
        <v>9</v>
      </c>
      <c r="AN35" s="596"/>
      <c r="AO35" s="597" t="str">
        <f>IF('各会計、関係団体の財政状況及び健全化判断比率'!B33="","",'各会計、関係団体の財政状況及び健全化判断比率'!B33)</f>
        <v>稲敷市工業用水道事業会計</v>
      </c>
      <c r="AP35" s="597"/>
      <c r="AQ35" s="597"/>
      <c r="AR35" s="597"/>
      <c r="AS35" s="597"/>
      <c r="AT35" s="597"/>
      <c r="AU35" s="597"/>
      <c r="AV35" s="597"/>
      <c r="AW35" s="597"/>
      <c r="AX35" s="597"/>
      <c r="AY35" s="597"/>
      <c r="AZ35" s="597"/>
      <c r="BA35" s="597"/>
      <c r="BB35" s="597"/>
      <c r="BC35" s="597"/>
      <c r="BD35" s="165"/>
      <c r="BE35" s="596">
        <f t="shared" ref="BE35:BE43" si="1">IF(BG35="","",BE34+1)</f>
        <v>11</v>
      </c>
      <c r="BF35" s="596"/>
      <c r="BG35" s="597" t="str">
        <f>IF('各会計、関係団体の財政状況及び健全化判断比率'!B35="","",'各会計、関係団体の財政状況及び健全化判断比率'!B35)</f>
        <v>稲敷市農業集落排水事業特別会計</v>
      </c>
      <c r="BH35" s="597"/>
      <c r="BI35" s="597"/>
      <c r="BJ35" s="597"/>
      <c r="BK35" s="597"/>
      <c r="BL35" s="597"/>
      <c r="BM35" s="597"/>
      <c r="BN35" s="597"/>
      <c r="BO35" s="597"/>
      <c r="BP35" s="597"/>
      <c r="BQ35" s="597"/>
      <c r="BR35" s="597"/>
      <c r="BS35" s="597"/>
      <c r="BT35" s="597"/>
      <c r="BU35" s="597"/>
      <c r="BV35" s="165"/>
      <c r="BW35" s="596">
        <f t="shared" ref="BW35:BW43" si="2">IF(BY35="","",BW34+1)</f>
        <v>13</v>
      </c>
      <c r="BX35" s="596"/>
      <c r="BY35" s="597" t="str">
        <f>IF('各会計、関係団体の財政状況及び健全化判断比率'!B69="","",'各会計、関係団体の財政状況及び健全化判断比率'!B69)</f>
        <v>茨城県市町村総合事務組合
（県民交通災害共済事業特別会計）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f>IF(E36="","",C35+1)</f>
        <v>3</v>
      </c>
      <c r="D36" s="596"/>
      <c r="E36" s="597" t="str">
        <f>IF('各会計、関係団体の財政状況及び健全化判断比率'!B9="","",'各会計、関係団体の財政状況及び健全化判断比率'!B9)</f>
        <v>稲敷市基幹水利施設管理事業特別会計</v>
      </c>
      <c r="F36" s="597"/>
      <c r="G36" s="597"/>
      <c r="H36" s="597"/>
      <c r="I36" s="597"/>
      <c r="J36" s="597"/>
      <c r="K36" s="597"/>
      <c r="L36" s="597"/>
      <c r="M36" s="597"/>
      <c r="N36" s="597"/>
      <c r="O36" s="597"/>
      <c r="P36" s="597"/>
      <c r="Q36" s="597"/>
      <c r="R36" s="597"/>
      <c r="S36" s="597"/>
      <c r="T36" s="165"/>
      <c r="U36" s="596">
        <f t="shared" ref="U36:U43" si="4">IF(W36="","",U35+1)</f>
        <v>6</v>
      </c>
      <c r="V36" s="596"/>
      <c r="W36" s="597" t="str">
        <f>IF('各会計、関係団体の財政状況及び健全化判断比率'!B30="","",'各会計、関係団体の財政状況及び健全化判断比率'!B30)</f>
        <v>稲敷市後期高齢者医療特別会計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14</v>
      </c>
      <c r="BX36" s="596"/>
      <c r="BY36" s="597" t="str">
        <f>IF('各会計、関係団体の財政状況及び健全化判断比率'!B70="","",'各会計、関係団体の財政状況及び健全化判断比率'!B70)</f>
        <v>茨城租税債権管理機構（一般会計）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7</v>
      </c>
      <c r="V37" s="596"/>
      <c r="W37" s="597" t="str">
        <f>IF('各会計、関係団体の財政状況及び健全化判断比率'!B31="","",'各会計、関係団体の財政状況及び健全化判断比率'!B31)</f>
        <v>稲敷市介護サービス事業特別会計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15</v>
      </c>
      <c r="BX37" s="596"/>
      <c r="BY37" s="597" t="str">
        <f>IF('各会計、関係団体の財政状況及び健全化判断比率'!B71="","",'各会計、関係団体の財政状況及び健全化判断比率'!B71)</f>
        <v>茨城県後期高齢者医療広域連合
（一般会計）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16</v>
      </c>
      <c r="BX38" s="596"/>
      <c r="BY38" s="597" t="str">
        <f>IF('各会計、関係団体の財政状況及び健全化判断比率'!B72="","",'各会計、関係団体の財政状況及び健全化判断比率'!B72)</f>
        <v>茨城県後期高齢者医療広域連合
（後期高齢医療特別会計）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17</v>
      </c>
      <c r="BX39" s="596"/>
      <c r="BY39" s="597" t="str">
        <f>IF('各会計、関係団体の財政状況及び健全化判断比率'!B73="","",'各会計、関係団体の財政状況及び健全化判断比率'!B73)</f>
        <v>龍ヶ崎地方衛生組合（一般会計）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18</v>
      </c>
      <c r="BX40" s="596"/>
      <c r="BY40" s="597" t="str">
        <f>IF('各会計、関係団体の財政状況及び健全化判断比率'!B74="","",'各会計、関係団体の財政状況及び健全化判断比率'!B74)</f>
        <v>江戸崎地方衛生土木組合（一般会計）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19</v>
      </c>
      <c r="BX41" s="596"/>
      <c r="BY41" s="597" t="str">
        <f>IF('各会計、関係団体の財政状況及び健全化判断比率'!B75="","",'各会計、関係団体の財政状況及び健全化判断比率'!B75)</f>
        <v>稲敷地方広域市町村圏事務組合
（一般会計）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20</v>
      </c>
      <c r="BX42" s="596"/>
      <c r="BY42" s="597" t="str">
        <f>IF('各会計、関係団体の財政状況及び健全化判断比率'!B76="","",'各会計、関係団体の財政状況及び健全化判断比率'!B76)</f>
        <v>稲敷地方広域市町村圏事務組合
（養護老人ホーム松風園特別会計）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21</v>
      </c>
      <c r="BX43" s="596"/>
      <c r="BY43" s="597" t="str">
        <f>IF('各会計、関係団体の財政状況及び健全化判断比率'!B77="","",'各会計、関係団体の財政状況及び健全化判断比率'!B77)</f>
        <v>稲敷地方広域市町村圏事務組合
（水防事業特別会計）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c r="A34" s="22"/>
      <c r="B34" s="31"/>
      <c r="C34" s="1182" t="s">
        <v>528</v>
      </c>
      <c r="D34" s="1182"/>
      <c r="E34" s="1183"/>
      <c r="F34" s="32">
        <v>6.56</v>
      </c>
      <c r="G34" s="33">
        <v>15.44</v>
      </c>
      <c r="H34" s="33">
        <v>6.08</v>
      </c>
      <c r="I34" s="33">
        <v>6.12</v>
      </c>
      <c r="J34" s="34">
        <v>7.1</v>
      </c>
      <c r="K34" s="22"/>
      <c r="L34" s="22"/>
      <c r="M34" s="22"/>
      <c r="N34" s="22"/>
      <c r="O34" s="22"/>
      <c r="P34" s="22"/>
    </row>
    <row r="35" spans="1:16" ht="39" customHeight="1">
      <c r="A35" s="22"/>
      <c r="B35" s="35"/>
      <c r="C35" s="1176" t="s">
        <v>529</v>
      </c>
      <c r="D35" s="1177"/>
      <c r="E35" s="1178"/>
      <c r="F35" s="36">
        <v>6.57</v>
      </c>
      <c r="G35" s="37">
        <v>6.08</v>
      </c>
      <c r="H35" s="37">
        <v>5.88</v>
      </c>
      <c r="I35" s="37">
        <v>6.44</v>
      </c>
      <c r="J35" s="38">
        <v>6.96</v>
      </c>
      <c r="K35" s="22"/>
      <c r="L35" s="22"/>
      <c r="M35" s="22"/>
      <c r="N35" s="22"/>
      <c r="O35" s="22"/>
      <c r="P35" s="22"/>
    </row>
    <row r="36" spans="1:16" ht="39" customHeight="1">
      <c r="A36" s="22"/>
      <c r="B36" s="35"/>
      <c r="C36" s="1176" t="s">
        <v>530</v>
      </c>
      <c r="D36" s="1177"/>
      <c r="E36" s="1178"/>
      <c r="F36" s="36">
        <v>3.24</v>
      </c>
      <c r="G36" s="37">
        <v>4.37</v>
      </c>
      <c r="H36" s="37">
        <v>3.82</v>
      </c>
      <c r="I36" s="37">
        <v>3.32</v>
      </c>
      <c r="J36" s="38">
        <v>2.83</v>
      </c>
      <c r="K36" s="22"/>
      <c r="L36" s="22"/>
      <c r="M36" s="22"/>
      <c r="N36" s="22"/>
      <c r="O36" s="22"/>
      <c r="P36" s="22"/>
    </row>
    <row r="37" spans="1:16" ht="39" customHeight="1">
      <c r="A37" s="22"/>
      <c r="B37" s="35"/>
      <c r="C37" s="1176" t="s">
        <v>531</v>
      </c>
      <c r="D37" s="1177"/>
      <c r="E37" s="1178"/>
      <c r="F37" s="36">
        <v>0.99</v>
      </c>
      <c r="G37" s="37">
        <v>1.06</v>
      </c>
      <c r="H37" s="37">
        <v>0.88</v>
      </c>
      <c r="I37" s="37">
        <v>1.08</v>
      </c>
      <c r="J37" s="38">
        <v>1.71</v>
      </c>
      <c r="K37" s="22"/>
      <c r="L37" s="22"/>
      <c r="M37" s="22"/>
      <c r="N37" s="22"/>
      <c r="O37" s="22"/>
      <c r="P37" s="22"/>
    </row>
    <row r="38" spans="1:16" ht="39" customHeight="1">
      <c r="A38" s="22"/>
      <c r="B38" s="35"/>
      <c r="C38" s="1176" t="s">
        <v>532</v>
      </c>
      <c r="D38" s="1177"/>
      <c r="E38" s="1178"/>
      <c r="F38" s="36">
        <v>0.81</v>
      </c>
      <c r="G38" s="37">
        <v>0.81</v>
      </c>
      <c r="H38" s="37">
        <v>0.85</v>
      </c>
      <c r="I38" s="37">
        <v>0.89</v>
      </c>
      <c r="J38" s="38">
        <v>0.93</v>
      </c>
      <c r="K38" s="22"/>
      <c r="L38" s="22"/>
      <c r="M38" s="22"/>
      <c r="N38" s="22"/>
      <c r="O38" s="22"/>
      <c r="P38" s="22"/>
    </row>
    <row r="39" spans="1:16" ht="39" customHeight="1">
      <c r="A39" s="22"/>
      <c r="B39" s="35"/>
      <c r="C39" s="1176" t="s">
        <v>533</v>
      </c>
      <c r="D39" s="1177"/>
      <c r="E39" s="1178"/>
      <c r="F39" s="36">
        <v>0.68</v>
      </c>
      <c r="G39" s="37">
        <v>0.41</v>
      </c>
      <c r="H39" s="37">
        <v>0.38</v>
      </c>
      <c r="I39" s="37">
        <v>0.48</v>
      </c>
      <c r="J39" s="38">
        <v>0.52</v>
      </c>
      <c r="K39" s="22"/>
      <c r="L39" s="22"/>
      <c r="M39" s="22"/>
      <c r="N39" s="22"/>
      <c r="O39" s="22"/>
      <c r="P39" s="22"/>
    </row>
    <row r="40" spans="1:16" ht="39" customHeight="1">
      <c r="A40" s="22"/>
      <c r="B40" s="35"/>
      <c r="C40" s="1176" t="s">
        <v>534</v>
      </c>
      <c r="D40" s="1177"/>
      <c r="E40" s="1178"/>
      <c r="F40" s="36">
        <v>0.28000000000000003</v>
      </c>
      <c r="G40" s="37">
        <v>0.17</v>
      </c>
      <c r="H40" s="37">
        <v>0.14000000000000001</v>
      </c>
      <c r="I40" s="37">
        <v>0.09</v>
      </c>
      <c r="J40" s="38">
        <v>0.12</v>
      </c>
      <c r="K40" s="22"/>
      <c r="L40" s="22"/>
      <c r="M40" s="22"/>
      <c r="N40" s="22"/>
      <c r="O40" s="22"/>
      <c r="P40" s="22"/>
    </row>
    <row r="41" spans="1:16" ht="39" customHeight="1">
      <c r="A41" s="22"/>
      <c r="B41" s="35"/>
      <c r="C41" s="1176" t="s">
        <v>535</v>
      </c>
      <c r="D41" s="1177"/>
      <c r="E41" s="1178"/>
      <c r="F41" s="36">
        <v>0.06</v>
      </c>
      <c r="G41" s="37">
        <v>0.06</v>
      </c>
      <c r="H41" s="37">
        <v>7.0000000000000007E-2</v>
      </c>
      <c r="I41" s="37">
        <v>0.08</v>
      </c>
      <c r="J41" s="38">
        <v>0.08</v>
      </c>
      <c r="K41" s="22"/>
      <c r="L41" s="22"/>
      <c r="M41" s="22"/>
      <c r="N41" s="22"/>
      <c r="O41" s="22"/>
      <c r="P41" s="22"/>
    </row>
    <row r="42" spans="1:16" ht="39" customHeight="1">
      <c r="A42" s="22"/>
      <c r="B42" s="39"/>
      <c r="C42" s="1176" t="s">
        <v>536</v>
      </c>
      <c r="D42" s="1177"/>
      <c r="E42" s="1178"/>
      <c r="F42" s="36" t="s">
        <v>483</v>
      </c>
      <c r="G42" s="37" t="s">
        <v>483</v>
      </c>
      <c r="H42" s="37" t="s">
        <v>483</v>
      </c>
      <c r="I42" s="37" t="s">
        <v>483</v>
      </c>
      <c r="J42" s="38" t="s">
        <v>483</v>
      </c>
      <c r="K42" s="22"/>
      <c r="L42" s="22"/>
      <c r="M42" s="22"/>
      <c r="N42" s="22"/>
      <c r="O42" s="22"/>
      <c r="P42" s="22"/>
    </row>
    <row r="43" spans="1:16" ht="39" customHeight="1" thickBot="1">
      <c r="A43" s="22"/>
      <c r="B43" s="40"/>
      <c r="C43" s="1179" t="s">
        <v>537</v>
      </c>
      <c r="D43" s="1180"/>
      <c r="E43" s="1181"/>
      <c r="F43" s="41">
        <v>0</v>
      </c>
      <c r="G43" s="42">
        <v>0</v>
      </c>
      <c r="H43" s="42">
        <v>0</v>
      </c>
      <c r="I43" s="42">
        <v>0</v>
      </c>
      <c r="J43" s="43">
        <v>0.02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c r="A45" s="48"/>
      <c r="B45" s="1192" t="s">
        <v>11</v>
      </c>
      <c r="C45" s="1193"/>
      <c r="D45" s="58"/>
      <c r="E45" s="1198" t="s">
        <v>12</v>
      </c>
      <c r="F45" s="1198"/>
      <c r="G45" s="1198"/>
      <c r="H45" s="1198"/>
      <c r="I45" s="1198"/>
      <c r="J45" s="1199"/>
      <c r="K45" s="59">
        <v>1353</v>
      </c>
      <c r="L45" s="60">
        <v>1359</v>
      </c>
      <c r="M45" s="60">
        <v>1411</v>
      </c>
      <c r="N45" s="60">
        <v>1521</v>
      </c>
      <c r="O45" s="61">
        <v>1614</v>
      </c>
      <c r="P45" s="48"/>
      <c r="Q45" s="48"/>
      <c r="R45" s="48"/>
      <c r="S45" s="48"/>
      <c r="T45" s="48"/>
      <c r="U45" s="48"/>
    </row>
    <row r="46" spans="1:21" ht="30.75" customHeight="1">
      <c r="A46" s="48"/>
      <c r="B46" s="1194"/>
      <c r="C46" s="1195"/>
      <c r="D46" s="62"/>
      <c r="E46" s="1186" t="s">
        <v>13</v>
      </c>
      <c r="F46" s="1186"/>
      <c r="G46" s="1186"/>
      <c r="H46" s="1186"/>
      <c r="I46" s="1186"/>
      <c r="J46" s="1187"/>
      <c r="K46" s="63" t="s">
        <v>483</v>
      </c>
      <c r="L46" s="64" t="s">
        <v>483</v>
      </c>
      <c r="M46" s="64" t="s">
        <v>483</v>
      </c>
      <c r="N46" s="64" t="s">
        <v>483</v>
      </c>
      <c r="O46" s="65" t="s">
        <v>483</v>
      </c>
      <c r="P46" s="48"/>
      <c r="Q46" s="48"/>
      <c r="R46" s="48"/>
      <c r="S46" s="48"/>
      <c r="T46" s="48"/>
      <c r="U46" s="48"/>
    </row>
    <row r="47" spans="1:21" ht="30.75" customHeight="1">
      <c r="A47" s="48"/>
      <c r="B47" s="1194"/>
      <c r="C47" s="1195"/>
      <c r="D47" s="62"/>
      <c r="E47" s="1186" t="s">
        <v>14</v>
      </c>
      <c r="F47" s="1186"/>
      <c r="G47" s="1186"/>
      <c r="H47" s="1186"/>
      <c r="I47" s="1186"/>
      <c r="J47" s="1187"/>
      <c r="K47" s="63" t="s">
        <v>483</v>
      </c>
      <c r="L47" s="64" t="s">
        <v>483</v>
      </c>
      <c r="M47" s="64" t="s">
        <v>483</v>
      </c>
      <c r="N47" s="64" t="s">
        <v>483</v>
      </c>
      <c r="O47" s="65" t="s">
        <v>483</v>
      </c>
      <c r="P47" s="48"/>
      <c r="Q47" s="48"/>
      <c r="R47" s="48"/>
      <c r="S47" s="48"/>
      <c r="T47" s="48"/>
      <c r="U47" s="48"/>
    </row>
    <row r="48" spans="1:21" ht="30.75" customHeight="1">
      <c r="A48" s="48"/>
      <c r="B48" s="1194"/>
      <c r="C48" s="1195"/>
      <c r="D48" s="62"/>
      <c r="E48" s="1186" t="s">
        <v>15</v>
      </c>
      <c r="F48" s="1186"/>
      <c r="G48" s="1186"/>
      <c r="H48" s="1186"/>
      <c r="I48" s="1186"/>
      <c r="J48" s="1187"/>
      <c r="K48" s="63">
        <v>926</v>
      </c>
      <c r="L48" s="64">
        <v>891</v>
      </c>
      <c r="M48" s="64">
        <v>916</v>
      </c>
      <c r="N48" s="64">
        <v>944</v>
      </c>
      <c r="O48" s="65">
        <v>946</v>
      </c>
      <c r="P48" s="48"/>
      <c r="Q48" s="48"/>
      <c r="R48" s="48"/>
      <c r="S48" s="48"/>
      <c r="T48" s="48"/>
      <c r="U48" s="48"/>
    </row>
    <row r="49" spans="1:21" ht="30.75" customHeight="1">
      <c r="A49" s="48"/>
      <c r="B49" s="1194"/>
      <c r="C49" s="1195"/>
      <c r="D49" s="62"/>
      <c r="E49" s="1186" t="s">
        <v>16</v>
      </c>
      <c r="F49" s="1186"/>
      <c r="G49" s="1186"/>
      <c r="H49" s="1186"/>
      <c r="I49" s="1186"/>
      <c r="J49" s="1187"/>
      <c r="K49" s="63">
        <v>300</v>
      </c>
      <c r="L49" s="64">
        <v>229</v>
      </c>
      <c r="M49" s="64">
        <v>144</v>
      </c>
      <c r="N49" s="64">
        <v>94</v>
      </c>
      <c r="O49" s="65">
        <v>116</v>
      </c>
      <c r="P49" s="48"/>
      <c r="Q49" s="48"/>
      <c r="R49" s="48"/>
      <c r="S49" s="48"/>
      <c r="T49" s="48"/>
      <c r="U49" s="48"/>
    </row>
    <row r="50" spans="1:21" ht="30.75" customHeight="1">
      <c r="A50" s="48"/>
      <c r="B50" s="1194"/>
      <c r="C50" s="1195"/>
      <c r="D50" s="62"/>
      <c r="E50" s="1186" t="s">
        <v>17</v>
      </c>
      <c r="F50" s="1186"/>
      <c r="G50" s="1186"/>
      <c r="H50" s="1186"/>
      <c r="I50" s="1186"/>
      <c r="J50" s="1187"/>
      <c r="K50" s="63">
        <v>130</v>
      </c>
      <c r="L50" s="64">
        <v>105</v>
      </c>
      <c r="M50" s="64">
        <v>88</v>
      </c>
      <c r="N50" s="64">
        <v>74</v>
      </c>
      <c r="O50" s="65">
        <v>53</v>
      </c>
      <c r="P50" s="48"/>
      <c r="Q50" s="48"/>
      <c r="R50" s="48"/>
      <c r="S50" s="48"/>
      <c r="T50" s="48"/>
      <c r="U50" s="48"/>
    </row>
    <row r="51" spans="1:21" ht="30.75" customHeight="1">
      <c r="A51" s="48"/>
      <c r="B51" s="1196"/>
      <c r="C51" s="1197"/>
      <c r="D51" s="66"/>
      <c r="E51" s="1186" t="s">
        <v>18</v>
      </c>
      <c r="F51" s="1186"/>
      <c r="G51" s="1186"/>
      <c r="H51" s="1186"/>
      <c r="I51" s="1186"/>
      <c r="J51" s="1187"/>
      <c r="K51" s="63" t="s">
        <v>483</v>
      </c>
      <c r="L51" s="64" t="s">
        <v>483</v>
      </c>
      <c r="M51" s="64" t="s">
        <v>483</v>
      </c>
      <c r="N51" s="64" t="s">
        <v>483</v>
      </c>
      <c r="O51" s="65" t="s">
        <v>483</v>
      </c>
      <c r="P51" s="48"/>
      <c r="Q51" s="48"/>
      <c r="R51" s="48"/>
      <c r="S51" s="48"/>
      <c r="T51" s="48"/>
      <c r="U51" s="48"/>
    </row>
    <row r="52" spans="1:21" ht="30.75" customHeight="1">
      <c r="A52" s="48"/>
      <c r="B52" s="1184" t="s">
        <v>19</v>
      </c>
      <c r="C52" s="1185"/>
      <c r="D52" s="66"/>
      <c r="E52" s="1186" t="s">
        <v>20</v>
      </c>
      <c r="F52" s="1186"/>
      <c r="G52" s="1186"/>
      <c r="H52" s="1186"/>
      <c r="I52" s="1186"/>
      <c r="J52" s="1187"/>
      <c r="K52" s="63">
        <v>1647</v>
      </c>
      <c r="L52" s="64">
        <v>1725</v>
      </c>
      <c r="M52" s="64">
        <v>1811</v>
      </c>
      <c r="N52" s="64">
        <v>1912</v>
      </c>
      <c r="O52" s="65">
        <v>1939</v>
      </c>
      <c r="P52" s="48"/>
      <c r="Q52" s="48"/>
      <c r="R52" s="48"/>
      <c r="S52" s="48"/>
      <c r="T52" s="48"/>
      <c r="U52" s="48"/>
    </row>
    <row r="53" spans="1:21" ht="30.75" customHeight="1" thickBot="1">
      <c r="A53" s="48"/>
      <c r="B53" s="1188" t="s">
        <v>21</v>
      </c>
      <c r="C53" s="1189"/>
      <c r="D53" s="67"/>
      <c r="E53" s="1190" t="s">
        <v>22</v>
      </c>
      <c r="F53" s="1190"/>
      <c r="G53" s="1190"/>
      <c r="H53" s="1190"/>
      <c r="I53" s="1190"/>
      <c r="J53" s="1191"/>
      <c r="K53" s="68">
        <v>1062</v>
      </c>
      <c r="L53" s="69">
        <v>859</v>
      </c>
      <c r="M53" s="69">
        <v>748</v>
      </c>
      <c r="N53" s="69">
        <v>721</v>
      </c>
      <c r="O53" s="70">
        <v>790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522</v>
      </c>
      <c r="J40" s="79" t="s">
        <v>523</v>
      </c>
      <c r="K40" s="79" t="s">
        <v>524</v>
      </c>
      <c r="L40" s="79" t="s">
        <v>525</v>
      </c>
      <c r="M40" s="80" t="s">
        <v>526</v>
      </c>
    </row>
    <row r="41" spans="2:13" ht="27.75" customHeight="1">
      <c r="B41" s="1200" t="s">
        <v>24</v>
      </c>
      <c r="C41" s="1201"/>
      <c r="D41" s="81"/>
      <c r="E41" s="1206" t="s">
        <v>25</v>
      </c>
      <c r="F41" s="1206"/>
      <c r="G41" s="1206"/>
      <c r="H41" s="1207"/>
      <c r="I41" s="82">
        <v>16893</v>
      </c>
      <c r="J41" s="83">
        <v>17912</v>
      </c>
      <c r="K41" s="83">
        <v>18669</v>
      </c>
      <c r="L41" s="83">
        <v>20460</v>
      </c>
      <c r="M41" s="84">
        <v>24348</v>
      </c>
    </row>
    <row r="42" spans="2:13" ht="27.75" customHeight="1">
      <c r="B42" s="1202"/>
      <c r="C42" s="1203"/>
      <c r="D42" s="85"/>
      <c r="E42" s="1208" t="s">
        <v>26</v>
      </c>
      <c r="F42" s="1208"/>
      <c r="G42" s="1208"/>
      <c r="H42" s="1209"/>
      <c r="I42" s="86">
        <v>354</v>
      </c>
      <c r="J42" s="87">
        <v>264</v>
      </c>
      <c r="K42" s="87">
        <v>182</v>
      </c>
      <c r="L42" s="87">
        <v>113</v>
      </c>
      <c r="M42" s="88">
        <v>62</v>
      </c>
    </row>
    <row r="43" spans="2:13" ht="27.75" customHeight="1">
      <c r="B43" s="1202"/>
      <c r="C43" s="1203"/>
      <c r="D43" s="85"/>
      <c r="E43" s="1208" t="s">
        <v>27</v>
      </c>
      <c r="F43" s="1208"/>
      <c r="G43" s="1208"/>
      <c r="H43" s="1209"/>
      <c r="I43" s="86">
        <v>14486</v>
      </c>
      <c r="J43" s="87">
        <v>14933</v>
      </c>
      <c r="K43" s="87">
        <v>14756</v>
      </c>
      <c r="L43" s="87">
        <v>15244</v>
      </c>
      <c r="M43" s="88">
        <v>14342</v>
      </c>
    </row>
    <row r="44" spans="2:13" ht="27.75" customHeight="1">
      <c r="B44" s="1202"/>
      <c r="C44" s="1203"/>
      <c r="D44" s="85"/>
      <c r="E44" s="1208" t="s">
        <v>28</v>
      </c>
      <c r="F44" s="1208"/>
      <c r="G44" s="1208"/>
      <c r="H44" s="1209"/>
      <c r="I44" s="86">
        <v>998</v>
      </c>
      <c r="J44" s="87">
        <v>820</v>
      </c>
      <c r="K44" s="87">
        <v>707</v>
      </c>
      <c r="L44" s="87">
        <v>756</v>
      </c>
      <c r="M44" s="88">
        <v>750</v>
      </c>
    </row>
    <row r="45" spans="2:13" ht="27.75" customHeight="1">
      <c r="B45" s="1202"/>
      <c r="C45" s="1203"/>
      <c r="D45" s="85"/>
      <c r="E45" s="1208" t="s">
        <v>29</v>
      </c>
      <c r="F45" s="1208"/>
      <c r="G45" s="1208"/>
      <c r="H45" s="1209"/>
      <c r="I45" s="86">
        <v>4358</v>
      </c>
      <c r="J45" s="87">
        <v>4206</v>
      </c>
      <c r="K45" s="87">
        <v>4053</v>
      </c>
      <c r="L45" s="87">
        <v>4009</v>
      </c>
      <c r="M45" s="88">
        <v>3971</v>
      </c>
    </row>
    <row r="46" spans="2:13" ht="27.75" customHeight="1">
      <c r="B46" s="1202"/>
      <c r="C46" s="1203"/>
      <c r="D46" s="85"/>
      <c r="E46" s="1208" t="s">
        <v>30</v>
      </c>
      <c r="F46" s="1208"/>
      <c r="G46" s="1208"/>
      <c r="H46" s="1209"/>
      <c r="I46" s="86">
        <v>3</v>
      </c>
      <c r="J46" s="87">
        <v>3</v>
      </c>
      <c r="K46" s="87" t="s">
        <v>483</v>
      </c>
      <c r="L46" s="87">
        <v>2</v>
      </c>
      <c r="M46" s="88">
        <v>3</v>
      </c>
    </row>
    <row r="47" spans="2:13" ht="27.75" customHeight="1">
      <c r="B47" s="1202"/>
      <c r="C47" s="1203"/>
      <c r="D47" s="85"/>
      <c r="E47" s="1208" t="s">
        <v>31</v>
      </c>
      <c r="F47" s="1208"/>
      <c r="G47" s="1208"/>
      <c r="H47" s="1209"/>
      <c r="I47" s="86" t="s">
        <v>483</v>
      </c>
      <c r="J47" s="87" t="s">
        <v>483</v>
      </c>
      <c r="K47" s="87" t="s">
        <v>483</v>
      </c>
      <c r="L47" s="87" t="s">
        <v>483</v>
      </c>
      <c r="M47" s="88" t="s">
        <v>483</v>
      </c>
    </row>
    <row r="48" spans="2:13" ht="27.75" customHeight="1">
      <c r="B48" s="1204"/>
      <c r="C48" s="1205"/>
      <c r="D48" s="85"/>
      <c r="E48" s="1208" t="s">
        <v>32</v>
      </c>
      <c r="F48" s="1208"/>
      <c r="G48" s="1208"/>
      <c r="H48" s="1209"/>
      <c r="I48" s="86" t="s">
        <v>483</v>
      </c>
      <c r="J48" s="87" t="s">
        <v>483</v>
      </c>
      <c r="K48" s="87" t="s">
        <v>483</v>
      </c>
      <c r="L48" s="87" t="s">
        <v>483</v>
      </c>
      <c r="M48" s="88" t="s">
        <v>483</v>
      </c>
    </row>
    <row r="49" spans="2:13" ht="27.75" customHeight="1">
      <c r="B49" s="1210" t="s">
        <v>33</v>
      </c>
      <c r="C49" s="1211"/>
      <c r="D49" s="89"/>
      <c r="E49" s="1208" t="s">
        <v>34</v>
      </c>
      <c r="F49" s="1208"/>
      <c r="G49" s="1208"/>
      <c r="H49" s="1209"/>
      <c r="I49" s="86">
        <v>11337</v>
      </c>
      <c r="J49" s="87">
        <v>11536</v>
      </c>
      <c r="K49" s="87">
        <v>13309</v>
      </c>
      <c r="L49" s="87">
        <v>13577</v>
      </c>
      <c r="M49" s="88">
        <v>14104</v>
      </c>
    </row>
    <row r="50" spans="2:13" ht="27.75" customHeight="1">
      <c r="B50" s="1202"/>
      <c r="C50" s="1203"/>
      <c r="D50" s="85"/>
      <c r="E50" s="1208" t="s">
        <v>35</v>
      </c>
      <c r="F50" s="1208"/>
      <c r="G50" s="1208"/>
      <c r="H50" s="1209"/>
      <c r="I50" s="86">
        <v>320</v>
      </c>
      <c r="J50" s="87">
        <v>322</v>
      </c>
      <c r="K50" s="87">
        <v>308</v>
      </c>
      <c r="L50" s="87">
        <v>299</v>
      </c>
      <c r="M50" s="88">
        <v>294</v>
      </c>
    </row>
    <row r="51" spans="2:13" ht="27.75" customHeight="1">
      <c r="B51" s="1204"/>
      <c r="C51" s="1205"/>
      <c r="D51" s="85"/>
      <c r="E51" s="1208" t="s">
        <v>36</v>
      </c>
      <c r="F51" s="1208"/>
      <c r="G51" s="1208"/>
      <c r="H51" s="1209"/>
      <c r="I51" s="86">
        <v>21622</v>
      </c>
      <c r="J51" s="87">
        <v>22362</v>
      </c>
      <c r="K51" s="87">
        <v>23168</v>
      </c>
      <c r="L51" s="87">
        <v>24077</v>
      </c>
      <c r="M51" s="88">
        <v>26598</v>
      </c>
    </row>
    <row r="52" spans="2:13" ht="27.75" customHeight="1" thickBot="1">
      <c r="B52" s="1212" t="s">
        <v>37</v>
      </c>
      <c r="C52" s="1213"/>
      <c r="D52" s="90"/>
      <c r="E52" s="1214" t="s">
        <v>38</v>
      </c>
      <c r="F52" s="1214"/>
      <c r="G52" s="1214"/>
      <c r="H52" s="1215"/>
      <c r="I52" s="91">
        <v>3813</v>
      </c>
      <c r="J52" s="92">
        <v>3918</v>
      </c>
      <c r="K52" s="92">
        <v>1583</v>
      </c>
      <c r="L52" s="92">
        <v>2632</v>
      </c>
      <c r="M52" s="93">
        <v>2480</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5" zoomScaleNormal="75"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563</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563</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564</v>
      </c>
      <c r="C41" s="246"/>
      <c r="D41" s="246"/>
      <c r="E41" s="246"/>
      <c r="F41" s="246"/>
      <c r="G41" s="246"/>
      <c r="H41" s="246"/>
      <c r="I41" s="246"/>
      <c r="J41" s="246"/>
      <c r="K41" s="246"/>
      <c r="L41" s="246"/>
      <c r="M41" s="246"/>
      <c r="N41" s="246"/>
      <c r="O41" s="246"/>
      <c r="P41" s="247"/>
    </row>
    <row r="42" spans="2:17">
      <c r="B42" s="248"/>
      <c r="C42" s="244"/>
      <c r="D42" s="244"/>
      <c r="E42" s="244"/>
      <c r="F42" s="244"/>
      <c r="G42" s="351" t="s">
        <v>565</v>
      </c>
      <c r="I42" s="352"/>
      <c r="J42" s="352"/>
      <c r="K42" s="352"/>
      <c r="L42" s="244"/>
      <c r="M42" s="244"/>
      <c r="N42" s="244"/>
      <c r="O42" s="244"/>
    </row>
    <row r="43" spans="2:17">
      <c r="B43" s="248"/>
      <c r="C43" s="244"/>
      <c r="D43" s="244"/>
      <c r="E43" s="244"/>
      <c r="F43" s="244"/>
      <c r="G43" s="1252"/>
      <c r="H43" s="1229"/>
      <c r="I43" s="1229"/>
      <c r="J43" s="1229"/>
      <c r="K43" s="1229"/>
      <c r="L43" s="1229"/>
      <c r="M43" s="1229"/>
      <c r="N43" s="1229"/>
      <c r="O43" s="1230"/>
    </row>
    <row r="44" spans="2:17">
      <c r="B44" s="248"/>
      <c r="C44" s="244"/>
      <c r="D44" s="244"/>
      <c r="E44" s="244"/>
      <c r="F44" s="244"/>
      <c r="G44" s="1231"/>
      <c r="H44" s="1232"/>
      <c r="I44" s="1232"/>
      <c r="J44" s="1232"/>
      <c r="K44" s="1232"/>
      <c r="L44" s="1232"/>
      <c r="M44" s="1232"/>
      <c r="N44" s="1232"/>
      <c r="O44" s="1233"/>
    </row>
    <row r="45" spans="2:17">
      <c r="B45" s="248"/>
      <c r="C45" s="244"/>
      <c r="D45" s="244"/>
      <c r="E45" s="244"/>
      <c r="F45" s="244"/>
      <c r="G45" s="1231"/>
      <c r="H45" s="1232"/>
      <c r="I45" s="1232"/>
      <c r="J45" s="1232"/>
      <c r="K45" s="1232"/>
      <c r="L45" s="1232"/>
      <c r="M45" s="1232"/>
      <c r="N45" s="1232"/>
      <c r="O45" s="1233"/>
    </row>
    <row r="46" spans="2:17">
      <c r="B46" s="248"/>
      <c r="C46" s="244"/>
      <c r="D46" s="244"/>
      <c r="E46" s="244"/>
      <c r="F46" s="244"/>
      <c r="G46" s="1231"/>
      <c r="H46" s="1232"/>
      <c r="I46" s="1232"/>
      <c r="J46" s="1232"/>
      <c r="K46" s="1232"/>
      <c r="L46" s="1232"/>
      <c r="M46" s="1232"/>
      <c r="N46" s="1232"/>
      <c r="O46" s="1233"/>
    </row>
    <row r="47" spans="2:17">
      <c r="B47" s="248"/>
      <c r="C47" s="244"/>
      <c r="D47" s="244"/>
      <c r="E47" s="244"/>
      <c r="F47" s="244"/>
      <c r="G47" s="1234"/>
      <c r="H47" s="1235"/>
      <c r="I47" s="1235"/>
      <c r="J47" s="1235"/>
      <c r="K47" s="1235"/>
      <c r="L47" s="1235"/>
      <c r="M47" s="1235"/>
      <c r="N47" s="1235"/>
      <c r="O47" s="1236"/>
    </row>
    <row r="48" spans="2:17">
      <c r="B48" s="248"/>
      <c r="C48" s="244"/>
      <c r="D48" s="244"/>
      <c r="E48" s="244"/>
      <c r="F48" s="244"/>
      <c r="G48" s="244"/>
      <c r="H48" s="353"/>
      <c r="I48" s="353"/>
      <c r="J48" s="353"/>
    </row>
    <row r="49" spans="1:17">
      <c r="B49" s="248"/>
      <c r="C49" s="244"/>
      <c r="D49" s="244"/>
      <c r="E49" s="244"/>
      <c r="F49" s="244"/>
      <c r="G49" s="243" t="s">
        <v>566</v>
      </c>
    </row>
    <row r="50" spans="1:17">
      <c r="B50" s="248"/>
      <c r="C50" s="244"/>
      <c r="D50" s="244"/>
      <c r="E50" s="244"/>
      <c r="F50" s="244"/>
      <c r="G50" s="1237"/>
      <c r="H50" s="1238"/>
      <c r="I50" s="1238"/>
      <c r="J50" s="1239"/>
      <c r="K50" s="354" t="s">
        <v>522</v>
      </c>
      <c r="L50" s="354" t="s">
        <v>523</v>
      </c>
      <c r="M50" s="354" t="s">
        <v>524</v>
      </c>
      <c r="N50" s="354" t="s">
        <v>525</v>
      </c>
      <c r="O50" s="354" t="s">
        <v>526</v>
      </c>
    </row>
    <row r="51" spans="1:17">
      <c r="B51" s="248"/>
      <c r="C51" s="244"/>
      <c r="D51" s="244"/>
      <c r="E51" s="244"/>
      <c r="F51" s="244"/>
      <c r="G51" s="1240" t="s">
        <v>567</v>
      </c>
      <c r="H51" s="1241"/>
      <c r="I51" s="1246" t="s">
        <v>568</v>
      </c>
      <c r="J51" s="1246"/>
      <c r="K51" s="1250"/>
      <c r="L51" s="1250"/>
      <c r="M51" s="1250"/>
      <c r="N51" s="1250"/>
      <c r="O51" s="1250"/>
    </row>
    <row r="52" spans="1:17">
      <c r="B52" s="248"/>
      <c r="C52" s="244"/>
      <c r="D52" s="244"/>
      <c r="E52" s="244"/>
      <c r="F52" s="244"/>
      <c r="G52" s="1242"/>
      <c r="H52" s="1243"/>
      <c r="I52" s="1247"/>
      <c r="J52" s="1247"/>
      <c r="K52" s="1216"/>
      <c r="L52" s="1216"/>
      <c r="M52" s="1216"/>
      <c r="N52" s="1216"/>
      <c r="O52" s="1216"/>
    </row>
    <row r="53" spans="1:17">
      <c r="A53" s="355"/>
      <c r="B53" s="248"/>
      <c r="C53" s="244"/>
      <c r="D53" s="244"/>
      <c r="E53" s="244"/>
      <c r="F53" s="244"/>
      <c r="G53" s="1242"/>
      <c r="H53" s="1243"/>
      <c r="I53" s="1226" t="s">
        <v>569</v>
      </c>
      <c r="J53" s="1226"/>
      <c r="K53" s="1251"/>
      <c r="L53" s="1251"/>
      <c r="M53" s="1251"/>
      <c r="N53" s="1251"/>
      <c r="O53" s="1251"/>
    </row>
    <row r="54" spans="1:17">
      <c r="A54" s="355"/>
      <c r="B54" s="248"/>
      <c r="C54" s="244"/>
      <c r="D54" s="244"/>
      <c r="E54" s="244"/>
      <c r="F54" s="244"/>
      <c r="G54" s="1244"/>
      <c r="H54" s="1245"/>
      <c r="I54" s="1226"/>
      <c r="J54" s="1226"/>
      <c r="K54" s="1249"/>
      <c r="L54" s="1249"/>
      <c r="M54" s="1249"/>
      <c r="N54" s="1249"/>
      <c r="O54" s="1249"/>
    </row>
    <row r="55" spans="1:17">
      <c r="A55" s="355"/>
      <c r="B55" s="248"/>
      <c r="C55" s="244"/>
      <c r="D55" s="244"/>
      <c r="E55" s="244"/>
      <c r="F55" s="244"/>
      <c r="G55" s="1220" t="s">
        <v>570</v>
      </c>
      <c r="H55" s="1221"/>
      <c r="I55" s="1226" t="s">
        <v>568</v>
      </c>
      <c r="J55" s="1226"/>
      <c r="K55" s="1250"/>
      <c r="L55" s="1250"/>
      <c r="M55" s="1250"/>
      <c r="N55" s="1250"/>
      <c r="O55" s="1250"/>
    </row>
    <row r="56" spans="1:17">
      <c r="A56" s="355"/>
      <c r="B56" s="248"/>
      <c r="C56" s="244"/>
      <c r="D56" s="244"/>
      <c r="E56" s="244"/>
      <c r="F56" s="244"/>
      <c r="G56" s="1222"/>
      <c r="H56" s="1223"/>
      <c r="I56" s="1226"/>
      <c r="J56" s="1226"/>
      <c r="K56" s="1216"/>
      <c r="L56" s="1216"/>
      <c r="M56" s="1216"/>
      <c r="N56" s="1216"/>
      <c r="O56" s="1216"/>
    </row>
    <row r="57" spans="1:17" s="355" customFormat="1">
      <c r="B57" s="356"/>
      <c r="C57" s="352"/>
      <c r="D57" s="352"/>
      <c r="E57" s="352"/>
      <c r="F57" s="352"/>
      <c r="G57" s="1222"/>
      <c r="H57" s="1223"/>
      <c r="I57" s="1218" t="s">
        <v>569</v>
      </c>
      <c r="J57" s="1218"/>
      <c r="K57" s="1251"/>
      <c r="L57" s="1251"/>
      <c r="M57" s="1251"/>
      <c r="N57" s="1251"/>
      <c r="O57" s="1251"/>
      <c r="P57" s="357"/>
      <c r="Q57" s="356"/>
    </row>
    <row r="58" spans="1:17" s="355" customFormat="1">
      <c r="A58" s="243"/>
      <c r="B58" s="356"/>
      <c r="C58" s="352"/>
      <c r="D58" s="352"/>
      <c r="E58" s="352"/>
      <c r="F58" s="352"/>
      <c r="G58" s="1224"/>
      <c r="H58" s="1225"/>
      <c r="I58" s="1218"/>
      <c r="J58" s="1218"/>
      <c r="K58" s="1249"/>
      <c r="L58" s="1249"/>
      <c r="M58" s="1249"/>
      <c r="N58" s="1249"/>
      <c r="O58" s="1249"/>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571</v>
      </c>
      <c r="C63" s="244"/>
      <c r="D63" s="244"/>
      <c r="E63" s="244"/>
      <c r="F63" s="244"/>
      <c r="G63" s="244"/>
      <c r="H63" s="244"/>
      <c r="I63" s="244"/>
      <c r="J63" s="244"/>
      <c r="K63" s="244"/>
      <c r="L63" s="244"/>
      <c r="M63" s="244"/>
      <c r="N63" s="244"/>
      <c r="O63" s="244"/>
    </row>
    <row r="64" spans="1:17">
      <c r="B64" s="248"/>
      <c r="C64" s="244"/>
      <c r="D64" s="244"/>
      <c r="E64" s="244"/>
      <c r="F64" s="244"/>
      <c r="G64" s="351" t="s">
        <v>565</v>
      </c>
      <c r="I64" s="352"/>
      <c r="J64" s="352"/>
      <c r="K64" s="352"/>
      <c r="L64" s="244"/>
      <c r="M64" s="244"/>
      <c r="N64" s="244"/>
      <c r="O64" s="244"/>
    </row>
    <row r="65" spans="2:30">
      <c r="B65" s="248"/>
      <c r="C65" s="244"/>
      <c r="D65" s="244"/>
      <c r="E65" s="244"/>
      <c r="F65" s="244"/>
      <c r="G65" s="1228" t="s">
        <v>574</v>
      </c>
      <c r="H65" s="1229"/>
      <c r="I65" s="1229"/>
      <c r="J65" s="1229"/>
      <c r="K65" s="1229"/>
      <c r="L65" s="1229"/>
      <c r="M65" s="1229"/>
      <c r="N65" s="1229"/>
      <c r="O65" s="1230"/>
    </row>
    <row r="66" spans="2:30">
      <c r="B66" s="248"/>
      <c r="C66" s="244"/>
      <c r="D66" s="244"/>
      <c r="E66" s="244"/>
      <c r="F66" s="244"/>
      <c r="G66" s="1231"/>
      <c r="H66" s="1232"/>
      <c r="I66" s="1232"/>
      <c r="J66" s="1232"/>
      <c r="K66" s="1232"/>
      <c r="L66" s="1232"/>
      <c r="M66" s="1232"/>
      <c r="N66" s="1232"/>
      <c r="O66" s="1233"/>
    </row>
    <row r="67" spans="2:30">
      <c r="B67" s="248"/>
      <c r="C67" s="244"/>
      <c r="D67" s="244"/>
      <c r="E67" s="244"/>
      <c r="F67" s="244"/>
      <c r="G67" s="1231"/>
      <c r="H67" s="1232"/>
      <c r="I67" s="1232"/>
      <c r="J67" s="1232"/>
      <c r="K67" s="1232"/>
      <c r="L67" s="1232"/>
      <c r="M67" s="1232"/>
      <c r="N67" s="1232"/>
      <c r="O67" s="1233"/>
    </row>
    <row r="68" spans="2:30">
      <c r="B68" s="248"/>
      <c r="C68" s="244"/>
      <c r="D68" s="244"/>
      <c r="E68" s="244"/>
      <c r="F68" s="244"/>
      <c r="G68" s="1231"/>
      <c r="H68" s="1232"/>
      <c r="I68" s="1232"/>
      <c r="J68" s="1232"/>
      <c r="K68" s="1232"/>
      <c r="L68" s="1232"/>
      <c r="M68" s="1232"/>
      <c r="N68" s="1232"/>
      <c r="O68" s="1233"/>
    </row>
    <row r="69" spans="2:30">
      <c r="B69" s="248"/>
      <c r="C69" s="244"/>
      <c r="D69" s="244"/>
      <c r="E69" s="244"/>
      <c r="F69" s="244"/>
      <c r="G69" s="1234"/>
      <c r="H69" s="1235"/>
      <c r="I69" s="1235"/>
      <c r="J69" s="1235"/>
      <c r="K69" s="1235"/>
      <c r="L69" s="1235"/>
      <c r="M69" s="1235"/>
      <c r="N69" s="1235"/>
      <c r="O69" s="1236"/>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572</v>
      </c>
      <c r="I71" s="368"/>
      <c r="J71" s="364"/>
      <c r="K71" s="364"/>
      <c r="L71" s="365"/>
      <c r="M71" s="364"/>
      <c r="N71" s="365"/>
      <c r="O71" s="366"/>
    </row>
    <row r="72" spans="2:30">
      <c r="B72" s="248"/>
      <c r="C72" s="244"/>
      <c r="D72" s="244"/>
      <c r="E72" s="244"/>
      <c r="F72" s="244"/>
      <c r="G72" s="1237"/>
      <c r="H72" s="1238"/>
      <c r="I72" s="1238"/>
      <c r="J72" s="1239"/>
      <c r="K72" s="354" t="s">
        <v>522</v>
      </c>
      <c r="L72" s="354" t="s">
        <v>523</v>
      </c>
      <c r="M72" s="354" t="s">
        <v>524</v>
      </c>
      <c r="N72" s="354" t="s">
        <v>525</v>
      </c>
      <c r="O72" s="354" t="s">
        <v>526</v>
      </c>
    </row>
    <row r="73" spans="2:30">
      <c r="B73" s="248"/>
      <c r="C73" s="244"/>
      <c r="D73" s="244"/>
      <c r="E73" s="244"/>
      <c r="F73" s="244"/>
      <c r="G73" s="1240" t="s">
        <v>567</v>
      </c>
      <c r="H73" s="1241"/>
      <c r="I73" s="1246" t="s">
        <v>568</v>
      </c>
      <c r="J73" s="1246"/>
      <c r="K73" s="1227">
        <v>32.6</v>
      </c>
      <c r="L73" s="1227">
        <v>33.700000000000003</v>
      </c>
      <c r="M73" s="1216">
        <v>13.5</v>
      </c>
      <c r="N73" s="1216">
        <v>22.8</v>
      </c>
      <c r="O73" s="1216">
        <v>21.6</v>
      </c>
      <c r="S73" s="243">
        <v>9.9</v>
      </c>
    </row>
    <row r="74" spans="2:30">
      <c r="B74" s="248"/>
      <c r="C74" s="244"/>
      <c r="D74" s="244"/>
      <c r="E74" s="244"/>
      <c r="F74" s="244"/>
      <c r="G74" s="1242"/>
      <c r="H74" s="1243"/>
      <c r="I74" s="1247"/>
      <c r="J74" s="1247"/>
      <c r="K74" s="1227"/>
      <c r="L74" s="1227"/>
      <c r="M74" s="1216"/>
      <c r="N74" s="1216"/>
      <c r="O74" s="1216"/>
    </row>
    <row r="75" spans="2:30">
      <c r="B75" s="248"/>
      <c r="C75" s="244"/>
      <c r="D75" s="244"/>
      <c r="E75" s="244"/>
      <c r="F75" s="244"/>
      <c r="G75" s="1242"/>
      <c r="H75" s="1243"/>
      <c r="I75" s="1226" t="s">
        <v>573</v>
      </c>
      <c r="J75" s="1226"/>
      <c r="K75" s="1248">
        <v>9.3000000000000007</v>
      </c>
      <c r="L75" s="1248">
        <v>8.5</v>
      </c>
      <c r="M75" s="1248">
        <v>7.6</v>
      </c>
      <c r="N75" s="1248">
        <v>6.6</v>
      </c>
      <c r="O75" s="1248">
        <v>6.5</v>
      </c>
      <c r="U75" s="243">
        <v>81.2</v>
      </c>
      <c r="W75" s="243">
        <v>87.2</v>
      </c>
      <c r="Y75" s="243">
        <v>99.8</v>
      </c>
      <c r="AA75" s="243">
        <v>109.5</v>
      </c>
      <c r="AC75" s="243">
        <v>115.2</v>
      </c>
    </row>
    <row r="76" spans="2:30">
      <c r="B76" s="248"/>
      <c r="C76" s="244"/>
      <c r="D76" s="244"/>
      <c r="E76" s="244"/>
      <c r="F76" s="244"/>
      <c r="G76" s="1244"/>
      <c r="H76" s="1245"/>
      <c r="I76" s="1226"/>
      <c r="J76" s="1226"/>
      <c r="K76" s="1249"/>
      <c r="L76" s="1249"/>
      <c r="M76" s="1249"/>
      <c r="N76" s="1249"/>
      <c r="O76" s="1249"/>
    </row>
    <row r="77" spans="2:30">
      <c r="B77" s="248"/>
      <c r="C77" s="244"/>
      <c r="D77" s="244"/>
      <c r="E77" s="244"/>
      <c r="F77" s="244"/>
      <c r="G77" s="1220" t="s">
        <v>570</v>
      </c>
      <c r="H77" s="1221"/>
      <c r="I77" s="1226" t="s">
        <v>568</v>
      </c>
      <c r="J77" s="1226"/>
      <c r="K77" s="1227">
        <v>75.900000000000006</v>
      </c>
      <c r="L77" s="1227">
        <v>64.599999999999994</v>
      </c>
      <c r="M77" s="1216">
        <v>52.8</v>
      </c>
      <c r="N77" s="1216">
        <v>48.6</v>
      </c>
      <c r="O77" s="1216">
        <v>32.799999999999997</v>
      </c>
      <c r="R77" s="243">
        <v>12.3</v>
      </c>
      <c r="T77" s="243">
        <v>11.1</v>
      </c>
    </row>
    <row r="78" spans="2:30">
      <c r="B78" s="248"/>
      <c r="C78" s="244"/>
      <c r="D78" s="244"/>
      <c r="E78" s="244"/>
      <c r="F78" s="244"/>
      <c r="G78" s="1222"/>
      <c r="H78" s="1223"/>
      <c r="I78" s="1226"/>
      <c r="J78" s="1226"/>
      <c r="K78" s="1227"/>
      <c r="L78" s="1227"/>
      <c r="M78" s="1216"/>
      <c r="N78" s="1216"/>
      <c r="O78" s="1216"/>
    </row>
    <row r="79" spans="2:30">
      <c r="B79" s="248"/>
      <c r="C79" s="244"/>
      <c r="D79" s="244"/>
      <c r="E79" s="244"/>
      <c r="F79" s="244"/>
      <c r="G79" s="1222"/>
      <c r="H79" s="1223"/>
      <c r="I79" s="1217" t="s">
        <v>573</v>
      </c>
      <c r="J79" s="1218"/>
      <c r="K79" s="1219">
        <v>13.5</v>
      </c>
      <c r="L79" s="1219">
        <v>12.4</v>
      </c>
      <c r="M79" s="1219">
        <v>11.5</v>
      </c>
      <c r="N79" s="1219">
        <v>10.4</v>
      </c>
      <c r="O79" s="1219">
        <v>9.5</v>
      </c>
      <c r="V79" s="243">
        <v>53.5</v>
      </c>
      <c r="X79" s="243">
        <v>48.2</v>
      </c>
      <c r="Z79" s="243">
        <v>34.200000000000003</v>
      </c>
      <c r="AB79" s="243">
        <v>30.3</v>
      </c>
      <c r="AD79" s="243">
        <v>28.9</v>
      </c>
    </row>
    <row r="80" spans="2:30">
      <c r="B80" s="248"/>
      <c r="C80" s="244"/>
      <c r="D80" s="244"/>
      <c r="E80" s="244"/>
      <c r="F80" s="244"/>
      <c r="G80" s="1224"/>
      <c r="H80" s="1225"/>
      <c r="I80" s="1218"/>
      <c r="J80" s="1218"/>
      <c r="K80" s="1219"/>
      <c r="L80" s="1219"/>
      <c r="M80" s="1219"/>
      <c r="N80" s="1219"/>
      <c r="O80" s="1219"/>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zoomScale="75" zoomScaleNormal="75"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521</v>
      </c>
      <c r="G2" s="111"/>
      <c r="H2" s="112"/>
    </row>
    <row r="3" spans="1:8">
      <c r="A3" s="108" t="s">
        <v>514</v>
      </c>
      <c r="B3" s="113"/>
      <c r="C3" s="114"/>
      <c r="D3" s="115">
        <v>39564</v>
      </c>
      <c r="E3" s="116"/>
      <c r="F3" s="117">
        <v>67088</v>
      </c>
      <c r="G3" s="118"/>
      <c r="H3" s="119"/>
    </row>
    <row r="4" spans="1:8">
      <c r="A4" s="120"/>
      <c r="B4" s="121"/>
      <c r="C4" s="122"/>
      <c r="D4" s="123">
        <v>25786</v>
      </c>
      <c r="E4" s="124"/>
      <c r="F4" s="125">
        <v>37146</v>
      </c>
      <c r="G4" s="126"/>
      <c r="H4" s="127"/>
    </row>
    <row r="5" spans="1:8">
      <c r="A5" s="108" t="s">
        <v>516</v>
      </c>
      <c r="B5" s="113"/>
      <c r="C5" s="114"/>
      <c r="D5" s="115">
        <v>54056</v>
      </c>
      <c r="E5" s="116"/>
      <c r="F5" s="117">
        <v>70489</v>
      </c>
      <c r="G5" s="118"/>
      <c r="H5" s="119"/>
    </row>
    <row r="6" spans="1:8">
      <c r="A6" s="120"/>
      <c r="B6" s="121"/>
      <c r="C6" s="122"/>
      <c r="D6" s="123">
        <v>33858</v>
      </c>
      <c r="E6" s="124"/>
      <c r="F6" s="125">
        <v>37817</v>
      </c>
      <c r="G6" s="126"/>
      <c r="H6" s="127"/>
    </row>
    <row r="7" spans="1:8">
      <c r="A7" s="108" t="s">
        <v>517</v>
      </c>
      <c r="B7" s="113"/>
      <c r="C7" s="114"/>
      <c r="D7" s="115">
        <v>52767</v>
      </c>
      <c r="E7" s="116"/>
      <c r="F7" s="117">
        <v>84389</v>
      </c>
      <c r="G7" s="118"/>
      <c r="H7" s="119"/>
    </row>
    <row r="8" spans="1:8">
      <c r="A8" s="120"/>
      <c r="B8" s="121"/>
      <c r="C8" s="122"/>
      <c r="D8" s="123">
        <v>40305</v>
      </c>
      <c r="E8" s="124"/>
      <c r="F8" s="125">
        <v>44339</v>
      </c>
      <c r="G8" s="126"/>
      <c r="H8" s="127"/>
    </row>
    <row r="9" spans="1:8">
      <c r="A9" s="108" t="s">
        <v>518</v>
      </c>
      <c r="B9" s="113"/>
      <c r="C9" s="114"/>
      <c r="D9" s="115">
        <v>93225</v>
      </c>
      <c r="E9" s="116"/>
      <c r="F9" s="117">
        <v>83623</v>
      </c>
      <c r="G9" s="118"/>
      <c r="H9" s="119"/>
    </row>
    <row r="10" spans="1:8">
      <c r="A10" s="120"/>
      <c r="B10" s="121"/>
      <c r="C10" s="122"/>
      <c r="D10" s="123">
        <v>69735</v>
      </c>
      <c r="E10" s="124"/>
      <c r="F10" s="125">
        <v>48787</v>
      </c>
      <c r="G10" s="126"/>
      <c r="H10" s="127"/>
    </row>
    <row r="11" spans="1:8">
      <c r="A11" s="108" t="s">
        <v>519</v>
      </c>
      <c r="B11" s="113"/>
      <c r="C11" s="114"/>
      <c r="D11" s="115">
        <v>136860</v>
      </c>
      <c r="E11" s="116"/>
      <c r="F11" s="117">
        <v>87974</v>
      </c>
      <c r="G11" s="118"/>
      <c r="H11" s="119"/>
    </row>
    <row r="12" spans="1:8">
      <c r="A12" s="120"/>
      <c r="B12" s="121"/>
      <c r="C12" s="128"/>
      <c r="D12" s="123">
        <v>124389</v>
      </c>
      <c r="E12" s="124"/>
      <c r="F12" s="125">
        <v>48183</v>
      </c>
      <c r="G12" s="126"/>
      <c r="H12" s="127"/>
    </row>
    <row r="13" spans="1:8">
      <c r="A13" s="108"/>
      <c r="B13" s="113"/>
      <c r="C13" s="129"/>
      <c r="D13" s="130">
        <v>75294</v>
      </c>
      <c r="E13" s="131"/>
      <c r="F13" s="132">
        <v>78713</v>
      </c>
      <c r="G13" s="133"/>
      <c r="H13" s="119"/>
    </row>
    <row r="14" spans="1:8">
      <c r="A14" s="120"/>
      <c r="B14" s="121"/>
      <c r="C14" s="122"/>
      <c r="D14" s="123">
        <v>58815</v>
      </c>
      <c r="E14" s="124"/>
      <c r="F14" s="125">
        <v>43254</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6.57</v>
      </c>
      <c r="C19" s="134">
        <f>ROUND(VALUE(SUBSTITUTE(実質収支比率等に係る経年分析!G$48,"▲","-")),2)</f>
        <v>15.45</v>
      </c>
      <c r="D19" s="134">
        <f>ROUND(VALUE(SUBSTITUTE(実質収支比率等に係る経年分析!H$48,"▲","-")),2)</f>
        <v>6.09</v>
      </c>
      <c r="E19" s="134">
        <f>ROUND(VALUE(SUBSTITUTE(実質収支比率等に係る経年分析!I$48,"▲","-")),2)</f>
        <v>6.13</v>
      </c>
      <c r="F19" s="134">
        <f>ROUND(VALUE(SUBSTITUTE(実質収支比率等に係る経年分析!J$48,"▲","-")),2)</f>
        <v>7.11</v>
      </c>
    </row>
    <row r="20" spans="1:11">
      <c r="A20" s="134" t="s">
        <v>43</v>
      </c>
      <c r="B20" s="134">
        <f>ROUND(VALUE(SUBSTITUTE(実質収支比率等に係る経年分析!F$47,"▲","-")),2)</f>
        <v>16</v>
      </c>
      <c r="C20" s="134">
        <f>ROUND(VALUE(SUBSTITUTE(実質収支比率等に係る経年分析!G$47,"▲","-")),2)</f>
        <v>15.98</v>
      </c>
      <c r="D20" s="134">
        <f>ROUND(VALUE(SUBSTITUTE(実質収支比率等に係る経年分析!H$47,"▲","-")),2)</f>
        <v>23.31</v>
      </c>
      <c r="E20" s="134">
        <f>ROUND(VALUE(SUBSTITUTE(実質収支比率等に係る経年分析!I$47,"▲","-")),2)</f>
        <v>25.89</v>
      </c>
      <c r="F20" s="134">
        <f>ROUND(VALUE(SUBSTITUTE(実質収支比率等に係る経年分析!J$47,"▲","-")),2)</f>
        <v>28.77</v>
      </c>
    </row>
    <row r="21" spans="1:11">
      <c r="A21" s="134" t="s">
        <v>44</v>
      </c>
      <c r="B21" s="134">
        <f>IF(ISNUMBER(VALUE(SUBSTITUTE(実質収支比率等に係る経年分析!F$49,"▲","-"))),ROUND(VALUE(SUBSTITUTE(実質収支比率等に係る経年分析!F$49,"▲","-")),2),NA())</f>
        <v>1.83</v>
      </c>
      <c r="C21" s="134">
        <f>IF(ISNUMBER(VALUE(SUBSTITUTE(実質収支比率等に係る経年分析!G$49,"▲","-"))),ROUND(VALUE(SUBSTITUTE(実質収支比率等に係る経年分析!G$49,"▲","-")),2),NA())</f>
        <v>8.89</v>
      </c>
      <c r="D21" s="134">
        <f>IF(ISNUMBER(VALUE(SUBSTITUTE(実質収支比率等に係る経年分析!H$49,"▲","-"))),ROUND(VALUE(SUBSTITUTE(実質収支比率等に係る経年分析!H$49,"▲","-")),2),NA())</f>
        <v>-1.71</v>
      </c>
      <c r="E21" s="134">
        <f>IF(ISNUMBER(VALUE(SUBSTITUTE(実質収支比率等に係る経年分析!I$49,"▲","-"))),ROUND(VALUE(SUBSTITUTE(実質収支比率等に係る経年分析!I$49,"▲","-")),2),NA())</f>
        <v>2.5099999999999998</v>
      </c>
      <c r="F21" s="134">
        <f>IF(ISNUMBER(VALUE(SUBSTITUTE(実質収支比率等に係る経年分析!J$49,"▲","-"))),ROUND(VALUE(SUBSTITUTE(実質収支比率等に係る経年分析!J$49,"▲","-")),2),NA())</f>
        <v>3.77</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0.02</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稲敷市後期高齢者医療特別会計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0.06</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0.06</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7.0000000000000007E-2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0.08</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0.08</v>
      </c>
    </row>
    <row r="30" spans="1:11">
      <c r="A30" s="135" t="str">
        <f>IF(連結実質赤字比率に係る赤字・黒字の構成分析!C$40="",NA(),連結実質赤字比率に係る赤字・黒字の構成分析!C$40)</f>
        <v>稲敷市農業集落排水事業特別会計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0.28000000000000003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0.17</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0.14000000000000001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0.09</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0.12</v>
      </c>
    </row>
    <row r="31" spans="1:11">
      <c r="A31" s="135" t="str">
        <f>IF(連結実質赤字比率に係る赤字・黒字の構成分析!C$39="",NA(),連結実質赤字比率に係る赤字・黒字の構成分析!C$39)</f>
        <v>稲敷市公共下水道事業特別会計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0.68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0.41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0.38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0.48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0.52</v>
      </c>
    </row>
    <row r="32" spans="1:11">
      <c r="A32" s="135" t="str">
        <f>IF(連結実質赤字比率に係る赤字・黒字の構成分析!C$38="",NA(),連結実質赤字比率に係る赤字・黒字の構成分析!C$38)</f>
        <v>稲敷市工業用水道事業会計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0.81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0.81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0.85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0.89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0.93</v>
      </c>
    </row>
    <row r="33" spans="1:16">
      <c r="A33" s="135" t="str">
        <f>IF(連結実質赤字比率に係る赤字・黒字の構成分析!C$37="",NA(),連結実質赤字比率に係る赤字・黒字の構成分析!C$37)</f>
        <v>稲敷市介護保険特別会計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0.99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1.06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0.88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1.08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1.71</v>
      </c>
    </row>
    <row r="34" spans="1:16">
      <c r="A34" s="135" t="str">
        <f>IF(連結実質赤字比率に係る赤字・黒字の構成分析!C$36="",NA(),連結実質赤字比率に係る赤字・黒字の構成分析!C$36)</f>
        <v>稲敷市国民健康保険特別会計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3.24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4.37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3.82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3.32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2.83</v>
      </c>
    </row>
    <row r="35" spans="1:16">
      <c r="A35" s="135" t="str">
        <f>IF(連結実質赤字比率に係る赤字・黒字の構成分析!C$35="",NA(),連結実質赤字比率に係る赤字・黒字の構成分析!C$35)</f>
        <v>稲敷市水道事業会計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6.57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6.08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5.88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6.44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6.96</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6.56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15.44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6.08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6.12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7.1</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1647</v>
      </c>
      <c r="E42" s="136"/>
      <c r="F42" s="136"/>
      <c r="G42" s="136">
        <f>'実質公債費比率（分子）の構造'!L$52</f>
        <v>1725</v>
      </c>
      <c r="H42" s="136"/>
      <c r="I42" s="136"/>
      <c r="J42" s="136">
        <f>'実質公債費比率（分子）の構造'!M$52</f>
        <v>1811</v>
      </c>
      <c r="K42" s="136"/>
      <c r="L42" s="136"/>
      <c r="M42" s="136">
        <f>'実質公債費比率（分子）の構造'!N$52</f>
        <v>1912</v>
      </c>
      <c r="N42" s="136"/>
      <c r="O42" s="136"/>
      <c r="P42" s="136">
        <f>'実質公債費比率（分子）の構造'!O$52</f>
        <v>1939</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130</v>
      </c>
      <c r="C44" s="136"/>
      <c r="D44" s="136"/>
      <c r="E44" s="136">
        <f>'実質公債費比率（分子）の構造'!L$50</f>
        <v>105</v>
      </c>
      <c r="F44" s="136"/>
      <c r="G44" s="136"/>
      <c r="H44" s="136">
        <f>'実質公債費比率（分子）の構造'!M$50</f>
        <v>88</v>
      </c>
      <c r="I44" s="136"/>
      <c r="J44" s="136"/>
      <c r="K44" s="136">
        <f>'実質公債費比率（分子）の構造'!N$50</f>
        <v>74</v>
      </c>
      <c r="L44" s="136"/>
      <c r="M44" s="136"/>
      <c r="N44" s="136">
        <f>'実質公債費比率（分子）の構造'!O$50</f>
        <v>53</v>
      </c>
      <c r="O44" s="136"/>
      <c r="P44" s="136"/>
    </row>
    <row r="45" spans="1:16">
      <c r="A45" s="136" t="s">
        <v>54</v>
      </c>
      <c r="B45" s="136">
        <f>'実質公債費比率（分子）の構造'!K$49</f>
        <v>300</v>
      </c>
      <c r="C45" s="136"/>
      <c r="D45" s="136"/>
      <c r="E45" s="136">
        <f>'実質公債費比率（分子）の構造'!L$49</f>
        <v>229</v>
      </c>
      <c r="F45" s="136"/>
      <c r="G45" s="136"/>
      <c r="H45" s="136">
        <f>'実質公債費比率（分子）の構造'!M$49</f>
        <v>144</v>
      </c>
      <c r="I45" s="136"/>
      <c r="J45" s="136"/>
      <c r="K45" s="136">
        <f>'実質公債費比率（分子）の構造'!N$49</f>
        <v>94</v>
      </c>
      <c r="L45" s="136"/>
      <c r="M45" s="136"/>
      <c r="N45" s="136">
        <f>'実質公債費比率（分子）の構造'!O$49</f>
        <v>116</v>
      </c>
      <c r="O45" s="136"/>
      <c r="P45" s="136"/>
    </row>
    <row r="46" spans="1:16">
      <c r="A46" s="136" t="s">
        <v>55</v>
      </c>
      <c r="B46" s="136">
        <f>'実質公債費比率（分子）の構造'!K$48</f>
        <v>926</v>
      </c>
      <c r="C46" s="136"/>
      <c r="D46" s="136"/>
      <c r="E46" s="136">
        <f>'実質公債費比率（分子）の構造'!L$48</f>
        <v>891</v>
      </c>
      <c r="F46" s="136"/>
      <c r="G46" s="136"/>
      <c r="H46" s="136">
        <f>'実質公債費比率（分子）の構造'!M$48</f>
        <v>916</v>
      </c>
      <c r="I46" s="136"/>
      <c r="J46" s="136"/>
      <c r="K46" s="136">
        <f>'実質公債費比率（分子）の構造'!N$48</f>
        <v>944</v>
      </c>
      <c r="L46" s="136"/>
      <c r="M46" s="136"/>
      <c r="N46" s="136">
        <f>'実質公債費比率（分子）の構造'!O$48</f>
        <v>946</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1353</v>
      </c>
      <c r="C49" s="136"/>
      <c r="D49" s="136"/>
      <c r="E49" s="136">
        <f>'実質公債費比率（分子）の構造'!L$45</f>
        <v>1359</v>
      </c>
      <c r="F49" s="136"/>
      <c r="G49" s="136"/>
      <c r="H49" s="136">
        <f>'実質公債費比率（分子）の構造'!M$45</f>
        <v>1411</v>
      </c>
      <c r="I49" s="136"/>
      <c r="J49" s="136"/>
      <c r="K49" s="136">
        <f>'実質公債費比率（分子）の構造'!N$45</f>
        <v>1521</v>
      </c>
      <c r="L49" s="136"/>
      <c r="M49" s="136"/>
      <c r="N49" s="136">
        <f>'実質公債費比率（分子）の構造'!O$45</f>
        <v>1614</v>
      </c>
      <c r="O49" s="136"/>
      <c r="P49" s="136"/>
    </row>
    <row r="50" spans="1:16">
      <c r="A50" s="136" t="s">
        <v>59</v>
      </c>
      <c r="B50" s="136" t="e">
        <f>NA()</f>
        <v>#N/A</v>
      </c>
      <c r="C50" s="136">
        <f>IF(ISNUMBER('実質公債費比率（分子）の構造'!K$53),'実質公債費比率（分子）の構造'!K$53,NA())</f>
        <v>1062</v>
      </c>
      <c r="D50" s="136" t="e">
        <f>NA()</f>
        <v>#N/A</v>
      </c>
      <c r="E50" s="136" t="e">
        <f>NA()</f>
        <v>#N/A</v>
      </c>
      <c r="F50" s="136">
        <f>IF(ISNUMBER('実質公債費比率（分子）の構造'!L$53),'実質公債費比率（分子）の構造'!L$53,NA())</f>
        <v>859</v>
      </c>
      <c r="G50" s="136" t="e">
        <f>NA()</f>
        <v>#N/A</v>
      </c>
      <c r="H50" s="136" t="e">
        <f>NA()</f>
        <v>#N/A</v>
      </c>
      <c r="I50" s="136">
        <f>IF(ISNUMBER('実質公債費比率（分子）の構造'!M$53),'実質公債費比率（分子）の構造'!M$53,NA())</f>
        <v>748</v>
      </c>
      <c r="J50" s="136" t="e">
        <f>NA()</f>
        <v>#N/A</v>
      </c>
      <c r="K50" s="136" t="e">
        <f>NA()</f>
        <v>#N/A</v>
      </c>
      <c r="L50" s="136">
        <f>IF(ISNUMBER('実質公債費比率（分子）の構造'!N$53),'実質公債費比率（分子）の構造'!N$53,NA())</f>
        <v>721</v>
      </c>
      <c r="M50" s="136" t="e">
        <f>NA()</f>
        <v>#N/A</v>
      </c>
      <c r="N50" s="136" t="e">
        <f>NA()</f>
        <v>#N/A</v>
      </c>
      <c r="O50" s="136">
        <f>IF(ISNUMBER('実質公債費比率（分子）の構造'!O$53),'実質公債費比率（分子）の構造'!O$53,NA())</f>
        <v>790</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21622</v>
      </c>
      <c r="E56" s="135"/>
      <c r="F56" s="135"/>
      <c r="G56" s="135">
        <f>'将来負担比率（分子）の構造'!J$51</f>
        <v>22362</v>
      </c>
      <c r="H56" s="135"/>
      <c r="I56" s="135"/>
      <c r="J56" s="135">
        <f>'将来負担比率（分子）の構造'!K$51</f>
        <v>23168</v>
      </c>
      <c r="K56" s="135"/>
      <c r="L56" s="135"/>
      <c r="M56" s="135">
        <f>'将来負担比率（分子）の構造'!L$51</f>
        <v>24077</v>
      </c>
      <c r="N56" s="135"/>
      <c r="O56" s="135"/>
      <c r="P56" s="135">
        <f>'将来負担比率（分子）の構造'!M$51</f>
        <v>26598</v>
      </c>
    </row>
    <row r="57" spans="1:16">
      <c r="A57" s="135" t="s">
        <v>35</v>
      </c>
      <c r="B57" s="135"/>
      <c r="C57" s="135"/>
      <c r="D57" s="135">
        <f>'将来負担比率（分子）の構造'!I$50</f>
        <v>320</v>
      </c>
      <c r="E57" s="135"/>
      <c r="F57" s="135"/>
      <c r="G57" s="135">
        <f>'将来負担比率（分子）の構造'!J$50</f>
        <v>322</v>
      </c>
      <c r="H57" s="135"/>
      <c r="I57" s="135"/>
      <c r="J57" s="135">
        <f>'将来負担比率（分子）の構造'!K$50</f>
        <v>308</v>
      </c>
      <c r="K57" s="135"/>
      <c r="L57" s="135"/>
      <c r="M57" s="135">
        <f>'将来負担比率（分子）の構造'!L$50</f>
        <v>299</v>
      </c>
      <c r="N57" s="135"/>
      <c r="O57" s="135"/>
      <c r="P57" s="135">
        <f>'将来負担比率（分子）の構造'!M$50</f>
        <v>294</v>
      </c>
    </row>
    <row r="58" spans="1:16">
      <c r="A58" s="135" t="s">
        <v>34</v>
      </c>
      <c r="B58" s="135"/>
      <c r="C58" s="135"/>
      <c r="D58" s="135">
        <f>'将来負担比率（分子）の構造'!I$49</f>
        <v>11337</v>
      </c>
      <c r="E58" s="135"/>
      <c r="F58" s="135"/>
      <c r="G58" s="135">
        <f>'将来負担比率（分子）の構造'!J$49</f>
        <v>11536</v>
      </c>
      <c r="H58" s="135"/>
      <c r="I58" s="135"/>
      <c r="J58" s="135">
        <f>'将来負担比率（分子）の構造'!K$49</f>
        <v>13309</v>
      </c>
      <c r="K58" s="135"/>
      <c r="L58" s="135"/>
      <c r="M58" s="135">
        <f>'将来負担比率（分子）の構造'!L$49</f>
        <v>13577</v>
      </c>
      <c r="N58" s="135"/>
      <c r="O58" s="135"/>
      <c r="P58" s="135">
        <f>'将来負担比率（分子）の構造'!M$49</f>
        <v>14104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3</v>
      </c>
      <c r="C61" s="135"/>
      <c r="D61" s="135"/>
      <c r="E61" s="135">
        <f>'将来負担比率（分子）の構造'!J$46</f>
        <v>3</v>
      </c>
      <c r="F61" s="135"/>
      <c r="G61" s="135"/>
      <c r="H61" s="135" t="str">
        <f>'将来負担比率（分子）の構造'!K$46</f>
        <v>-</v>
      </c>
      <c r="I61" s="135"/>
      <c r="J61" s="135"/>
      <c r="K61" s="135">
        <f>'将来負担比率（分子）の構造'!L$46</f>
        <v>2</v>
      </c>
      <c r="L61" s="135"/>
      <c r="M61" s="135"/>
      <c r="N61" s="135">
        <f>'将来負担比率（分子）の構造'!M$46</f>
        <v>3</v>
      </c>
      <c r="O61" s="135"/>
      <c r="P61" s="135"/>
    </row>
    <row r="62" spans="1:16">
      <c r="A62" s="135" t="s">
        <v>29</v>
      </c>
      <c r="B62" s="135">
        <f>'将来負担比率（分子）の構造'!I$45</f>
        <v>4358</v>
      </c>
      <c r="C62" s="135"/>
      <c r="D62" s="135"/>
      <c r="E62" s="135">
        <f>'将来負担比率（分子）の構造'!J$45</f>
        <v>4206</v>
      </c>
      <c r="F62" s="135"/>
      <c r="G62" s="135"/>
      <c r="H62" s="135">
        <f>'将来負担比率（分子）の構造'!K$45</f>
        <v>4053</v>
      </c>
      <c r="I62" s="135"/>
      <c r="J62" s="135"/>
      <c r="K62" s="135">
        <f>'将来負担比率（分子）の構造'!L$45</f>
        <v>4009</v>
      </c>
      <c r="L62" s="135"/>
      <c r="M62" s="135"/>
      <c r="N62" s="135">
        <f>'将来負担比率（分子）の構造'!M$45</f>
        <v>3971</v>
      </c>
      <c r="O62" s="135"/>
      <c r="P62" s="135"/>
    </row>
    <row r="63" spans="1:16">
      <c r="A63" s="135" t="s">
        <v>28</v>
      </c>
      <c r="B63" s="135">
        <f>'将来負担比率（分子）の構造'!I$44</f>
        <v>998</v>
      </c>
      <c r="C63" s="135"/>
      <c r="D63" s="135"/>
      <c r="E63" s="135">
        <f>'将来負担比率（分子）の構造'!J$44</f>
        <v>820</v>
      </c>
      <c r="F63" s="135"/>
      <c r="G63" s="135"/>
      <c r="H63" s="135">
        <f>'将来負担比率（分子）の構造'!K$44</f>
        <v>707</v>
      </c>
      <c r="I63" s="135"/>
      <c r="J63" s="135"/>
      <c r="K63" s="135">
        <f>'将来負担比率（分子）の構造'!L$44</f>
        <v>756</v>
      </c>
      <c r="L63" s="135"/>
      <c r="M63" s="135"/>
      <c r="N63" s="135">
        <f>'将来負担比率（分子）の構造'!M$44</f>
        <v>750</v>
      </c>
      <c r="O63" s="135"/>
      <c r="P63" s="135"/>
    </row>
    <row r="64" spans="1:16">
      <c r="A64" s="135" t="s">
        <v>27</v>
      </c>
      <c r="B64" s="135">
        <f>'将来負担比率（分子）の構造'!I$43</f>
        <v>14486</v>
      </c>
      <c r="C64" s="135"/>
      <c r="D64" s="135"/>
      <c r="E64" s="135">
        <f>'将来負担比率（分子）の構造'!J$43</f>
        <v>14933</v>
      </c>
      <c r="F64" s="135"/>
      <c r="G64" s="135"/>
      <c r="H64" s="135">
        <f>'将来負担比率（分子）の構造'!K$43</f>
        <v>14756</v>
      </c>
      <c r="I64" s="135"/>
      <c r="J64" s="135"/>
      <c r="K64" s="135">
        <f>'将来負担比率（分子）の構造'!L$43</f>
        <v>15244</v>
      </c>
      <c r="L64" s="135"/>
      <c r="M64" s="135"/>
      <c r="N64" s="135">
        <f>'将来負担比率（分子）の構造'!M$43</f>
        <v>14342</v>
      </c>
      <c r="O64" s="135"/>
      <c r="P64" s="135"/>
    </row>
    <row r="65" spans="1:16">
      <c r="A65" s="135" t="s">
        <v>26</v>
      </c>
      <c r="B65" s="135">
        <f>'将来負担比率（分子）の構造'!I$42</f>
        <v>354</v>
      </c>
      <c r="C65" s="135"/>
      <c r="D65" s="135"/>
      <c r="E65" s="135">
        <f>'将来負担比率（分子）の構造'!J$42</f>
        <v>264</v>
      </c>
      <c r="F65" s="135"/>
      <c r="G65" s="135"/>
      <c r="H65" s="135">
        <f>'将来負担比率（分子）の構造'!K$42</f>
        <v>182</v>
      </c>
      <c r="I65" s="135"/>
      <c r="J65" s="135"/>
      <c r="K65" s="135">
        <f>'将来負担比率（分子）の構造'!L$42</f>
        <v>113</v>
      </c>
      <c r="L65" s="135"/>
      <c r="M65" s="135"/>
      <c r="N65" s="135">
        <f>'将来負担比率（分子）の構造'!M$42</f>
        <v>62</v>
      </c>
      <c r="O65" s="135"/>
      <c r="P65" s="135"/>
    </row>
    <row r="66" spans="1:16">
      <c r="A66" s="135" t="s">
        <v>25</v>
      </c>
      <c r="B66" s="135">
        <f>'将来負担比率（分子）の構造'!I$41</f>
        <v>16893</v>
      </c>
      <c r="C66" s="135"/>
      <c r="D66" s="135"/>
      <c r="E66" s="135">
        <f>'将来負担比率（分子）の構造'!J$41</f>
        <v>17912</v>
      </c>
      <c r="F66" s="135"/>
      <c r="G66" s="135"/>
      <c r="H66" s="135">
        <f>'将来負担比率（分子）の構造'!K$41</f>
        <v>18669</v>
      </c>
      <c r="I66" s="135"/>
      <c r="J66" s="135"/>
      <c r="K66" s="135">
        <f>'将来負担比率（分子）の構造'!L$41</f>
        <v>20460</v>
      </c>
      <c r="L66" s="135"/>
      <c r="M66" s="135"/>
      <c r="N66" s="135">
        <f>'将来負担比率（分子）の構造'!M$41</f>
        <v>24348</v>
      </c>
      <c r="O66" s="135"/>
      <c r="P66" s="135"/>
    </row>
    <row r="67" spans="1:16">
      <c r="A67" s="135" t="s">
        <v>63</v>
      </c>
      <c r="B67" s="135" t="e">
        <f>NA()</f>
        <v>#N/A</v>
      </c>
      <c r="C67" s="135">
        <f>IF(ISNUMBER('将来負担比率（分子）の構造'!I$52), IF('将来負担比率（分子）の構造'!I$52 &lt; 0, 0, '将来負担比率（分子）の構造'!I$52), NA())</f>
        <v>3813</v>
      </c>
      <c r="D67" s="135" t="e">
        <f>NA()</f>
        <v>#N/A</v>
      </c>
      <c r="E67" s="135" t="e">
        <f>NA()</f>
        <v>#N/A</v>
      </c>
      <c r="F67" s="135">
        <f>IF(ISNUMBER('将来負担比率（分子）の構造'!J$52), IF('将来負担比率（分子）の構造'!J$52 &lt; 0, 0, '将来負担比率（分子）の構造'!J$52), NA())</f>
        <v>3918</v>
      </c>
      <c r="G67" s="135" t="e">
        <f>NA()</f>
        <v>#N/A</v>
      </c>
      <c r="H67" s="135" t="e">
        <f>NA()</f>
        <v>#N/A</v>
      </c>
      <c r="I67" s="135">
        <f>IF(ISNUMBER('将来負担比率（分子）の構造'!K$52), IF('将来負担比率（分子）の構造'!K$52 &lt; 0, 0, '将来負担比率（分子）の構造'!K$52), NA())</f>
        <v>1583</v>
      </c>
      <c r="J67" s="135" t="e">
        <f>NA()</f>
        <v>#N/A</v>
      </c>
      <c r="K67" s="135" t="e">
        <f>NA()</f>
        <v>#N/A</v>
      </c>
      <c r="L67" s="135">
        <f>IF(ISNUMBER('将来負担比率（分子）の構造'!L$52), IF('将来負担比率（分子）の構造'!L$52 &lt; 0, 0, '将来負担比率（分子）の構造'!L$52), NA())</f>
        <v>2632</v>
      </c>
      <c r="M67" s="135" t="e">
        <f>NA()</f>
        <v>#N/A</v>
      </c>
      <c r="N67" s="135" t="e">
        <f>NA()</f>
        <v>#N/A</v>
      </c>
      <c r="O67" s="135">
        <f>IF(ISNUMBER('将来負担比率（分子）の構造'!M$52), IF('将来負担比率（分子）の構造'!M$52 &lt; 0, 0, '将来負担比率（分子）の構造'!M$52), NA())</f>
        <v>2480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205</v>
      </c>
      <c r="C5" s="610"/>
      <c r="D5" s="610"/>
      <c r="E5" s="610"/>
      <c r="F5" s="610"/>
      <c r="G5" s="610"/>
      <c r="H5" s="610"/>
      <c r="I5" s="610"/>
      <c r="J5" s="610"/>
      <c r="K5" s="610"/>
      <c r="L5" s="610"/>
      <c r="M5" s="610"/>
      <c r="N5" s="610"/>
      <c r="O5" s="610"/>
      <c r="P5" s="610"/>
      <c r="Q5" s="611"/>
      <c r="R5" s="612">
        <v>4891694</v>
      </c>
      <c r="S5" s="613"/>
      <c r="T5" s="613"/>
      <c r="U5" s="613"/>
      <c r="V5" s="613"/>
      <c r="W5" s="613"/>
      <c r="X5" s="613"/>
      <c r="Y5" s="614"/>
      <c r="Z5" s="615">
        <v>20.100000000000001</v>
      </c>
      <c r="AA5" s="615"/>
      <c r="AB5" s="615"/>
      <c r="AC5" s="615"/>
      <c r="AD5" s="616">
        <v>4891694</v>
      </c>
      <c r="AE5" s="616"/>
      <c r="AF5" s="616"/>
      <c r="AG5" s="616"/>
      <c r="AH5" s="616"/>
      <c r="AI5" s="616"/>
      <c r="AJ5" s="616"/>
      <c r="AK5" s="616"/>
      <c r="AL5" s="617">
        <v>39.1</v>
      </c>
      <c r="AM5" s="618"/>
      <c r="AN5" s="618"/>
      <c r="AO5" s="619"/>
      <c r="AP5" s="609" t="s">
        <v>206</v>
      </c>
      <c r="AQ5" s="610"/>
      <c r="AR5" s="610"/>
      <c r="AS5" s="610"/>
      <c r="AT5" s="610"/>
      <c r="AU5" s="610"/>
      <c r="AV5" s="610"/>
      <c r="AW5" s="610"/>
      <c r="AX5" s="610"/>
      <c r="AY5" s="610"/>
      <c r="AZ5" s="610"/>
      <c r="BA5" s="610"/>
      <c r="BB5" s="610"/>
      <c r="BC5" s="610"/>
      <c r="BD5" s="610"/>
      <c r="BE5" s="610"/>
      <c r="BF5" s="611"/>
      <c r="BG5" s="623">
        <v>4891694</v>
      </c>
      <c r="BH5" s="624"/>
      <c r="BI5" s="624"/>
      <c r="BJ5" s="624"/>
      <c r="BK5" s="624"/>
      <c r="BL5" s="624"/>
      <c r="BM5" s="624"/>
      <c r="BN5" s="625"/>
      <c r="BO5" s="626">
        <v>100</v>
      </c>
      <c r="BP5" s="626"/>
      <c r="BQ5" s="626"/>
      <c r="BR5" s="626"/>
      <c r="BS5" s="627" t="s">
        <v>207</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208</v>
      </c>
      <c r="CS5" s="606"/>
      <c r="CT5" s="606"/>
      <c r="CU5" s="606"/>
      <c r="CV5" s="606"/>
      <c r="CW5" s="606"/>
      <c r="CX5" s="606"/>
      <c r="CY5" s="607"/>
      <c r="CZ5" s="605" t="s">
        <v>199</v>
      </c>
      <c r="DA5" s="606"/>
      <c r="DB5" s="606"/>
      <c r="DC5" s="607"/>
      <c r="DD5" s="605" t="s">
        <v>209</v>
      </c>
      <c r="DE5" s="606"/>
      <c r="DF5" s="606"/>
      <c r="DG5" s="606"/>
      <c r="DH5" s="606"/>
      <c r="DI5" s="606"/>
      <c r="DJ5" s="606"/>
      <c r="DK5" s="606"/>
      <c r="DL5" s="606"/>
      <c r="DM5" s="606"/>
      <c r="DN5" s="606"/>
      <c r="DO5" s="606"/>
      <c r="DP5" s="607"/>
      <c r="DQ5" s="605" t="s">
        <v>210</v>
      </c>
      <c r="DR5" s="606"/>
      <c r="DS5" s="606"/>
      <c r="DT5" s="606"/>
      <c r="DU5" s="606"/>
      <c r="DV5" s="606"/>
      <c r="DW5" s="606"/>
      <c r="DX5" s="606"/>
      <c r="DY5" s="606"/>
      <c r="DZ5" s="606"/>
      <c r="EA5" s="606"/>
      <c r="EB5" s="606"/>
      <c r="EC5" s="607"/>
    </row>
    <row r="6" spans="2:143" ht="11.25" customHeight="1">
      <c r="B6" s="620" t="s">
        <v>211</v>
      </c>
      <c r="C6" s="621"/>
      <c r="D6" s="621"/>
      <c r="E6" s="621"/>
      <c r="F6" s="621"/>
      <c r="G6" s="621"/>
      <c r="H6" s="621"/>
      <c r="I6" s="621"/>
      <c r="J6" s="621"/>
      <c r="K6" s="621"/>
      <c r="L6" s="621"/>
      <c r="M6" s="621"/>
      <c r="N6" s="621"/>
      <c r="O6" s="621"/>
      <c r="P6" s="621"/>
      <c r="Q6" s="622"/>
      <c r="R6" s="623">
        <v>391578</v>
      </c>
      <c r="S6" s="624"/>
      <c r="T6" s="624"/>
      <c r="U6" s="624"/>
      <c r="V6" s="624"/>
      <c r="W6" s="624"/>
      <c r="X6" s="624"/>
      <c r="Y6" s="625"/>
      <c r="Z6" s="626">
        <v>1.6</v>
      </c>
      <c r="AA6" s="626"/>
      <c r="AB6" s="626"/>
      <c r="AC6" s="626"/>
      <c r="AD6" s="627">
        <v>391578</v>
      </c>
      <c r="AE6" s="627"/>
      <c r="AF6" s="627"/>
      <c r="AG6" s="627"/>
      <c r="AH6" s="627"/>
      <c r="AI6" s="627"/>
      <c r="AJ6" s="627"/>
      <c r="AK6" s="627"/>
      <c r="AL6" s="628">
        <v>3.1</v>
      </c>
      <c r="AM6" s="629"/>
      <c r="AN6" s="629"/>
      <c r="AO6" s="630"/>
      <c r="AP6" s="620" t="s">
        <v>212</v>
      </c>
      <c r="AQ6" s="621"/>
      <c r="AR6" s="621"/>
      <c r="AS6" s="621"/>
      <c r="AT6" s="621"/>
      <c r="AU6" s="621"/>
      <c r="AV6" s="621"/>
      <c r="AW6" s="621"/>
      <c r="AX6" s="621"/>
      <c r="AY6" s="621"/>
      <c r="AZ6" s="621"/>
      <c r="BA6" s="621"/>
      <c r="BB6" s="621"/>
      <c r="BC6" s="621"/>
      <c r="BD6" s="621"/>
      <c r="BE6" s="621"/>
      <c r="BF6" s="622"/>
      <c r="BG6" s="623">
        <v>4891694</v>
      </c>
      <c r="BH6" s="624"/>
      <c r="BI6" s="624"/>
      <c r="BJ6" s="624"/>
      <c r="BK6" s="624"/>
      <c r="BL6" s="624"/>
      <c r="BM6" s="624"/>
      <c r="BN6" s="625"/>
      <c r="BO6" s="626">
        <v>100</v>
      </c>
      <c r="BP6" s="626"/>
      <c r="BQ6" s="626"/>
      <c r="BR6" s="626"/>
      <c r="BS6" s="627" t="s">
        <v>207</v>
      </c>
      <c r="BT6" s="627"/>
      <c r="BU6" s="627"/>
      <c r="BV6" s="627"/>
      <c r="BW6" s="627"/>
      <c r="BX6" s="627"/>
      <c r="BY6" s="627"/>
      <c r="BZ6" s="627"/>
      <c r="CA6" s="627"/>
      <c r="CB6" s="631"/>
      <c r="CD6" s="634" t="s">
        <v>213</v>
      </c>
      <c r="CE6" s="635"/>
      <c r="CF6" s="635"/>
      <c r="CG6" s="635"/>
      <c r="CH6" s="635"/>
      <c r="CI6" s="635"/>
      <c r="CJ6" s="635"/>
      <c r="CK6" s="635"/>
      <c r="CL6" s="635"/>
      <c r="CM6" s="635"/>
      <c r="CN6" s="635"/>
      <c r="CO6" s="635"/>
      <c r="CP6" s="635"/>
      <c r="CQ6" s="636"/>
      <c r="CR6" s="623">
        <v>217175</v>
      </c>
      <c r="CS6" s="624"/>
      <c r="CT6" s="624"/>
      <c r="CU6" s="624"/>
      <c r="CV6" s="624"/>
      <c r="CW6" s="624"/>
      <c r="CX6" s="624"/>
      <c r="CY6" s="625"/>
      <c r="CZ6" s="626">
        <v>0.9</v>
      </c>
      <c r="DA6" s="626"/>
      <c r="DB6" s="626"/>
      <c r="DC6" s="626"/>
      <c r="DD6" s="632" t="s">
        <v>207</v>
      </c>
      <c r="DE6" s="624"/>
      <c r="DF6" s="624"/>
      <c r="DG6" s="624"/>
      <c r="DH6" s="624"/>
      <c r="DI6" s="624"/>
      <c r="DJ6" s="624"/>
      <c r="DK6" s="624"/>
      <c r="DL6" s="624"/>
      <c r="DM6" s="624"/>
      <c r="DN6" s="624"/>
      <c r="DO6" s="624"/>
      <c r="DP6" s="625"/>
      <c r="DQ6" s="632">
        <v>217175</v>
      </c>
      <c r="DR6" s="624"/>
      <c r="DS6" s="624"/>
      <c r="DT6" s="624"/>
      <c r="DU6" s="624"/>
      <c r="DV6" s="624"/>
      <c r="DW6" s="624"/>
      <c r="DX6" s="624"/>
      <c r="DY6" s="624"/>
      <c r="DZ6" s="624"/>
      <c r="EA6" s="624"/>
      <c r="EB6" s="624"/>
      <c r="EC6" s="633"/>
    </row>
    <row r="7" spans="2:143" ht="11.25" customHeight="1">
      <c r="B7" s="620" t="s">
        <v>214</v>
      </c>
      <c r="C7" s="621"/>
      <c r="D7" s="621"/>
      <c r="E7" s="621"/>
      <c r="F7" s="621"/>
      <c r="G7" s="621"/>
      <c r="H7" s="621"/>
      <c r="I7" s="621"/>
      <c r="J7" s="621"/>
      <c r="K7" s="621"/>
      <c r="L7" s="621"/>
      <c r="M7" s="621"/>
      <c r="N7" s="621"/>
      <c r="O7" s="621"/>
      <c r="P7" s="621"/>
      <c r="Q7" s="622"/>
      <c r="R7" s="623">
        <v>6606</v>
      </c>
      <c r="S7" s="624"/>
      <c r="T7" s="624"/>
      <c r="U7" s="624"/>
      <c r="V7" s="624"/>
      <c r="W7" s="624"/>
      <c r="X7" s="624"/>
      <c r="Y7" s="625"/>
      <c r="Z7" s="626">
        <v>0</v>
      </c>
      <c r="AA7" s="626"/>
      <c r="AB7" s="626"/>
      <c r="AC7" s="626"/>
      <c r="AD7" s="627">
        <v>6606</v>
      </c>
      <c r="AE7" s="627"/>
      <c r="AF7" s="627"/>
      <c r="AG7" s="627"/>
      <c r="AH7" s="627"/>
      <c r="AI7" s="627"/>
      <c r="AJ7" s="627"/>
      <c r="AK7" s="627"/>
      <c r="AL7" s="628">
        <v>0.1</v>
      </c>
      <c r="AM7" s="629"/>
      <c r="AN7" s="629"/>
      <c r="AO7" s="630"/>
      <c r="AP7" s="620" t="s">
        <v>215</v>
      </c>
      <c r="AQ7" s="621"/>
      <c r="AR7" s="621"/>
      <c r="AS7" s="621"/>
      <c r="AT7" s="621"/>
      <c r="AU7" s="621"/>
      <c r="AV7" s="621"/>
      <c r="AW7" s="621"/>
      <c r="AX7" s="621"/>
      <c r="AY7" s="621"/>
      <c r="AZ7" s="621"/>
      <c r="BA7" s="621"/>
      <c r="BB7" s="621"/>
      <c r="BC7" s="621"/>
      <c r="BD7" s="621"/>
      <c r="BE7" s="621"/>
      <c r="BF7" s="622"/>
      <c r="BG7" s="623">
        <v>2184653</v>
      </c>
      <c r="BH7" s="624"/>
      <c r="BI7" s="624"/>
      <c r="BJ7" s="624"/>
      <c r="BK7" s="624"/>
      <c r="BL7" s="624"/>
      <c r="BM7" s="624"/>
      <c r="BN7" s="625"/>
      <c r="BO7" s="626">
        <v>44.7</v>
      </c>
      <c r="BP7" s="626"/>
      <c r="BQ7" s="626"/>
      <c r="BR7" s="626"/>
      <c r="BS7" s="627" t="s">
        <v>207</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6882590</v>
      </c>
      <c r="CS7" s="624"/>
      <c r="CT7" s="624"/>
      <c r="CU7" s="624"/>
      <c r="CV7" s="624"/>
      <c r="CW7" s="624"/>
      <c r="CX7" s="624"/>
      <c r="CY7" s="625"/>
      <c r="CZ7" s="626">
        <v>29.6</v>
      </c>
      <c r="DA7" s="626"/>
      <c r="DB7" s="626"/>
      <c r="DC7" s="626"/>
      <c r="DD7" s="632">
        <v>4244859</v>
      </c>
      <c r="DE7" s="624"/>
      <c r="DF7" s="624"/>
      <c r="DG7" s="624"/>
      <c r="DH7" s="624"/>
      <c r="DI7" s="624"/>
      <c r="DJ7" s="624"/>
      <c r="DK7" s="624"/>
      <c r="DL7" s="624"/>
      <c r="DM7" s="624"/>
      <c r="DN7" s="624"/>
      <c r="DO7" s="624"/>
      <c r="DP7" s="625"/>
      <c r="DQ7" s="632">
        <v>2624222</v>
      </c>
      <c r="DR7" s="624"/>
      <c r="DS7" s="624"/>
      <c r="DT7" s="624"/>
      <c r="DU7" s="624"/>
      <c r="DV7" s="624"/>
      <c r="DW7" s="624"/>
      <c r="DX7" s="624"/>
      <c r="DY7" s="624"/>
      <c r="DZ7" s="624"/>
      <c r="EA7" s="624"/>
      <c r="EB7" s="624"/>
      <c r="EC7" s="633"/>
    </row>
    <row r="8" spans="2:143" ht="11.25" customHeight="1">
      <c r="B8" s="620" t="s">
        <v>217</v>
      </c>
      <c r="C8" s="621"/>
      <c r="D8" s="621"/>
      <c r="E8" s="621"/>
      <c r="F8" s="621"/>
      <c r="G8" s="621"/>
      <c r="H8" s="621"/>
      <c r="I8" s="621"/>
      <c r="J8" s="621"/>
      <c r="K8" s="621"/>
      <c r="L8" s="621"/>
      <c r="M8" s="621"/>
      <c r="N8" s="621"/>
      <c r="O8" s="621"/>
      <c r="P8" s="621"/>
      <c r="Q8" s="622"/>
      <c r="R8" s="623">
        <v>24837</v>
      </c>
      <c r="S8" s="624"/>
      <c r="T8" s="624"/>
      <c r="U8" s="624"/>
      <c r="V8" s="624"/>
      <c r="W8" s="624"/>
      <c r="X8" s="624"/>
      <c r="Y8" s="625"/>
      <c r="Z8" s="626">
        <v>0.1</v>
      </c>
      <c r="AA8" s="626"/>
      <c r="AB8" s="626"/>
      <c r="AC8" s="626"/>
      <c r="AD8" s="627">
        <v>24837</v>
      </c>
      <c r="AE8" s="627"/>
      <c r="AF8" s="627"/>
      <c r="AG8" s="627"/>
      <c r="AH8" s="627"/>
      <c r="AI8" s="627"/>
      <c r="AJ8" s="627"/>
      <c r="AK8" s="627"/>
      <c r="AL8" s="628">
        <v>0.2</v>
      </c>
      <c r="AM8" s="629"/>
      <c r="AN8" s="629"/>
      <c r="AO8" s="630"/>
      <c r="AP8" s="620" t="s">
        <v>218</v>
      </c>
      <c r="AQ8" s="621"/>
      <c r="AR8" s="621"/>
      <c r="AS8" s="621"/>
      <c r="AT8" s="621"/>
      <c r="AU8" s="621"/>
      <c r="AV8" s="621"/>
      <c r="AW8" s="621"/>
      <c r="AX8" s="621"/>
      <c r="AY8" s="621"/>
      <c r="AZ8" s="621"/>
      <c r="BA8" s="621"/>
      <c r="BB8" s="621"/>
      <c r="BC8" s="621"/>
      <c r="BD8" s="621"/>
      <c r="BE8" s="621"/>
      <c r="BF8" s="622"/>
      <c r="BG8" s="623">
        <v>72724</v>
      </c>
      <c r="BH8" s="624"/>
      <c r="BI8" s="624"/>
      <c r="BJ8" s="624"/>
      <c r="BK8" s="624"/>
      <c r="BL8" s="624"/>
      <c r="BM8" s="624"/>
      <c r="BN8" s="625"/>
      <c r="BO8" s="626">
        <v>1.5</v>
      </c>
      <c r="BP8" s="626"/>
      <c r="BQ8" s="626"/>
      <c r="BR8" s="626"/>
      <c r="BS8" s="632" t="s">
        <v>108</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5745432</v>
      </c>
      <c r="CS8" s="624"/>
      <c r="CT8" s="624"/>
      <c r="CU8" s="624"/>
      <c r="CV8" s="624"/>
      <c r="CW8" s="624"/>
      <c r="CX8" s="624"/>
      <c r="CY8" s="625"/>
      <c r="CZ8" s="626">
        <v>24.7</v>
      </c>
      <c r="DA8" s="626"/>
      <c r="DB8" s="626"/>
      <c r="DC8" s="626"/>
      <c r="DD8" s="632">
        <v>39209</v>
      </c>
      <c r="DE8" s="624"/>
      <c r="DF8" s="624"/>
      <c r="DG8" s="624"/>
      <c r="DH8" s="624"/>
      <c r="DI8" s="624"/>
      <c r="DJ8" s="624"/>
      <c r="DK8" s="624"/>
      <c r="DL8" s="624"/>
      <c r="DM8" s="624"/>
      <c r="DN8" s="624"/>
      <c r="DO8" s="624"/>
      <c r="DP8" s="625"/>
      <c r="DQ8" s="632">
        <v>3237745</v>
      </c>
      <c r="DR8" s="624"/>
      <c r="DS8" s="624"/>
      <c r="DT8" s="624"/>
      <c r="DU8" s="624"/>
      <c r="DV8" s="624"/>
      <c r="DW8" s="624"/>
      <c r="DX8" s="624"/>
      <c r="DY8" s="624"/>
      <c r="DZ8" s="624"/>
      <c r="EA8" s="624"/>
      <c r="EB8" s="624"/>
      <c r="EC8" s="633"/>
    </row>
    <row r="9" spans="2:143" ht="11.25" customHeight="1">
      <c r="B9" s="620" t="s">
        <v>220</v>
      </c>
      <c r="C9" s="621"/>
      <c r="D9" s="621"/>
      <c r="E9" s="621"/>
      <c r="F9" s="621"/>
      <c r="G9" s="621"/>
      <c r="H9" s="621"/>
      <c r="I9" s="621"/>
      <c r="J9" s="621"/>
      <c r="K9" s="621"/>
      <c r="L9" s="621"/>
      <c r="M9" s="621"/>
      <c r="N9" s="621"/>
      <c r="O9" s="621"/>
      <c r="P9" s="621"/>
      <c r="Q9" s="622"/>
      <c r="R9" s="623">
        <v>24121</v>
      </c>
      <c r="S9" s="624"/>
      <c r="T9" s="624"/>
      <c r="U9" s="624"/>
      <c r="V9" s="624"/>
      <c r="W9" s="624"/>
      <c r="X9" s="624"/>
      <c r="Y9" s="625"/>
      <c r="Z9" s="626">
        <v>0.1</v>
      </c>
      <c r="AA9" s="626"/>
      <c r="AB9" s="626"/>
      <c r="AC9" s="626"/>
      <c r="AD9" s="627">
        <v>24121</v>
      </c>
      <c r="AE9" s="627"/>
      <c r="AF9" s="627"/>
      <c r="AG9" s="627"/>
      <c r="AH9" s="627"/>
      <c r="AI9" s="627"/>
      <c r="AJ9" s="627"/>
      <c r="AK9" s="627"/>
      <c r="AL9" s="628">
        <v>0.2</v>
      </c>
      <c r="AM9" s="629"/>
      <c r="AN9" s="629"/>
      <c r="AO9" s="630"/>
      <c r="AP9" s="620" t="s">
        <v>221</v>
      </c>
      <c r="AQ9" s="621"/>
      <c r="AR9" s="621"/>
      <c r="AS9" s="621"/>
      <c r="AT9" s="621"/>
      <c r="AU9" s="621"/>
      <c r="AV9" s="621"/>
      <c r="AW9" s="621"/>
      <c r="AX9" s="621"/>
      <c r="AY9" s="621"/>
      <c r="AZ9" s="621"/>
      <c r="BA9" s="621"/>
      <c r="BB9" s="621"/>
      <c r="BC9" s="621"/>
      <c r="BD9" s="621"/>
      <c r="BE9" s="621"/>
      <c r="BF9" s="622"/>
      <c r="BG9" s="623">
        <v>1634678</v>
      </c>
      <c r="BH9" s="624"/>
      <c r="BI9" s="624"/>
      <c r="BJ9" s="624"/>
      <c r="BK9" s="624"/>
      <c r="BL9" s="624"/>
      <c r="BM9" s="624"/>
      <c r="BN9" s="625"/>
      <c r="BO9" s="626">
        <v>33.4</v>
      </c>
      <c r="BP9" s="626"/>
      <c r="BQ9" s="626"/>
      <c r="BR9" s="626"/>
      <c r="BS9" s="632" t="s">
        <v>108</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1457461</v>
      </c>
      <c r="CS9" s="624"/>
      <c r="CT9" s="624"/>
      <c r="CU9" s="624"/>
      <c r="CV9" s="624"/>
      <c r="CW9" s="624"/>
      <c r="CX9" s="624"/>
      <c r="CY9" s="625"/>
      <c r="CZ9" s="626">
        <v>6.3</v>
      </c>
      <c r="DA9" s="626"/>
      <c r="DB9" s="626"/>
      <c r="DC9" s="626"/>
      <c r="DD9" s="632">
        <v>61378</v>
      </c>
      <c r="DE9" s="624"/>
      <c r="DF9" s="624"/>
      <c r="DG9" s="624"/>
      <c r="DH9" s="624"/>
      <c r="DI9" s="624"/>
      <c r="DJ9" s="624"/>
      <c r="DK9" s="624"/>
      <c r="DL9" s="624"/>
      <c r="DM9" s="624"/>
      <c r="DN9" s="624"/>
      <c r="DO9" s="624"/>
      <c r="DP9" s="625"/>
      <c r="DQ9" s="632">
        <v>1418934</v>
      </c>
      <c r="DR9" s="624"/>
      <c r="DS9" s="624"/>
      <c r="DT9" s="624"/>
      <c r="DU9" s="624"/>
      <c r="DV9" s="624"/>
      <c r="DW9" s="624"/>
      <c r="DX9" s="624"/>
      <c r="DY9" s="624"/>
      <c r="DZ9" s="624"/>
      <c r="EA9" s="624"/>
      <c r="EB9" s="624"/>
      <c r="EC9" s="633"/>
    </row>
    <row r="10" spans="2:143" ht="11.25" customHeight="1">
      <c r="B10" s="620" t="s">
        <v>223</v>
      </c>
      <c r="C10" s="621"/>
      <c r="D10" s="621"/>
      <c r="E10" s="621"/>
      <c r="F10" s="621"/>
      <c r="G10" s="621"/>
      <c r="H10" s="621"/>
      <c r="I10" s="621"/>
      <c r="J10" s="621"/>
      <c r="K10" s="621"/>
      <c r="L10" s="621"/>
      <c r="M10" s="621"/>
      <c r="N10" s="621"/>
      <c r="O10" s="621"/>
      <c r="P10" s="621"/>
      <c r="Q10" s="622"/>
      <c r="R10" s="623">
        <v>776641</v>
      </c>
      <c r="S10" s="624"/>
      <c r="T10" s="624"/>
      <c r="U10" s="624"/>
      <c r="V10" s="624"/>
      <c r="W10" s="624"/>
      <c r="X10" s="624"/>
      <c r="Y10" s="625"/>
      <c r="Z10" s="626">
        <v>3.2</v>
      </c>
      <c r="AA10" s="626"/>
      <c r="AB10" s="626"/>
      <c r="AC10" s="626"/>
      <c r="AD10" s="627">
        <v>776641</v>
      </c>
      <c r="AE10" s="627"/>
      <c r="AF10" s="627"/>
      <c r="AG10" s="627"/>
      <c r="AH10" s="627"/>
      <c r="AI10" s="627"/>
      <c r="AJ10" s="627"/>
      <c r="AK10" s="627"/>
      <c r="AL10" s="628">
        <v>6.2</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130074</v>
      </c>
      <c r="BH10" s="624"/>
      <c r="BI10" s="624"/>
      <c r="BJ10" s="624"/>
      <c r="BK10" s="624"/>
      <c r="BL10" s="624"/>
      <c r="BM10" s="624"/>
      <c r="BN10" s="625"/>
      <c r="BO10" s="626">
        <v>2.7</v>
      </c>
      <c r="BP10" s="626"/>
      <c r="BQ10" s="626"/>
      <c r="BR10" s="626"/>
      <c r="BS10" s="632" t="s">
        <v>108</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t="s">
        <v>108</v>
      </c>
      <c r="CS10" s="624"/>
      <c r="CT10" s="624"/>
      <c r="CU10" s="624"/>
      <c r="CV10" s="624"/>
      <c r="CW10" s="624"/>
      <c r="CX10" s="624"/>
      <c r="CY10" s="625"/>
      <c r="CZ10" s="626" t="s">
        <v>108</v>
      </c>
      <c r="DA10" s="626"/>
      <c r="DB10" s="626"/>
      <c r="DC10" s="626"/>
      <c r="DD10" s="632" t="s">
        <v>108</v>
      </c>
      <c r="DE10" s="624"/>
      <c r="DF10" s="624"/>
      <c r="DG10" s="624"/>
      <c r="DH10" s="624"/>
      <c r="DI10" s="624"/>
      <c r="DJ10" s="624"/>
      <c r="DK10" s="624"/>
      <c r="DL10" s="624"/>
      <c r="DM10" s="624"/>
      <c r="DN10" s="624"/>
      <c r="DO10" s="624"/>
      <c r="DP10" s="625"/>
      <c r="DQ10" s="632" t="s">
        <v>108</v>
      </c>
      <c r="DR10" s="624"/>
      <c r="DS10" s="624"/>
      <c r="DT10" s="624"/>
      <c r="DU10" s="624"/>
      <c r="DV10" s="624"/>
      <c r="DW10" s="624"/>
      <c r="DX10" s="624"/>
      <c r="DY10" s="624"/>
      <c r="DZ10" s="624"/>
      <c r="EA10" s="624"/>
      <c r="EB10" s="624"/>
      <c r="EC10" s="633"/>
    </row>
    <row r="11" spans="2:143" ht="11.25" customHeight="1">
      <c r="B11" s="620" t="s">
        <v>226</v>
      </c>
      <c r="C11" s="621"/>
      <c r="D11" s="621"/>
      <c r="E11" s="621"/>
      <c r="F11" s="621"/>
      <c r="G11" s="621"/>
      <c r="H11" s="621"/>
      <c r="I11" s="621"/>
      <c r="J11" s="621"/>
      <c r="K11" s="621"/>
      <c r="L11" s="621"/>
      <c r="M11" s="621"/>
      <c r="N11" s="621"/>
      <c r="O11" s="621"/>
      <c r="P11" s="621"/>
      <c r="Q11" s="622"/>
      <c r="R11" s="623">
        <v>234449</v>
      </c>
      <c r="S11" s="624"/>
      <c r="T11" s="624"/>
      <c r="U11" s="624"/>
      <c r="V11" s="624"/>
      <c r="W11" s="624"/>
      <c r="X11" s="624"/>
      <c r="Y11" s="625"/>
      <c r="Z11" s="626">
        <v>1</v>
      </c>
      <c r="AA11" s="626"/>
      <c r="AB11" s="626"/>
      <c r="AC11" s="626"/>
      <c r="AD11" s="627">
        <v>234449</v>
      </c>
      <c r="AE11" s="627"/>
      <c r="AF11" s="627"/>
      <c r="AG11" s="627"/>
      <c r="AH11" s="627"/>
      <c r="AI11" s="627"/>
      <c r="AJ11" s="627"/>
      <c r="AK11" s="627"/>
      <c r="AL11" s="628">
        <v>1.9</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347177</v>
      </c>
      <c r="BH11" s="624"/>
      <c r="BI11" s="624"/>
      <c r="BJ11" s="624"/>
      <c r="BK11" s="624"/>
      <c r="BL11" s="624"/>
      <c r="BM11" s="624"/>
      <c r="BN11" s="625"/>
      <c r="BO11" s="626">
        <v>7.1</v>
      </c>
      <c r="BP11" s="626"/>
      <c r="BQ11" s="626"/>
      <c r="BR11" s="626"/>
      <c r="BS11" s="632" t="s">
        <v>108</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1584640</v>
      </c>
      <c r="CS11" s="624"/>
      <c r="CT11" s="624"/>
      <c r="CU11" s="624"/>
      <c r="CV11" s="624"/>
      <c r="CW11" s="624"/>
      <c r="CX11" s="624"/>
      <c r="CY11" s="625"/>
      <c r="CZ11" s="626">
        <v>6.8</v>
      </c>
      <c r="DA11" s="626"/>
      <c r="DB11" s="626"/>
      <c r="DC11" s="626"/>
      <c r="DD11" s="632">
        <v>135548</v>
      </c>
      <c r="DE11" s="624"/>
      <c r="DF11" s="624"/>
      <c r="DG11" s="624"/>
      <c r="DH11" s="624"/>
      <c r="DI11" s="624"/>
      <c r="DJ11" s="624"/>
      <c r="DK11" s="624"/>
      <c r="DL11" s="624"/>
      <c r="DM11" s="624"/>
      <c r="DN11" s="624"/>
      <c r="DO11" s="624"/>
      <c r="DP11" s="625"/>
      <c r="DQ11" s="632">
        <v>838599</v>
      </c>
      <c r="DR11" s="624"/>
      <c r="DS11" s="624"/>
      <c r="DT11" s="624"/>
      <c r="DU11" s="624"/>
      <c r="DV11" s="624"/>
      <c r="DW11" s="624"/>
      <c r="DX11" s="624"/>
      <c r="DY11" s="624"/>
      <c r="DZ11" s="624"/>
      <c r="EA11" s="624"/>
      <c r="EB11" s="624"/>
      <c r="EC11" s="633"/>
    </row>
    <row r="12" spans="2:143" ht="11.25" customHeight="1">
      <c r="B12" s="620" t="s">
        <v>229</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2220739</v>
      </c>
      <c r="BH12" s="624"/>
      <c r="BI12" s="624"/>
      <c r="BJ12" s="624"/>
      <c r="BK12" s="624"/>
      <c r="BL12" s="624"/>
      <c r="BM12" s="624"/>
      <c r="BN12" s="625"/>
      <c r="BO12" s="626">
        <v>45.4</v>
      </c>
      <c r="BP12" s="626"/>
      <c r="BQ12" s="626"/>
      <c r="BR12" s="626"/>
      <c r="BS12" s="632" t="s">
        <v>108</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206767</v>
      </c>
      <c r="CS12" s="624"/>
      <c r="CT12" s="624"/>
      <c r="CU12" s="624"/>
      <c r="CV12" s="624"/>
      <c r="CW12" s="624"/>
      <c r="CX12" s="624"/>
      <c r="CY12" s="625"/>
      <c r="CZ12" s="626">
        <v>0.9</v>
      </c>
      <c r="DA12" s="626"/>
      <c r="DB12" s="626"/>
      <c r="DC12" s="626"/>
      <c r="DD12" s="632" t="s">
        <v>108</v>
      </c>
      <c r="DE12" s="624"/>
      <c r="DF12" s="624"/>
      <c r="DG12" s="624"/>
      <c r="DH12" s="624"/>
      <c r="DI12" s="624"/>
      <c r="DJ12" s="624"/>
      <c r="DK12" s="624"/>
      <c r="DL12" s="624"/>
      <c r="DM12" s="624"/>
      <c r="DN12" s="624"/>
      <c r="DO12" s="624"/>
      <c r="DP12" s="625"/>
      <c r="DQ12" s="632">
        <v>193514</v>
      </c>
      <c r="DR12" s="624"/>
      <c r="DS12" s="624"/>
      <c r="DT12" s="624"/>
      <c r="DU12" s="624"/>
      <c r="DV12" s="624"/>
      <c r="DW12" s="624"/>
      <c r="DX12" s="624"/>
      <c r="DY12" s="624"/>
      <c r="DZ12" s="624"/>
      <c r="EA12" s="624"/>
      <c r="EB12" s="624"/>
      <c r="EC12" s="633"/>
    </row>
    <row r="13" spans="2:143" ht="11.25" customHeight="1">
      <c r="B13" s="620" t="s">
        <v>232</v>
      </c>
      <c r="C13" s="621"/>
      <c r="D13" s="621"/>
      <c r="E13" s="621"/>
      <c r="F13" s="621"/>
      <c r="G13" s="621"/>
      <c r="H13" s="621"/>
      <c r="I13" s="621"/>
      <c r="J13" s="621"/>
      <c r="K13" s="621"/>
      <c r="L13" s="621"/>
      <c r="M13" s="621"/>
      <c r="N13" s="621"/>
      <c r="O13" s="621"/>
      <c r="P13" s="621"/>
      <c r="Q13" s="622"/>
      <c r="R13" s="623">
        <v>71517</v>
      </c>
      <c r="S13" s="624"/>
      <c r="T13" s="624"/>
      <c r="U13" s="624"/>
      <c r="V13" s="624"/>
      <c r="W13" s="624"/>
      <c r="X13" s="624"/>
      <c r="Y13" s="625"/>
      <c r="Z13" s="626">
        <v>0.3</v>
      </c>
      <c r="AA13" s="626"/>
      <c r="AB13" s="626"/>
      <c r="AC13" s="626"/>
      <c r="AD13" s="627">
        <v>71517</v>
      </c>
      <c r="AE13" s="627"/>
      <c r="AF13" s="627"/>
      <c r="AG13" s="627"/>
      <c r="AH13" s="627"/>
      <c r="AI13" s="627"/>
      <c r="AJ13" s="627"/>
      <c r="AK13" s="627"/>
      <c r="AL13" s="628">
        <v>0.6</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2217233</v>
      </c>
      <c r="BH13" s="624"/>
      <c r="BI13" s="624"/>
      <c r="BJ13" s="624"/>
      <c r="BK13" s="624"/>
      <c r="BL13" s="624"/>
      <c r="BM13" s="624"/>
      <c r="BN13" s="625"/>
      <c r="BO13" s="626">
        <v>45.3</v>
      </c>
      <c r="BP13" s="626"/>
      <c r="BQ13" s="626"/>
      <c r="BR13" s="626"/>
      <c r="BS13" s="632" t="s">
        <v>108</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2407580</v>
      </c>
      <c r="CS13" s="624"/>
      <c r="CT13" s="624"/>
      <c r="CU13" s="624"/>
      <c r="CV13" s="624"/>
      <c r="CW13" s="624"/>
      <c r="CX13" s="624"/>
      <c r="CY13" s="625"/>
      <c r="CZ13" s="626">
        <v>10.4</v>
      </c>
      <c r="DA13" s="626"/>
      <c r="DB13" s="626"/>
      <c r="DC13" s="626"/>
      <c r="DD13" s="632">
        <v>1312875</v>
      </c>
      <c r="DE13" s="624"/>
      <c r="DF13" s="624"/>
      <c r="DG13" s="624"/>
      <c r="DH13" s="624"/>
      <c r="DI13" s="624"/>
      <c r="DJ13" s="624"/>
      <c r="DK13" s="624"/>
      <c r="DL13" s="624"/>
      <c r="DM13" s="624"/>
      <c r="DN13" s="624"/>
      <c r="DO13" s="624"/>
      <c r="DP13" s="625"/>
      <c r="DQ13" s="632">
        <v>1490111</v>
      </c>
      <c r="DR13" s="624"/>
      <c r="DS13" s="624"/>
      <c r="DT13" s="624"/>
      <c r="DU13" s="624"/>
      <c r="DV13" s="624"/>
      <c r="DW13" s="624"/>
      <c r="DX13" s="624"/>
      <c r="DY13" s="624"/>
      <c r="DZ13" s="624"/>
      <c r="EA13" s="624"/>
      <c r="EB13" s="624"/>
      <c r="EC13" s="633"/>
    </row>
    <row r="14" spans="2:143" ht="11.25" customHeight="1">
      <c r="B14" s="620" t="s">
        <v>235</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107697</v>
      </c>
      <c r="BH14" s="624"/>
      <c r="BI14" s="624"/>
      <c r="BJ14" s="624"/>
      <c r="BK14" s="624"/>
      <c r="BL14" s="624"/>
      <c r="BM14" s="624"/>
      <c r="BN14" s="625"/>
      <c r="BO14" s="626">
        <v>2.2000000000000002</v>
      </c>
      <c r="BP14" s="626"/>
      <c r="BQ14" s="626"/>
      <c r="BR14" s="626"/>
      <c r="BS14" s="632" t="s">
        <v>108</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1005370</v>
      </c>
      <c r="CS14" s="624"/>
      <c r="CT14" s="624"/>
      <c r="CU14" s="624"/>
      <c r="CV14" s="624"/>
      <c r="CW14" s="624"/>
      <c r="CX14" s="624"/>
      <c r="CY14" s="625"/>
      <c r="CZ14" s="626">
        <v>4.3</v>
      </c>
      <c r="DA14" s="626"/>
      <c r="DB14" s="626"/>
      <c r="DC14" s="626"/>
      <c r="DD14" s="632">
        <v>80716</v>
      </c>
      <c r="DE14" s="624"/>
      <c r="DF14" s="624"/>
      <c r="DG14" s="624"/>
      <c r="DH14" s="624"/>
      <c r="DI14" s="624"/>
      <c r="DJ14" s="624"/>
      <c r="DK14" s="624"/>
      <c r="DL14" s="624"/>
      <c r="DM14" s="624"/>
      <c r="DN14" s="624"/>
      <c r="DO14" s="624"/>
      <c r="DP14" s="625"/>
      <c r="DQ14" s="632">
        <v>901811</v>
      </c>
      <c r="DR14" s="624"/>
      <c r="DS14" s="624"/>
      <c r="DT14" s="624"/>
      <c r="DU14" s="624"/>
      <c r="DV14" s="624"/>
      <c r="DW14" s="624"/>
      <c r="DX14" s="624"/>
      <c r="DY14" s="624"/>
      <c r="DZ14" s="624"/>
      <c r="EA14" s="624"/>
      <c r="EB14" s="624"/>
      <c r="EC14" s="633"/>
    </row>
    <row r="15" spans="2:143" ht="11.25" customHeight="1">
      <c r="B15" s="620" t="s">
        <v>238</v>
      </c>
      <c r="C15" s="621"/>
      <c r="D15" s="621"/>
      <c r="E15" s="621"/>
      <c r="F15" s="621"/>
      <c r="G15" s="621"/>
      <c r="H15" s="621"/>
      <c r="I15" s="621"/>
      <c r="J15" s="621"/>
      <c r="K15" s="621"/>
      <c r="L15" s="621"/>
      <c r="M15" s="621"/>
      <c r="N15" s="621"/>
      <c r="O15" s="621"/>
      <c r="P15" s="621"/>
      <c r="Q15" s="622"/>
      <c r="R15" s="623">
        <v>9821</v>
      </c>
      <c r="S15" s="624"/>
      <c r="T15" s="624"/>
      <c r="U15" s="624"/>
      <c r="V15" s="624"/>
      <c r="W15" s="624"/>
      <c r="X15" s="624"/>
      <c r="Y15" s="625"/>
      <c r="Z15" s="626">
        <v>0</v>
      </c>
      <c r="AA15" s="626"/>
      <c r="AB15" s="626"/>
      <c r="AC15" s="626"/>
      <c r="AD15" s="627">
        <v>9821</v>
      </c>
      <c r="AE15" s="627"/>
      <c r="AF15" s="627"/>
      <c r="AG15" s="627"/>
      <c r="AH15" s="627"/>
      <c r="AI15" s="627"/>
      <c r="AJ15" s="627"/>
      <c r="AK15" s="627"/>
      <c r="AL15" s="628">
        <v>0.1</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378605</v>
      </c>
      <c r="BH15" s="624"/>
      <c r="BI15" s="624"/>
      <c r="BJ15" s="624"/>
      <c r="BK15" s="624"/>
      <c r="BL15" s="624"/>
      <c r="BM15" s="624"/>
      <c r="BN15" s="625"/>
      <c r="BO15" s="626">
        <v>7.7</v>
      </c>
      <c r="BP15" s="626"/>
      <c r="BQ15" s="626"/>
      <c r="BR15" s="626"/>
      <c r="BS15" s="632" t="s">
        <v>108</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2113301</v>
      </c>
      <c r="CS15" s="624"/>
      <c r="CT15" s="624"/>
      <c r="CU15" s="624"/>
      <c r="CV15" s="624"/>
      <c r="CW15" s="624"/>
      <c r="CX15" s="624"/>
      <c r="CY15" s="625"/>
      <c r="CZ15" s="626">
        <v>9.1</v>
      </c>
      <c r="DA15" s="626"/>
      <c r="DB15" s="626"/>
      <c r="DC15" s="626"/>
      <c r="DD15" s="632">
        <v>91574</v>
      </c>
      <c r="DE15" s="624"/>
      <c r="DF15" s="624"/>
      <c r="DG15" s="624"/>
      <c r="DH15" s="624"/>
      <c r="DI15" s="624"/>
      <c r="DJ15" s="624"/>
      <c r="DK15" s="624"/>
      <c r="DL15" s="624"/>
      <c r="DM15" s="624"/>
      <c r="DN15" s="624"/>
      <c r="DO15" s="624"/>
      <c r="DP15" s="625"/>
      <c r="DQ15" s="632">
        <v>1836499</v>
      </c>
      <c r="DR15" s="624"/>
      <c r="DS15" s="624"/>
      <c r="DT15" s="624"/>
      <c r="DU15" s="624"/>
      <c r="DV15" s="624"/>
      <c r="DW15" s="624"/>
      <c r="DX15" s="624"/>
      <c r="DY15" s="624"/>
      <c r="DZ15" s="624"/>
      <c r="EA15" s="624"/>
      <c r="EB15" s="624"/>
      <c r="EC15" s="633"/>
    </row>
    <row r="16" spans="2:143" ht="11.25" customHeight="1">
      <c r="B16" s="620" t="s">
        <v>241</v>
      </c>
      <c r="C16" s="621"/>
      <c r="D16" s="621"/>
      <c r="E16" s="621"/>
      <c r="F16" s="621"/>
      <c r="G16" s="621"/>
      <c r="H16" s="621"/>
      <c r="I16" s="621"/>
      <c r="J16" s="621"/>
      <c r="K16" s="621"/>
      <c r="L16" s="621"/>
      <c r="M16" s="621"/>
      <c r="N16" s="621"/>
      <c r="O16" s="621"/>
      <c r="P16" s="621"/>
      <c r="Q16" s="622"/>
      <c r="R16" s="623">
        <v>6572838</v>
      </c>
      <c r="S16" s="624"/>
      <c r="T16" s="624"/>
      <c r="U16" s="624"/>
      <c r="V16" s="624"/>
      <c r="W16" s="624"/>
      <c r="X16" s="624"/>
      <c r="Y16" s="625"/>
      <c r="Z16" s="626">
        <v>27</v>
      </c>
      <c r="AA16" s="626"/>
      <c r="AB16" s="626"/>
      <c r="AC16" s="626"/>
      <c r="AD16" s="627">
        <v>6022723</v>
      </c>
      <c r="AE16" s="627"/>
      <c r="AF16" s="627"/>
      <c r="AG16" s="627"/>
      <c r="AH16" s="627"/>
      <c r="AI16" s="627"/>
      <c r="AJ16" s="627"/>
      <c r="AK16" s="627"/>
      <c r="AL16" s="628">
        <v>48.2</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t="s">
        <v>108</v>
      </c>
      <c r="CS16" s="624"/>
      <c r="CT16" s="624"/>
      <c r="CU16" s="624"/>
      <c r="CV16" s="624"/>
      <c r="CW16" s="624"/>
      <c r="CX16" s="624"/>
      <c r="CY16" s="625"/>
      <c r="CZ16" s="626" t="s">
        <v>108</v>
      </c>
      <c r="DA16" s="626"/>
      <c r="DB16" s="626"/>
      <c r="DC16" s="626"/>
      <c r="DD16" s="632" t="s">
        <v>108</v>
      </c>
      <c r="DE16" s="624"/>
      <c r="DF16" s="624"/>
      <c r="DG16" s="624"/>
      <c r="DH16" s="624"/>
      <c r="DI16" s="624"/>
      <c r="DJ16" s="624"/>
      <c r="DK16" s="624"/>
      <c r="DL16" s="624"/>
      <c r="DM16" s="624"/>
      <c r="DN16" s="624"/>
      <c r="DO16" s="624"/>
      <c r="DP16" s="625"/>
      <c r="DQ16" s="632" t="s">
        <v>108</v>
      </c>
      <c r="DR16" s="624"/>
      <c r="DS16" s="624"/>
      <c r="DT16" s="624"/>
      <c r="DU16" s="624"/>
      <c r="DV16" s="624"/>
      <c r="DW16" s="624"/>
      <c r="DX16" s="624"/>
      <c r="DY16" s="624"/>
      <c r="DZ16" s="624"/>
      <c r="EA16" s="624"/>
      <c r="EB16" s="624"/>
      <c r="EC16" s="633"/>
    </row>
    <row r="17" spans="2:133" ht="11.25" customHeight="1">
      <c r="B17" s="620" t="s">
        <v>244</v>
      </c>
      <c r="C17" s="621"/>
      <c r="D17" s="621"/>
      <c r="E17" s="621"/>
      <c r="F17" s="621"/>
      <c r="G17" s="621"/>
      <c r="H17" s="621"/>
      <c r="I17" s="621"/>
      <c r="J17" s="621"/>
      <c r="K17" s="621"/>
      <c r="L17" s="621"/>
      <c r="M17" s="621"/>
      <c r="N17" s="621"/>
      <c r="O17" s="621"/>
      <c r="P17" s="621"/>
      <c r="Q17" s="622"/>
      <c r="R17" s="623">
        <v>6022723</v>
      </c>
      <c r="S17" s="624"/>
      <c r="T17" s="624"/>
      <c r="U17" s="624"/>
      <c r="V17" s="624"/>
      <c r="W17" s="624"/>
      <c r="X17" s="624"/>
      <c r="Y17" s="625"/>
      <c r="Z17" s="626">
        <v>24.7</v>
      </c>
      <c r="AA17" s="626"/>
      <c r="AB17" s="626"/>
      <c r="AC17" s="626"/>
      <c r="AD17" s="627">
        <v>6022723</v>
      </c>
      <c r="AE17" s="627"/>
      <c r="AF17" s="627"/>
      <c r="AG17" s="627"/>
      <c r="AH17" s="627"/>
      <c r="AI17" s="627"/>
      <c r="AJ17" s="627"/>
      <c r="AK17" s="627"/>
      <c r="AL17" s="628">
        <v>48.2</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1613904</v>
      </c>
      <c r="CS17" s="624"/>
      <c r="CT17" s="624"/>
      <c r="CU17" s="624"/>
      <c r="CV17" s="624"/>
      <c r="CW17" s="624"/>
      <c r="CX17" s="624"/>
      <c r="CY17" s="625"/>
      <c r="CZ17" s="626">
        <v>6.9</v>
      </c>
      <c r="DA17" s="626"/>
      <c r="DB17" s="626"/>
      <c r="DC17" s="626"/>
      <c r="DD17" s="632" t="s">
        <v>108</v>
      </c>
      <c r="DE17" s="624"/>
      <c r="DF17" s="624"/>
      <c r="DG17" s="624"/>
      <c r="DH17" s="624"/>
      <c r="DI17" s="624"/>
      <c r="DJ17" s="624"/>
      <c r="DK17" s="624"/>
      <c r="DL17" s="624"/>
      <c r="DM17" s="624"/>
      <c r="DN17" s="624"/>
      <c r="DO17" s="624"/>
      <c r="DP17" s="625"/>
      <c r="DQ17" s="632">
        <v>1550898</v>
      </c>
      <c r="DR17" s="624"/>
      <c r="DS17" s="624"/>
      <c r="DT17" s="624"/>
      <c r="DU17" s="624"/>
      <c r="DV17" s="624"/>
      <c r="DW17" s="624"/>
      <c r="DX17" s="624"/>
      <c r="DY17" s="624"/>
      <c r="DZ17" s="624"/>
      <c r="EA17" s="624"/>
      <c r="EB17" s="624"/>
      <c r="EC17" s="633"/>
    </row>
    <row r="18" spans="2:133" ht="11.25" customHeight="1">
      <c r="B18" s="620" t="s">
        <v>247</v>
      </c>
      <c r="C18" s="621"/>
      <c r="D18" s="621"/>
      <c r="E18" s="621"/>
      <c r="F18" s="621"/>
      <c r="G18" s="621"/>
      <c r="H18" s="621"/>
      <c r="I18" s="621"/>
      <c r="J18" s="621"/>
      <c r="K18" s="621"/>
      <c r="L18" s="621"/>
      <c r="M18" s="621"/>
      <c r="N18" s="621"/>
      <c r="O18" s="621"/>
      <c r="P18" s="621"/>
      <c r="Q18" s="622"/>
      <c r="R18" s="623">
        <v>484556</v>
      </c>
      <c r="S18" s="624"/>
      <c r="T18" s="624"/>
      <c r="U18" s="624"/>
      <c r="V18" s="624"/>
      <c r="W18" s="624"/>
      <c r="X18" s="624"/>
      <c r="Y18" s="625"/>
      <c r="Z18" s="626">
        <v>2</v>
      </c>
      <c r="AA18" s="626"/>
      <c r="AB18" s="626"/>
      <c r="AC18" s="626"/>
      <c r="AD18" s="627" t="s">
        <v>108</v>
      </c>
      <c r="AE18" s="627"/>
      <c r="AF18" s="627"/>
      <c r="AG18" s="627"/>
      <c r="AH18" s="627"/>
      <c r="AI18" s="627"/>
      <c r="AJ18" s="627"/>
      <c r="AK18" s="627"/>
      <c r="AL18" s="628" t="s">
        <v>108</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c r="B19" s="620" t="s">
        <v>250</v>
      </c>
      <c r="C19" s="621"/>
      <c r="D19" s="621"/>
      <c r="E19" s="621"/>
      <c r="F19" s="621"/>
      <c r="G19" s="621"/>
      <c r="H19" s="621"/>
      <c r="I19" s="621"/>
      <c r="J19" s="621"/>
      <c r="K19" s="621"/>
      <c r="L19" s="621"/>
      <c r="M19" s="621"/>
      <c r="N19" s="621"/>
      <c r="O19" s="621"/>
      <c r="P19" s="621"/>
      <c r="Q19" s="622"/>
      <c r="R19" s="623">
        <v>65559</v>
      </c>
      <c r="S19" s="624"/>
      <c r="T19" s="624"/>
      <c r="U19" s="624"/>
      <c r="V19" s="624"/>
      <c r="W19" s="624"/>
      <c r="X19" s="624"/>
      <c r="Y19" s="625"/>
      <c r="Z19" s="626">
        <v>0.3</v>
      </c>
      <c r="AA19" s="626"/>
      <c r="AB19" s="626"/>
      <c r="AC19" s="626"/>
      <c r="AD19" s="627" t="s">
        <v>108</v>
      </c>
      <c r="AE19" s="627"/>
      <c r="AF19" s="627"/>
      <c r="AG19" s="627"/>
      <c r="AH19" s="627"/>
      <c r="AI19" s="627"/>
      <c r="AJ19" s="627"/>
      <c r="AK19" s="627"/>
      <c r="AL19" s="628" t="s">
        <v>108</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t="s">
        <v>108</v>
      </c>
      <c r="BH19" s="624"/>
      <c r="BI19" s="624"/>
      <c r="BJ19" s="624"/>
      <c r="BK19" s="624"/>
      <c r="BL19" s="624"/>
      <c r="BM19" s="624"/>
      <c r="BN19" s="625"/>
      <c r="BO19" s="626" t="s">
        <v>108</v>
      </c>
      <c r="BP19" s="626"/>
      <c r="BQ19" s="626"/>
      <c r="BR19" s="626"/>
      <c r="BS19" s="632" t="s">
        <v>108</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c r="B20" s="620" t="s">
        <v>253</v>
      </c>
      <c r="C20" s="621"/>
      <c r="D20" s="621"/>
      <c r="E20" s="621"/>
      <c r="F20" s="621"/>
      <c r="G20" s="621"/>
      <c r="H20" s="621"/>
      <c r="I20" s="621"/>
      <c r="J20" s="621"/>
      <c r="K20" s="621"/>
      <c r="L20" s="621"/>
      <c r="M20" s="621"/>
      <c r="N20" s="621"/>
      <c r="O20" s="621"/>
      <c r="P20" s="621"/>
      <c r="Q20" s="622"/>
      <c r="R20" s="623">
        <v>13004102</v>
      </c>
      <c r="S20" s="624"/>
      <c r="T20" s="624"/>
      <c r="U20" s="624"/>
      <c r="V20" s="624"/>
      <c r="W20" s="624"/>
      <c r="X20" s="624"/>
      <c r="Y20" s="625"/>
      <c r="Z20" s="626">
        <v>53.4</v>
      </c>
      <c r="AA20" s="626"/>
      <c r="AB20" s="626"/>
      <c r="AC20" s="626"/>
      <c r="AD20" s="627">
        <v>12453987</v>
      </c>
      <c r="AE20" s="627"/>
      <c r="AF20" s="627"/>
      <c r="AG20" s="627"/>
      <c r="AH20" s="627"/>
      <c r="AI20" s="627"/>
      <c r="AJ20" s="627"/>
      <c r="AK20" s="627"/>
      <c r="AL20" s="628">
        <v>99.7</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t="s">
        <v>108</v>
      </c>
      <c r="BH20" s="624"/>
      <c r="BI20" s="624"/>
      <c r="BJ20" s="624"/>
      <c r="BK20" s="624"/>
      <c r="BL20" s="624"/>
      <c r="BM20" s="624"/>
      <c r="BN20" s="625"/>
      <c r="BO20" s="626" t="s">
        <v>108</v>
      </c>
      <c r="BP20" s="626"/>
      <c r="BQ20" s="626"/>
      <c r="BR20" s="626"/>
      <c r="BS20" s="632" t="s">
        <v>108</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23234220</v>
      </c>
      <c r="CS20" s="624"/>
      <c r="CT20" s="624"/>
      <c r="CU20" s="624"/>
      <c r="CV20" s="624"/>
      <c r="CW20" s="624"/>
      <c r="CX20" s="624"/>
      <c r="CY20" s="625"/>
      <c r="CZ20" s="626">
        <v>100</v>
      </c>
      <c r="DA20" s="626"/>
      <c r="DB20" s="626"/>
      <c r="DC20" s="626"/>
      <c r="DD20" s="632">
        <v>5966159</v>
      </c>
      <c r="DE20" s="624"/>
      <c r="DF20" s="624"/>
      <c r="DG20" s="624"/>
      <c r="DH20" s="624"/>
      <c r="DI20" s="624"/>
      <c r="DJ20" s="624"/>
      <c r="DK20" s="624"/>
      <c r="DL20" s="624"/>
      <c r="DM20" s="624"/>
      <c r="DN20" s="624"/>
      <c r="DO20" s="624"/>
      <c r="DP20" s="625"/>
      <c r="DQ20" s="632">
        <v>14309508</v>
      </c>
      <c r="DR20" s="624"/>
      <c r="DS20" s="624"/>
      <c r="DT20" s="624"/>
      <c r="DU20" s="624"/>
      <c r="DV20" s="624"/>
      <c r="DW20" s="624"/>
      <c r="DX20" s="624"/>
      <c r="DY20" s="624"/>
      <c r="DZ20" s="624"/>
      <c r="EA20" s="624"/>
      <c r="EB20" s="624"/>
      <c r="EC20" s="633"/>
    </row>
    <row r="21" spans="2:133" ht="11.25" customHeight="1">
      <c r="B21" s="620" t="s">
        <v>256</v>
      </c>
      <c r="C21" s="621"/>
      <c r="D21" s="621"/>
      <c r="E21" s="621"/>
      <c r="F21" s="621"/>
      <c r="G21" s="621"/>
      <c r="H21" s="621"/>
      <c r="I21" s="621"/>
      <c r="J21" s="621"/>
      <c r="K21" s="621"/>
      <c r="L21" s="621"/>
      <c r="M21" s="621"/>
      <c r="N21" s="621"/>
      <c r="O21" s="621"/>
      <c r="P21" s="621"/>
      <c r="Q21" s="622"/>
      <c r="R21" s="623">
        <v>8800</v>
      </c>
      <c r="S21" s="624"/>
      <c r="T21" s="624"/>
      <c r="U21" s="624"/>
      <c r="V21" s="624"/>
      <c r="W21" s="624"/>
      <c r="X21" s="624"/>
      <c r="Y21" s="625"/>
      <c r="Z21" s="626">
        <v>0</v>
      </c>
      <c r="AA21" s="626"/>
      <c r="AB21" s="626"/>
      <c r="AC21" s="626"/>
      <c r="AD21" s="627">
        <v>8800</v>
      </c>
      <c r="AE21" s="627"/>
      <c r="AF21" s="627"/>
      <c r="AG21" s="627"/>
      <c r="AH21" s="627"/>
      <c r="AI21" s="627"/>
      <c r="AJ21" s="627"/>
      <c r="AK21" s="627"/>
      <c r="AL21" s="628">
        <v>0.1</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t="s">
        <v>108</v>
      </c>
      <c r="BH21" s="624"/>
      <c r="BI21" s="624"/>
      <c r="BJ21" s="624"/>
      <c r="BK21" s="624"/>
      <c r="BL21" s="624"/>
      <c r="BM21" s="624"/>
      <c r="BN21" s="625"/>
      <c r="BO21" s="626" t="s">
        <v>108</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258</v>
      </c>
      <c r="C22" s="621"/>
      <c r="D22" s="621"/>
      <c r="E22" s="621"/>
      <c r="F22" s="621"/>
      <c r="G22" s="621"/>
      <c r="H22" s="621"/>
      <c r="I22" s="621"/>
      <c r="J22" s="621"/>
      <c r="K22" s="621"/>
      <c r="L22" s="621"/>
      <c r="M22" s="621"/>
      <c r="N22" s="621"/>
      <c r="O22" s="621"/>
      <c r="P22" s="621"/>
      <c r="Q22" s="622"/>
      <c r="R22" s="623">
        <v>108374</v>
      </c>
      <c r="S22" s="624"/>
      <c r="T22" s="624"/>
      <c r="U22" s="624"/>
      <c r="V22" s="624"/>
      <c r="W22" s="624"/>
      <c r="X22" s="624"/>
      <c r="Y22" s="625"/>
      <c r="Z22" s="626">
        <v>0.4</v>
      </c>
      <c r="AA22" s="626"/>
      <c r="AB22" s="626"/>
      <c r="AC22" s="626"/>
      <c r="AD22" s="627" t="s">
        <v>108</v>
      </c>
      <c r="AE22" s="627"/>
      <c r="AF22" s="627"/>
      <c r="AG22" s="627"/>
      <c r="AH22" s="627"/>
      <c r="AI22" s="627"/>
      <c r="AJ22" s="627"/>
      <c r="AK22" s="627"/>
      <c r="AL22" s="628" t="s">
        <v>108</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261</v>
      </c>
      <c r="C23" s="621"/>
      <c r="D23" s="621"/>
      <c r="E23" s="621"/>
      <c r="F23" s="621"/>
      <c r="G23" s="621"/>
      <c r="H23" s="621"/>
      <c r="I23" s="621"/>
      <c r="J23" s="621"/>
      <c r="K23" s="621"/>
      <c r="L23" s="621"/>
      <c r="M23" s="621"/>
      <c r="N23" s="621"/>
      <c r="O23" s="621"/>
      <c r="P23" s="621"/>
      <c r="Q23" s="622"/>
      <c r="R23" s="623">
        <v>116101</v>
      </c>
      <c r="S23" s="624"/>
      <c r="T23" s="624"/>
      <c r="U23" s="624"/>
      <c r="V23" s="624"/>
      <c r="W23" s="624"/>
      <c r="X23" s="624"/>
      <c r="Y23" s="625"/>
      <c r="Z23" s="626">
        <v>0.5</v>
      </c>
      <c r="AA23" s="626"/>
      <c r="AB23" s="626"/>
      <c r="AC23" s="626"/>
      <c r="AD23" s="627">
        <v>11984</v>
      </c>
      <c r="AE23" s="627"/>
      <c r="AF23" s="627"/>
      <c r="AG23" s="627"/>
      <c r="AH23" s="627"/>
      <c r="AI23" s="627"/>
      <c r="AJ23" s="627"/>
      <c r="AK23" s="627"/>
      <c r="AL23" s="628">
        <v>0.1</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6" t="s">
        <v>266</v>
      </c>
      <c r="DM23" s="647"/>
      <c r="DN23" s="647"/>
      <c r="DO23" s="647"/>
      <c r="DP23" s="647"/>
      <c r="DQ23" s="647"/>
      <c r="DR23" s="647"/>
      <c r="DS23" s="647"/>
      <c r="DT23" s="647"/>
      <c r="DU23" s="647"/>
      <c r="DV23" s="648"/>
      <c r="DW23" s="605" t="s">
        <v>267</v>
      </c>
      <c r="DX23" s="606"/>
      <c r="DY23" s="606"/>
      <c r="DZ23" s="606"/>
      <c r="EA23" s="606"/>
      <c r="EB23" s="606"/>
      <c r="EC23" s="607"/>
    </row>
    <row r="24" spans="2:133" ht="11.25" customHeight="1">
      <c r="B24" s="620" t="s">
        <v>268</v>
      </c>
      <c r="C24" s="621"/>
      <c r="D24" s="621"/>
      <c r="E24" s="621"/>
      <c r="F24" s="621"/>
      <c r="G24" s="621"/>
      <c r="H24" s="621"/>
      <c r="I24" s="621"/>
      <c r="J24" s="621"/>
      <c r="K24" s="621"/>
      <c r="L24" s="621"/>
      <c r="M24" s="621"/>
      <c r="N24" s="621"/>
      <c r="O24" s="621"/>
      <c r="P24" s="621"/>
      <c r="Q24" s="622"/>
      <c r="R24" s="623">
        <v>22291</v>
      </c>
      <c r="S24" s="624"/>
      <c r="T24" s="624"/>
      <c r="U24" s="624"/>
      <c r="V24" s="624"/>
      <c r="W24" s="624"/>
      <c r="X24" s="624"/>
      <c r="Y24" s="625"/>
      <c r="Z24" s="626">
        <v>0.1</v>
      </c>
      <c r="AA24" s="626"/>
      <c r="AB24" s="626"/>
      <c r="AC24" s="626"/>
      <c r="AD24" s="627" t="s">
        <v>108</v>
      </c>
      <c r="AE24" s="627"/>
      <c r="AF24" s="627"/>
      <c r="AG24" s="627"/>
      <c r="AH24" s="627"/>
      <c r="AI24" s="627"/>
      <c r="AJ24" s="627"/>
      <c r="AK24" s="627"/>
      <c r="AL24" s="628" t="s">
        <v>108</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7871486</v>
      </c>
      <c r="CS24" s="613"/>
      <c r="CT24" s="613"/>
      <c r="CU24" s="613"/>
      <c r="CV24" s="613"/>
      <c r="CW24" s="613"/>
      <c r="CX24" s="613"/>
      <c r="CY24" s="614"/>
      <c r="CZ24" s="650">
        <v>33.9</v>
      </c>
      <c r="DA24" s="651"/>
      <c r="DB24" s="651"/>
      <c r="DC24" s="652"/>
      <c r="DD24" s="649">
        <v>5627752</v>
      </c>
      <c r="DE24" s="613"/>
      <c r="DF24" s="613"/>
      <c r="DG24" s="613"/>
      <c r="DH24" s="613"/>
      <c r="DI24" s="613"/>
      <c r="DJ24" s="613"/>
      <c r="DK24" s="614"/>
      <c r="DL24" s="649">
        <v>5524158</v>
      </c>
      <c r="DM24" s="613"/>
      <c r="DN24" s="613"/>
      <c r="DO24" s="613"/>
      <c r="DP24" s="613"/>
      <c r="DQ24" s="613"/>
      <c r="DR24" s="613"/>
      <c r="DS24" s="613"/>
      <c r="DT24" s="613"/>
      <c r="DU24" s="613"/>
      <c r="DV24" s="614"/>
      <c r="DW24" s="617">
        <v>41.3</v>
      </c>
      <c r="DX24" s="618"/>
      <c r="DY24" s="618"/>
      <c r="DZ24" s="618"/>
      <c r="EA24" s="618"/>
      <c r="EB24" s="618"/>
      <c r="EC24" s="619"/>
    </row>
    <row r="25" spans="2:133" ht="11.25" customHeight="1">
      <c r="B25" s="620" t="s">
        <v>271</v>
      </c>
      <c r="C25" s="621"/>
      <c r="D25" s="621"/>
      <c r="E25" s="621"/>
      <c r="F25" s="621"/>
      <c r="G25" s="621"/>
      <c r="H25" s="621"/>
      <c r="I25" s="621"/>
      <c r="J25" s="621"/>
      <c r="K25" s="621"/>
      <c r="L25" s="621"/>
      <c r="M25" s="621"/>
      <c r="N25" s="621"/>
      <c r="O25" s="621"/>
      <c r="P25" s="621"/>
      <c r="Q25" s="622"/>
      <c r="R25" s="623">
        <v>2072982</v>
      </c>
      <c r="S25" s="624"/>
      <c r="T25" s="624"/>
      <c r="U25" s="624"/>
      <c r="V25" s="624"/>
      <c r="W25" s="624"/>
      <c r="X25" s="624"/>
      <c r="Y25" s="625"/>
      <c r="Z25" s="626">
        <v>8.5</v>
      </c>
      <c r="AA25" s="626"/>
      <c r="AB25" s="626"/>
      <c r="AC25" s="626"/>
      <c r="AD25" s="627" t="s">
        <v>108</v>
      </c>
      <c r="AE25" s="627"/>
      <c r="AF25" s="627"/>
      <c r="AG25" s="627"/>
      <c r="AH25" s="627"/>
      <c r="AI25" s="627"/>
      <c r="AJ25" s="627"/>
      <c r="AK25" s="627"/>
      <c r="AL25" s="628" t="s">
        <v>108</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3298671</v>
      </c>
      <c r="CS25" s="655"/>
      <c r="CT25" s="655"/>
      <c r="CU25" s="655"/>
      <c r="CV25" s="655"/>
      <c r="CW25" s="655"/>
      <c r="CX25" s="655"/>
      <c r="CY25" s="656"/>
      <c r="CZ25" s="657">
        <v>14.2</v>
      </c>
      <c r="DA25" s="658"/>
      <c r="DB25" s="658"/>
      <c r="DC25" s="659"/>
      <c r="DD25" s="632">
        <v>3184250</v>
      </c>
      <c r="DE25" s="655"/>
      <c r="DF25" s="655"/>
      <c r="DG25" s="655"/>
      <c r="DH25" s="655"/>
      <c r="DI25" s="655"/>
      <c r="DJ25" s="655"/>
      <c r="DK25" s="656"/>
      <c r="DL25" s="632">
        <v>3094818</v>
      </c>
      <c r="DM25" s="655"/>
      <c r="DN25" s="655"/>
      <c r="DO25" s="655"/>
      <c r="DP25" s="655"/>
      <c r="DQ25" s="655"/>
      <c r="DR25" s="655"/>
      <c r="DS25" s="655"/>
      <c r="DT25" s="655"/>
      <c r="DU25" s="655"/>
      <c r="DV25" s="656"/>
      <c r="DW25" s="628">
        <v>23.2</v>
      </c>
      <c r="DX25" s="653"/>
      <c r="DY25" s="653"/>
      <c r="DZ25" s="653"/>
      <c r="EA25" s="653"/>
      <c r="EB25" s="653"/>
      <c r="EC25" s="654"/>
    </row>
    <row r="26" spans="2:133" ht="11.25" customHeight="1">
      <c r="B26" s="660" t="s">
        <v>274</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1897879</v>
      </c>
      <c r="CS26" s="624"/>
      <c r="CT26" s="624"/>
      <c r="CU26" s="624"/>
      <c r="CV26" s="624"/>
      <c r="CW26" s="624"/>
      <c r="CX26" s="624"/>
      <c r="CY26" s="625"/>
      <c r="CZ26" s="657">
        <v>8.1999999999999993</v>
      </c>
      <c r="DA26" s="658"/>
      <c r="DB26" s="658"/>
      <c r="DC26" s="659"/>
      <c r="DD26" s="632">
        <v>1850846</v>
      </c>
      <c r="DE26" s="624"/>
      <c r="DF26" s="624"/>
      <c r="DG26" s="624"/>
      <c r="DH26" s="624"/>
      <c r="DI26" s="624"/>
      <c r="DJ26" s="624"/>
      <c r="DK26" s="625"/>
      <c r="DL26" s="632" t="s">
        <v>207</v>
      </c>
      <c r="DM26" s="624"/>
      <c r="DN26" s="624"/>
      <c r="DO26" s="624"/>
      <c r="DP26" s="624"/>
      <c r="DQ26" s="624"/>
      <c r="DR26" s="624"/>
      <c r="DS26" s="624"/>
      <c r="DT26" s="624"/>
      <c r="DU26" s="624"/>
      <c r="DV26" s="625"/>
      <c r="DW26" s="628" t="s">
        <v>207</v>
      </c>
      <c r="DX26" s="653"/>
      <c r="DY26" s="653"/>
      <c r="DZ26" s="653"/>
      <c r="EA26" s="653"/>
      <c r="EB26" s="653"/>
      <c r="EC26" s="654"/>
    </row>
    <row r="27" spans="2:133" ht="11.25" customHeight="1">
      <c r="B27" s="620" t="s">
        <v>277</v>
      </c>
      <c r="C27" s="621"/>
      <c r="D27" s="621"/>
      <c r="E27" s="621"/>
      <c r="F27" s="621"/>
      <c r="G27" s="621"/>
      <c r="H27" s="621"/>
      <c r="I27" s="621"/>
      <c r="J27" s="621"/>
      <c r="K27" s="621"/>
      <c r="L27" s="621"/>
      <c r="M27" s="621"/>
      <c r="N27" s="621"/>
      <c r="O27" s="621"/>
      <c r="P27" s="621"/>
      <c r="Q27" s="622"/>
      <c r="R27" s="623">
        <v>1470542</v>
      </c>
      <c r="S27" s="624"/>
      <c r="T27" s="624"/>
      <c r="U27" s="624"/>
      <c r="V27" s="624"/>
      <c r="W27" s="624"/>
      <c r="X27" s="624"/>
      <c r="Y27" s="625"/>
      <c r="Z27" s="626">
        <v>6</v>
      </c>
      <c r="AA27" s="626"/>
      <c r="AB27" s="626"/>
      <c r="AC27" s="626"/>
      <c r="AD27" s="627" t="s">
        <v>108</v>
      </c>
      <c r="AE27" s="627"/>
      <c r="AF27" s="627"/>
      <c r="AG27" s="627"/>
      <c r="AH27" s="627"/>
      <c r="AI27" s="627"/>
      <c r="AJ27" s="627"/>
      <c r="AK27" s="627"/>
      <c r="AL27" s="628" t="s">
        <v>108</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4891694</v>
      </c>
      <c r="BH27" s="624"/>
      <c r="BI27" s="624"/>
      <c r="BJ27" s="624"/>
      <c r="BK27" s="624"/>
      <c r="BL27" s="624"/>
      <c r="BM27" s="624"/>
      <c r="BN27" s="625"/>
      <c r="BO27" s="626">
        <v>100</v>
      </c>
      <c r="BP27" s="626"/>
      <c r="BQ27" s="626"/>
      <c r="BR27" s="626"/>
      <c r="BS27" s="632" t="s">
        <v>108</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2958911</v>
      </c>
      <c r="CS27" s="655"/>
      <c r="CT27" s="655"/>
      <c r="CU27" s="655"/>
      <c r="CV27" s="655"/>
      <c r="CW27" s="655"/>
      <c r="CX27" s="655"/>
      <c r="CY27" s="656"/>
      <c r="CZ27" s="657">
        <v>12.7</v>
      </c>
      <c r="DA27" s="658"/>
      <c r="DB27" s="658"/>
      <c r="DC27" s="659"/>
      <c r="DD27" s="632">
        <v>892604</v>
      </c>
      <c r="DE27" s="655"/>
      <c r="DF27" s="655"/>
      <c r="DG27" s="655"/>
      <c r="DH27" s="655"/>
      <c r="DI27" s="655"/>
      <c r="DJ27" s="655"/>
      <c r="DK27" s="656"/>
      <c r="DL27" s="632">
        <v>878442</v>
      </c>
      <c r="DM27" s="655"/>
      <c r="DN27" s="655"/>
      <c r="DO27" s="655"/>
      <c r="DP27" s="655"/>
      <c r="DQ27" s="655"/>
      <c r="DR27" s="655"/>
      <c r="DS27" s="655"/>
      <c r="DT27" s="655"/>
      <c r="DU27" s="655"/>
      <c r="DV27" s="656"/>
      <c r="DW27" s="628">
        <v>6.6</v>
      </c>
      <c r="DX27" s="653"/>
      <c r="DY27" s="653"/>
      <c r="DZ27" s="653"/>
      <c r="EA27" s="653"/>
      <c r="EB27" s="653"/>
      <c r="EC27" s="654"/>
    </row>
    <row r="28" spans="2:133" ht="11.25" customHeight="1">
      <c r="B28" s="620" t="s">
        <v>280</v>
      </c>
      <c r="C28" s="621"/>
      <c r="D28" s="621"/>
      <c r="E28" s="621"/>
      <c r="F28" s="621"/>
      <c r="G28" s="621"/>
      <c r="H28" s="621"/>
      <c r="I28" s="621"/>
      <c r="J28" s="621"/>
      <c r="K28" s="621"/>
      <c r="L28" s="621"/>
      <c r="M28" s="621"/>
      <c r="N28" s="621"/>
      <c r="O28" s="621"/>
      <c r="P28" s="621"/>
      <c r="Q28" s="622"/>
      <c r="R28" s="623">
        <v>83696</v>
      </c>
      <c r="S28" s="624"/>
      <c r="T28" s="624"/>
      <c r="U28" s="624"/>
      <c r="V28" s="624"/>
      <c r="W28" s="624"/>
      <c r="X28" s="624"/>
      <c r="Y28" s="625"/>
      <c r="Z28" s="626">
        <v>0.3</v>
      </c>
      <c r="AA28" s="626"/>
      <c r="AB28" s="626"/>
      <c r="AC28" s="626"/>
      <c r="AD28" s="627">
        <v>8838</v>
      </c>
      <c r="AE28" s="627"/>
      <c r="AF28" s="627"/>
      <c r="AG28" s="627"/>
      <c r="AH28" s="627"/>
      <c r="AI28" s="627"/>
      <c r="AJ28" s="627"/>
      <c r="AK28" s="627"/>
      <c r="AL28" s="628">
        <v>0.1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1613904</v>
      </c>
      <c r="CS28" s="624"/>
      <c r="CT28" s="624"/>
      <c r="CU28" s="624"/>
      <c r="CV28" s="624"/>
      <c r="CW28" s="624"/>
      <c r="CX28" s="624"/>
      <c r="CY28" s="625"/>
      <c r="CZ28" s="657">
        <v>6.9</v>
      </c>
      <c r="DA28" s="658"/>
      <c r="DB28" s="658"/>
      <c r="DC28" s="659"/>
      <c r="DD28" s="632">
        <v>1550898</v>
      </c>
      <c r="DE28" s="624"/>
      <c r="DF28" s="624"/>
      <c r="DG28" s="624"/>
      <c r="DH28" s="624"/>
      <c r="DI28" s="624"/>
      <c r="DJ28" s="624"/>
      <c r="DK28" s="625"/>
      <c r="DL28" s="632">
        <v>1550898</v>
      </c>
      <c r="DM28" s="624"/>
      <c r="DN28" s="624"/>
      <c r="DO28" s="624"/>
      <c r="DP28" s="624"/>
      <c r="DQ28" s="624"/>
      <c r="DR28" s="624"/>
      <c r="DS28" s="624"/>
      <c r="DT28" s="624"/>
      <c r="DU28" s="624"/>
      <c r="DV28" s="625"/>
      <c r="DW28" s="628">
        <v>11.6</v>
      </c>
      <c r="DX28" s="653"/>
      <c r="DY28" s="653"/>
      <c r="DZ28" s="653"/>
      <c r="EA28" s="653"/>
      <c r="EB28" s="653"/>
      <c r="EC28" s="654"/>
    </row>
    <row r="29" spans="2:133" ht="11.25" customHeight="1">
      <c r="B29" s="620" t="s">
        <v>282</v>
      </c>
      <c r="C29" s="621"/>
      <c r="D29" s="621"/>
      <c r="E29" s="621"/>
      <c r="F29" s="621"/>
      <c r="G29" s="621"/>
      <c r="H29" s="621"/>
      <c r="I29" s="621"/>
      <c r="J29" s="621"/>
      <c r="K29" s="621"/>
      <c r="L29" s="621"/>
      <c r="M29" s="621"/>
      <c r="N29" s="621"/>
      <c r="O29" s="621"/>
      <c r="P29" s="621"/>
      <c r="Q29" s="622"/>
      <c r="R29" s="623">
        <v>77843</v>
      </c>
      <c r="S29" s="624"/>
      <c r="T29" s="624"/>
      <c r="U29" s="624"/>
      <c r="V29" s="624"/>
      <c r="W29" s="624"/>
      <c r="X29" s="624"/>
      <c r="Y29" s="625"/>
      <c r="Z29" s="626">
        <v>0.3</v>
      </c>
      <c r="AA29" s="626"/>
      <c r="AB29" s="626"/>
      <c r="AC29" s="626"/>
      <c r="AD29" s="627" t="s">
        <v>108</v>
      </c>
      <c r="AE29" s="627"/>
      <c r="AF29" s="627"/>
      <c r="AG29" s="627"/>
      <c r="AH29" s="627"/>
      <c r="AI29" s="627"/>
      <c r="AJ29" s="627"/>
      <c r="AK29" s="627"/>
      <c r="AL29" s="628" t="s">
        <v>108</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1613904</v>
      </c>
      <c r="CS29" s="655"/>
      <c r="CT29" s="655"/>
      <c r="CU29" s="655"/>
      <c r="CV29" s="655"/>
      <c r="CW29" s="655"/>
      <c r="CX29" s="655"/>
      <c r="CY29" s="656"/>
      <c r="CZ29" s="657">
        <v>6.9</v>
      </c>
      <c r="DA29" s="658"/>
      <c r="DB29" s="658"/>
      <c r="DC29" s="659"/>
      <c r="DD29" s="632">
        <v>1550898</v>
      </c>
      <c r="DE29" s="655"/>
      <c r="DF29" s="655"/>
      <c r="DG29" s="655"/>
      <c r="DH29" s="655"/>
      <c r="DI29" s="655"/>
      <c r="DJ29" s="655"/>
      <c r="DK29" s="656"/>
      <c r="DL29" s="632">
        <v>1550898</v>
      </c>
      <c r="DM29" s="655"/>
      <c r="DN29" s="655"/>
      <c r="DO29" s="655"/>
      <c r="DP29" s="655"/>
      <c r="DQ29" s="655"/>
      <c r="DR29" s="655"/>
      <c r="DS29" s="655"/>
      <c r="DT29" s="655"/>
      <c r="DU29" s="655"/>
      <c r="DV29" s="656"/>
      <c r="DW29" s="628">
        <v>11.6</v>
      </c>
      <c r="DX29" s="653"/>
      <c r="DY29" s="653"/>
      <c r="DZ29" s="653"/>
      <c r="EA29" s="653"/>
      <c r="EB29" s="653"/>
      <c r="EC29" s="654"/>
    </row>
    <row r="30" spans="2:133" ht="11.25" customHeight="1">
      <c r="B30" s="620" t="s">
        <v>287</v>
      </c>
      <c r="C30" s="621"/>
      <c r="D30" s="621"/>
      <c r="E30" s="621"/>
      <c r="F30" s="621"/>
      <c r="G30" s="621"/>
      <c r="H30" s="621"/>
      <c r="I30" s="621"/>
      <c r="J30" s="621"/>
      <c r="K30" s="621"/>
      <c r="L30" s="621"/>
      <c r="M30" s="621"/>
      <c r="N30" s="621"/>
      <c r="O30" s="621"/>
      <c r="P30" s="621"/>
      <c r="Q30" s="622"/>
      <c r="R30" s="623">
        <v>147753</v>
      </c>
      <c r="S30" s="624"/>
      <c r="T30" s="624"/>
      <c r="U30" s="624"/>
      <c r="V30" s="624"/>
      <c r="W30" s="624"/>
      <c r="X30" s="624"/>
      <c r="Y30" s="625"/>
      <c r="Z30" s="626">
        <v>0.6</v>
      </c>
      <c r="AA30" s="626"/>
      <c r="AB30" s="626"/>
      <c r="AC30" s="626"/>
      <c r="AD30" s="627" t="s">
        <v>108</v>
      </c>
      <c r="AE30" s="627"/>
      <c r="AF30" s="627"/>
      <c r="AG30" s="627"/>
      <c r="AH30" s="627"/>
      <c r="AI30" s="627"/>
      <c r="AJ30" s="627"/>
      <c r="AK30" s="627"/>
      <c r="AL30" s="628" t="s">
        <v>108</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97.9</v>
      </c>
      <c r="BH30" s="682"/>
      <c r="BI30" s="682"/>
      <c r="BJ30" s="682"/>
      <c r="BK30" s="682"/>
      <c r="BL30" s="682"/>
      <c r="BM30" s="618">
        <v>91.3</v>
      </c>
      <c r="BN30" s="682"/>
      <c r="BO30" s="682"/>
      <c r="BP30" s="682"/>
      <c r="BQ30" s="683"/>
      <c r="BR30" s="681">
        <v>97.4</v>
      </c>
      <c r="BS30" s="682"/>
      <c r="BT30" s="682"/>
      <c r="BU30" s="682"/>
      <c r="BV30" s="682"/>
      <c r="BW30" s="682"/>
      <c r="BX30" s="618">
        <v>90.1</v>
      </c>
      <c r="BY30" s="682"/>
      <c r="BZ30" s="682"/>
      <c r="CA30" s="682"/>
      <c r="CB30" s="683"/>
      <c r="CD30" s="686"/>
      <c r="CE30" s="687"/>
      <c r="CF30" s="637" t="s">
        <v>290</v>
      </c>
      <c r="CG30" s="638"/>
      <c r="CH30" s="638"/>
      <c r="CI30" s="638"/>
      <c r="CJ30" s="638"/>
      <c r="CK30" s="638"/>
      <c r="CL30" s="638"/>
      <c r="CM30" s="638"/>
      <c r="CN30" s="638"/>
      <c r="CO30" s="638"/>
      <c r="CP30" s="638"/>
      <c r="CQ30" s="639"/>
      <c r="CR30" s="623">
        <v>1402839</v>
      </c>
      <c r="CS30" s="624"/>
      <c r="CT30" s="624"/>
      <c r="CU30" s="624"/>
      <c r="CV30" s="624"/>
      <c r="CW30" s="624"/>
      <c r="CX30" s="624"/>
      <c r="CY30" s="625"/>
      <c r="CZ30" s="657">
        <v>6</v>
      </c>
      <c r="DA30" s="658"/>
      <c r="DB30" s="658"/>
      <c r="DC30" s="659"/>
      <c r="DD30" s="632">
        <v>1350134</v>
      </c>
      <c r="DE30" s="624"/>
      <c r="DF30" s="624"/>
      <c r="DG30" s="624"/>
      <c r="DH30" s="624"/>
      <c r="DI30" s="624"/>
      <c r="DJ30" s="624"/>
      <c r="DK30" s="625"/>
      <c r="DL30" s="632">
        <v>1350134</v>
      </c>
      <c r="DM30" s="624"/>
      <c r="DN30" s="624"/>
      <c r="DO30" s="624"/>
      <c r="DP30" s="624"/>
      <c r="DQ30" s="624"/>
      <c r="DR30" s="624"/>
      <c r="DS30" s="624"/>
      <c r="DT30" s="624"/>
      <c r="DU30" s="624"/>
      <c r="DV30" s="625"/>
      <c r="DW30" s="628">
        <v>10.1</v>
      </c>
      <c r="DX30" s="653"/>
      <c r="DY30" s="653"/>
      <c r="DZ30" s="653"/>
      <c r="EA30" s="653"/>
      <c r="EB30" s="653"/>
      <c r="EC30" s="654"/>
    </row>
    <row r="31" spans="2:133" ht="11.25" customHeight="1">
      <c r="B31" s="620" t="s">
        <v>291</v>
      </c>
      <c r="C31" s="621"/>
      <c r="D31" s="621"/>
      <c r="E31" s="621"/>
      <c r="F31" s="621"/>
      <c r="G31" s="621"/>
      <c r="H31" s="621"/>
      <c r="I31" s="621"/>
      <c r="J31" s="621"/>
      <c r="K31" s="621"/>
      <c r="L31" s="621"/>
      <c r="M31" s="621"/>
      <c r="N31" s="621"/>
      <c r="O31" s="621"/>
      <c r="P31" s="621"/>
      <c r="Q31" s="622"/>
      <c r="R31" s="623">
        <v>1354154</v>
      </c>
      <c r="S31" s="624"/>
      <c r="T31" s="624"/>
      <c r="U31" s="624"/>
      <c r="V31" s="624"/>
      <c r="W31" s="624"/>
      <c r="X31" s="624"/>
      <c r="Y31" s="625"/>
      <c r="Z31" s="626">
        <v>5.6</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98.3</v>
      </c>
      <c r="BH31" s="655"/>
      <c r="BI31" s="655"/>
      <c r="BJ31" s="655"/>
      <c r="BK31" s="655"/>
      <c r="BL31" s="655"/>
      <c r="BM31" s="629">
        <v>93</v>
      </c>
      <c r="BN31" s="679"/>
      <c r="BO31" s="679"/>
      <c r="BP31" s="679"/>
      <c r="BQ31" s="680"/>
      <c r="BR31" s="678">
        <v>97.6</v>
      </c>
      <c r="BS31" s="655"/>
      <c r="BT31" s="655"/>
      <c r="BU31" s="655"/>
      <c r="BV31" s="655"/>
      <c r="BW31" s="655"/>
      <c r="BX31" s="629">
        <v>91.7</v>
      </c>
      <c r="BY31" s="679"/>
      <c r="BZ31" s="679"/>
      <c r="CA31" s="679"/>
      <c r="CB31" s="680"/>
      <c r="CD31" s="686"/>
      <c r="CE31" s="687"/>
      <c r="CF31" s="637" t="s">
        <v>294</v>
      </c>
      <c r="CG31" s="638"/>
      <c r="CH31" s="638"/>
      <c r="CI31" s="638"/>
      <c r="CJ31" s="638"/>
      <c r="CK31" s="638"/>
      <c r="CL31" s="638"/>
      <c r="CM31" s="638"/>
      <c r="CN31" s="638"/>
      <c r="CO31" s="638"/>
      <c r="CP31" s="638"/>
      <c r="CQ31" s="639"/>
      <c r="CR31" s="623">
        <v>211065</v>
      </c>
      <c r="CS31" s="655"/>
      <c r="CT31" s="655"/>
      <c r="CU31" s="655"/>
      <c r="CV31" s="655"/>
      <c r="CW31" s="655"/>
      <c r="CX31" s="655"/>
      <c r="CY31" s="656"/>
      <c r="CZ31" s="657">
        <v>0.9</v>
      </c>
      <c r="DA31" s="658"/>
      <c r="DB31" s="658"/>
      <c r="DC31" s="659"/>
      <c r="DD31" s="632">
        <v>200764</v>
      </c>
      <c r="DE31" s="655"/>
      <c r="DF31" s="655"/>
      <c r="DG31" s="655"/>
      <c r="DH31" s="655"/>
      <c r="DI31" s="655"/>
      <c r="DJ31" s="655"/>
      <c r="DK31" s="656"/>
      <c r="DL31" s="632">
        <v>200764</v>
      </c>
      <c r="DM31" s="655"/>
      <c r="DN31" s="655"/>
      <c r="DO31" s="655"/>
      <c r="DP31" s="655"/>
      <c r="DQ31" s="655"/>
      <c r="DR31" s="655"/>
      <c r="DS31" s="655"/>
      <c r="DT31" s="655"/>
      <c r="DU31" s="655"/>
      <c r="DV31" s="656"/>
      <c r="DW31" s="628">
        <v>1.5</v>
      </c>
      <c r="DX31" s="653"/>
      <c r="DY31" s="653"/>
      <c r="DZ31" s="653"/>
      <c r="EA31" s="653"/>
      <c r="EB31" s="653"/>
      <c r="EC31" s="654"/>
    </row>
    <row r="32" spans="2:133" ht="11.25" customHeight="1">
      <c r="B32" s="620" t="s">
        <v>295</v>
      </c>
      <c r="C32" s="621"/>
      <c r="D32" s="621"/>
      <c r="E32" s="621"/>
      <c r="F32" s="621"/>
      <c r="G32" s="621"/>
      <c r="H32" s="621"/>
      <c r="I32" s="621"/>
      <c r="J32" s="621"/>
      <c r="K32" s="621"/>
      <c r="L32" s="621"/>
      <c r="M32" s="621"/>
      <c r="N32" s="621"/>
      <c r="O32" s="621"/>
      <c r="P32" s="621"/>
      <c r="Q32" s="622"/>
      <c r="R32" s="623">
        <v>604173</v>
      </c>
      <c r="S32" s="624"/>
      <c r="T32" s="624"/>
      <c r="U32" s="624"/>
      <c r="V32" s="624"/>
      <c r="W32" s="624"/>
      <c r="X32" s="624"/>
      <c r="Y32" s="625"/>
      <c r="Z32" s="626">
        <v>2.5</v>
      </c>
      <c r="AA32" s="626"/>
      <c r="AB32" s="626"/>
      <c r="AC32" s="626"/>
      <c r="AD32" s="627">
        <v>11199</v>
      </c>
      <c r="AE32" s="627"/>
      <c r="AF32" s="627"/>
      <c r="AG32" s="627"/>
      <c r="AH32" s="627"/>
      <c r="AI32" s="627"/>
      <c r="AJ32" s="627"/>
      <c r="AK32" s="627"/>
      <c r="AL32" s="628">
        <v>0.1</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97.3</v>
      </c>
      <c r="BH32" s="691"/>
      <c r="BI32" s="691"/>
      <c r="BJ32" s="691"/>
      <c r="BK32" s="691"/>
      <c r="BL32" s="691"/>
      <c r="BM32" s="692">
        <v>88.5</v>
      </c>
      <c r="BN32" s="691"/>
      <c r="BO32" s="691"/>
      <c r="BP32" s="691"/>
      <c r="BQ32" s="693"/>
      <c r="BR32" s="690">
        <v>96.8</v>
      </c>
      <c r="BS32" s="691"/>
      <c r="BT32" s="691"/>
      <c r="BU32" s="691"/>
      <c r="BV32" s="691"/>
      <c r="BW32" s="691"/>
      <c r="BX32" s="692">
        <v>87.3</v>
      </c>
      <c r="BY32" s="691"/>
      <c r="BZ32" s="691"/>
      <c r="CA32" s="691"/>
      <c r="CB32" s="693"/>
      <c r="CD32" s="688"/>
      <c r="CE32" s="689"/>
      <c r="CF32" s="637" t="s">
        <v>297</v>
      </c>
      <c r="CG32" s="638"/>
      <c r="CH32" s="638"/>
      <c r="CI32" s="638"/>
      <c r="CJ32" s="638"/>
      <c r="CK32" s="638"/>
      <c r="CL32" s="638"/>
      <c r="CM32" s="638"/>
      <c r="CN32" s="638"/>
      <c r="CO32" s="638"/>
      <c r="CP32" s="638"/>
      <c r="CQ32" s="639"/>
      <c r="CR32" s="623" t="s">
        <v>108</v>
      </c>
      <c r="CS32" s="624"/>
      <c r="CT32" s="624"/>
      <c r="CU32" s="624"/>
      <c r="CV32" s="624"/>
      <c r="CW32" s="624"/>
      <c r="CX32" s="624"/>
      <c r="CY32" s="625"/>
      <c r="CZ32" s="657" t="s">
        <v>108</v>
      </c>
      <c r="DA32" s="658"/>
      <c r="DB32" s="658"/>
      <c r="DC32" s="659"/>
      <c r="DD32" s="632" t="s">
        <v>108</v>
      </c>
      <c r="DE32" s="624"/>
      <c r="DF32" s="624"/>
      <c r="DG32" s="624"/>
      <c r="DH32" s="624"/>
      <c r="DI32" s="624"/>
      <c r="DJ32" s="624"/>
      <c r="DK32" s="625"/>
      <c r="DL32" s="632" t="s">
        <v>108</v>
      </c>
      <c r="DM32" s="624"/>
      <c r="DN32" s="624"/>
      <c r="DO32" s="624"/>
      <c r="DP32" s="624"/>
      <c r="DQ32" s="624"/>
      <c r="DR32" s="624"/>
      <c r="DS32" s="624"/>
      <c r="DT32" s="624"/>
      <c r="DU32" s="624"/>
      <c r="DV32" s="625"/>
      <c r="DW32" s="628" t="s">
        <v>108</v>
      </c>
      <c r="DX32" s="653"/>
      <c r="DY32" s="653"/>
      <c r="DZ32" s="653"/>
      <c r="EA32" s="653"/>
      <c r="EB32" s="653"/>
      <c r="EC32" s="654"/>
    </row>
    <row r="33" spans="2:133" ht="11.25" customHeight="1">
      <c r="B33" s="620" t="s">
        <v>298</v>
      </c>
      <c r="C33" s="621"/>
      <c r="D33" s="621"/>
      <c r="E33" s="621"/>
      <c r="F33" s="621"/>
      <c r="G33" s="621"/>
      <c r="H33" s="621"/>
      <c r="I33" s="621"/>
      <c r="J33" s="621"/>
      <c r="K33" s="621"/>
      <c r="L33" s="621"/>
      <c r="M33" s="621"/>
      <c r="N33" s="621"/>
      <c r="O33" s="621"/>
      <c r="P33" s="621"/>
      <c r="Q33" s="622"/>
      <c r="R33" s="623">
        <v>5291138</v>
      </c>
      <c r="S33" s="624"/>
      <c r="T33" s="624"/>
      <c r="U33" s="624"/>
      <c r="V33" s="624"/>
      <c r="W33" s="624"/>
      <c r="X33" s="624"/>
      <c r="Y33" s="625"/>
      <c r="Z33" s="626">
        <v>21.7</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9396575</v>
      </c>
      <c r="CS33" s="655"/>
      <c r="CT33" s="655"/>
      <c r="CU33" s="655"/>
      <c r="CV33" s="655"/>
      <c r="CW33" s="655"/>
      <c r="CX33" s="655"/>
      <c r="CY33" s="656"/>
      <c r="CZ33" s="657">
        <v>40.4</v>
      </c>
      <c r="DA33" s="658"/>
      <c r="DB33" s="658"/>
      <c r="DC33" s="659"/>
      <c r="DD33" s="632">
        <v>7777864</v>
      </c>
      <c r="DE33" s="655"/>
      <c r="DF33" s="655"/>
      <c r="DG33" s="655"/>
      <c r="DH33" s="655"/>
      <c r="DI33" s="655"/>
      <c r="DJ33" s="655"/>
      <c r="DK33" s="656"/>
      <c r="DL33" s="632">
        <v>6294798</v>
      </c>
      <c r="DM33" s="655"/>
      <c r="DN33" s="655"/>
      <c r="DO33" s="655"/>
      <c r="DP33" s="655"/>
      <c r="DQ33" s="655"/>
      <c r="DR33" s="655"/>
      <c r="DS33" s="655"/>
      <c r="DT33" s="655"/>
      <c r="DU33" s="655"/>
      <c r="DV33" s="656"/>
      <c r="DW33" s="628">
        <v>47.1</v>
      </c>
      <c r="DX33" s="653"/>
      <c r="DY33" s="653"/>
      <c r="DZ33" s="653"/>
      <c r="EA33" s="653"/>
      <c r="EB33" s="653"/>
      <c r="EC33" s="654"/>
    </row>
    <row r="34" spans="2:133" ht="11.25" customHeight="1">
      <c r="B34" s="620" t="s">
        <v>300</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2473858</v>
      </c>
      <c r="CS34" s="624"/>
      <c r="CT34" s="624"/>
      <c r="CU34" s="624"/>
      <c r="CV34" s="624"/>
      <c r="CW34" s="624"/>
      <c r="CX34" s="624"/>
      <c r="CY34" s="625"/>
      <c r="CZ34" s="657">
        <v>10.6</v>
      </c>
      <c r="DA34" s="658"/>
      <c r="DB34" s="658"/>
      <c r="DC34" s="659"/>
      <c r="DD34" s="632">
        <v>1777133</v>
      </c>
      <c r="DE34" s="624"/>
      <c r="DF34" s="624"/>
      <c r="DG34" s="624"/>
      <c r="DH34" s="624"/>
      <c r="DI34" s="624"/>
      <c r="DJ34" s="624"/>
      <c r="DK34" s="625"/>
      <c r="DL34" s="632">
        <v>1516005</v>
      </c>
      <c r="DM34" s="624"/>
      <c r="DN34" s="624"/>
      <c r="DO34" s="624"/>
      <c r="DP34" s="624"/>
      <c r="DQ34" s="624"/>
      <c r="DR34" s="624"/>
      <c r="DS34" s="624"/>
      <c r="DT34" s="624"/>
      <c r="DU34" s="624"/>
      <c r="DV34" s="625"/>
      <c r="DW34" s="628">
        <v>11.3</v>
      </c>
      <c r="DX34" s="653"/>
      <c r="DY34" s="653"/>
      <c r="DZ34" s="653"/>
      <c r="EA34" s="653"/>
      <c r="EB34" s="653"/>
      <c r="EC34" s="654"/>
    </row>
    <row r="35" spans="2:133" ht="11.25" customHeight="1">
      <c r="B35" s="620" t="s">
        <v>304</v>
      </c>
      <c r="C35" s="621"/>
      <c r="D35" s="621"/>
      <c r="E35" s="621"/>
      <c r="F35" s="621"/>
      <c r="G35" s="621"/>
      <c r="H35" s="621"/>
      <c r="I35" s="621"/>
      <c r="J35" s="621"/>
      <c r="K35" s="621"/>
      <c r="L35" s="621"/>
      <c r="M35" s="621"/>
      <c r="N35" s="621"/>
      <c r="O35" s="621"/>
      <c r="P35" s="621"/>
      <c r="Q35" s="622"/>
      <c r="R35" s="623">
        <v>869938</v>
      </c>
      <c r="S35" s="624"/>
      <c r="T35" s="624"/>
      <c r="U35" s="624"/>
      <c r="V35" s="624"/>
      <c r="W35" s="624"/>
      <c r="X35" s="624"/>
      <c r="Y35" s="625"/>
      <c r="Z35" s="626">
        <v>3.6</v>
      </c>
      <c r="AA35" s="626"/>
      <c r="AB35" s="626"/>
      <c r="AC35" s="626"/>
      <c r="AD35" s="627" t="s">
        <v>108</v>
      </c>
      <c r="AE35" s="627"/>
      <c r="AF35" s="627"/>
      <c r="AG35" s="627"/>
      <c r="AH35" s="627"/>
      <c r="AI35" s="627"/>
      <c r="AJ35" s="627"/>
      <c r="AK35" s="627"/>
      <c r="AL35" s="628" t="s">
        <v>108</v>
      </c>
      <c r="AM35" s="629"/>
      <c r="AN35" s="629"/>
      <c r="AO35" s="630"/>
      <c r="AP35" s="186"/>
      <c r="AQ35" s="634" t="s">
        <v>305</v>
      </c>
      <c r="AR35" s="635"/>
      <c r="AS35" s="635"/>
      <c r="AT35" s="635"/>
      <c r="AU35" s="635"/>
      <c r="AV35" s="635"/>
      <c r="AW35" s="635"/>
      <c r="AX35" s="635"/>
      <c r="AY35" s="636"/>
      <c r="AZ35" s="612">
        <v>3002508</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376904</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85769</v>
      </c>
      <c r="CS35" s="655"/>
      <c r="CT35" s="655"/>
      <c r="CU35" s="655"/>
      <c r="CV35" s="655"/>
      <c r="CW35" s="655"/>
      <c r="CX35" s="655"/>
      <c r="CY35" s="656"/>
      <c r="CZ35" s="657">
        <v>0.4</v>
      </c>
      <c r="DA35" s="658"/>
      <c r="DB35" s="658"/>
      <c r="DC35" s="659"/>
      <c r="DD35" s="632">
        <v>75255</v>
      </c>
      <c r="DE35" s="655"/>
      <c r="DF35" s="655"/>
      <c r="DG35" s="655"/>
      <c r="DH35" s="655"/>
      <c r="DI35" s="655"/>
      <c r="DJ35" s="655"/>
      <c r="DK35" s="656"/>
      <c r="DL35" s="632">
        <v>75255</v>
      </c>
      <c r="DM35" s="655"/>
      <c r="DN35" s="655"/>
      <c r="DO35" s="655"/>
      <c r="DP35" s="655"/>
      <c r="DQ35" s="655"/>
      <c r="DR35" s="655"/>
      <c r="DS35" s="655"/>
      <c r="DT35" s="655"/>
      <c r="DU35" s="655"/>
      <c r="DV35" s="656"/>
      <c r="DW35" s="628">
        <v>0.6</v>
      </c>
      <c r="DX35" s="653"/>
      <c r="DY35" s="653"/>
      <c r="DZ35" s="653"/>
      <c r="EA35" s="653"/>
      <c r="EB35" s="653"/>
      <c r="EC35" s="654"/>
    </row>
    <row r="36" spans="2:133" ht="11.25" customHeight="1">
      <c r="B36" s="666" t="s">
        <v>308</v>
      </c>
      <c r="C36" s="667"/>
      <c r="D36" s="667"/>
      <c r="E36" s="667"/>
      <c r="F36" s="667"/>
      <c r="G36" s="667"/>
      <c r="H36" s="667"/>
      <c r="I36" s="667"/>
      <c r="J36" s="667"/>
      <c r="K36" s="667"/>
      <c r="L36" s="667"/>
      <c r="M36" s="667"/>
      <c r="N36" s="667"/>
      <c r="O36" s="667"/>
      <c r="P36" s="667"/>
      <c r="Q36" s="668"/>
      <c r="R36" s="695">
        <v>24361949</v>
      </c>
      <c r="S36" s="696"/>
      <c r="T36" s="696"/>
      <c r="U36" s="696"/>
      <c r="V36" s="696"/>
      <c r="W36" s="696"/>
      <c r="X36" s="696"/>
      <c r="Y36" s="697"/>
      <c r="Z36" s="698">
        <v>100</v>
      </c>
      <c r="AA36" s="698"/>
      <c r="AB36" s="698"/>
      <c r="AC36" s="698"/>
      <c r="AD36" s="699">
        <v>12494808</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1067291</v>
      </c>
      <c r="BA36" s="624"/>
      <c r="BB36" s="624"/>
      <c r="BC36" s="624"/>
      <c r="BD36" s="655"/>
      <c r="BE36" s="655"/>
      <c r="BF36" s="680"/>
      <c r="BG36" s="637" t="s">
        <v>310</v>
      </c>
      <c r="BH36" s="638"/>
      <c r="BI36" s="638"/>
      <c r="BJ36" s="638"/>
      <c r="BK36" s="638"/>
      <c r="BL36" s="638"/>
      <c r="BM36" s="638"/>
      <c r="BN36" s="638"/>
      <c r="BO36" s="638"/>
      <c r="BP36" s="638"/>
      <c r="BQ36" s="638"/>
      <c r="BR36" s="638"/>
      <c r="BS36" s="638"/>
      <c r="BT36" s="638"/>
      <c r="BU36" s="639"/>
      <c r="BV36" s="623">
        <v>-46342</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3360375</v>
      </c>
      <c r="CS36" s="624"/>
      <c r="CT36" s="624"/>
      <c r="CU36" s="624"/>
      <c r="CV36" s="624"/>
      <c r="CW36" s="624"/>
      <c r="CX36" s="624"/>
      <c r="CY36" s="625"/>
      <c r="CZ36" s="657">
        <v>14.5</v>
      </c>
      <c r="DA36" s="658"/>
      <c r="DB36" s="658"/>
      <c r="DC36" s="659"/>
      <c r="DD36" s="632">
        <v>2858024</v>
      </c>
      <c r="DE36" s="624"/>
      <c r="DF36" s="624"/>
      <c r="DG36" s="624"/>
      <c r="DH36" s="624"/>
      <c r="DI36" s="624"/>
      <c r="DJ36" s="624"/>
      <c r="DK36" s="625"/>
      <c r="DL36" s="632">
        <v>2157728</v>
      </c>
      <c r="DM36" s="624"/>
      <c r="DN36" s="624"/>
      <c r="DO36" s="624"/>
      <c r="DP36" s="624"/>
      <c r="DQ36" s="624"/>
      <c r="DR36" s="624"/>
      <c r="DS36" s="624"/>
      <c r="DT36" s="624"/>
      <c r="DU36" s="624"/>
      <c r="DV36" s="625"/>
      <c r="DW36" s="628">
        <v>16.100000000000001</v>
      </c>
      <c r="DX36" s="653"/>
      <c r="DY36" s="653"/>
      <c r="DZ36" s="653"/>
      <c r="EA36" s="653"/>
      <c r="EB36" s="653"/>
      <c r="EC36" s="654"/>
    </row>
    <row r="37" spans="2:133" ht="11.25" customHeight="1">
      <c r="AQ37" s="702" t="s">
        <v>312</v>
      </c>
      <c r="AR37" s="703"/>
      <c r="AS37" s="703"/>
      <c r="AT37" s="703"/>
      <c r="AU37" s="703"/>
      <c r="AV37" s="703"/>
      <c r="AW37" s="703"/>
      <c r="AX37" s="703"/>
      <c r="AY37" s="704"/>
      <c r="AZ37" s="623">
        <v>60501</v>
      </c>
      <c r="BA37" s="624"/>
      <c r="BB37" s="624"/>
      <c r="BC37" s="624"/>
      <c r="BD37" s="655"/>
      <c r="BE37" s="655"/>
      <c r="BF37" s="680"/>
      <c r="BG37" s="637" t="s">
        <v>313</v>
      </c>
      <c r="BH37" s="638"/>
      <c r="BI37" s="638"/>
      <c r="BJ37" s="638"/>
      <c r="BK37" s="638"/>
      <c r="BL37" s="638"/>
      <c r="BM37" s="638"/>
      <c r="BN37" s="638"/>
      <c r="BO37" s="638"/>
      <c r="BP37" s="638"/>
      <c r="BQ37" s="638"/>
      <c r="BR37" s="638"/>
      <c r="BS37" s="638"/>
      <c r="BT37" s="638"/>
      <c r="BU37" s="639"/>
      <c r="BV37" s="623">
        <v>7609</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1683140</v>
      </c>
      <c r="CS37" s="655"/>
      <c r="CT37" s="655"/>
      <c r="CU37" s="655"/>
      <c r="CV37" s="655"/>
      <c r="CW37" s="655"/>
      <c r="CX37" s="655"/>
      <c r="CY37" s="656"/>
      <c r="CZ37" s="657">
        <v>7.2</v>
      </c>
      <c r="DA37" s="658"/>
      <c r="DB37" s="658"/>
      <c r="DC37" s="659"/>
      <c r="DD37" s="632">
        <v>1680674</v>
      </c>
      <c r="DE37" s="655"/>
      <c r="DF37" s="655"/>
      <c r="DG37" s="655"/>
      <c r="DH37" s="655"/>
      <c r="DI37" s="655"/>
      <c r="DJ37" s="655"/>
      <c r="DK37" s="656"/>
      <c r="DL37" s="632">
        <v>1628165</v>
      </c>
      <c r="DM37" s="655"/>
      <c r="DN37" s="655"/>
      <c r="DO37" s="655"/>
      <c r="DP37" s="655"/>
      <c r="DQ37" s="655"/>
      <c r="DR37" s="655"/>
      <c r="DS37" s="655"/>
      <c r="DT37" s="655"/>
      <c r="DU37" s="655"/>
      <c r="DV37" s="656"/>
      <c r="DW37" s="628">
        <v>12.2</v>
      </c>
      <c r="DX37" s="653"/>
      <c r="DY37" s="653"/>
      <c r="DZ37" s="653"/>
      <c r="EA37" s="653"/>
      <c r="EB37" s="653"/>
      <c r="EC37" s="654"/>
    </row>
    <row r="38" spans="2:133" ht="11.25" customHeight="1">
      <c r="AQ38" s="702" t="s">
        <v>315</v>
      </c>
      <c r="AR38" s="703"/>
      <c r="AS38" s="703"/>
      <c r="AT38" s="703"/>
      <c r="AU38" s="703"/>
      <c r="AV38" s="703"/>
      <c r="AW38" s="703"/>
      <c r="AX38" s="703"/>
      <c r="AY38" s="704"/>
      <c r="AZ38" s="623" t="s">
        <v>108</v>
      </c>
      <c r="BA38" s="624"/>
      <c r="BB38" s="624"/>
      <c r="BC38" s="624"/>
      <c r="BD38" s="655"/>
      <c r="BE38" s="655"/>
      <c r="BF38" s="680"/>
      <c r="BG38" s="637" t="s">
        <v>316</v>
      </c>
      <c r="BH38" s="638"/>
      <c r="BI38" s="638"/>
      <c r="BJ38" s="638"/>
      <c r="BK38" s="638"/>
      <c r="BL38" s="638"/>
      <c r="BM38" s="638"/>
      <c r="BN38" s="638"/>
      <c r="BO38" s="638"/>
      <c r="BP38" s="638"/>
      <c r="BQ38" s="638"/>
      <c r="BR38" s="638"/>
      <c r="BS38" s="638"/>
      <c r="BT38" s="638"/>
      <c r="BU38" s="639"/>
      <c r="BV38" s="623">
        <v>13773</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2942007</v>
      </c>
      <c r="CS38" s="624"/>
      <c r="CT38" s="624"/>
      <c r="CU38" s="624"/>
      <c r="CV38" s="624"/>
      <c r="CW38" s="624"/>
      <c r="CX38" s="624"/>
      <c r="CY38" s="625"/>
      <c r="CZ38" s="657">
        <v>12.7</v>
      </c>
      <c r="DA38" s="658"/>
      <c r="DB38" s="658"/>
      <c r="DC38" s="659"/>
      <c r="DD38" s="632">
        <v>2691186</v>
      </c>
      <c r="DE38" s="624"/>
      <c r="DF38" s="624"/>
      <c r="DG38" s="624"/>
      <c r="DH38" s="624"/>
      <c r="DI38" s="624"/>
      <c r="DJ38" s="624"/>
      <c r="DK38" s="625"/>
      <c r="DL38" s="632">
        <v>2538396</v>
      </c>
      <c r="DM38" s="624"/>
      <c r="DN38" s="624"/>
      <c r="DO38" s="624"/>
      <c r="DP38" s="624"/>
      <c r="DQ38" s="624"/>
      <c r="DR38" s="624"/>
      <c r="DS38" s="624"/>
      <c r="DT38" s="624"/>
      <c r="DU38" s="624"/>
      <c r="DV38" s="625"/>
      <c r="DW38" s="628">
        <v>19</v>
      </c>
      <c r="DX38" s="653"/>
      <c r="DY38" s="653"/>
      <c r="DZ38" s="653"/>
      <c r="EA38" s="653"/>
      <c r="EB38" s="653"/>
      <c r="EC38" s="654"/>
    </row>
    <row r="39" spans="2:133" ht="11.25" customHeight="1">
      <c r="AQ39" s="702" t="s">
        <v>318</v>
      </c>
      <c r="AR39" s="703"/>
      <c r="AS39" s="703"/>
      <c r="AT39" s="703"/>
      <c r="AU39" s="703"/>
      <c r="AV39" s="703"/>
      <c r="AW39" s="703"/>
      <c r="AX39" s="703"/>
      <c r="AY39" s="704"/>
      <c r="AZ39" s="623" t="s">
        <v>108</v>
      </c>
      <c r="BA39" s="624"/>
      <c r="BB39" s="624"/>
      <c r="BC39" s="624"/>
      <c r="BD39" s="655"/>
      <c r="BE39" s="655"/>
      <c r="BF39" s="680"/>
      <c r="BG39" s="708" t="s">
        <v>319</v>
      </c>
      <c r="BH39" s="709"/>
      <c r="BI39" s="709"/>
      <c r="BJ39" s="709"/>
      <c r="BK39" s="709"/>
      <c r="BL39" s="187"/>
      <c r="BM39" s="638" t="s">
        <v>320</v>
      </c>
      <c r="BN39" s="638"/>
      <c r="BO39" s="638"/>
      <c r="BP39" s="638"/>
      <c r="BQ39" s="638"/>
      <c r="BR39" s="638"/>
      <c r="BS39" s="638"/>
      <c r="BT39" s="638"/>
      <c r="BU39" s="639"/>
      <c r="BV39" s="623">
        <v>85</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508995</v>
      </c>
      <c r="CS39" s="655"/>
      <c r="CT39" s="655"/>
      <c r="CU39" s="655"/>
      <c r="CV39" s="655"/>
      <c r="CW39" s="655"/>
      <c r="CX39" s="655"/>
      <c r="CY39" s="656"/>
      <c r="CZ39" s="657">
        <v>2.2000000000000002</v>
      </c>
      <c r="DA39" s="658"/>
      <c r="DB39" s="658"/>
      <c r="DC39" s="659"/>
      <c r="DD39" s="632">
        <v>367552</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733056</v>
      </c>
      <c r="BA40" s="624"/>
      <c r="BB40" s="624"/>
      <c r="BC40" s="624"/>
      <c r="BD40" s="655"/>
      <c r="BE40" s="655"/>
      <c r="BF40" s="680"/>
      <c r="BG40" s="708"/>
      <c r="BH40" s="709"/>
      <c r="BI40" s="709"/>
      <c r="BJ40" s="709"/>
      <c r="BK40" s="709"/>
      <c r="BL40" s="187"/>
      <c r="BM40" s="638" t="s">
        <v>323</v>
      </c>
      <c r="BN40" s="638"/>
      <c r="BO40" s="638"/>
      <c r="BP40" s="638"/>
      <c r="BQ40" s="638"/>
      <c r="BR40" s="638"/>
      <c r="BS40" s="638"/>
      <c r="BT40" s="638"/>
      <c r="BU40" s="639"/>
      <c r="BV40" s="623">
        <v>107</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25571</v>
      </c>
      <c r="CS40" s="624"/>
      <c r="CT40" s="624"/>
      <c r="CU40" s="624"/>
      <c r="CV40" s="624"/>
      <c r="CW40" s="624"/>
      <c r="CX40" s="624"/>
      <c r="CY40" s="625"/>
      <c r="CZ40" s="657">
        <v>0.1</v>
      </c>
      <c r="DA40" s="658"/>
      <c r="DB40" s="658"/>
      <c r="DC40" s="659"/>
      <c r="DD40" s="632">
        <v>8714</v>
      </c>
      <c r="DE40" s="624"/>
      <c r="DF40" s="624"/>
      <c r="DG40" s="624"/>
      <c r="DH40" s="624"/>
      <c r="DI40" s="624"/>
      <c r="DJ40" s="624"/>
      <c r="DK40" s="625"/>
      <c r="DL40" s="632">
        <v>7414</v>
      </c>
      <c r="DM40" s="624"/>
      <c r="DN40" s="624"/>
      <c r="DO40" s="624"/>
      <c r="DP40" s="624"/>
      <c r="DQ40" s="624"/>
      <c r="DR40" s="624"/>
      <c r="DS40" s="624"/>
      <c r="DT40" s="624"/>
      <c r="DU40" s="624"/>
      <c r="DV40" s="625"/>
      <c r="DW40" s="628">
        <v>0.1</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325</v>
      </c>
      <c r="AR41" s="644"/>
      <c r="AS41" s="644"/>
      <c r="AT41" s="644"/>
      <c r="AU41" s="644"/>
      <c r="AV41" s="644"/>
      <c r="AW41" s="644"/>
      <c r="AX41" s="644"/>
      <c r="AY41" s="645"/>
      <c r="AZ41" s="695">
        <v>1141660</v>
      </c>
      <c r="BA41" s="696"/>
      <c r="BB41" s="696"/>
      <c r="BC41" s="696"/>
      <c r="BD41" s="691"/>
      <c r="BE41" s="691"/>
      <c r="BF41" s="693"/>
      <c r="BG41" s="710"/>
      <c r="BH41" s="711"/>
      <c r="BI41" s="711"/>
      <c r="BJ41" s="711"/>
      <c r="BK41" s="711"/>
      <c r="BL41" s="189"/>
      <c r="BM41" s="644" t="s">
        <v>326</v>
      </c>
      <c r="BN41" s="644"/>
      <c r="BO41" s="644"/>
      <c r="BP41" s="644"/>
      <c r="BQ41" s="644"/>
      <c r="BR41" s="644"/>
      <c r="BS41" s="644"/>
      <c r="BT41" s="644"/>
      <c r="BU41" s="645"/>
      <c r="BV41" s="695">
        <v>285</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207</v>
      </c>
      <c r="CS41" s="655"/>
      <c r="CT41" s="655"/>
      <c r="CU41" s="655"/>
      <c r="CV41" s="655"/>
      <c r="CW41" s="655"/>
      <c r="CX41" s="655"/>
      <c r="CY41" s="656"/>
      <c r="CZ41" s="657" t="s">
        <v>207</v>
      </c>
      <c r="DA41" s="658"/>
      <c r="DB41" s="658"/>
      <c r="DC41" s="659"/>
      <c r="DD41" s="632" t="s">
        <v>207</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5966159</v>
      </c>
      <c r="CS42" s="624"/>
      <c r="CT42" s="624"/>
      <c r="CU42" s="624"/>
      <c r="CV42" s="624"/>
      <c r="CW42" s="624"/>
      <c r="CX42" s="624"/>
      <c r="CY42" s="625"/>
      <c r="CZ42" s="657">
        <v>25.7</v>
      </c>
      <c r="DA42" s="706"/>
      <c r="DB42" s="706"/>
      <c r="DC42" s="707"/>
      <c r="DD42" s="632">
        <v>903892</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v>81888</v>
      </c>
      <c r="CS43" s="655"/>
      <c r="CT43" s="655"/>
      <c r="CU43" s="655"/>
      <c r="CV43" s="655"/>
      <c r="CW43" s="655"/>
      <c r="CX43" s="655"/>
      <c r="CY43" s="656"/>
      <c r="CZ43" s="657">
        <v>0.4</v>
      </c>
      <c r="DA43" s="658"/>
      <c r="DB43" s="658"/>
      <c r="DC43" s="659"/>
      <c r="DD43" s="632">
        <v>81888</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332</v>
      </c>
      <c r="CD44" s="729" t="s">
        <v>285</v>
      </c>
      <c r="CE44" s="730"/>
      <c r="CF44" s="620" t="s">
        <v>333</v>
      </c>
      <c r="CG44" s="621"/>
      <c r="CH44" s="621"/>
      <c r="CI44" s="621"/>
      <c r="CJ44" s="621"/>
      <c r="CK44" s="621"/>
      <c r="CL44" s="621"/>
      <c r="CM44" s="621"/>
      <c r="CN44" s="621"/>
      <c r="CO44" s="621"/>
      <c r="CP44" s="621"/>
      <c r="CQ44" s="622"/>
      <c r="CR44" s="623">
        <v>5966159</v>
      </c>
      <c r="CS44" s="624"/>
      <c r="CT44" s="624"/>
      <c r="CU44" s="624"/>
      <c r="CV44" s="624"/>
      <c r="CW44" s="624"/>
      <c r="CX44" s="624"/>
      <c r="CY44" s="625"/>
      <c r="CZ44" s="657">
        <v>25.7</v>
      </c>
      <c r="DA44" s="706"/>
      <c r="DB44" s="706"/>
      <c r="DC44" s="707"/>
      <c r="DD44" s="632">
        <v>903892</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334</v>
      </c>
      <c r="CG45" s="621"/>
      <c r="CH45" s="621"/>
      <c r="CI45" s="621"/>
      <c r="CJ45" s="621"/>
      <c r="CK45" s="621"/>
      <c r="CL45" s="621"/>
      <c r="CM45" s="621"/>
      <c r="CN45" s="621"/>
      <c r="CO45" s="621"/>
      <c r="CP45" s="621"/>
      <c r="CQ45" s="622"/>
      <c r="CR45" s="623">
        <v>507042</v>
      </c>
      <c r="CS45" s="655"/>
      <c r="CT45" s="655"/>
      <c r="CU45" s="655"/>
      <c r="CV45" s="655"/>
      <c r="CW45" s="655"/>
      <c r="CX45" s="655"/>
      <c r="CY45" s="656"/>
      <c r="CZ45" s="657">
        <v>2.2000000000000002</v>
      </c>
      <c r="DA45" s="658"/>
      <c r="DB45" s="658"/>
      <c r="DC45" s="659"/>
      <c r="DD45" s="632">
        <v>60325</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335</v>
      </c>
      <c r="CG46" s="621"/>
      <c r="CH46" s="621"/>
      <c r="CI46" s="621"/>
      <c r="CJ46" s="621"/>
      <c r="CK46" s="621"/>
      <c r="CL46" s="621"/>
      <c r="CM46" s="621"/>
      <c r="CN46" s="621"/>
      <c r="CO46" s="621"/>
      <c r="CP46" s="621"/>
      <c r="CQ46" s="622"/>
      <c r="CR46" s="623">
        <v>5422486</v>
      </c>
      <c r="CS46" s="624"/>
      <c r="CT46" s="624"/>
      <c r="CU46" s="624"/>
      <c r="CV46" s="624"/>
      <c r="CW46" s="624"/>
      <c r="CX46" s="624"/>
      <c r="CY46" s="625"/>
      <c r="CZ46" s="657">
        <v>23.3</v>
      </c>
      <c r="DA46" s="706"/>
      <c r="DB46" s="706"/>
      <c r="DC46" s="707"/>
      <c r="DD46" s="632">
        <v>836236</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336</v>
      </c>
      <c r="CG47" s="621"/>
      <c r="CH47" s="621"/>
      <c r="CI47" s="621"/>
      <c r="CJ47" s="621"/>
      <c r="CK47" s="621"/>
      <c r="CL47" s="621"/>
      <c r="CM47" s="621"/>
      <c r="CN47" s="621"/>
      <c r="CO47" s="621"/>
      <c r="CP47" s="621"/>
      <c r="CQ47" s="622"/>
      <c r="CR47" s="623" t="s">
        <v>117</v>
      </c>
      <c r="CS47" s="655"/>
      <c r="CT47" s="655"/>
      <c r="CU47" s="655"/>
      <c r="CV47" s="655"/>
      <c r="CW47" s="655"/>
      <c r="CX47" s="655"/>
      <c r="CY47" s="656"/>
      <c r="CZ47" s="657" t="s">
        <v>117</v>
      </c>
      <c r="DA47" s="658"/>
      <c r="DB47" s="658"/>
      <c r="DC47" s="659"/>
      <c r="DD47" s="632" t="s">
        <v>117</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337</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338</v>
      </c>
      <c r="CE49" s="667"/>
      <c r="CF49" s="667"/>
      <c r="CG49" s="667"/>
      <c r="CH49" s="667"/>
      <c r="CI49" s="667"/>
      <c r="CJ49" s="667"/>
      <c r="CK49" s="667"/>
      <c r="CL49" s="667"/>
      <c r="CM49" s="667"/>
      <c r="CN49" s="667"/>
      <c r="CO49" s="667"/>
      <c r="CP49" s="667"/>
      <c r="CQ49" s="668"/>
      <c r="CR49" s="695">
        <v>23234220</v>
      </c>
      <c r="CS49" s="691"/>
      <c r="CT49" s="691"/>
      <c r="CU49" s="691"/>
      <c r="CV49" s="691"/>
      <c r="CW49" s="691"/>
      <c r="CX49" s="691"/>
      <c r="CY49" s="718"/>
      <c r="CZ49" s="719">
        <v>100</v>
      </c>
      <c r="DA49" s="720"/>
      <c r="DB49" s="720"/>
      <c r="DC49" s="721"/>
      <c r="DD49" s="722">
        <v>14309508</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5" zoomScaleNormal="7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361</v>
      </c>
      <c r="C7" s="750"/>
      <c r="D7" s="750"/>
      <c r="E7" s="750"/>
      <c r="F7" s="750"/>
      <c r="G7" s="750"/>
      <c r="H7" s="750"/>
      <c r="I7" s="750"/>
      <c r="J7" s="750"/>
      <c r="K7" s="750"/>
      <c r="L7" s="750"/>
      <c r="M7" s="750"/>
      <c r="N7" s="750"/>
      <c r="O7" s="750"/>
      <c r="P7" s="751"/>
      <c r="Q7" s="752">
        <v>24208</v>
      </c>
      <c r="R7" s="753"/>
      <c r="S7" s="753"/>
      <c r="T7" s="753"/>
      <c r="U7" s="753"/>
      <c r="V7" s="753">
        <v>23081</v>
      </c>
      <c r="W7" s="753"/>
      <c r="X7" s="753"/>
      <c r="Y7" s="753"/>
      <c r="Z7" s="753"/>
      <c r="AA7" s="753">
        <v>1127</v>
      </c>
      <c r="AB7" s="753"/>
      <c r="AC7" s="753"/>
      <c r="AD7" s="753"/>
      <c r="AE7" s="754"/>
      <c r="AF7" s="755">
        <v>946</v>
      </c>
      <c r="AG7" s="756"/>
      <c r="AH7" s="756"/>
      <c r="AI7" s="756"/>
      <c r="AJ7" s="757"/>
      <c r="AK7" s="792">
        <v>149</v>
      </c>
      <c r="AL7" s="793"/>
      <c r="AM7" s="793"/>
      <c r="AN7" s="793"/>
      <c r="AO7" s="793"/>
      <c r="AP7" s="793">
        <v>24348</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551</v>
      </c>
      <c r="BT7" s="797"/>
      <c r="BU7" s="797"/>
      <c r="BV7" s="797"/>
      <c r="BW7" s="797"/>
      <c r="BX7" s="797"/>
      <c r="BY7" s="797"/>
      <c r="BZ7" s="797"/>
      <c r="CA7" s="797"/>
      <c r="CB7" s="797"/>
      <c r="CC7" s="797"/>
      <c r="CD7" s="797"/>
      <c r="CE7" s="797"/>
      <c r="CF7" s="797"/>
      <c r="CG7" s="798"/>
      <c r="CH7" s="789">
        <v>0</v>
      </c>
      <c r="CI7" s="790"/>
      <c r="CJ7" s="790"/>
      <c r="CK7" s="790"/>
      <c r="CL7" s="791"/>
      <c r="CM7" s="789">
        <v>70</v>
      </c>
      <c r="CN7" s="790"/>
      <c r="CO7" s="790"/>
      <c r="CP7" s="790"/>
      <c r="CQ7" s="791"/>
      <c r="CR7" s="789">
        <v>50</v>
      </c>
      <c r="CS7" s="790"/>
      <c r="CT7" s="790"/>
      <c r="CU7" s="790"/>
      <c r="CV7" s="791"/>
      <c r="CW7" s="789">
        <v>8</v>
      </c>
      <c r="CX7" s="790"/>
      <c r="CY7" s="790"/>
      <c r="CZ7" s="790"/>
      <c r="DA7" s="791"/>
      <c r="DB7" s="789" t="s">
        <v>539</v>
      </c>
      <c r="DC7" s="790"/>
      <c r="DD7" s="790"/>
      <c r="DE7" s="790"/>
      <c r="DF7" s="791"/>
      <c r="DG7" s="789" t="s">
        <v>552</v>
      </c>
      <c r="DH7" s="790"/>
      <c r="DI7" s="790"/>
      <c r="DJ7" s="790"/>
      <c r="DK7" s="791"/>
      <c r="DL7" s="789" t="s">
        <v>553</v>
      </c>
      <c r="DM7" s="790"/>
      <c r="DN7" s="790"/>
      <c r="DO7" s="790"/>
      <c r="DP7" s="791"/>
      <c r="DQ7" s="789" t="s">
        <v>539</v>
      </c>
      <c r="DR7" s="790"/>
      <c r="DS7" s="790"/>
      <c r="DT7" s="790"/>
      <c r="DU7" s="791"/>
      <c r="DV7" s="770"/>
      <c r="DW7" s="771"/>
      <c r="DX7" s="771"/>
      <c r="DY7" s="771"/>
      <c r="DZ7" s="772"/>
      <c r="EA7" s="205"/>
    </row>
    <row r="8" spans="1:131" s="206" customFormat="1" ht="26.25" customHeight="1">
      <c r="A8" s="212">
        <v>2</v>
      </c>
      <c r="B8" s="773" t="s">
        <v>362</v>
      </c>
      <c r="C8" s="774"/>
      <c r="D8" s="774"/>
      <c r="E8" s="774"/>
      <c r="F8" s="774"/>
      <c r="G8" s="774"/>
      <c r="H8" s="774"/>
      <c r="I8" s="774"/>
      <c r="J8" s="774"/>
      <c r="K8" s="774"/>
      <c r="L8" s="774"/>
      <c r="M8" s="774"/>
      <c r="N8" s="774"/>
      <c r="O8" s="774"/>
      <c r="P8" s="775"/>
      <c r="Q8" s="776">
        <v>2</v>
      </c>
      <c r="R8" s="777"/>
      <c r="S8" s="777"/>
      <c r="T8" s="777"/>
      <c r="U8" s="777"/>
      <c r="V8" s="777">
        <v>2</v>
      </c>
      <c r="W8" s="777"/>
      <c r="X8" s="777"/>
      <c r="Y8" s="777"/>
      <c r="Z8" s="777"/>
      <c r="AA8" s="777">
        <v>0</v>
      </c>
      <c r="AB8" s="777"/>
      <c r="AC8" s="777"/>
      <c r="AD8" s="777"/>
      <c r="AE8" s="778"/>
      <c r="AF8" s="779">
        <v>0</v>
      </c>
      <c r="AG8" s="780"/>
      <c r="AH8" s="780"/>
      <c r="AI8" s="780"/>
      <c r="AJ8" s="781"/>
      <c r="AK8" s="782">
        <v>2</v>
      </c>
      <c r="AL8" s="783"/>
      <c r="AM8" s="783"/>
      <c r="AN8" s="783"/>
      <c r="AO8" s="783"/>
      <c r="AP8" s="783" t="s">
        <v>538</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c r="A9" s="212">
        <v>3</v>
      </c>
      <c r="B9" s="773" t="s">
        <v>363</v>
      </c>
      <c r="C9" s="774"/>
      <c r="D9" s="774"/>
      <c r="E9" s="774"/>
      <c r="F9" s="774"/>
      <c r="G9" s="774"/>
      <c r="H9" s="774"/>
      <c r="I9" s="774"/>
      <c r="J9" s="774"/>
      <c r="K9" s="774"/>
      <c r="L9" s="774"/>
      <c r="M9" s="774"/>
      <c r="N9" s="774"/>
      <c r="O9" s="774"/>
      <c r="P9" s="775"/>
      <c r="Q9" s="776">
        <v>228</v>
      </c>
      <c r="R9" s="777"/>
      <c r="S9" s="777"/>
      <c r="T9" s="777"/>
      <c r="U9" s="777"/>
      <c r="V9" s="777">
        <v>228</v>
      </c>
      <c r="W9" s="777"/>
      <c r="X9" s="777"/>
      <c r="Y9" s="777"/>
      <c r="Z9" s="777"/>
      <c r="AA9" s="777">
        <v>0</v>
      </c>
      <c r="AB9" s="777"/>
      <c r="AC9" s="777"/>
      <c r="AD9" s="777"/>
      <c r="AE9" s="778"/>
      <c r="AF9" s="779">
        <v>0</v>
      </c>
      <c r="AG9" s="780"/>
      <c r="AH9" s="780"/>
      <c r="AI9" s="780"/>
      <c r="AJ9" s="781"/>
      <c r="AK9" s="782">
        <v>57</v>
      </c>
      <c r="AL9" s="783"/>
      <c r="AM9" s="783"/>
      <c r="AN9" s="783"/>
      <c r="AO9" s="783"/>
      <c r="AP9" s="783" t="s">
        <v>538</v>
      </c>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364</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365</v>
      </c>
      <c r="B23" s="808" t="s">
        <v>366</v>
      </c>
      <c r="C23" s="809"/>
      <c r="D23" s="809"/>
      <c r="E23" s="809"/>
      <c r="F23" s="809"/>
      <c r="G23" s="809"/>
      <c r="H23" s="809"/>
      <c r="I23" s="809"/>
      <c r="J23" s="809"/>
      <c r="K23" s="809"/>
      <c r="L23" s="809"/>
      <c r="M23" s="809"/>
      <c r="N23" s="809"/>
      <c r="O23" s="809"/>
      <c r="P23" s="810"/>
      <c r="Q23" s="811">
        <v>24362</v>
      </c>
      <c r="R23" s="812"/>
      <c r="S23" s="812"/>
      <c r="T23" s="812"/>
      <c r="U23" s="812"/>
      <c r="V23" s="812">
        <v>23234</v>
      </c>
      <c r="W23" s="812"/>
      <c r="X23" s="812"/>
      <c r="Y23" s="812"/>
      <c r="Z23" s="812"/>
      <c r="AA23" s="812">
        <v>1128</v>
      </c>
      <c r="AB23" s="812"/>
      <c r="AC23" s="812"/>
      <c r="AD23" s="812"/>
      <c r="AE23" s="813"/>
      <c r="AF23" s="814">
        <v>946</v>
      </c>
      <c r="AG23" s="812"/>
      <c r="AH23" s="812"/>
      <c r="AI23" s="812"/>
      <c r="AJ23" s="815"/>
      <c r="AK23" s="816"/>
      <c r="AL23" s="817"/>
      <c r="AM23" s="817"/>
      <c r="AN23" s="817"/>
      <c r="AO23" s="817"/>
      <c r="AP23" s="812">
        <v>24348</v>
      </c>
      <c r="AQ23" s="812"/>
      <c r="AR23" s="812"/>
      <c r="AS23" s="812"/>
      <c r="AT23" s="812"/>
      <c r="AU23" s="818"/>
      <c r="AV23" s="818"/>
      <c r="AW23" s="818"/>
      <c r="AX23" s="818"/>
      <c r="AY23" s="819"/>
      <c r="AZ23" s="827" t="s">
        <v>108</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367</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368</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344</v>
      </c>
      <c r="B26" s="759"/>
      <c r="C26" s="759"/>
      <c r="D26" s="759"/>
      <c r="E26" s="759"/>
      <c r="F26" s="759"/>
      <c r="G26" s="759"/>
      <c r="H26" s="759"/>
      <c r="I26" s="759"/>
      <c r="J26" s="759"/>
      <c r="K26" s="759"/>
      <c r="L26" s="759"/>
      <c r="M26" s="759"/>
      <c r="N26" s="759"/>
      <c r="O26" s="759"/>
      <c r="P26" s="760"/>
      <c r="Q26" s="735" t="s">
        <v>369</v>
      </c>
      <c r="R26" s="736"/>
      <c r="S26" s="736"/>
      <c r="T26" s="736"/>
      <c r="U26" s="737"/>
      <c r="V26" s="735" t="s">
        <v>370</v>
      </c>
      <c r="W26" s="736"/>
      <c r="X26" s="736"/>
      <c r="Y26" s="736"/>
      <c r="Z26" s="737"/>
      <c r="AA26" s="735" t="s">
        <v>371</v>
      </c>
      <c r="AB26" s="736"/>
      <c r="AC26" s="736"/>
      <c r="AD26" s="736"/>
      <c r="AE26" s="736"/>
      <c r="AF26" s="830" t="s">
        <v>372</v>
      </c>
      <c r="AG26" s="831"/>
      <c r="AH26" s="831"/>
      <c r="AI26" s="831"/>
      <c r="AJ26" s="832"/>
      <c r="AK26" s="736" t="s">
        <v>373</v>
      </c>
      <c r="AL26" s="736"/>
      <c r="AM26" s="736"/>
      <c r="AN26" s="736"/>
      <c r="AO26" s="737"/>
      <c r="AP26" s="735" t="s">
        <v>374</v>
      </c>
      <c r="AQ26" s="736"/>
      <c r="AR26" s="736"/>
      <c r="AS26" s="736"/>
      <c r="AT26" s="737"/>
      <c r="AU26" s="735" t="s">
        <v>375</v>
      </c>
      <c r="AV26" s="736"/>
      <c r="AW26" s="736"/>
      <c r="AX26" s="736"/>
      <c r="AY26" s="737"/>
      <c r="AZ26" s="735" t="s">
        <v>376</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377</v>
      </c>
      <c r="C28" s="750"/>
      <c r="D28" s="750"/>
      <c r="E28" s="750"/>
      <c r="F28" s="750"/>
      <c r="G28" s="750"/>
      <c r="H28" s="750"/>
      <c r="I28" s="750"/>
      <c r="J28" s="750"/>
      <c r="K28" s="750"/>
      <c r="L28" s="750"/>
      <c r="M28" s="750"/>
      <c r="N28" s="750"/>
      <c r="O28" s="750"/>
      <c r="P28" s="751"/>
      <c r="Q28" s="840">
        <v>7172</v>
      </c>
      <c r="R28" s="841"/>
      <c r="S28" s="841"/>
      <c r="T28" s="841"/>
      <c r="U28" s="841"/>
      <c r="V28" s="841">
        <v>6795</v>
      </c>
      <c r="W28" s="841"/>
      <c r="X28" s="841"/>
      <c r="Y28" s="841"/>
      <c r="Z28" s="841"/>
      <c r="AA28" s="841">
        <v>377</v>
      </c>
      <c r="AB28" s="841"/>
      <c r="AC28" s="841"/>
      <c r="AD28" s="841"/>
      <c r="AE28" s="842"/>
      <c r="AF28" s="843">
        <v>377</v>
      </c>
      <c r="AG28" s="841"/>
      <c r="AH28" s="841"/>
      <c r="AI28" s="841"/>
      <c r="AJ28" s="844"/>
      <c r="AK28" s="845">
        <v>733</v>
      </c>
      <c r="AL28" s="836"/>
      <c r="AM28" s="836"/>
      <c r="AN28" s="836"/>
      <c r="AO28" s="836"/>
      <c r="AP28" s="836" t="s">
        <v>539</v>
      </c>
      <c r="AQ28" s="836"/>
      <c r="AR28" s="836"/>
      <c r="AS28" s="836"/>
      <c r="AT28" s="836"/>
      <c r="AU28" s="836" t="s">
        <v>539</v>
      </c>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378</v>
      </c>
      <c r="C29" s="774"/>
      <c r="D29" s="774"/>
      <c r="E29" s="774"/>
      <c r="F29" s="774"/>
      <c r="G29" s="774"/>
      <c r="H29" s="774"/>
      <c r="I29" s="774"/>
      <c r="J29" s="774"/>
      <c r="K29" s="774"/>
      <c r="L29" s="774"/>
      <c r="M29" s="774"/>
      <c r="N29" s="774"/>
      <c r="O29" s="774"/>
      <c r="P29" s="775"/>
      <c r="Q29" s="776">
        <v>3499</v>
      </c>
      <c r="R29" s="777"/>
      <c r="S29" s="777"/>
      <c r="T29" s="777"/>
      <c r="U29" s="777"/>
      <c r="V29" s="777">
        <v>3271</v>
      </c>
      <c r="W29" s="777"/>
      <c r="X29" s="777"/>
      <c r="Y29" s="777"/>
      <c r="Z29" s="777"/>
      <c r="AA29" s="777">
        <v>228</v>
      </c>
      <c r="AB29" s="777"/>
      <c r="AC29" s="777"/>
      <c r="AD29" s="777"/>
      <c r="AE29" s="778"/>
      <c r="AF29" s="779">
        <v>228</v>
      </c>
      <c r="AG29" s="780"/>
      <c r="AH29" s="780"/>
      <c r="AI29" s="780"/>
      <c r="AJ29" s="781"/>
      <c r="AK29" s="848">
        <v>530</v>
      </c>
      <c r="AL29" s="849"/>
      <c r="AM29" s="849"/>
      <c r="AN29" s="849"/>
      <c r="AO29" s="849"/>
      <c r="AP29" s="849" t="s">
        <v>539</v>
      </c>
      <c r="AQ29" s="849"/>
      <c r="AR29" s="849"/>
      <c r="AS29" s="849"/>
      <c r="AT29" s="849"/>
      <c r="AU29" s="849" t="s">
        <v>540</v>
      </c>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379</v>
      </c>
      <c r="C30" s="774"/>
      <c r="D30" s="774"/>
      <c r="E30" s="774"/>
      <c r="F30" s="774"/>
      <c r="G30" s="774"/>
      <c r="H30" s="774"/>
      <c r="I30" s="774"/>
      <c r="J30" s="774"/>
      <c r="K30" s="774"/>
      <c r="L30" s="774"/>
      <c r="M30" s="774"/>
      <c r="N30" s="774"/>
      <c r="O30" s="774"/>
      <c r="P30" s="775"/>
      <c r="Q30" s="776">
        <v>874</v>
      </c>
      <c r="R30" s="777"/>
      <c r="S30" s="777"/>
      <c r="T30" s="777"/>
      <c r="U30" s="777"/>
      <c r="V30" s="777">
        <v>862</v>
      </c>
      <c r="W30" s="777"/>
      <c r="X30" s="777"/>
      <c r="Y30" s="777"/>
      <c r="Z30" s="777"/>
      <c r="AA30" s="777">
        <v>12</v>
      </c>
      <c r="AB30" s="777"/>
      <c r="AC30" s="777"/>
      <c r="AD30" s="777"/>
      <c r="AE30" s="778"/>
      <c r="AF30" s="779">
        <v>12</v>
      </c>
      <c r="AG30" s="780"/>
      <c r="AH30" s="780"/>
      <c r="AI30" s="780"/>
      <c r="AJ30" s="781"/>
      <c r="AK30" s="848">
        <v>622</v>
      </c>
      <c r="AL30" s="849"/>
      <c r="AM30" s="849"/>
      <c r="AN30" s="849"/>
      <c r="AO30" s="849"/>
      <c r="AP30" s="849" t="s">
        <v>539</v>
      </c>
      <c r="AQ30" s="849"/>
      <c r="AR30" s="849"/>
      <c r="AS30" s="849"/>
      <c r="AT30" s="849"/>
      <c r="AU30" s="849" t="s">
        <v>539</v>
      </c>
      <c r="AV30" s="849"/>
      <c r="AW30" s="849"/>
      <c r="AX30" s="849"/>
      <c r="AY30" s="849"/>
      <c r="AZ30" s="850"/>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380</v>
      </c>
      <c r="C31" s="774"/>
      <c r="D31" s="774"/>
      <c r="E31" s="774"/>
      <c r="F31" s="774"/>
      <c r="G31" s="774"/>
      <c r="H31" s="774"/>
      <c r="I31" s="774"/>
      <c r="J31" s="774"/>
      <c r="K31" s="774"/>
      <c r="L31" s="774"/>
      <c r="M31" s="774"/>
      <c r="N31" s="774"/>
      <c r="O31" s="774"/>
      <c r="P31" s="775"/>
      <c r="Q31" s="776">
        <v>11</v>
      </c>
      <c r="R31" s="777"/>
      <c r="S31" s="777"/>
      <c r="T31" s="777"/>
      <c r="U31" s="777"/>
      <c r="V31" s="777">
        <v>8</v>
      </c>
      <c r="W31" s="777"/>
      <c r="X31" s="777"/>
      <c r="Y31" s="777"/>
      <c r="Z31" s="777"/>
      <c r="AA31" s="777">
        <v>3</v>
      </c>
      <c r="AB31" s="777"/>
      <c r="AC31" s="777"/>
      <c r="AD31" s="777"/>
      <c r="AE31" s="778"/>
      <c r="AF31" s="779">
        <v>3</v>
      </c>
      <c r="AG31" s="780"/>
      <c r="AH31" s="780"/>
      <c r="AI31" s="780"/>
      <c r="AJ31" s="781"/>
      <c r="AK31" s="848">
        <v>0</v>
      </c>
      <c r="AL31" s="849"/>
      <c r="AM31" s="849"/>
      <c r="AN31" s="849"/>
      <c r="AO31" s="849"/>
      <c r="AP31" s="849" t="s">
        <v>539</v>
      </c>
      <c r="AQ31" s="849"/>
      <c r="AR31" s="849"/>
      <c r="AS31" s="849"/>
      <c r="AT31" s="849"/>
      <c r="AU31" s="849" t="s">
        <v>539</v>
      </c>
      <c r="AV31" s="849"/>
      <c r="AW31" s="849"/>
      <c r="AX31" s="849"/>
      <c r="AY31" s="849"/>
      <c r="AZ31" s="850"/>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381</v>
      </c>
      <c r="C32" s="774"/>
      <c r="D32" s="774"/>
      <c r="E32" s="774"/>
      <c r="F32" s="774"/>
      <c r="G32" s="774"/>
      <c r="H32" s="774"/>
      <c r="I32" s="774"/>
      <c r="J32" s="774"/>
      <c r="K32" s="774"/>
      <c r="L32" s="774"/>
      <c r="M32" s="774"/>
      <c r="N32" s="774"/>
      <c r="O32" s="774"/>
      <c r="P32" s="775"/>
      <c r="Q32" s="776">
        <v>967</v>
      </c>
      <c r="R32" s="777"/>
      <c r="S32" s="777"/>
      <c r="T32" s="777"/>
      <c r="U32" s="777"/>
      <c r="V32" s="777">
        <v>916</v>
      </c>
      <c r="W32" s="777"/>
      <c r="X32" s="777"/>
      <c r="Y32" s="777"/>
      <c r="Z32" s="777"/>
      <c r="AA32" s="777">
        <v>52</v>
      </c>
      <c r="AB32" s="777"/>
      <c r="AC32" s="777"/>
      <c r="AD32" s="777"/>
      <c r="AE32" s="778"/>
      <c r="AF32" s="779">
        <v>927</v>
      </c>
      <c r="AG32" s="780"/>
      <c r="AH32" s="780"/>
      <c r="AI32" s="780"/>
      <c r="AJ32" s="781"/>
      <c r="AK32" s="848">
        <v>61</v>
      </c>
      <c r="AL32" s="849"/>
      <c r="AM32" s="849"/>
      <c r="AN32" s="849"/>
      <c r="AO32" s="849"/>
      <c r="AP32" s="849">
        <v>603</v>
      </c>
      <c r="AQ32" s="849"/>
      <c r="AR32" s="849"/>
      <c r="AS32" s="849"/>
      <c r="AT32" s="849"/>
      <c r="AU32" s="849">
        <v>134</v>
      </c>
      <c r="AV32" s="849"/>
      <c r="AW32" s="849"/>
      <c r="AX32" s="849"/>
      <c r="AY32" s="849"/>
      <c r="AZ32" s="850"/>
      <c r="BA32" s="850"/>
      <c r="BB32" s="850"/>
      <c r="BC32" s="850"/>
      <c r="BD32" s="850"/>
      <c r="BE32" s="846" t="s">
        <v>382</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383</v>
      </c>
      <c r="C33" s="774"/>
      <c r="D33" s="774"/>
      <c r="E33" s="774"/>
      <c r="F33" s="774"/>
      <c r="G33" s="774"/>
      <c r="H33" s="774"/>
      <c r="I33" s="774"/>
      <c r="J33" s="774"/>
      <c r="K33" s="774"/>
      <c r="L33" s="774"/>
      <c r="M33" s="774"/>
      <c r="N33" s="774"/>
      <c r="O33" s="774"/>
      <c r="P33" s="775"/>
      <c r="Q33" s="776">
        <v>10</v>
      </c>
      <c r="R33" s="777"/>
      <c r="S33" s="777"/>
      <c r="T33" s="777"/>
      <c r="U33" s="777"/>
      <c r="V33" s="777">
        <v>5</v>
      </c>
      <c r="W33" s="777"/>
      <c r="X33" s="777"/>
      <c r="Y33" s="777"/>
      <c r="Z33" s="777"/>
      <c r="AA33" s="777">
        <v>4</v>
      </c>
      <c r="AB33" s="777"/>
      <c r="AC33" s="777"/>
      <c r="AD33" s="777"/>
      <c r="AE33" s="778"/>
      <c r="AF33" s="779">
        <v>124</v>
      </c>
      <c r="AG33" s="780"/>
      <c r="AH33" s="780"/>
      <c r="AI33" s="780"/>
      <c r="AJ33" s="781"/>
      <c r="AK33" s="848" t="s">
        <v>539</v>
      </c>
      <c r="AL33" s="849"/>
      <c r="AM33" s="849"/>
      <c r="AN33" s="849"/>
      <c r="AO33" s="849"/>
      <c r="AP33" s="849" t="s">
        <v>539</v>
      </c>
      <c r="AQ33" s="849"/>
      <c r="AR33" s="849"/>
      <c r="AS33" s="849"/>
      <c r="AT33" s="849"/>
      <c r="AU33" s="849" t="s">
        <v>539</v>
      </c>
      <c r="AV33" s="849"/>
      <c r="AW33" s="849"/>
      <c r="AX33" s="849"/>
      <c r="AY33" s="849"/>
      <c r="AZ33" s="850"/>
      <c r="BA33" s="850"/>
      <c r="BB33" s="850"/>
      <c r="BC33" s="850"/>
      <c r="BD33" s="850"/>
      <c r="BE33" s="846" t="s">
        <v>382</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384</v>
      </c>
      <c r="C34" s="774"/>
      <c r="D34" s="774"/>
      <c r="E34" s="774"/>
      <c r="F34" s="774"/>
      <c r="G34" s="774"/>
      <c r="H34" s="774"/>
      <c r="I34" s="774"/>
      <c r="J34" s="774"/>
      <c r="K34" s="774"/>
      <c r="L34" s="774"/>
      <c r="M34" s="774"/>
      <c r="N34" s="774"/>
      <c r="O34" s="774"/>
      <c r="P34" s="775"/>
      <c r="Q34" s="776">
        <v>1758</v>
      </c>
      <c r="R34" s="777"/>
      <c r="S34" s="777"/>
      <c r="T34" s="777"/>
      <c r="U34" s="777"/>
      <c r="V34" s="777">
        <v>1669</v>
      </c>
      <c r="W34" s="777"/>
      <c r="X34" s="777"/>
      <c r="Y34" s="777"/>
      <c r="Z34" s="777"/>
      <c r="AA34" s="777">
        <v>89</v>
      </c>
      <c r="AB34" s="777"/>
      <c r="AC34" s="777"/>
      <c r="AD34" s="777"/>
      <c r="AE34" s="778"/>
      <c r="AF34" s="779">
        <v>70</v>
      </c>
      <c r="AG34" s="780"/>
      <c r="AH34" s="780"/>
      <c r="AI34" s="780"/>
      <c r="AJ34" s="781"/>
      <c r="AK34" s="848">
        <v>768</v>
      </c>
      <c r="AL34" s="849"/>
      <c r="AM34" s="849"/>
      <c r="AN34" s="849"/>
      <c r="AO34" s="849"/>
      <c r="AP34" s="849">
        <v>12099</v>
      </c>
      <c r="AQ34" s="849"/>
      <c r="AR34" s="849"/>
      <c r="AS34" s="849"/>
      <c r="AT34" s="849"/>
      <c r="AU34" s="849">
        <v>12038</v>
      </c>
      <c r="AV34" s="849"/>
      <c r="AW34" s="849"/>
      <c r="AX34" s="849"/>
      <c r="AY34" s="849"/>
      <c r="AZ34" s="850"/>
      <c r="BA34" s="850"/>
      <c r="BB34" s="850"/>
      <c r="BC34" s="850"/>
      <c r="BD34" s="850"/>
      <c r="BE34" s="846" t="s">
        <v>385</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t="s">
        <v>386</v>
      </c>
      <c r="C35" s="774"/>
      <c r="D35" s="774"/>
      <c r="E35" s="774"/>
      <c r="F35" s="774"/>
      <c r="G35" s="774"/>
      <c r="H35" s="774"/>
      <c r="I35" s="774"/>
      <c r="J35" s="774"/>
      <c r="K35" s="774"/>
      <c r="L35" s="774"/>
      <c r="M35" s="774"/>
      <c r="N35" s="774"/>
      <c r="O35" s="774"/>
      <c r="P35" s="775"/>
      <c r="Q35" s="776">
        <v>416</v>
      </c>
      <c r="R35" s="777"/>
      <c r="S35" s="777"/>
      <c r="T35" s="777"/>
      <c r="U35" s="777"/>
      <c r="V35" s="777">
        <v>399</v>
      </c>
      <c r="W35" s="777"/>
      <c r="X35" s="777"/>
      <c r="Y35" s="777"/>
      <c r="Z35" s="777"/>
      <c r="AA35" s="777">
        <v>17</v>
      </c>
      <c r="AB35" s="777"/>
      <c r="AC35" s="777"/>
      <c r="AD35" s="777"/>
      <c r="AE35" s="778"/>
      <c r="AF35" s="779">
        <v>17</v>
      </c>
      <c r="AG35" s="780"/>
      <c r="AH35" s="780"/>
      <c r="AI35" s="780"/>
      <c r="AJ35" s="781"/>
      <c r="AK35" s="848">
        <v>300</v>
      </c>
      <c r="AL35" s="849"/>
      <c r="AM35" s="849"/>
      <c r="AN35" s="849"/>
      <c r="AO35" s="849"/>
      <c r="AP35" s="849">
        <v>2170</v>
      </c>
      <c r="AQ35" s="849"/>
      <c r="AR35" s="849"/>
      <c r="AS35" s="849"/>
      <c r="AT35" s="849"/>
      <c r="AU35" s="849">
        <v>2170</v>
      </c>
      <c r="AV35" s="849"/>
      <c r="AW35" s="849"/>
      <c r="AX35" s="849"/>
      <c r="AY35" s="849"/>
      <c r="AZ35" s="850"/>
      <c r="BA35" s="850"/>
      <c r="BB35" s="850"/>
      <c r="BC35" s="850"/>
      <c r="BD35" s="850"/>
      <c r="BE35" s="846" t="s">
        <v>385</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387</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365</v>
      </c>
      <c r="B63" s="808" t="s">
        <v>388</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1758</v>
      </c>
      <c r="AG63" s="860"/>
      <c r="AH63" s="860"/>
      <c r="AI63" s="860"/>
      <c r="AJ63" s="861"/>
      <c r="AK63" s="862"/>
      <c r="AL63" s="857"/>
      <c r="AM63" s="857"/>
      <c r="AN63" s="857"/>
      <c r="AO63" s="857"/>
      <c r="AP63" s="860">
        <v>14872</v>
      </c>
      <c r="AQ63" s="860"/>
      <c r="AR63" s="860"/>
      <c r="AS63" s="860"/>
      <c r="AT63" s="860"/>
      <c r="AU63" s="860">
        <v>14342</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390</v>
      </c>
      <c r="B66" s="759"/>
      <c r="C66" s="759"/>
      <c r="D66" s="759"/>
      <c r="E66" s="759"/>
      <c r="F66" s="759"/>
      <c r="G66" s="759"/>
      <c r="H66" s="759"/>
      <c r="I66" s="759"/>
      <c r="J66" s="759"/>
      <c r="K66" s="759"/>
      <c r="L66" s="759"/>
      <c r="M66" s="759"/>
      <c r="N66" s="759"/>
      <c r="O66" s="759"/>
      <c r="P66" s="760"/>
      <c r="Q66" s="735" t="s">
        <v>369</v>
      </c>
      <c r="R66" s="736"/>
      <c r="S66" s="736"/>
      <c r="T66" s="736"/>
      <c r="U66" s="737"/>
      <c r="V66" s="735" t="s">
        <v>370</v>
      </c>
      <c r="W66" s="736"/>
      <c r="X66" s="736"/>
      <c r="Y66" s="736"/>
      <c r="Z66" s="737"/>
      <c r="AA66" s="735" t="s">
        <v>371</v>
      </c>
      <c r="AB66" s="736"/>
      <c r="AC66" s="736"/>
      <c r="AD66" s="736"/>
      <c r="AE66" s="737"/>
      <c r="AF66" s="870" t="s">
        <v>372</v>
      </c>
      <c r="AG66" s="831"/>
      <c r="AH66" s="831"/>
      <c r="AI66" s="831"/>
      <c r="AJ66" s="871"/>
      <c r="AK66" s="735" t="s">
        <v>373</v>
      </c>
      <c r="AL66" s="759"/>
      <c r="AM66" s="759"/>
      <c r="AN66" s="759"/>
      <c r="AO66" s="760"/>
      <c r="AP66" s="735" t="s">
        <v>374</v>
      </c>
      <c r="AQ66" s="736"/>
      <c r="AR66" s="736"/>
      <c r="AS66" s="736"/>
      <c r="AT66" s="737"/>
      <c r="AU66" s="735" t="s">
        <v>391</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33" customHeight="1" thickTop="1">
      <c r="A68" s="209">
        <v>1</v>
      </c>
      <c r="B68" s="887" t="s">
        <v>541</v>
      </c>
      <c r="C68" s="888"/>
      <c r="D68" s="888"/>
      <c r="E68" s="888"/>
      <c r="F68" s="888"/>
      <c r="G68" s="888"/>
      <c r="H68" s="888"/>
      <c r="I68" s="888"/>
      <c r="J68" s="888"/>
      <c r="K68" s="888"/>
      <c r="L68" s="888"/>
      <c r="M68" s="888"/>
      <c r="N68" s="888"/>
      <c r="O68" s="888"/>
      <c r="P68" s="889"/>
      <c r="Q68" s="890">
        <v>23590</v>
      </c>
      <c r="R68" s="884"/>
      <c r="S68" s="884"/>
      <c r="T68" s="884"/>
      <c r="U68" s="884"/>
      <c r="V68" s="884">
        <v>23570</v>
      </c>
      <c r="W68" s="884"/>
      <c r="X68" s="884"/>
      <c r="Y68" s="884"/>
      <c r="Z68" s="884"/>
      <c r="AA68" s="884">
        <v>20</v>
      </c>
      <c r="AB68" s="884"/>
      <c r="AC68" s="884"/>
      <c r="AD68" s="884"/>
      <c r="AE68" s="884"/>
      <c r="AF68" s="884">
        <v>20</v>
      </c>
      <c r="AG68" s="884"/>
      <c r="AH68" s="884"/>
      <c r="AI68" s="884"/>
      <c r="AJ68" s="884"/>
      <c r="AK68" s="884">
        <v>1348</v>
      </c>
      <c r="AL68" s="884"/>
      <c r="AM68" s="884"/>
      <c r="AN68" s="884"/>
      <c r="AO68" s="884"/>
      <c r="AP68" s="884" t="s">
        <v>539</v>
      </c>
      <c r="AQ68" s="884"/>
      <c r="AR68" s="884"/>
      <c r="AS68" s="884"/>
      <c r="AT68" s="884"/>
      <c r="AU68" s="884" t="s">
        <v>539</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33" customHeight="1">
      <c r="A69" s="212">
        <v>2</v>
      </c>
      <c r="B69" s="895" t="s">
        <v>542</v>
      </c>
      <c r="C69" s="892"/>
      <c r="D69" s="892"/>
      <c r="E69" s="892"/>
      <c r="F69" s="892"/>
      <c r="G69" s="892"/>
      <c r="H69" s="892"/>
      <c r="I69" s="892"/>
      <c r="J69" s="892"/>
      <c r="K69" s="892"/>
      <c r="L69" s="892"/>
      <c r="M69" s="892"/>
      <c r="N69" s="892"/>
      <c r="O69" s="892"/>
      <c r="P69" s="893"/>
      <c r="Q69" s="894">
        <v>199</v>
      </c>
      <c r="R69" s="849"/>
      <c r="S69" s="849"/>
      <c r="T69" s="849"/>
      <c r="U69" s="849"/>
      <c r="V69" s="849">
        <v>198</v>
      </c>
      <c r="W69" s="849"/>
      <c r="X69" s="849"/>
      <c r="Y69" s="849"/>
      <c r="Z69" s="849"/>
      <c r="AA69" s="849">
        <v>1</v>
      </c>
      <c r="AB69" s="849"/>
      <c r="AC69" s="849"/>
      <c r="AD69" s="849"/>
      <c r="AE69" s="849"/>
      <c r="AF69" s="849">
        <v>1</v>
      </c>
      <c r="AG69" s="849"/>
      <c r="AH69" s="849"/>
      <c r="AI69" s="849"/>
      <c r="AJ69" s="849"/>
      <c r="AK69" s="849">
        <v>49</v>
      </c>
      <c r="AL69" s="849"/>
      <c r="AM69" s="849"/>
      <c r="AN69" s="849"/>
      <c r="AO69" s="849"/>
      <c r="AP69" s="849" t="s">
        <v>554</v>
      </c>
      <c r="AQ69" s="849"/>
      <c r="AR69" s="849"/>
      <c r="AS69" s="849"/>
      <c r="AT69" s="849"/>
      <c r="AU69" s="849" t="s">
        <v>559</v>
      </c>
      <c r="AV69" s="849"/>
      <c r="AW69" s="849"/>
      <c r="AX69" s="849"/>
      <c r="AY69" s="849"/>
      <c r="AZ69" s="896"/>
      <c r="BA69" s="896"/>
      <c r="BB69" s="896"/>
      <c r="BC69" s="896"/>
      <c r="BD69" s="897"/>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33" customHeight="1">
      <c r="A70" s="212">
        <v>3</v>
      </c>
      <c r="B70" s="891" t="s">
        <v>543</v>
      </c>
      <c r="C70" s="892"/>
      <c r="D70" s="892"/>
      <c r="E70" s="892"/>
      <c r="F70" s="892"/>
      <c r="G70" s="892"/>
      <c r="H70" s="892"/>
      <c r="I70" s="892"/>
      <c r="J70" s="892"/>
      <c r="K70" s="892"/>
      <c r="L70" s="892"/>
      <c r="M70" s="892"/>
      <c r="N70" s="892"/>
      <c r="O70" s="892"/>
      <c r="P70" s="893"/>
      <c r="Q70" s="894">
        <v>547</v>
      </c>
      <c r="R70" s="849"/>
      <c r="S70" s="849"/>
      <c r="T70" s="849"/>
      <c r="U70" s="849"/>
      <c r="V70" s="849">
        <v>402</v>
      </c>
      <c r="W70" s="849"/>
      <c r="X70" s="849"/>
      <c r="Y70" s="849"/>
      <c r="Z70" s="849"/>
      <c r="AA70" s="849">
        <v>145</v>
      </c>
      <c r="AB70" s="849"/>
      <c r="AC70" s="849"/>
      <c r="AD70" s="849"/>
      <c r="AE70" s="849"/>
      <c r="AF70" s="849">
        <v>145</v>
      </c>
      <c r="AG70" s="849"/>
      <c r="AH70" s="849"/>
      <c r="AI70" s="849"/>
      <c r="AJ70" s="849"/>
      <c r="AK70" s="849" t="s">
        <v>555</v>
      </c>
      <c r="AL70" s="849"/>
      <c r="AM70" s="849"/>
      <c r="AN70" s="849"/>
      <c r="AO70" s="849"/>
      <c r="AP70" s="849" t="s">
        <v>555</v>
      </c>
      <c r="AQ70" s="849"/>
      <c r="AR70" s="849"/>
      <c r="AS70" s="849"/>
      <c r="AT70" s="849"/>
      <c r="AU70" s="849" t="s">
        <v>561</v>
      </c>
      <c r="AV70" s="849"/>
      <c r="AW70" s="849"/>
      <c r="AX70" s="849"/>
      <c r="AY70" s="849"/>
      <c r="AZ70" s="896"/>
      <c r="BA70" s="896"/>
      <c r="BB70" s="896"/>
      <c r="BC70" s="896"/>
      <c r="BD70" s="897"/>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33" customHeight="1">
      <c r="A71" s="212">
        <v>4</v>
      </c>
      <c r="B71" s="895" t="s">
        <v>544</v>
      </c>
      <c r="C71" s="892"/>
      <c r="D71" s="892"/>
      <c r="E71" s="892"/>
      <c r="F71" s="892"/>
      <c r="G71" s="892"/>
      <c r="H71" s="892"/>
      <c r="I71" s="892"/>
      <c r="J71" s="892"/>
      <c r="K71" s="892"/>
      <c r="L71" s="892"/>
      <c r="M71" s="892"/>
      <c r="N71" s="892"/>
      <c r="O71" s="892"/>
      <c r="P71" s="893"/>
      <c r="Q71" s="894">
        <v>862</v>
      </c>
      <c r="R71" s="849"/>
      <c r="S71" s="849"/>
      <c r="T71" s="849"/>
      <c r="U71" s="849"/>
      <c r="V71" s="849">
        <v>859</v>
      </c>
      <c r="W71" s="849"/>
      <c r="X71" s="849"/>
      <c r="Y71" s="849"/>
      <c r="Z71" s="849"/>
      <c r="AA71" s="849">
        <v>4</v>
      </c>
      <c r="AB71" s="849"/>
      <c r="AC71" s="849"/>
      <c r="AD71" s="849"/>
      <c r="AE71" s="849"/>
      <c r="AF71" s="849">
        <v>4</v>
      </c>
      <c r="AG71" s="849"/>
      <c r="AH71" s="849"/>
      <c r="AI71" s="849"/>
      <c r="AJ71" s="849"/>
      <c r="AK71" s="849" t="s">
        <v>556</v>
      </c>
      <c r="AL71" s="849"/>
      <c r="AM71" s="849"/>
      <c r="AN71" s="849"/>
      <c r="AO71" s="849"/>
      <c r="AP71" s="849" t="s">
        <v>554</v>
      </c>
      <c r="AQ71" s="849"/>
      <c r="AR71" s="849"/>
      <c r="AS71" s="849"/>
      <c r="AT71" s="849"/>
      <c r="AU71" s="849" t="s">
        <v>556</v>
      </c>
      <c r="AV71" s="849"/>
      <c r="AW71" s="849"/>
      <c r="AX71" s="849"/>
      <c r="AY71" s="849"/>
      <c r="AZ71" s="896"/>
      <c r="BA71" s="896"/>
      <c r="BB71" s="896"/>
      <c r="BC71" s="896"/>
      <c r="BD71" s="897"/>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33" customHeight="1">
      <c r="A72" s="212">
        <v>5</v>
      </c>
      <c r="B72" s="895" t="s">
        <v>545</v>
      </c>
      <c r="C72" s="892"/>
      <c r="D72" s="892"/>
      <c r="E72" s="892"/>
      <c r="F72" s="892"/>
      <c r="G72" s="892"/>
      <c r="H72" s="892"/>
      <c r="I72" s="892"/>
      <c r="J72" s="892"/>
      <c r="K72" s="892"/>
      <c r="L72" s="892"/>
      <c r="M72" s="892"/>
      <c r="N72" s="892"/>
      <c r="O72" s="892"/>
      <c r="P72" s="893"/>
      <c r="Q72" s="894">
        <v>306781</v>
      </c>
      <c r="R72" s="849"/>
      <c r="S72" s="849"/>
      <c r="T72" s="849"/>
      <c r="U72" s="849"/>
      <c r="V72" s="849">
        <v>301858</v>
      </c>
      <c r="W72" s="849"/>
      <c r="X72" s="849"/>
      <c r="Y72" s="849"/>
      <c r="Z72" s="849"/>
      <c r="AA72" s="849">
        <v>4924</v>
      </c>
      <c r="AB72" s="849"/>
      <c r="AC72" s="849"/>
      <c r="AD72" s="849"/>
      <c r="AE72" s="849"/>
      <c r="AF72" s="849">
        <v>4924</v>
      </c>
      <c r="AG72" s="849"/>
      <c r="AH72" s="849"/>
      <c r="AI72" s="849"/>
      <c r="AJ72" s="849"/>
      <c r="AK72" s="849">
        <v>1566</v>
      </c>
      <c r="AL72" s="849"/>
      <c r="AM72" s="849"/>
      <c r="AN72" s="849"/>
      <c r="AO72" s="849"/>
      <c r="AP72" s="849" t="s">
        <v>554</v>
      </c>
      <c r="AQ72" s="849"/>
      <c r="AR72" s="849"/>
      <c r="AS72" s="849"/>
      <c r="AT72" s="849"/>
      <c r="AU72" s="849" t="s">
        <v>555</v>
      </c>
      <c r="AV72" s="849"/>
      <c r="AW72" s="849"/>
      <c r="AX72" s="849"/>
      <c r="AY72" s="849"/>
      <c r="AZ72" s="896"/>
      <c r="BA72" s="896"/>
      <c r="BB72" s="896"/>
      <c r="BC72" s="896"/>
      <c r="BD72" s="897"/>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33" customHeight="1">
      <c r="A73" s="212">
        <v>6</v>
      </c>
      <c r="B73" s="895" t="s">
        <v>546</v>
      </c>
      <c r="C73" s="892"/>
      <c r="D73" s="892"/>
      <c r="E73" s="892"/>
      <c r="F73" s="892"/>
      <c r="G73" s="892"/>
      <c r="H73" s="892"/>
      <c r="I73" s="892"/>
      <c r="J73" s="892"/>
      <c r="K73" s="892"/>
      <c r="L73" s="892"/>
      <c r="M73" s="892"/>
      <c r="N73" s="892"/>
      <c r="O73" s="892"/>
      <c r="P73" s="893"/>
      <c r="Q73" s="894">
        <v>558</v>
      </c>
      <c r="R73" s="849"/>
      <c r="S73" s="849"/>
      <c r="T73" s="849"/>
      <c r="U73" s="849"/>
      <c r="V73" s="849">
        <v>514</v>
      </c>
      <c r="W73" s="849"/>
      <c r="X73" s="849"/>
      <c r="Y73" s="849"/>
      <c r="Z73" s="849"/>
      <c r="AA73" s="849">
        <v>44</v>
      </c>
      <c r="AB73" s="849"/>
      <c r="AC73" s="849"/>
      <c r="AD73" s="849"/>
      <c r="AE73" s="849"/>
      <c r="AF73" s="849">
        <v>42</v>
      </c>
      <c r="AG73" s="849"/>
      <c r="AH73" s="849"/>
      <c r="AI73" s="849"/>
      <c r="AJ73" s="849"/>
      <c r="AK73" s="849">
        <v>15</v>
      </c>
      <c r="AL73" s="849"/>
      <c r="AM73" s="849"/>
      <c r="AN73" s="849"/>
      <c r="AO73" s="849"/>
      <c r="AP73" s="849">
        <v>460</v>
      </c>
      <c r="AQ73" s="849"/>
      <c r="AR73" s="849"/>
      <c r="AS73" s="849"/>
      <c r="AT73" s="849"/>
      <c r="AU73" s="849">
        <v>99</v>
      </c>
      <c r="AV73" s="849"/>
      <c r="AW73" s="849"/>
      <c r="AX73" s="849"/>
      <c r="AY73" s="849"/>
      <c r="AZ73" s="896"/>
      <c r="BA73" s="896"/>
      <c r="BB73" s="896"/>
      <c r="BC73" s="896"/>
      <c r="BD73" s="897"/>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33" customHeight="1">
      <c r="A74" s="212">
        <v>7</v>
      </c>
      <c r="B74" s="891" t="s">
        <v>547</v>
      </c>
      <c r="C74" s="892"/>
      <c r="D74" s="892"/>
      <c r="E74" s="892"/>
      <c r="F74" s="892"/>
      <c r="G74" s="892"/>
      <c r="H74" s="892"/>
      <c r="I74" s="892"/>
      <c r="J74" s="892"/>
      <c r="K74" s="892"/>
      <c r="L74" s="892"/>
      <c r="M74" s="892"/>
      <c r="N74" s="892"/>
      <c r="O74" s="892"/>
      <c r="P74" s="893"/>
      <c r="Q74" s="894">
        <v>1452</v>
      </c>
      <c r="R74" s="849"/>
      <c r="S74" s="849"/>
      <c r="T74" s="849"/>
      <c r="U74" s="849"/>
      <c r="V74" s="849">
        <v>1368</v>
      </c>
      <c r="W74" s="849"/>
      <c r="X74" s="849"/>
      <c r="Y74" s="849"/>
      <c r="Z74" s="849"/>
      <c r="AA74" s="849">
        <v>84</v>
      </c>
      <c r="AB74" s="849"/>
      <c r="AC74" s="849"/>
      <c r="AD74" s="849"/>
      <c r="AE74" s="849"/>
      <c r="AF74" s="849">
        <v>73</v>
      </c>
      <c r="AG74" s="849"/>
      <c r="AH74" s="849"/>
      <c r="AI74" s="849"/>
      <c r="AJ74" s="849"/>
      <c r="AK74" s="849">
        <v>10</v>
      </c>
      <c r="AL74" s="849"/>
      <c r="AM74" s="849"/>
      <c r="AN74" s="849"/>
      <c r="AO74" s="849"/>
      <c r="AP74" s="849">
        <v>268</v>
      </c>
      <c r="AQ74" s="849"/>
      <c r="AR74" s="849"/>
      <c r="AS74" s="849"/>
      <c r="AT74" s="849"/>
      <c r="AU74" s="849">
        <v>183</v>
      </c>
      <c r="AV74" s="849"/>
      <c r="AW74" s="849"/>
      <c r="AX74" s="849"/>
      <c r="AY74" s="849"/>
      <c r="AZ74" s="896"/>
      <c r="BA74" s="896"/>
      <c r="BB74" s="896"/>
      <c r="BC74" s="896"/>
      <c r="BD74" s="897"/>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33" customHeight="1">
      <c r="A75" s="212">
        <v>8</v>
      </c>
      <c r="B75" s="895" t="s">
        <v>548</v>
      </c>
      <c r="C75" s="892"/>
      <c r="D75" s="892"/>
      <c r="E75" s="892"/>
      <c r="F75" s="892"/>
      <c r="G75" s="892"/>
      <c r="H75" s="892"/>
      <c r="I75" s="892"/>
      <c r="J75" s="892"/>
      <c r="K75" s="892"/>
      <c r="L75" s="892"/>
      <c r="M75" s="892"/>
      <c r="N75" s="892"/>
      <c r="O75" s="892"/>
      <c r="P75" s="893"/>
      <c r="Q75" s="898">
        <v>4804</v>
      </c>
      <c r="R75" s="899"/>
      <c r="S75" s="899"/>
      <c r="T75" s="899"/>
      <c r="U75" s="848"/>
      <c r="V75" s="900">
        <v>4737</v>
      </c>
      <c r="W75" s="899"/>
      <c r="X75" s="899"/>
      <c r="Y75" s="899"/>
      <c r="Z75" s="848"/>
      <c r="AA75" s="900">
        <v>67</v>
      </c>
      <c r="AB75" s="899"/>
      <c r="AC75" s="899"/>
      <c r="AD75" s="899"/>
      <c r="AE75" s="848"/>
      <c r="AF75" s="900">
        <v>67</v>
      </c>
      <c r="AG75" s="899"/>
      <c r="AH75" s="899"/>
      <c r="AI75" s="899"/>
      <c r="AJ75" s="848"/>
      <c r="AK75" s="900" t="s">
        <v>554</v>
      </c>
      <c r="AL75" s="899"/>
      <c r="AM75" s="899"/>
      <c r="AN75" s="899"/>
      <c r="AO75" s="848"/>
      <c r="AP75" s="900">
        <v>1962</v>
      </c>
      <c r="AQ75" s="899"/>
      <c r="AR75" s="899"/>
      <c r="AS75" s="899"/>
      <c r="AT75" s="848"/>
      <c r="AU75" s="900">
        <v>469</v>
      </c>
      <c r="AV75" s="899"/>
      <c r="AW75" s="899"/>
      <c r="AX75" s="899"/>
      <c r="AY75" s="848"/>
      <c r="AZ75" s="896"/>
      <c r="BA75" s="896"/>
      <c r="BB75" s="896"/>
      <c r="BC75" s="896"/>
      <c r="BD75" s="897"/>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33" customHeight="1">
      <c r="A76" s="212">
        <v>9</v>
      </c>
      <c r="B76" s="895" t="s">
        <v>549</v>
      </c>
      <c r="C76" s="892"/>
      <c r="D76" s="892"/>
      <c r="E76" s="892"/>
      <c r="F76" s="892"/>
      <c r="G76" s="892"/>
      <c r="H76" s="892"/>
      <c r="I76" s="892"/>
      <c r="J76" s="892"/>
      <c r="K76" s="892"/>
      <c r="L76" s="892"/>
      <c r="M76" s="892"/>
      <c r="N76" s="892"/>
      <c r="O76" s="892"/>
      <c r="P76" s="893"/>
      <c r="Q76" s="898">
        <v>101</v>
      </c>
      <c r="R76" s="899"/>
      <c r="S76" s="899"/>
      <c r="T76" s="899"/>
      <c r="U76" s="848"/>
      <c r="V76" s="900">
        <v>99</v>
      </c>
      <c r="W76" s="899"/>
      <c r="X76" s="899"/>
      <c r="Y76" s="899"/>
      <c r="Z76" s="848"/>
      <c r="AA76" s="900">
        <v>2</v>
      </c>
      <c r="AB76" s="899"/>
      <c r="AC76" s="899"/>
      <c r="AD76" s="899"/>
      <c r="AE76" s="848"/>
      <c r="AF76" s="900">
        <v>2</v>
      </c>
      <c r="AG76" s="899"/>
      <c r="AH76" s="899"/>
      <c r="AI76" s="899"/>
      <c r="AJ76" s="848"/>
      <c r="AK76" s="900">
        <v>7</v>
      </c>
      <c r="AL76" s="899"/>
      <c r="AM76" s="899"/>
      <c r="AN76" s="899"/>
      <c r="AO76" s="848"/>
      <c r="AP76" s="900" t="s">
        <v>539</v>
      </c>
      <c r="AQ76" s="899"/>
      <c r="AR76" s="899"/>
      <c r="AS76" s="899"/>
      <c r="AT76" s="848"/>
      <c r="AU76" s="900" t="s">
        <v>562</v>
      </c>
      <c r="AV76" s="899"/>
      <c r="AW76" s="899"/>
      <c r="AX76" s="899"/>
      <c r="AY76" s="848"/>
      <c r="AZ76" s="896"/>
      <c r="BA76" s="896"/>
      <c r="BB76" s="896"/>
      <c r="BC76" s="896"/>
      <c r="BD76" s="897"/>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33" customHeight="1">
      <c r="A77" s="212">
        <v>10</v>
      </c>
      <c r="B77" s="895" t="s">
        <v>550</v>
      </c>
      <c r="C77" s="892"/>
      <c r="D77" s="892"/>
      <c r="E77" s="892"/>
      <c r="F77" s="892"/>
      <c r="G77" s="892"/>
      <c r="H77" s="892"/>
      <c r="I77" s="892"/>
      <c r="J77" s="892"/>
      <c r="K77" s="892"/>
      <c r="L77" s="892"/>
      <c r="M77" s="892"/>
      <c r="N77" s="892"/>
      <c r="O77" s="892"/>
      <c r="P77" s="893"/>
      <c r="Q77" s="898">
        <v>10</v>
      </c>
      <c r="R77" s="899"/>
      <c r="S77" s="899"/>
      <c r="T77" s="899"/>
      <c r="U77" s="848"/>
      <c r="V77" s="900">
        <v>9</v>
      </c>
      <c r="W77" s="899"/>
      <c r="X77" s="899"/>
      <c r="Y77" s="899"/>
      <c r="Z77" s="848"/>
      <c r="AA77" s="900">
        <v>1</v>
      </c>
      <c r="AB77" s="899"/>
      <c r="AC77" s="899"/>
      <c r="AD77" s="899"/>
      <c r="AE77" s="848"/>
      <c r="AF77" s="900">
        <v>1</v>
      </c>
      <c r="AG77" s="899"/>
      <c r="AH77" s="899"/>
      <c r="AI77" s="899"/>
      <c r="AJ77" s="848"/>
      <c r="AK77" s="900">
        <v>0</v>
      </c>
      <c r="AL77" s="899"/>
      <c r="AM77" s="899"/>
      <c r="AN77" s="899"/>
      <c r="AO77" s="848"/>
      <c r="AP77" s="900" t="s">
        <v>557</v>
      </c>
      <c r="AQ77" s="899"/>
      <c r="AR77" s="899"/>
      <c r="AS77" s="899"/>
      <c r="AT77" s="848"/>
      <c r="AU77" s="900" t="s">
        <v>562</v>
      </c>
      <c r="AV77" s="899"/>
      <c r="AW77" s="899"/>
      <c r="AX77" s="899"/>
      <c r="AY77" s="848"/>
      <c r="AZ77" s="896"/>
      <c r="BA77" s="896"/>
      <c r="BB77" s="896"/>
      <c r="BC77" s="896"/>
      <c r="BD77" s="897"/>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6"/>
      <c r="BA78" s="896"/>
      <c r="BB78" s="896"/>
      <c r="BC78" s="896"/>
      <c r="BD78" s="897"/>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6"/>
      <c r="BA79" s="896"/>
      <c r="BB79" s="896"/>
      <c r="BC79" s="896"/>
      <c r="BD79" s="897"/>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6"/>
      <c r="BA80" s="896"/>
      <c r="BB80" s="896"/>
      <c r="BC80" s="896"/>
      <c r="BD80" s="897"/>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6"/>
      <c r="BA81" s="896"/>
      <c r="BB81" s="896"/>
      <c r="BC81" s="896"/>
      <c r="BD81" s="897"/>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6"/>
      <c r="BA82" s="896"/>
      <c r="BB82" s="896"/>
      <c r="BC82" s="896"/>
      <c r="BD82" s="897"/>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6"/>
      <c r="BA83" s="896"/>
      <c r="BB83" s="896"/>
      <c r="BC83" s="896"/>
      <c r="BD83" s="897"/>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6"/>
      <c r="BA84" s="896"/>
      <c r="BB84" s="896"/>
      <c r="BC84" s="896"/>
      <c r="BD84" s="897"/>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6"/>
      <c r="BA85" s="896"/>
      <c r="BB85" s="896"/>
      <c r="BC85" s="896"/>
      <c r="BD85" s="897"/>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6"/>
      <c r="BA86" s="896"/>
      <c r="BB86" s="896"/>
      <c r="BC86" s="896"/>
      <c r="BD86" s="897"/>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1"/>
      <c r="C87" s="902"/>
      <c r="D87" s="902"/>
      <c r="E87" s="902"/>
      <c r="F87" s="902"/>
      <c r="G87" s="902"/>
      <c r="H87" s="902"/>
      <c r="I87" s="902"/>
      <c r="J87" s="902"/>
      <c r="K87" s="902"/>
      <c r="L87" s="902"/>
      <c r="M87" s="902"/>
      <c r="N87" s="902"/>
      <c r="O87" s="902"/>
      <c r="P87" s="903"/>
      <c r="Q87" s="904"/>
      <c r="R87" s="905"/>
      <c r="S87" s="905"/>
      <c r="T87" s="905"/>
      <c r="U87" s="905"/>
      <c r="V87" s="905"/>
      <c r="W87" s="905"/>
      <c r="X87" s="905"/>
      <c r="Y87" s="905"/>
      <c r="Z87" s="905"/>
      <c r="AA87" s="905"/>
      <c r="AB87" s="905"/>
      <c r="AC87" s="905"/>
      <c r="AD87" s="905"/>
      <c r="AE87" s="905"/>
      <c r="AF87" s="905"/>
      <c r="AG87" s="905"/>
      <c r="AH87" s="905"/>
      <c r="AI87" s="905"/>
      <c r="AJ87" s="905"/>
      <c r="AK87" s="905"/>
      <c r="AL87" s="905"/>
      <c r="AM87" s="905"/>
      <c r="AN87" s="905"/>
      <c r="AO87" s="905"/>
      <c r="AP87" s="905"/>
      <c r="AQ87" s="905"/>
      <c r="AR87" s="905"/>
      <c r="AS87" s="905"/>
      <c r="AT87" s="905"/>
      <c r="AU87" s="905"/>
      <c r="AV87" s="905"/>
      <c r="AW87" s="905"/>
      <c r="AX87" s="905"/>
      <c r="AY87" s="905"/>
      <c r="AZ87" s="906"/>
      <c r="BA87" s="906"/>
      <c r="BB87" s="906"/>
      <c r="BC87" s="906"/>
      <c r="BD87" s="907"/>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365</v>
      </c>
      <c r="B88" s="808" t="s">
        <v>392</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5278</v>
      </c>
      <c r="AG88" s="860"/>
      <c r="AH88" s="860"/>
      <c r="AI88" s="860"/>
      <c r="AJ88" s="860"/>
      <c r="AK88" s="857"/>
      <c r="AL88" s="857"/>
      <c r="AM88" s="857"/>
      <c r="AN88" s="857"/>
      <c r="AO88" s="857"/>
      <c r="AP88" s="860">
        <v>2690</v>
      </c>
      <c r="AQ88" s="860"/>
      <c r="AR88" s="860"/>
      <c r="AS88" s="860"/>
      <c r="AT88" s="860"/>
      <c r="AU88" s="860">
        <v>750</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808" t="s">
        <v>393</v>
      </c>
      <c r="BS102" s="809"/>
      <c r="BT102" s="809"/>
      <c r="BU102" s="809"/>
      <c r="BV102" s="809"/>
      <c r="BW102" s="809"/>
      <c r="BX102" s="809"/>
      <c r="BY102" s="809"/>
      <c r="BZ102" s="809"/>
      <c r="CA102" s="809"/>
      <c r="CB102" s="809"/>
      <c r="CC102" s="809"/>
      <c r="CD102" s="809"/>
      <c r="CE102" s="809"/>
      <c r="CF102" s="809"/>
      <c r="CG102" s="810"/>
      <c r="CH102" s="908"/>
      <c r="CI102" s="909"/>
      <c r="CJ102" s="909"/>
      <c r="CK102" s="909"/>
      <c r="CL102" s="910"/>
      <c r="CM102" s="908"/>
      <c r="CN102" s="909"/>
      <c r="CO102" s="909"/>
      <c r="CP102" s="909"/>
      <c r="CQ102" s="910"/>
      <c r="CR102" s="911">
        <v>50</v>
      </c>
      <c r="CS102" s="868"/>
      <c r="CT102" s="868"/>
      <c r="CU102" s="868"/>
      <c r="CV102" s="912"/>
      <c r="CW102" s="911">
        <v>8</v>
      </c>
      <c r="CX102" s="868"/>
      <c r="CY102" s="868"/>
      <c r="CZ102" s="868"/>
      <c r="DA102" s="912"/>
      <c r="DB102" s="911" t="s">
        <v>558</v>
      </c>
      <c r="DC102" s="868"/>
      <c r="DD102" s="868"/>
      <c r="DE102" s="868"/>
      <c r="DF102" s="912"/>
      <c r="DG102" s="911" t="s">
        <v>559</v>
      </c>
      <c r="DH102" s="868"/>
      <c r="DI102" s="868"/>
      <c r="DJ102" s="868"/>
      <c r="DK102" s="912"/>
      <c r="DL102" s="911" t="s">
        <v>560</v>
      </c>
      <c r="DM102" s="868"/>
      <c r="DN102" s="868"/>
      <c r="DO102" s="868"/>
      <c r="DP102" s="912"/>
      <c r="DQ102" s="911" t="s">
        <v>560</v>
      </c>
      <c r="DR102" s="868"/>
      <c r="DS102" s="868"/>
      <c r="DT102" s="868"/>
      <c r="DU102" s="912"/>
      <c r="DV102" s="937"/>
      <c r="DW102" s="938"/>
      <c r="DX102" s="938"/>
      <c r="DY102" s="938"/>
      <c r="DZ102" s="93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40" t="s">
        <v>394</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1" t="s">
        <v>395</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2" t="s">
        <v>398</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399</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197" customFormat="1" ht="26.25" customHeight="1">
      <c r="A109" s="935" t="s">
        <v>400</v>
      </c>
      <c r="B109" s="914"/>
      <c r="C109" s="914"/>
      <c r="D109" s="914"/>
      <c r="E109" s="914"/>
      <c r="F109" s="914"/>
      <c r="G109" s="914"/>
      <c r="H109" s="914"/>
      <c r="I109" s="914"/>
      <c r="J109" s="914"/>
      <c r="K109" s="914"/>
      <c r="L109" s="914"/>
      <c r="M109" s="914"/>
      <c r="N109" s="914"/>
      <c r="O109" s="914"/>
      <c r="P109" s="914"/>
      <c r="Q109" s="914"/>
      <c r="R109" s="914"/>
      <c r="S109" s="914"/>
      <c r="T109" s="914"/>
      <c r="U109" s="914"/>
      <c r="V109" s="914"/>
      <c r="W109" s="914"/>
      <c r="X109" s="914"/>
      <c r="Y109" s="914"/>
      <c r="Z109" s="915"/>
      <c r="AA109" s="913" t="s">
        <v>401</v>
      </c>
      <c r="AB109" s="914"/>
      <c r="AC109" s="914"/>
      <c r="AD109" s="914"/>
      <c r="AE109" s="915"/>
      <c r="AF109" s="913" t="s">
        <v>284</v>
      </c>
      <c r="AG109" s="914"/>
      <c r="AH109" s="914"/>
      <c r="AI109" s="914"/>
      <c r="AJ109" s="915"/>
      <c r="AK109" s="913" t="s">
        <v>283</v>
      </c>
      <c r="AL109" s="914"/>
      <c r="AM109" s="914"/>
      <c r="AN109" s="914"/>
      <c r="AO109" s="915"/>
      <c r="AP109" s="913" t="s">
        <v>402</v>
      </c>
      <c r="AQ109" s="914"/>
      <c r="AR109" s="914"/>
      <c r="AS109" s="914"/>
      <c r="AT109" s="916"/>
      <c r="AU109" s="935" t="s">
        <v>400</v>
      </c>
      <c r="AV109" s="914"/>
      <c r="AW109" s="914"/>
      <c r="AX109" s="914"/>
      <c r="AY109" s="914"/>
      <c r="AZ109" s="914"/>
      <c r="BA109" s="914"/>
      <c r="BB109" s="914"/>
      <c r="BC109" s="914"/>
      <c r="BD109" s="914"/>
      <c r="BE109" s="914"/>
      <c r="BF109" s="914"/>
      <c r="BG109" s="914"/>
      <c r="BH109" s="914"/>
      <c r="BI109" s="914"/>
      <c r="BJ109" s="914"/>
      <c r="BK109" s="914"/>
      <c r="BL109" s="914"/>
      <c r="BM109" s="914"/>
      <c r="BN109" s="914"/>
      <c r="BO109" s="914"/>
      <c r="BP109" s="915"/>
      <c r="BQ109" s="913" t="s">
        <v>401</v>
      </c>
      <c r="BR109" s="914"/>
      <c r="BS109" s="914"/>
      <c r="BT109" s="914"/>
      <c r="BU109" s="915"/>
      <c r="BV109" s="913" t="s">
        <v>284</v>
      </c>
      <c r="BW109" s="914"/>
      <c r="BX109" s="914"/>
      <c r="BY109" s="914"/>
      <c r="BZ109" s="915"/>
      <c r="CA109" s="913" t="s">
        <v>283</v>
      </c>
      <c r="CB109" s="914"/>
      <c r="CC109" s="914"/>
      <c r="CD109" s="914"/>
      <c r="CE109" s="915"/>
      <c r="CF109" s="936" t="s">
        <v>402</v>
      </c>
      <c r="CG109" s="936"/>
      <c r="CH109" s="936"/>
      <c r="CI109" s="936"/>
      <c r="CJ109" s="936"/>
      <c r="CK109" s="913" t="s">
        <v>403</v>
      </c>
      <c r="CL109" s="914"/>
      <c r="CM109" s="914"/>
      <c r="CN109" s="914"/>
      <c r="CO109" s="914"/>
      <c r="CP109" s="914"/>
      <c r="CQ109" s="914"/>
      <c r="CR109" s="914"/>
      <c r="CS109" s="914"/>
      <c r="CT109" s="914"/>
      <c r="CU109" s="914"/>
      <c r="CV109" s="914"/>
      <c r="CW109" s="914"/>
      <c r="CX109" s="914"/>
      <c r="CY109" s="914"/>
      <c r="CZ109" s="914"/>
      <c r="DA109" s="914"/>
      <c r="DB109" s="914"/>
      <c r="DC109" s="914"/>
      <c r="DD109" s="914"/>
      <c r="DE109" s="914"/>
      <c r="DF109" s="915"/>
      <c r="DG109" s="913" t="s">
        <v>401</v>
      </c>
      <c r="DH109" s="914"/>
      <c r="DI109" s="914"/>
      <c r="DJ109" s="914"/>
      <c r="DK109" s="915"/>
      <c r="DL109" s="913" t="s">
        <v>284</v>
      </c>
      <c r="DM109" s="914"/>
      <c r="DN109" s="914"/>
      <c r="DO109" s="914"/>
      <c r="DP109" s="915"/>
      <c r="DQ109" s="913" t="s">
        <v>283</v>
      </c>
      <c r="DR109" s="914"/>
      <c r="DS109" s="914"/>
      <c r="DT109" s="914"/>
      <c r="DU109" s="915"/>
      <c r="DV109" s="913" t="s">
        <v>402</v>
      </c>
      <c r="DW109" s="914"/>
      <c r="DX109" s="914"/>
      <c r="DY109" s="914"/>
      <c r="DZ109" s="916"/>
    </row>
    <row r="110" spans="1:131" s="197" customFormat="1" ht="26.25" customHeight="1">
      <c r="A110" s="917" t="s">
        <v>404</v>
      </c>
      <c r="B110" s="918"/>
      <c r="C110" s="918"/>
      <c r="D110" s="918"/>
      <c r="E110" s="918"/>
      <c r="F110" s="918"/>
      <c r="G110" s="918"/>
      <c r="H110" s="918"/>
      <c r="I110" s="918"/>
      <c r="J110" s="918"/>
      <c r="K110" s="918"/>
      <c r="L110" s="918"/>
      <c r="M110" s="918"/>
      <c r="N110" s="918"/>
      <c r="O110" s="918"/>
      <c r="P110" s="918"/>
      <c r="Q110" s="918"/>
      <c r="R110" s="918"/>
      <c r="S110" s="918"/>
      <c r="T110" s="918"/>
      <c r="U110" s="918"/>
      <c r="V110" s="918"/>
      <c r="W110" s="918"/>
      <c r="X110" s="918"/>
      <c r="Y110" s="918"/>
      <c r="Z110" s="919"/>
      <c r="AA110" s="920">
        <v>1410850</v>
      </c>
      <c r="AB110" s="921"/>
      <c r="AC110" s="921"/>
      <c r="AD110" s="921"/>
      <c r="AE110" s="922"/>
      <c r="AF110" s="923">
        <v>1521071</v>
      </c>
      <c r="AG110" s="921"/>
      <c r="AH110" s="921"/>
      <c r="AI110" s="921"/>
      <c r="AJ110" s="922"/>
      <c r="AK110" s="923">
        <v>1613904</v>
      </c>
      <c r="AL110" s="921"/>
      <c r="AM110" s="921"/>
      <c r="AN110" s="921"/>
      <c r="AO110" s="922"/>
      <c r="AP110" s="924">
        <v>14.1</v>
      </c>
      <c r="AQ110" s="925"/>
      <c r="AR110" s="925"/>
      <c r="AS110" s="925"/>
      <c r="AT110" s="926"/>
      <c r="AU110" s="927" t="s">
        <v>61</v>
      </c>
      <c r="AV110" s="928"/>
      <c r="AW110" s="928"/>
      <c r="AX110" s="928"/>
      <c r="AY110" s="929"/>
      <c r="AZ110" s="971" t="s">
        <v>405</v>
      </c>
      <c r="BA110" s="918"/>
      <c r="BB110" s="918"/>
      <c r="BC110" s="918"/>
      <c r="BD110" s="918"/>
      <c r="BE110" s="918"/>
      <c r="BF110" s="918"/>
      <c r="BG110" s="918"/>
      <c r="BH110" s="918"/>
      <c r="BI110" s="918"/>
      <c r="BJ110" s="918"/>
      <c r="BK110" s="918"/>
      <c r="BL110" s="918"/>
      <c r="BM110" s="918"/>
      <c r="BN110" s="918"/>
      <c r="BO110" s="918"/>
      <c r="BP110" s="919"/>
      <c r="BQ110" s="957">
        <v>18669021</v>
      </c>
      <c r="BR110" s="958"/>
      <c r="BS110" s="958"/>
      <c r="BT110" s="958"/>
      <c r="BU110" s="958"/>
      <c r="BV110" s="958">
        <v>20460177</v>
      </c>
      <c r="BW110" s="958"/>
      <c r="BX110" s="958"/>
      <c r="BY110" s="958"/>
      <c r="BZ110" s="958"/>
      <c r="CA110" s="958">
        <v>24348476</v>
      </c>
      <c r="CB110" s="958"/>
      <c r="CC110" s="958"/>
      <c r="CD110" s="958"/>
      <c r="CE110" s="958"/>
      <c r="CF110" s="972">
        <v>213</v>
      </c>
      <c r="CG110" s="973"/>
      <c r="CH110" s="973"/>
      <c r="CI110" s="973"/>
      <c r="CJ110" s="973"/>
      <c r="CK110" s="974" t="s">
        <v>406</v>
      </c>
      <c r="CL110" s="975"/>
      <c r="CM110" s="954" t="s">
        <v>407</v>
      </c>
      <c r="CN110" s="955"/>
      <c r="CO110" s="955"/>
      <c r="CP110" s="955"/>
      <c r="CQ110" s="955"/>
      <c r="CR110" s="955"/>
      <c r="CS110" s="955"/>
      <c r="CT110" s="955"/>
      <c r="CU110" s="955"/>
      <c r="CV110" s="955"/>
      <c r="CW110" s="955"/>
      <c r="CX110" s="955"/>
      <c r="CY110" s="955"/>
      <c r="CZ110" s="955"/>
      <c r="DA110" s="955"/>
      <c r="DB110" s="955"/>
      <c r="DC110" s="955"/>
      <c r="DD110" s="955"/>
      <c r="DE110" s="955"/>
      <c r="DF110" s="956"/>
      <c r="DG110" s="957" t="s">
        <v>408</v>
      </c>
      <c r="DH110" s="958"/>
      <c r="DI110" s="958"/>
      <c r="DJ110" s="958"/>
      <c r="DK110" s="958"/>
      <c r="DL110" s="958" t="s">
        <v>408</v>
      </c>
      <c r="DM110" s="958"/>
      <c r="DN110" s="958"/>
      <c r="DO110" s="958"/>
      <c r="DP110" s="958"/>
      <c r="DQ110" s="958" t="s">
        <v>408</v>
      </c>
      <c r="DR110" s="958"/>
      <c r="DS110" s="958"/>
      <c r="DT110" s="958"/>
      <c r="DU110" s="958"/>
      <c r="DV110" s="959" t="s">
        <v>408</v>
      </c>
      <c r="DW110" s="959"/>
      <c r="DX110" s="959"/>
      <c r="DY110" s="959"/>
      <c r="DZ110" s="960"/>
    </row>
    <row r="111" spans="1:131" s="197" customFormat="1" ht="26.25" customHeight="1">
      <c r="A111" s="961" t="s">
        <v>409</v>
      </c>
      <c r="B111" s="962"/>
      <c r="C111" s="962"/>
      <c r="D111" s="962"/>
      <c r="E111" s="962"/>
      <c r="F111" s="962"/>
      <c r="G111" s="962"/>
      <c r="H111" s="962"/>
      <c r="I111" s="962"/>
      <c r="J111" s="962"/>
      <c r="K111" s="962"/>
      <c r="L111" s="962"/>
      <c r="M111" s="962"/>
      <c r="N111" s="962"/>
      <c r="O111" s="962"/>
      <c r="P111" s="962"/>
      <c r="Q111" s="962"/>
      <c r="R111" s="962"/>
      <c r="S111" s="962"/>
      <c r="T111" s="962"/>
      <c r="U111" s="962"/>
      <c r="V111" s="962"/>
      <c r="W111" s="962"/>
      <c r="X111" s="962"/>
      <c r="Y111" s="962"/>
      <c r="Z111" s="963"/>
      <c r="AA111" s="964" t="s">
        <v>408</v>
      </c>
      <c r="AB111" s="965"/>
      <c r="AC111" s="965"/>
      <c r="AD111" s="965"/>
      <c r="AE111" s="966"/>
      <c r="AF111" s="967" t="s">
        <v>408</v>
      </c>
      <c r="AG111" s="965"/>
      <c r="AH111" s="965"/>
      <c r="AI111" s="965"/>
      <c r="AJ111" s="966"/>
      <c r="AK111" s="967" t="s">
        <v>408</v>
      </c>
      <c r="AL111" s="965"/>
      <c r="AM111" s="965"/>
      <c r="AN111" s="965"/>
      <c r="AO111" s="966"/>
      <c r="AP111" s="968" t="s">
        <v>408</v>
      </c>
      <c r="AQ111" s="969"/>
      <c r="AR111" s="969"/>
      <c r="AS111" s="969"/>
      <c r="AT111" s="970"/>
      <c r="AU111" s="930"/>
      <c r="AV111" s="931"/>
      <c r="AW111" s="931"/>
      <c r="AX111" s="931"/>
      <c r="AY111" s="932"/>
      <c r="AZ111" s="980" t="s">
        <v>410</v>
      </c>
      <c r="BA111" s="981"/>
      <c r="BB111" s="981"/>
      <c r="BC111" s="981"/>
      <c r="BD111" s="981"/>
      <c r="BE111" s="981"/>
      <c r="BF111" s="981"/>
      <c r="BG111" s="981"/>
      <c r="BH111" s="981"/>
      <c r="BI111" s="981"/>
      <c r="BJ111" s="981"/>
      <c r="BK111" s="981"/>
      <c r="BL111" s="981"/>
      <c r="BM111" s="981"/>
      <c r="BN111" s="981"/>
      <c r="BO111" s="981"/>
      <c r="BP111" s="982"/>
      <c r="BQ111" s="950">
        <v>182358</v>
      </c>
      <c r="BR111" s="951"/>
      <c r="BS111" s="951"/>
      <c r="BT111" s="951"/>
      <c r="BU111" s="951"/>
      <c r="BV111" s="951">
        <v>112637</v>
      </c>
      <c r="BW111" s="951"/>
      <c r="BX111" s="951"/>
      <c r="BY111" s="951"/>
      <c r="BZ111" s="951"/>
      <c r="CA111" s="951">
        <v>61644</v>
      </c>
      <c r="CB111" s="951"/>
      <c r="CC111" s="951"/>
      <c r="CD111" s="951"/>
      <c r="CE111" s="951"/>
      <c r="CF111" s="945">
        <v>0.5</v>
      </c>
      <c r="CG111" s="946"/>
      <c r="CH111" s="946"/>
      <c r="CI111" s="946"/>
      <c r="CJ111" s="946"/>
      <c r="CK111" s="976"/>
      <c r="CL111" s="977"/>
      <c r="CM111" s="947" t="s">
        <v>411</v>
      </c>
      <c r="CN111" s="948"/>
      <c r="CO111" s="948"/>
      <c r="CP111" s="948"/>
      <c r="CQ111" s="948"/>
      <c r="CR111" s="948"/>
      <c r="CS111" s="948"/>
      <c r="CT111" s="948"/>
      <c r="CU111" s="948"/>
      <c r="CV111" s="948"/>
      <c r="CW111" s="948"/>
      <c r="CX111" s="948"/>
      <c r="CY111" s="948"/>
      <c r="CZ111" s="948"/>
      <c r="DA111" s="948"/>
      <c r="DB111" s="948"/>
      <c r="DC111" s="948"/>
      <c r="DD111" s="948"/>
      <c r="DE111" s="948"/>
      <c r="DF111" s="949"/>
      <c r="DG111" s="950" t="s">
        <v>412</v>
      </c>
      <c r="DH111" s="951"/>
      <c r="DI111" s="951"/>
      <c r="DJ111" s="951"/>
      <c r="DK111" s="951"/>
      <c r="DL111" s="951" t="s">
        <v>412</v>
      </c>
      <c r="DM111" s="951"/>
      <c r="DN111" s="951"/>
      <c r="DO111" s="951"/>
      <c r="DP111" s="951"/>
      <c r="DQ111" s="951" t="s">
        <v>412</v>
      </c>
      <c r="DR111" s="951"/>
      <c r="DS111" s="951"/>
      <c r="DT111" s="951"/>
      <c r="DU111" s="951"/>
      <c r="DV111" s="952" t="s">
        <v>412</v>
      </c>
      <c r="DW111" s="952"/>
      <c r="DX111" s="952"/>
      <c r="DY111" s="952"/>
      <c r="DZ111" s="953"/>
    </row>
    <row r="112" spans="1:131" s="197" customFormat="1" ht="26.25" customHeight="1">
      <c r="A112" s="983" t="s">
        <v>413</v>
      </c>
      <c r="B112" s="984"/>
      <c r="C112" s="981" t="s">
        <v>414</v>
      </c>
      <c r="D112" s="981"/>
      <c r="E112" s="981"/>
      <c r="F112" s="981"/>
      <c r="G112" s="981"/>
      <c r="H112" s="981"/>
      <c r="I112" s="981"/>
      <c r="J112" s="981"/>
      <c r="K112" s="981"/>
      <c r="L112" s="981"/>
      <c r="M112" s="981"/>
      <c r="N112" s="981"/>
      <c r="O112" s="981"/>
      <c r="P112" s="981"/>
      <c r="Q112" s="981"/>
      <c r="R112" s="981"/>
      <c r="S112" s="981"/>
      <c r="T112" s="981"/>
      <c r="U112" s="981"/>
      <c r="V112" s="981"/>
      <c r="W112" s="981"/>
      <c r="X112" s="981"/>
      <c r="Y112" s="981"/>
      <c r="Z112" s="982"/>
      <c r="AA112" s="989" t="s">
        <v>412</v>
      </c>
      <c r="AB112" s="990"/>
      <c r="AC112" s="990"/>
      <c r="AD112" s="990"/>
      <c r="AE112" s="991"/>
      <c r="AF112" s="992" t="s">
        <v>412</v>
      </c>
      <c r="AG112" s="990"/>
      <c r="AH112" s="990"/>
      <c r="AI112" s="990"/>
      <c r="AJ112" s="991"/>
      <c r="AK112" s="992" t="s">
        <v>412</v>
      </c>
      <c r="AL112" s="990"/>
      <c r="AM112" s="990"/>
      <c r="AN112" s="990"/>
      <c r="AO112" s="991"/>
      <c r="AP112" s="993" t="s">
        <v>412</v>
      </c>
      <c r="AQ112" s="994"/>
      <c r="AR112" s="994"/>
      <c r="AS112" s="994"/>
      <c r="AT112" s="995"/>
      <c r="AU112" s="930"/>
      <c r="AV112" s="931"/>
      <c r="AW112" s="931"/>
      <c r="AX112" s="931"/>
      <c r="AY112" s="932"/>
      <c r="AZ112" s="980" t="s">
        <v>415</v>
      </c>
      <c r="BA112" s="981"/>
      <c r="BB112" s="981"/>
      <c r="BC112" s="981"/>
      <c r="BD112" s="981"/>
      <c r="BE112" s="981"/>
      <c r="BF112" s="981"/>
      <c r="BG112" s="981"/>
      <c r="BH112" s="981"/>
      <c r="BI112" s="981"/>
      <c r="BJ112" s="981"/>
      <c r="BK112" s="981"/>
      <c r="BL112" s="981"/>
      <c r="BM112" s="981"/>
      <c r="BN112" s="981"/>
      <c r="BO112" s="981"/>
      <c r="BP112" s="982"/>
      <c r="BQ112" s="950">
        <v>14756196</v>
      </c>
      <c r="BR112" s="951"/>
      <c r="BS112" s="951"/>
      <c r="BT112" s="951"/>
      <c r="BU112" s="951"/>
      <c r="BV112" s="951">
        <v>15243829</v>
      </c>
      <c r="BW112" s="951"/>
      <c r="BX112" s="951"/>
      <c r="BY112" s="951"/>
      <c r="BZ112" s="951"/>
      <c r="CA112" s="951">
        <v>14341778</v>
      </c>
      <c r="CB112" s="951"/>
      <c r="CC112" s="951"/>
      <c r="CD112" s="951"/>
      <c r="CE112" s="951"/>
      <c r="CF112" s="945">
        <v>125.5</v>
      </c>
      <c r="CG112" s="946"/>
      <c r="CH112" s="946"/>
      <c r="CI112" s="946"/>
      <c r="CJ112" s="946"/>
      <c r="CK112" s="976"/>
      <c r="CL112" s="977"/>
      <c r="CM112" s="947" t="s">
        <v>416</v>
      </c>
      <c r="CN112" s="948"/>
      <c r="CO112" s="948"/>
      <c r="CP112" s="948"/>
      <c r="CQ112" s="948"/>
      <c r="CR112" s="948"/>
      <c r="CS112" s="948"/>
      <c r="CT112" s="948"/>
      <c r="CU112" s="948"/>
      <c r="CV112" s="948"/>
      <c r="CW112" s="948"/>
      <c r="CX112" s="948"/>
      <c r="CY112" s="948"/>
      <c r="CZ112" s="948"/>
      <c r="DA112" s="948"/>
      <c r="DB112" s="948"/>
      <c r="DC112" s="948"/>
      <c r="DD112" s="948"/>
      <c r="DE112" s="948"/>
      <c r="DF112" s="949"/>
      <c r="DG112" s="950">
        <v>103307</v>
      </c>
      <c r="DH112" s="951"/>
      <c r="DI112" s="951"/>
      <c r="DJ112" s="951"/>
      <c r="DK112" s="951"/>
      <c r="DL112" s="951">
        <v>57740</v>
      </c>
      <c r="DM112" s="951"/>
      <c r="DN112" s="951"/>
      <c r="DO112" s="951"/>
      <c r="DP112" s="951"/>
      <c r="DQ112" s="951">
        <v>26779</v>
      </c>
      <c r="DR112" s="951"/>
      <c r="DS112" s="951"/>
      <c r="DT112" s="951"/>
      <c r="DU112" s="951"/>
      <c r="DV112" s="952">
        <v>0.2</v>
      </c>
      <c r="DW112" s="952"/>
      <c r="DX112" s="952"/>
      <c r="DY112" s="952"/>
      <c r="DZ112" s="953"/>
    </row>
    <row r="113" spans="1:130" s="197" customFormat="1" ht="26.25" customHeight="1">
      <c r="A113" s="985"/>
      <c r="B113" s="986"/>
      <c r="C113" s="981" t="s">
        <v>417</v>
      </c>
      <c r="D113" s="981"/>
      <c r="E113" s="981"/>
      <c r="F113" s="981"/>
      <c r="G113" s="981"/>
      <c r="H113" s="981"/>
      <c r="I113" s="981"/>
      <c r="J113" s="981"/>
      <c r="K113" s="981"/>
      <c r="L113" s="981"/>
      <c r="M113" s="981"/>
      <c r="N113" s="981"/>
      <c r="O113" s="981"/>
      <c r="P113" s="981"/>
      <c r="Q113" s="981"/>
      <c r="R113" s="981"/>
      <c r="S113" s="981"/>
      <c r="T113" s="981"/>
      <c r="U113" s="981"/>
      <c r="V113" s="981"/>
      <c r="W113" s="981"/>
      <c r="X113" s="981"/>
      <c r="Y113" s="981"/>
      <c r="Z113" s="982"/>
      <c r="AA113" s="964">
        <v>915782</v>
      </c>
      <c r="AB113" s="965"/>
      <c r="AC113" s="965"/>
      <c r="AD113" s="965"/>
      <c r="AE113" s="966"/>
      <c r="AF113" s="967">
        <v>944405</v>
      </c>
      <c r="AG113" s="965"/>
      <c r="AH113" s="965"/>
      <c r="AI113" s="965"/>
      <c r="AJ113" s="966"/>
      <c r="AK113" s="967">
        <v>945602</v>
      </c>
      <c r="AL113" s="965"/>
      <c r="AM113" s="965"/>
      <c r="AN113" s="965"/>
      <c r="AO113" s="966"/>
      <c r="AP113" s="968">
        <v>8.3000000000000007</v>
      </c>
      <c r="AQ113" s="969"/>
      <c r="AR113" s="969"/>
      <c r="AS113" s="969"/>
      <c r="AT113" s="970"/>
      <c r="AU113" s="930"/>
      <c r="AV113" s="931"/>
      <c r="AW113" s="931"/>
      <c r="AX113" s="931"/>
      <c r="AY113" s="932"/>
      <c r="AZ113" s="980" t="s">
        <v>418</v>
      </c>
      <c r="BA113" s="981"/>
      <c r="BB113" s="981"/>
      <c r="BC113" s="981"/>
      <c r="BD113" s="981"/>
      <c r="BE113" s="981"/>
      <c r="BF113" s="981"/>
      <c r="BG113" s="981"/>
      <c r="BH113" s="981"/>
      <c r="BI113" s="981"/>
      <c r="BJ113" s="981"/>
      <c r="BK113" s="981"/>
      <c r="BL113" s="981"/>
      <c r="BM113" s="981"/>
      <c r="BN113" s="981"/>
      <c r="BO113" s="981"/>
      <c r="BP113" s="982"/>
      <c r="BQ113" s="950">
        <v>707440</v>
      </c>
      <c r="BR113" s="951"/>
      <c r="BS113" s="951"/>
      <c r="BT113" s="951"/>
      <c r="BU113" s="951"/>
      <c r="BV113" s="951">
        <v>756142</v>
      </c>
      <c r="BW113" s="951"/>
      <c r="BX113" s="951"/>
      <c r="BY113" s="951"/>
      <c r="BZ113" s="951"/>
      <c r="CA113" s="951">
        <v>750420</v>
      </c>
      <c r="CB113" s="951"/>
      <c r="CC113" s="951"/>
      <c r="CD113" s="951"/>
      <c r="CE113" s="951"/>
      <c r="CF113" s="945">
        <v>6.6</v>
      </c>
      <c r="CG113" s="946"/>
      <c r="CH113" s="946"/>
      <c r="CI113" s="946"/>
      <c r="CJ113" s="946"/>
      <c r="CK113" s="976"/>
      <c r="CL113" s="977"/>
      <c r="CM113" s="947" t="s">
        <v>419</v>
      </c>
      <c r="CN113" s="948"/>
      <c r="CO113" s="948"/>
      <c r="CP113" s="948"/>
      <c r="CQ113" s="948"/>
      <c r="CR113" s="948"/>
      <c r="CS113" s="948"/>
      <c r="CT113" s="948"/>
      <c r="CU113" s="948"/>
      <c r="CV113" s="948"/>
      <c r="CW113" s="948"/>
      <c r="CX113" s="948"/>
      <c r="CY113" s="948"/>
      <c r="CZ113" s="948"/>
      <c r="DA113" s="948"/>
      <c r="DB113" s="948"/>
      <c r="DC113" s="948"/>
      <c r="DD113" s="948"/>
      <c r="DE113" s="948"/>
      <c r="DF113" s="949"/>
      <c r="DG113" s="989" t="s">
        <v>412</v>
      </c>
      <c r="DH113" s="990"/>
      <c r="DI113" s="990"/>
      <c r="DJ113" s="990"/>
      <c r="DK113" s="991"/>
      <c r="DL113" s="992" t="s">
        <v>412</v>
      </c>
      <c r="DM113" s="990"/>
      <c r="DN113" s="990"/>
      <c r="DO113" s="990"/>
      <c r="DP113" s="991"/>
      <c r="DQ113" s="992" t="s">
        <v>412</v>
      </c>
      <c r="DR113" s="990"/>
      <c r="DS113" s="990"/>
      <c r="DT113" s="990"/>
      <c r="DU113" s="991"/>
      <c r="DV113" s="993" t="s">
        <v>412</v>
      </c>
      <c r="DW113" s="994"/>
      <c r="DX113" s="994"/>
      <c r="DY113" s="994"/>
      <c r="DZ113" s="995"/>
    </row>
    <row r="114" spans="1:130" s="197" customFormat="1" ht="26.25" customHeight="1">
      <c r="A114" s="985"/>
      <c r="B114" s="986"/>
      <c r="C114" s="981" t="s">
        <v>420</v>
      </c>
      <c r="D114" s="981"/>
      <c r="E114" s="981"/>
      <c r="F114" s="981"/>
      <c r="G114" s="981"/>
      <c r="H114" s="981"/>
      <c r="I114" s="981"/>
      <c r="J114" s="981"/>
      <c r="K114" s="981"/>
      <c r="L114" s="981"/>
      <c r="M114" s="981"/>
      <c r="N114" s="981"/>
      <c r="O114" s="981"/>
      <c r="P114" s="981"/>
      <c r="Q114" s="981"/>
      <c r="R114" s="981"/>
      <c r="S114" s="981"/>
      <c r="T114" s="981"/>
      <c r="U114" s="981"/>
      <c r="V114" s="981"/>
      <c r="W114" s="981"/>
      <c r="X114" s="981"/>
      <c r="Y114" s="981"/>
      <c r="Z114" s="982"/>
      <c r="AA114" s="989">
        <v>143572</v>
      </c>
      <c r="AB114" s="990"/>
      <c r="AC114" s="990"/>
      <c r="AD114" s="990"/>
      <c r="AE114" s="991"/>
      <c r="AF114" s="992">
        <v>94196</v>
      </c>
      <c r="AG114" s="990"/>
      <c r="AH114" s="990"/>
      <c r="AI114" s="990"/>
      <c r="AJ114" s="991"/>
      <c r="AK114" s="992">
        <v>116117</v>
      </c>
      <c r="AL114" s="990"/>
      <c r="AM114" s="990"/>
      <c r="AN114" s="990"/>
      <c r="AO114" s="991"/>
      <c r="AP114" s="993">
        <v>1</v>
      </c>
      <c r="AQ114" s="994"/>
      <c r="AR114" s="994"/>
      <c r="AS114" s="994"/>
      <c r="AT114" s="995"/>
      <c r="AU114" s="930"/>
      <c r="AV114" s="931"/>
      <c r="AW114" s="931"/>
      <c r="AX114" s="931"/>
      <c r="AY114" s="932"/>
      <c r="AZ114" s="980" t="s">
        <v>421</v>
      </c>
      <c r="BA114" s="981"/>
      <c r="BB114" s="981"/>
      <c r="BC114" s="981"/>
      <c r="BD114" s="981"/>
      <c r="BE114" s="981"/>
      <c r="BF114" s="981"/>
      <c r="BG114" s="981"/>
      <c r="BH114" s="981"/>
      <c r="BI114" s="981"/>
      <c r="BJ114" s="981"/>
      <c r="BK114" s="981"/>
      <c r="BL114" s="981"/>
      <c r="BM114" s="981"/>
      <c r="BN114" s="981"/>
      <c r="BO114" s="981"/>
      <c r="BP114" s="982"/>
      <c r="BQ114" s="950">
        <v>4053448</v>
      </c>
      <c r="BR114" s="951"/>
      <c r="BS114" s="951"/>
      <c r="BT114" s="951"/>
      <c r="BU114" s="951"/>
      <c r="BV114" s="951">
        <v>4008759</v>
      </c>
      <c r="BW114" s="951"/>
      <c r="BX114" s="951"/>
      <c r="BY114" s="951"/>
      <c r="BZ114" s="951"/>
      <c r="CA114" s="951">
        <v>3971399</v>
      </c>
      <c r="CB114" s="951"/>
      <c r="CC114" s="951"/>
      <c r="CD114" s="951"/>
      <c r="CE114" s="951"/>
      <c r="CF114" s="945">
        <v>34.700000000000003</v>
      </c>
      <c r="CG114" s="946"/>
      <c r="CH114" s="946"/>
      <c r="CI114" s="946"/>
      <c r="CJ114" s="946"/>
      <c r="CK114" s="976"/>
      <c r="CL114" s="977"/>
      <c r="CM114" s="947" t="s">
        <v>422</v>
      </c>
      <c r="CN114" s="948"/>
      <c r="CO114" s="948"/>
      <c r="CP114" s="948"/>
      <c r="CQ114" s="948"/>
      <c r="CR114" s="948"/>
      <c r="CS114" s="948"/>
      <c r="CT114" s="948"/>
      <c r="CU114" s="948"/>
      <c r="CV114" s="948"/>
      <c r="CW114" s="948"/>
      <c r="CX114" s="948"/>
      <c r="CY114" s="948"/>
      <c r="CZ114" s="948"/>
      <c r="DA114" s="948"/>
      <c r="DB114" s="948"/>
      <c r="DC114" s="948"/>
      <c r="DD114" s="948"/>
      <c r="DE114" s="948"/>
      <c r="DF114" s="949"/>
      <c r="DG114" s="989" t="s">
        <v>412</v>
      </c>
      <c r="DH114" s="990"/>
      <c r="DI114" s="990"/>
      <c r="DJ114" s="990"/>
      <c r="DK114" s="991"/>
      <c r="DL114" s="992" t="s">
        <v>412</v>
      </c>
      <c r="DM114" s="990"/>
      <c r="DN114" s="990"/>
      <c r="DO114" s="990"/>
      <c r="DP114" s="991"/>
      <c r="DQ114" s="992" t="s">
        <v>412</v>
      </c>
      <c r="DR114" s="990"/>
      <c r="DS114" s="990"/>
      <c r="DT114" s="990"/>
      <c r="DU114" s="991"/>
      <c r="DV114" s="993" t="s">
        <v>412</v>
      </c>
      <c r="DW114" s="994"/>
      <c r="DX114" s="994"/>
      <c r="DY114" s="994"/>
      <c r="DZ114" s="995"/>
    </row>
    <row r="115" spans="1:130" s="197" customFormat="1" ht="26.25" customHeight="1">
      <c r="A115" s="985"/>
      <c r="B115" s="986"/>
      <c r="C115" s="981" t="s">
        <v>423</v>
      </c>
      <c r="D115" s="981"/>
      <c r="E115" s="981"/>
      <c r="F115" s="981"/>
      <c r="G115" s="981"/>
      <c r="H115" s="981"/>
      <c r="I115" s="981"/>
      <c r="J115" s="981"/>
      <c r="K115" s="981"/>
      <c r="L115" s="981"/>
      <c r="M115" s="981"/>
      <c r="N115" s="981"/>
      <c r="O115" s="981"/>
      <c r="P115" s="981"/>
      <c r="Q115" s="981"/>
      <c r="R115" s="981"/>
      <c r="S115" s="981"/>
      <c r="T115" s="981"/>
      <c r="U115" s="981"/>
      <c r="V115" s="981"/>
      <c r="W115" s="981"/>
      <c r="X115" s="981"/>
      <c r="Y115" s="981"/>
      <c r="Z115" s="982"/>
      <c r="AA115" s="964">
        <v>88109</v>
      </c>
      <c r="AB115" s="965"/>
      <c r="AC115" s="965"/>
      <c r="AD115" s="965"/>
      <c r="AE115" s="966"/>
      <c r="AF115" s="967">
        <v>73707</v>
      </c>
      <c r="AG115" s="965"/>
      <c r="AH115" s="965"/>
      <c r="AI115" s="965"/>
      <c r="AJ115" s="966"/>
      <c r="AK115" s="967">
        <v>52912</v>
      </c>
      <c r="AL115" s="965"/>
      <c r="AM115" s="965"/>
      <c r="AN115" s="965"/>
      <c r="AO115" s="966"/>
      <c r="AP115" s="968">
        <v>0.5</v>
      </c>
      <c r="AQ115" s="969"/>
      <c r="AR115" s="969"/>
      <c r="AS115" s="969"/>
      <c r="AT115" s="970"/>
      <c r="AU115" s="930"/>
      <c r="AV115" s="931"/>
      <c r="AW115" s="931"/>
      <c r="AX115" s="931"/>
      <c r="AY115" s="932"/>
      <c r="AZ115" s="980" t="s">
        <v>424</v>
      </c>
      <c r="BA115" s="981"/>
      <c r="BB115" s="981"/>
      <c r="BC115" s="981"/>
      <c r="BD115" s="981"/>
      <c r="BE115" s="981"/>
      <c r="BF115" s="981"/>
      <c r="BG115" s="981"/>
      <c r="BH115" s="981"/>
      <c r="BI115" s="981"/>
      <c r="BJ115" s="981"/>
      <c r="BK115" s="981"/>
      <c r="BL115" s="981"/>
      <c r="BM115" s="981"/>
      <c r="BN115" s="981"/>
      <c r="BO115" s="981"/>
      <c r="BP115" s="982"/>
      <c r="BQ115" s="950" t="s">
        <v>412</v>
      </c>
      <c r="BR115" s="951"/>
      <c r="BS115" s="951"/>
      <c r="BT115" s="951"/>
      <c r="BU115" s="951"/>
      <c r="BV115" s="951">
        <v>2411</v>
      </c>
      <c r="BW115" s="951"/>
      <c r="BX115" s="951"/>
      <c r="BY115" s="951"/>
      <c r="BZ115" s="951"/>
      <c r="CA115" s="951">
        <v>2732</v>
      </c>
      <c r="CB115" s="951"/>
      <c r="CC115" s="951"/>
      <c r="CD115" s="951"/>
      <c r="CE115" s="951"/>
      <c r="CF115" s="945">
        <v>0</v>
      </c>
      <c r="CG115" s="946"/>
      <c r="CH115" s="946"/>
      <c r="CI115" s="946"/>
      <c r="CJ115" s="946"/>
      <c r="CK115" s="976"/>
      <c r="CL115" s="977"/>
      <c r="CM115" s="980" t="s">
        <v>425</v>
      </c>
      <c r="CN115" s="1004"/>
      <c r="CO115" s="1004"/>
      <c r="CP115" s="1004"/>
      <c r="CQ115" s="1004"/>
      <c r="CR115" s="1004"/>
      <c r="CS115" s="1004"/>
      <c r="CT115" s="1004"/>
      <c r="CU115" s="1004"/>
      <c r="CV115" s="1004"/>
      <c r="CW115" s="1004"/>
      <c r="CX115" s="1004"/>
      <c r="CY115" s="1004"/>
      <c r="CZ115" s="1004"/>
      <c r="DA115" s="1004"/>
      <c r="DB115" s="1004"/>
      <c r="DC115" s="1004"/>
      <c r="DD115" s="1004"/>
      <c r="DE115" s="1004"/>
      <c r="DF115" s="982"/>
      <c r="DG115" s="989" t="s">
        <v>412</v>
      </c>
      <c r="DH115" s="990"/>
      <c r="DI115" s="990"/>
      <c r="DJ115" s="990"/>
      <c r="DK115" s="991"/>
      <c r="DL115" s="992" t="s">
        <v>412</v>
      </c>
      <c r="DM115" s="990"/>
      <c r="DN115" s="990"/>
      <c r="DO115" s="990"/>
      <c r="DP115" s="991"/>
      <c r="DQ115" s="992" t="s">
        <v>412</v>
      </c>
      <c r="DR115" s="990"/>
      <c r="DS115" s="990"/>
      <c r="DT115" s="990"/>
      <c r="DU115" s="991"/>
      <c r="DV115" s="993" t="s">
        <v>412</v>
      </c>
      <c r="DW115" s="994"/>
      <c r="DX115" s="994"/>
      <c r="DY115" s="994"/>
      <c r="DZ115" s="995"/>
    </row>
    <row r="116" spans="1:130" s="197" customFormat="1" ht="26.25" customHeight="1">
      <c r="A116" s="987"/>
      <c r="B116" s="988"/>
      <c r="C116" s="1002" t="s">
        <v>426</v>
      </c>
      <c r="D116" s="1002"/>
      <c r="E116" s="1002"/>
      <c r="F116" s="1002"/>
      <c r="G116" s="1002"/>
      <c r="H116" s="1002"/>
      <c r="I116" s="1002"/>
      <c r="J116" s="1002"/>
      <c r="K116" s="1002"/>
      <c r="L116" s="1002"/>
      <c r="M116" s="1002"/>
      <c r="N116" s="1002"/>
      <c r="O116" s="1002"/>
      <c r="P116" s="1002"/>
      <c r="Q116" s="1002"/>
      <c r="R116" s="1002"/>
      <c r="S116" s="1002"/>
      <c r="T116" s="1002"/>
      <c r="U116" s="1002"/>
      <c r="V116" s="1002"/>
      <c r="W116" s="1002"/>
      <c r="X116" s="1002"/>
      <c r="Y116" s="1002"/>
      <c r="Z116" s="1003"/>
      <c r="AA116" s="989" t="s">
        <v>412</v>
      </c>
      <c r="AB116" s="990"/>
      <c r="AC116" s="990"/>
      <c r="AD116" s="990"/>
      <c r="AE116" s="991"/>
      <c r="AF116" s="992" t="s">
        <v>412</v>
      </c>
      <c r="AG116" s="990"/>
      <c r="AH116" s="990"/>
      <c r="AI116" s="990"/>
      <c r="AJ116" s="991"/>
      <c r="AK116" s="992" t="s">
        <v>412</v>
      </c>
      <c r="AL116" s="990"/>
      <c r="AM116" s="990"/>
      <c r="AN116" s="990"/>
      <c r="AO116" s="991"/>
      <c r="AP116" s="993" t="s">
        <v>412</v>
      </c>
      <c r="AQ116" s="994"/>
      <c r="AR116" s="994"/>
      <c r="AS116" s="994"/>
      <c r="AT116" s="995"/>
      <c r="AU116" s="930"/>
      <c r="AV116" s="931"/>
      <c r="AW116" s="931"/>
      <c r="AX116" s="931"/>
      <c r="AY116" s="932"/>
      <c r="AZ116" s="980" t="s">
        <v>427</v>
      </c>
      <c r="BA116" s="981"/>
      <c r="BB116" s="981"/>
      <c r="BC116" s="981"/>
      <c r="BD116" s="981"/>
      <c r="BE116" s="981"/>
      <c r="BF116" s="981"/>
      <c r="BG116" s="981"/>
      <c r="BH116" s="981"/>
      <c r="BI116" s="981"/>
      <c r="BJ116" s="981"/>
      <c r="BK116" s="981"/>
      <c r="BL116" s="981"/>
      <c r="BM116" s="981"/>
      <c r="BN116" s="981"/>
      <c r="BO116" s="981"/>
      <c r="BP116" s="982"/>
      <c r="BQ116" s="950" t="s">
        <v>412</v>
      </c>
      <c r="BR116" s="951"/>
      <c r="BS116" s="951"/>
      <c r="BT116" s="951"/>
      <c r="BU116" s="951"/>
      <c r="BV116" s="951" t="s">
        <v>412</v>
      </c>
      <c r="BW116" s="951"/>
      <c r="BX116" s="951"/>
      <c r="BY116" s="951"/>
      <c r="BZ116" s="951"/>
      <c r="CA116" s="951" t="s">
        <v>412</v>
      </c>
      <c r="CB116" s="951"/>
      <c r="CC116" s="951"/>
      <c r="CD116" s="951"/>
      <c r="CE116" s="951"/>
      <c r="CF116" s="945" t="s">
        <v>412</v>
      </c>
      <c r="CG116" s="946"/>
      <c r="CH116" s="946"/>
      <c r="CI116" s="946"/>
      <c r="CJ116" s="946"/>
      <c r="CK116" s="976"/>
      <c r="CL116" s="977"/>
      <c r="CM116" s="947" t="s">
        <v>428</v>
      </c>
      <c r="CN116" s="948"/>
      <c r="CO116" s="948"/>
      <c r="CP116" s="948"/>
      <c r="CQ116" s="948"/>
      <c r="CR116" s="948"/>
      <c r="CS116" s="948"/>
      <c r="CT116" s="948"/>
      <c r="CU116" s="948"/>
      <c r="CV116" s="948"/>
      <c r="CW116" s="948"/>
      <c r="CX116" s="948"/>
      <c r="CY116" s="948"/>
      <c r="CZ116" s="948"/>
      <c r="DA116" s="948"/>
      <c r="DB116" s="948"/>
      <c r="DC116" s="948"/>
      <c r="DD116" s="948"/>
      <c r="DE116" s="948"/>
      <c r="DF116" s="949"/>
      <c r="DG116" s="989" t="s">
        <v>412</v>
      </c>
      <c r="DH116" s="990"/>
      <c r="DI116" s="990"/>
      <c r="DJ116" s="990"/>
      <c r="DK116" s="991"/>
      <c r="DL116" s="992" t="s">
        <v>412</v>
      </c>
      <c r="DM116" s="990"/>
      <c r="DN116" s="990"/>
      <c r="DO116" s="990"/>
      <c r="DP116" s="991"/>
      <c r="DQ116" s="992" t="s">
        <v>412</v>
      </c>
      <c r="DR116" s="990"/>
      <c r="DS116" s="990"/>
      <c r="DT116" s="990"/>
      <c r="DU116" s="991"/>
      <c r="DV116" s="993" t="s">
        <v>412</v>
      </c>
      <c r="DW116" s="994"/>
      <c r="DX116" s="994"/>
      <c r="DY116" s="994"/>
      <c r="DZ116" s="995"/>
    </row>
    <row r="117" spans="1:130" s="197" customFormat="1" ht="26.25" customHeight="1">
      <c r="A117" s="935" t="s">
        <v>167</v>
      </c>
      <c r="B117" s="914"/>
      <c r="C117" s="914"/>
      <c r="D117" s="914"/>
      <c r="E117" s="914"/>
      <c r="F117" s="914"/>
      <c r="G117" s="914"/>
      <c r="H117" s="914"/>
      <c r="I117" s="914"/>
      <c r="J117" s="914"/>
      <c r="K117" s="914"/>
      <c r="L117" s="914"/>
      <c r="M117" s="914"/>
      <c r="N117" s="914"/>
      <c r="O117" s="914"/>
      <c r="P117" s="914"/>
      <c r="Q117" s="914"/>
      <c r="R117" s="914"/>
      <c r="S117" s="914"/>
      <c r="T117" s="914"/>
      <c r="U117" s="914"/>
      <c r="V117" s="914"/>
      <c r="W117" s="914"/>
      <c r="X117" s="914"/>
      <c r="Y117" s="1024" t="s">
        <v>429</v>
      </c>
      <c r="Z117" s="915"/>
      <c r="AA117" s="1027">
        <v>2558313</v>
      </c>
      <c r="AB117" s="997"/>
      <c r="AC117" s="997"/>
      <c r="AD117" s="997"/>
      <c r="AE117" s="998"/>
      <c r="AF117" s="996">
        <v>2633379</v>
      </c>
      <c r="AG117" s="997"/>
      <c r="AH117" s="997"/>
      <c r="AI117" s="997"/>
      <c r="AJ117" s="998"/>
      <c r="AK117" s="996">
        <v>2728535</v>
      </c>
      <c r="AL117" s="997"/>
      <c r="AM117" s="997"/>
      <c r="AN117" s="997"/>
      <c r="AO117" s="998"/>
      <c r="AP117" s="999"/>
      <c r="AQ117" s="1000"/>
      <c r="AR117" s="1000"/>
      <c r="AS117" s="1000"/>
      <c r="AT117" s="1001"/>
      <c r="AU117" s="930"/>
      <c r="AV117" s="931"/>
      <c r="AW117" s="931"/>
      <c r="AX117" s="931"/>
      <c r="AY117" s="932"/>
      <c r="AZ117" s="1026" t="s">
        <v>430</v>
      </c>
      <c r="BA117" s="1002"/>
      <c r="BB117" s="1002"/>
      <c r="BC117" s="1002"/>
      <c r="BD117" s="1002"/>
      <c r="BE117" s="1002"/>
      <c r="BF117" s="1002"/>
      <c r="BG117" s="1002"/>
      <c r="BH117" s="1002"/>
      <c r="BI117" s="1002"/>
      <c r="BJ117" s="1002"/>
      <c r="BK117" s="1002"/>
      <c r="BL117" s="1002"/>
      <c r="BM117" s="1002"/>
      <c r="BN117" s="1002"/>
      <c r="BO117" s="1002"/>
      <c r="BP117" s="1003"/>
      <c r="BQ117" s="1016" t="s">
        <v>108</v>
      </c>
      <c r="BR117" s="1017"/>
      <c r="BS117" s="1017"/>
      <c r="BT117" s="1017"/>
      <c r="BU117" s="1017"/>
      <c r="BV117" s="1017" t="s">
        <v>108</v>
      </c>
      <c r="BW117" s="1017"/>
      <c r="BX117" s="1017"/>
      <c r="BY117" s="1017"/>
      <c r="BZ117" s="1017"/>
      <c r="CA117" s="1017" t="s">
        <v>108</v>
      </c>
      <c r="CB117" s="1017"/>
      <c r="CC117" s="1017"/>
      <c r="CD117" s="1017"/>
      <c r="CE117" s="1017"/>
      <c r="CF117" s="945" t="s">
        <v>108</v>
      </c>
      <c r="CG117" s="946"/>
      <c r="CH117" s="946"/>
      <c r="CI117" s="946"/>
      <c r="CJ117" s="946"/>
      <c r="CK117" s="976"/>
      <c r="CL117" s="977"/>
      <c r="CM117" s="947" t="s">
        <v>431</v>
      </c>
      <c r="CN117" s="948"/>
      <c r="CO117" s="948"/>
      <c r="CP117" s="948"/>
      <c r="CQ117" s="948"/>
      <c r="CR117" s="948"/>
      <c r="CS117" s="948"/>
      <c r="CT117" s="948"/>
      <c r="CU117" s="948"/>
      <c r="CV117" s="948"/>
      <c r="CW117" s="948"/>
      <c r="CX117" s="948"/>
      <c r="CY117" s="948"/>
      <c r="CZ117" s="948"/>
      <c r="DA117" s="948"/>
      <c r="DB117" s="948"/>
      <c r="DC117" s="948"/>
      <c r="DD117" s="948"/>
      <c r="DE117" s="948"/>
      <c r="DF117" s="949"/>
      <c r="DG117" s="989" t="s">
        <v>108</v>
      </c>
      <c r="DH117" s="990"/>
      <c r="DI117" s="990"/>
      <c r="DJ117" s="990"/>
      <c r="DK117" s="991"/>
      <c r="DL117" s="992" t="s">
        <v>108</v>
      </c>
      <c r="DM117" s="990"/>
      <c r="DN117" s="990"/>
      <c r="DO117" s="990"/>
      <c r="DP117" s="991"/>
      <c r="DQ117" s="992" t="s">
        <v>108</v>
      </c>
      <c r="DR117" s="990"/>
      <c r="DS117" s="990"/>
      <c r="DT117" s="990"/>
      <c r="DU117" s="991"/>
      <c r="DV117" s="993" t="s">
        <v>108</v>
      </c>
      <c r="DW117" s="994"/>
      <c r="DX117" s="994"/>
      <c r="DY117" s="994"/>
      <c r="DZ117" s="995"/>
    </row>
    <row r="118" spans="1:130" s="197" customFormat="1" ht="26.25" customHeight="1">
      <c r="A118" s="935" t="s">
        <v>403</v>
      </c>
      <c r="B118" s="914"/>
      <c r="C118" s="914"/>
      <c r="D118" s="914"/>
      <c r="E118" s="914"/>
      <c r="F118" s="914"/>
      <c r="G118" s="914"/>
      <c r="H118" s="914"/>
      <c r="I118" s="914"/>
      <c r="J118" s="914"/>
      <c r="K118" s="914"/>
      <c r="L118" s="914"/>
      <c r="M118" s="914"/>
      <c r="N118" s="914"/>
      <c r="O118" s="914"/>
      <c r="P118" s="914"/>
      <c r="Q118" s="914"/>
      <c r="R118" s="914"/>
      <c r="S118" s="914"/>
      <c r="T118" s="914"/>
      <c r="U118" s="914"/>
      <c r="V118" s="914"/>
      <c r="W118" s="914"/>
      <c r="X118" s="914"/>
      <c r="Y118" s="914"/>
      <c r="Z118" s="915"/>
      <c r="AA118" s="913" t="s">
        <v>401</v>
      </c>
      <c r="AB118" s="914"/>
      <c r="AC118" s="914"/>
      <c r="AD118" s="914"/>
      <c r="AE118" s="915"/>
      <c r="AF118" s="913" t="s">
        <v>284</v>
      </c>
      <c r="AG118" s="914"/>
      <c r="AH118" s="914"/>
      <c r="AI118" s="914"/>
      <c r="AJ118" s="915"/>
      <c r="AK118" s="913" t="s">
        <v>283</v>
      </c>
      <c r="AL118" s="914"/>
      <c r="AM118" s="914"/>
      <c r="AN118" s="914"/>
      <c r="AO118" s="915"/>
      <c r="AP118" s="1021" t="s">
        <v>402</v>
      </c>
      <c r="AQ118" s="1022"/>
      <c r="AR118" s="1022"/>
      <c r="AS118" s="1022"/>
      <c r="AT118" s="1023"/>
      <c r="AU118" s="933"/>
      <c r="AV118" s="934"/>
      <c r="AW118" s="934"/>
      <c r="AX118" s="934"/>
      <c r="AY118" s="934"/>
      <c r="AZ118" s="228" t="s">
        <v>167</v>
      </c>
      <c r="BA118" s="228"/>
      <c r="BB118" s="228"/>
      <c r="BC118" s="228"/>
      <c r="BD118" s="228"/>
      <c r="BE118" s="228"/>
      <c r="BF118" s="228"/>
      <c r="BG118" s="228"/>
      <c r="BH118" s="228"/>
      <c r="BI118" s="228"/>
      <c r="BJ118" s="228"/>
      <c r="BK118" s="228"/>
      <c r="BL118" s="228"/>
      <c r="BM118" s="228"/>
      <c r="BN118" s="228"/>
      <c r="BO118" s="1024" t="s">
        <v>432</v>
      </c>
      <c r="BP118" s="1025"/>
      <c r="BQ118" s="1016">
        <v>38368463</v>
      </c>
      <c r="BR118" s="1017"/>
      <c r="BS118" s="1017"/>
      <c r="BT118" s="1017"/>
      <c r="BU118" s="1017"/>
      <c r="BV118" s="1017">
        <v>40583955</v>
      </c>
      <c r="BW118" s="1017"/>
      <c r="BX118" s="1017"/>
      <c r="BY118" s="1017"/>
      <c r="BZ118" s="1017"/>
      <c r="CA118" s="1017">
        <v>43476449</v>
      </c>
      <c r="CB118" s="1017"/>
      <c r="CC118" s="1017"/>
      <c r="CD118" s="1017"/>
      <c r="CE118" s="1017"/>
      <c r="CF118" s="1018"/>
      <c r="CG118" s="1019"/>
      <c r="CH118" s="1019"/>
      <c r="CI118" s="1019"/>
      <c r="CJ118" s="1020"/>
      <c r="CK118" s="976"/>
      <c r="CL118" s="977"/>
      <c r="CM118" s="947" t="s">
        <v>433</v>
      </c>
      <c r="CN118" s="948"/>
      <c r="CO118" s="948"/>
      <c r="CP118" s="948"/>
      <c r="CQ118" s="948"/>
      <c r="CR118" s="948"/>
      <c r="CS118" s="948"/>
      <c r="CT118" s="948"/>
      <c r="CU118" s="948"/>
      <c r="CV118" s="948"/>
      <c r="CW118" s="948"/>
      <c r="CX118" s="948"/>
      <c r="CY118" s="948"/>
      <c r="CZ118" s="948"/>
      <c r="DA118" s="948"/>
      <c r="DB118" s="948"/>
      <c r="DC118" s="948"/>
      <c r="DD118" s="948"/>
      <c r="DE118" s="948"/>
      <c r="DF118" s="949"/>
      <c r="DG118" s="989" t="s">
        <v>108</v>
      </c>
      <c r="DH118" s="990"/>
      <c r="DI118" s="990"/>
      <c r="DJ118" s="990"/>
      <c r="DK118" s="991"/>
      <c r="DL118" s="992" t="s">
        <v>108</v>
      </c>
      <c r="DM118" s="990"/>
      <c r="DN118" s="990"/>
      <c r="DO118" s="990"/>
      <c r="DP118" s="991"/>
      <c r="DQ118" s="992" t="s">
        <v>108</v>
      </c>
      <c r="DR118" s="990"/>
      <c r="DS118" s="990"/>
      <c r="DT118" s="990"/>
      <c r="DU118" s="991"/>
      <c r="DV118" s="993" t="s">
        <v>108</v>
      </c>
      <c r="DW118" s="994"/>
      <c r="DX118" s="994"/>
      <c r="DY118" s="994"/>
      <c r="DZ118" s="995"/>
    </row>
    <row r="119" spans="1:130" s="197" customFormat="1" ht="26.25" customHeight="1">
      <c r="A119" s="1005" t="s">
        <v>406</v>
      </c>
      <c r="B119" s="975"/>
      <c r="C119" s="954" t="s">
        <v>407</v>
      </c>
      <c r="D119" s="955"/>
      <c r="E119" s="955"/>
      <c r="F119" s="955"/>
      <c r="G119" s="955"/>
      <c r="H119" s="955"/>
      <c r="I119" s="955"/>
      <c r="J119" s="955"/>
      <c r="K119" s="955"/>
      <c r="L119" s="955"/>
      <c r="M119" s="955"/>
      <c r="N119" s="955"/>
      <c r="O119" s="955"/>
      <c r="P119" s="955"/>
      <c r="Q119" s="955"/>
      <c r="R119" s="955"/>
      <c r="S119" s="955"/>
      <c r="T119" s="955"/>
      <c r="U119" s="955"/>
      <c r="V119" s="955"/>
      <c r="W119" s="955"/>
      <c r="X119" s="955"/>
      <c r="Y119" s="955"/>
      <c r="Z119" s="956"/>
      <c r="AA119" s="920" t="s">
        <v>108</v>
      </c>
      <c r="AB119" s="921"/>
      <c r="AC119" s="921"/>
      <c r="AD119" s="921"/>
      <c r="AE119" s="922"/>
      <c r="AF119" s="923" t="s">
        <v>108</v>
      </c>
      <c r="AG119" s="921"/>
      <c r="AH119" s="921"/>
      <c r="AI119" s="921"/>
      <c r="AJ119" s="922"/>
      <c r="AK119" s="923" t="s">
        <v>108</v>
      </c>
      <c r="AL119" s="921"/>
      <c r="AM119" s="921"/>
      <c r="AN119" s="921"/>
      <c r="AO119" s="922"/>
      <c r="AP119" s="924" t="s">
        <v>108</v>
      </c>
      <c r="AQ119" s="925"/>
      <c r="AR119" s="925"/>
      <c r="AS119" s="925"/>
      <c r="AT119" s="926"/>
      <c r="AU119" s="1008" t="s">
        <v>434</v>
      </c>
      <c r="AV119" s="1009"/>
      <c r="AW119" s="1009"/>
      <c r="AX119" s="1009"/>
      <c r="AY119" s="1010"/>
      <c r="AZ119" s="971" t="s">
        <v>435</v>
      </c>
      <c r="BA119" s="918"/>
      <c r="BB119" s="918"/>
      <c r="BC119" s="918"/>
      <c r="BD119" s="918"/>
      <c r="BE119" s="918"/>
      <c r="BF119" s="918"/>
      <c r="BG119" s="918"/>
      <c r="BH119" s="918"/>
      <c r="BI119" s="918"/>
      <c r="BJ119" s="918"/>
      <c r="BK119" s="918"/>
      <c r="BL119" s="918"/>
      <c r="BM119" s="918"/>
      <c r="BN119" s="918"/>
      <c r="BO119" s="918"/>
      <c r="BP119" s="919"/>
      <c r="BQ119" s="957">
        <v>13309008</v>
      </c>
      <c r="BR119" s="958"/>
      <c r="BS119" s="958"/>
      <c r="BT119" s="958"/>
      <c r="BU119" s="958"/>
      <c r="BV119" s="958">
        <v>13576518</v>
      </c>
      <c r="BW119" s="958"/>
      <c r="BX119" s="958"/>
      <c r="BY119" s="958"/>
      <c r="BZ119" s="958"/>
      <c r="CA119" s="958">
        <v>14104428</v>
      </c>
      <c r="CB119" s="958"/>
      <c r="CC119" s="958"/>
      <c r="CD119" s="958"/>
      <c r="CE119" s="958"/>
      <c r="CF119" s="972">
        <v>123.4</v>
      </c>
      <c r="CG119" s="973"/>
      <c r="CH119" s="973"/>
      <c r="CI119" s="973"/>
      <c r="CJ119" s="973"/>
      <c r="CK119" s="978"/>
      <c r="CL119" s="979"/>
      <c r="CM119" s="1035" t="s">
        <v>436</v>
      </c>
      <c r="CN119" s="1036"/>
      <c r="CO119" s="1036"/>
      <c r="CP119" s="1036"/>
      <c r="CQ119" s="1036"/>
      <c r="CR119" s="1036"/>
      <c r="CS119" s="1036"/>
      <c r="CT119" s="1036"/>
      <c r="CU119" s="1036"/>
      <c r="CV119" s="1036"/>
      <c r="CW119" s="1036"/>
      <c r="CX119" s="1036"/>
      <c r="CY119" s="1036"/>
      <c r="CZ119" s="1036"/>
      <c r="DA119" s="1036"/>
      <c r="DB119" s="1036"/>
      <c r="DC119" s="1036"/>
      <c r="DD119" s="1036"/>
      <c r="DE119" s="1036"/>
      <c r="DF119" s="1037"/>
      <c r="DG119" s="1028">
        <v>79051</v>
      </c>
      <c r="DH119" s="1029"/>
      <c r="DI119" s="1029"/>
      <c r="DJ119" s="1029"/>
      <c r="DK119" s="1030"/>
      <c r="DL119" s="1031">
        <v>54897</v>
      </c>
      <c r="DM119" s="1029"/>
      <c r="DN119" s="1029"/>
      <c r="DO119" s="1029"/>
      <c r="DP119" s="1030"/>
      <c r="DQ119" s="1031">
        <v>34865</v>
      </c>
      <c r="DR119" s="1029"/>
      <c r="DS119" s="1029"/>
      <c r="DT119" s="1029"/>
      <c r="DU119" s="1030"/>
      <c r="DV119" s="1032">
        <v>0.3</v>
      </c>
      <c r="DW119" s="1033"/>
      <c r="DX119" s="1033"/>
      <c r="DY119" s="1033"/>
      <c r="DZ119" s="1034"/>
    </row>
    <row r="120" spans="1:130" s="197" customFormat="1" ht="26.25" customHeight="1">
      <c r="A120" s="1006"/>
      <c r="B120" s="977"/>
      <c r="C120" s="947" t="s">
        <v>411</v>
      </c>
      <c r="D120" s="948"/>
      <c r="E120" s="948"/>
      <c r="F120" s="948"/>
      <c r="G120" s="948"/>
      <c r="H120" s="948"/>
      <c r="I120" s="948"/>
      <c r="J120" s="948"/>
      <c r="K120" s="948"/>
      <c r="L120" s="948"/>
      <c r="M120" s="948"/>
      <c r="N120" s="948"/>
      <c r="O120" s="948"/>
      <c r="P120" s="948"/>
      <c r="Q120" s="948"/>
      <c r="R120" s="948"/>
      <c r="S120" s="948"/>
      <c r="T120" s="948"/>
      <c r="U120" s="948"/>
      <c r="V120" s="948"/>
      <c r="W120" s="948"/>
      <c r="X120" s="948"/>
      <c r="Y120" s="948"/>
      <c r="Z120" s="949"/>
      <c r="AA120" s="989" t="s">
        <v>108</v>
      </c>
      <c r="AB120" s="990"/>
      <c r="AC120" s="990"/>
      <c r="AD120" s="990"/>
      <c r="AE120" s="991"/>
      <c r="AF120" s="992" t="s">
        <v>108</v>
      </c>
      <c r="AG120" s="990"/>
      <c r="AH120" s="990"/>
      <c r="AI120" s="990"/>
      <c r="AJ120" s="991"/>
      <c r="AK120" s="992" t="s">
        <v>108</v>
      </c>
      <c r="AL120" s="990"/>
      <c r="AM120" s="990"/>
      <c r="AN120" s="990"/>
      <c r="AO120" s="991"/>
      <c r="AP120" s="993" t="s">
        <v>108</v>
      </c>
      <c r="AQ120" s="994"/>
      <c r="AR120" s="994"/>
      <c r="AS120" s="994"/>
      <c r="AT120" s="995"/>
      <c r="AU120" s="1011"/>
      <c r="AV120" s="1012"/>
      <c r="AW120" s="1012"/>
      <c r="AX120" s="1012"/>
      <c r="AY120" s="1013"/>
      <c r="AZ120" s="980" t="s">
        <v>437</v>
      </c>
      <c r="BA120" s="981"/>
      <c r="BB120" s="981"/>
      <c r="BC120" s="981"/>
      <c r="BD120" s="981"/>
      <c r="BE120" s="981"/>
      <c r="BF120" s="981"/>
      <c r="BG120" s="981"/>
      <c r="BH120" s="981"/>
      <c r="BI120" s="981"/>
      <c r="BJ120" s="981"/>
      <c r="BK120" s="981"/>
      <c r="BL120" s="981"/>
      <c r="BM120" s="981"/>
      <c r="BN120" s="981"/>
      <c r="BO120" s="981"/>
      <c r="BP120" s="982"/>
      <c r="BQ120" s="950">
        <v>308473</v>
      </c>
      <c r="BR120" s="951"/>
      <c r="BS120" s="951"/>
      <c r="BT120" s="951"/>
      <c r="BU120" s="951"/>
      <c r="BV120" s="951">
        <v>298706</v>
      </c>
      <c r="BW120" s="951"/>
      <c r="BX120" s="951"/>
      <c r="BY120" s="951"/>
      <c r="BZ120" s="951"/>
      <c r="CA120" s="951">
        <v>293772</v>
      </c>
      <c r="CB120" s="951"/>
      <c r="CC120" s="951"/>
      <c r="CD120" s="951"/>
      <c r="CE120" s="951"/>
      <c r="CF120" s="945">
        <v>2.6</v>
      </c>
      <c r="CG120" s="946"/>
      <c r="CH120" s="946"/>
      <c r="CI120" s="946"/>
      <c r="CJ120" s="946"/>
      <c r="CK120" s="1044" t="s">
        <v>438</v>
      </c>
      <c r="CL120" s="1045"/>
      <c r="CM120" s="1045"/>
      <c r="CN120" s="1045"/>
      <c r="CO120" s="1046"/>
      <c r="CP120" s="1052" t="s">
        <v>384</v>
      </c>
      <c r="CQ120" s="1053"/>
      <c r="CR120" s="1053"/>
      <c r="CS120" s="1053"/>
      <c r="CT120" s="1053"/>
      <c r="CU120" s="1053"/>
      <c r="CV120" s="1053"/>
      <c r="CW120" s="1053"/>
      <c r="CX120" s="1053"/>
      <c r="CY120" s="1053"/>
      <c r="CZ120" s="1053"/>
      <c r="DA120" s="1053"/>
      <c r="DB120" s="1053"/>
      <c r="DC120" s="1053"/>
      <c r="DD120" s="1053"/>
      <c r="DE120" s="1053"/>
      <c r="DF120" s="1054"/>
      <c r="DG120" s="957">
        <v>12099523</v>
      </c>
      <c r="DH120" s="958"/>
      <c r="DI120" s="958"/>
      <c r="DJ120" s="958"/>
      <c r="DK120" s="958"/>
      <c r="DL120" s="958">
        <v>12472383</v>
      </c>
      <c r="DM120" s="958"/>
      <c r="DN120" s="958"/>
      <c r="DO120" s="958"/>
      <c r="DP120" s="958"/>
      <c r="DQ120" s="958">
        <v>12038080</v>
      </c>
      <c r="DR120" s="958"/>
      <c r="DS120" s="958"/>
      <c r="DT120" s="958"/>
      <c r="DU120" s="958"/>
      <c r="DV120" s="959">
        <v>105.3</v>
      </c>
      <c r="DW120" s="959"/>
      <c r="DX120" s="959"/>
      <c r="DY120" s="959"/>
      <c r="DZ120" s="960"/>
    </row>
    <row r="121" spans="1:130" s="197" customFormat="1" ht="26.25" customHeight="1">
      <c r="A121" s="1006"/>
      <c r="B121" s="977"/>
      <c r="C121" s="1041" t="s">
        <v>439</v>
      </c>
      <c r="D121" s="1042"/>
      <c r="E121" s="1042"/>
      <c r="F121" s="1042"/>
      <c r="G121" s="1042"/>
      <c r="H121" s="1042"/>
      <c r="I121" s="1042"/>
      <c r="J121" s="1042"/>
      <c r="K121" s="1042"/>
      <c r="L121" s="1042"/>
      <c r="M121" s="1042"/>
      <c r="N121" s="1042"/>
      <c r="O121" s="1042"/>
      <c r="P121" s="1042"/>
      <c r="Q121" s="1042"/>
      <c r="R121" s="1042"/>
      <c r="S121" s="1042"/>
      <c r="T121" s="1042"/>
      <c r="U121" s="1042"/>
      <c r="V121" s="1042"/>
      <c r="W121" s="1042"/>
      <c r="X121" s="1042"/>
      <c r="Y121" s="1042"/>
      <c r="Z121" s="1043"/>
      <c r="AA121" s="989">
        <v>61961</v>
      </c>
      <c r="AB121" s="990"/>
      <c r="AC121" s="990"/>
      <c r="AD121" s="990"/>
      <c r="AE121" s="991"/>
      <c r="AF121" s="992">
        <v>48344</v>
      </c>
      <c r="AG121" s="990"/>
      <c r="AH121" s="990"/>
      <c r="AI121" s="990"/>
      <c r="AJ121" s="991"/>
      <c r="AK121" s="992">
        <v>32443</v>
      </c>
      <c r="AL121" s="990"/>
      <c r="AM121" s="990"/>
      <c r="AN121" s="990"/>
      <c r="AO121" s="991"/>
      <c r="AP121" s="993">
        <v>0.3</v>
      </c>
      <c r="AQ121" s="994"/>
      <c r="AR121" s="994"/>
      <c r="AS121" s="994"/>
      <c r="AT121" s="995"/>
      <c r="AU121" s="1011"/>
      <c r="AV121" s="1012"/>
      <c r="AW121" s="1012"/>
      <c r="AX121" s="1012"/>
      <c r="AY121" s="1013"/>
      <c r="AZ121" s="1026" t="s">
        <v>440</v>
      </c>
      <c r="BA121" s="1002"/>
      <c r="BB121" s="1002"/>
      <c r="BC121" s="1002"/>
      <c r="BD121" s="1002"/>
      <c r="BE121" s="1002"/>
      <c r="BF121" s="1002"/>
      <c r="BG121" s="1002"/>
      <c r="BH121" s="1002"/>
      <c r="BI121" s="1002"/>
      <c r="BJ121" s="1002"/>
      <c r="BK121" s="1002"/>
      <c r="BL121" s="1002"/>
      <c r="BM121" s="1002"/>
      <c r="BN121" s="1002"/>
      <c r="BO121" s="1002"/>
      <c r="BP121" s="1003"/>
      <c r="BQ121" s="1016">
        <v>23168370</v>
      </c>
      <c r="BR121" s="1017"/>
      <c r="BS121" s="1017"/>
      <c r="BT121" s="1017"/>
      <c r="BU121" s="1017"/>
      <c r="BV121" s="1017">
        <v>24077061</v>
      </c>
      <c r="BW121" s="1017"/>
      <c r="BX121" s="1017"/>
      <c r="BY121" s="1017"/>
      <c r="BZ121" s="1017"/>
      <c r="CA121" s="1017">
        <v>26598144</v>
      </c>
      <c r="CB121" s="1017"/>
      <c r="CC121" s="1017"/>
      <c r="CD121" s="1017"/>
      <c r="CE121" s="1017"/>
      <c r="CF121" s="1055">
        <v>232.7</v>
      </c>
      <c r="CG121" s="1056"/>
      <c r="CH121" s="1056"/>
      <c r="CI121" s="1056"/>
      <c r="CJ121" s="1056"/>
      <c r="CK121" s="1047"/>
      <c r="CL121" s="1048"/>
      <c r="CM121" s="1048"/>
      <c r="CN121" s="1048"/>
      <c r="CO121" s="1049"/>
      <c r="CP121" s="1038" t="s">
        <v>386</v>
      </c>
      <c r="CQ121" s="1039"/>
      <c r="CR121" s="1039"/>
      <c r="CS121" s="1039"/>
      <c r="CT121" s="1039"/>
      <c r="CU121" s="1039"/>
      <c r="CV121" s="1039"/>
      <c r="CW121" s="1039"/>
      <c r="CX121" s="1039"/>
      <c r="CY121" s="1039"/>
      <c r="CZ121" s="1039"/>
      <c r="DA121" s="1039"/>
      <c r="DB121" s="1039"/>
      <c r="DC121" s="1039"/>
      <c r="DD121" s="1039"/>
      <c r="DE121" s="1039"/>
      <c r="DF121" s="1040"/>
      <c r="DG121" s="950">
        <v>2505122</v>
      </c>
      <c r="DH121" s="951"/>
      <c r="DI121" s="951"/>
      <c r="DJ121" s="951"/>
      <c r="DK121" s="951"/>
      <c r="DL121" s="951">
        <v>2644917</v>
      </c>
      <c r="DM121" s="951"/>
      <c r="DN121" s="951"/>
      <c r="DO121" s="951"/>
      <c r="DP121" s="951"/>
      <c r="DQ121" s="951">
        <v>2169752</v>
      </c>
      <c r="DR121" s="951"/>
      <c r="DS121" s="951"/>
      <c r="DT121" s="951"/>
      <c r="DU121" s="951"/>
      <c r="DV121" s="952">
        <v>19</v>
      </c>
      <c r="DW121" s="952"/>
      <c r="DX121" s="952"/>
      <c r="DY121" s="952"/>
      <c r="DZ121" s="953"/>
    </row>
    <row r="122" spans="1:130" s="197" customFormat="1" ht="26.25" customHeight="1">
      <c r="A122" s="1006"/>
      <c r="B122" s="977"/>
      <c r="C122" s="947" t="s">
        <v>422</v>
      </c>
      <c r="D122" s="948"/>
      <c r="E122" s="948"/>
      <c r="F122" s="948"/>
      <c r="G122" s="948"/>
      <c r="H122" s="948"/>
      <c r="I122" s="948"/>
      <c r="J122" s="948"/>
      <c r="K122" s="948"/>
      <c r="L122" s="948"/>
      <c r="M122" s="948"/>
      <c r="N122" s="948"/>
      <c r="O122" s="948"/>
      <c r="P122" s="948"/>
      <c r="Q122" s="948"/>
      <c r="R122" s="948"/>
      <c r="S122" s="948"/>
      <c r="T122" s="948"/>
      <c r="U122" s="948"/>
      <c r="V122" s="948"/>
      <c r="W122" s="948"/>
      <c r="X122" s="948"/>
      <c r="Y122" s="948"/>
      <c r="Z122" s="949"/>
      <c r="AA122" s="989" t="s">
        <v>108</v>
      </c>
      <c r="AB122" s="990"/>
      <c r="AC122" s="990"/>
      <c r="AD122" s="990"/>
      <c r="AE122" s="991"/>
      <c r="AF122" s="992" t="s">
        <v>108</v>
      </c>
      <c r="AG122" s="990"/>
      <c r="AH122" s="990"/>
      <c r="AI122" s="990"/>
      <c r="AJ122" s="991"/>
      <c r="AK122" s="992" t="s">
        <v>108</v>
      </c>
      <c r="AL122" s="990"/>
      <c r="AM122" s="990"/>
      <c r="AN122" s="990"/>
      <c r="AO122" s="991"/>
      <c r="AP122" s="993" t="s">
        <v>108</v>
      </c>
      <c r="AQ122" s="994"/>
      <c r="AR122" s="994"/>
      <c r="AS122" s="994"/>
      <c r="AT122" s="995"/>
      <c r="AU122" s="1014"/>
      <c r="AV122" s="1015"/>
      <c r="AW122" s="1015"/>
      <c r="AX122" s="1015"/>
      <c r="AY122" s="1015"/>
      <c r="AZ122" s="228" t="s">
        <v>167</v>
      </c>
      <c r="BA122" s="228"/>
      <c r="BB122" s="228"/>
      <c r="BC122" s="228"/>
      <c r="BD122" s="228"/>
      <c r="BE122" s="228"/>
      <c r="BF122" s="228"/>
      <c r="BG122" s="228"/>
      <c r="BH122" s="228"/>
      <c r="BI122" s="228"/>
      <c r="BJ122" s="228"/>
      <c r="BK122" s="228"/>
      <c r="BL122" s="228"/>
      <c r="BM122" s="228"/>
      <c r="BN122" s="228"/>
      <c r="BO122" s="1024" t="s">
        <v>441</v>
      </c>
      <c r="BP122" s="1025"/>
      <c r="BQ122" s="1065">
        <v>36785851</v>
      </c>
      <c r="BR122" s="1066"/>
      <c r="BS122" s="1066"/>
      <c r="BT122" s="1066"/>
      <c r="BU122" s="1066"/>
      <c r="BV122" s="1066">
        <v>37952285</v>
      </c>
      <c r="BW122" s="1066"/>
      <c r="BX122" s="1066"/>
      <c r="BY122" s="1066"/>
      <c r="BZ122" s="1066"/>
      <c r="CA122" s="1066">
        <v>40996344</v>
      </c>
      <c r="CB122" s="1066"/>
      <c r="CC122" s="1066"/>
      <c r="CD122" s="1066"/>
      <c r="CE122" s="1066"/>
      <c r="CF122" s="1018"/>
      <c r="CG122" s="1019"/>
      <c r="CH122" s="1019"/>
      <c r="CI122" s="1019"/>
      <c r="CJ122" s="1020"/>
      <c r="CK122" s="1047"/>
      <c r="CL122" s="1048"/>
      <c r="CM122" s="1048"/>
      <c r="CN122" s="1048"/>
      <c r="CO122" s="1049"/>
      <c r="CP122" s="1038" t="s">
        <v>442</v>
      </c>
      <c r="CQ122" s="1039"/>
      <c r="CR122" s="1039"/>
      <c r="CS122" s="1039"/>
      <c r="CT122" s="1039"/>
      <c r="CU122" s="1039"/>
      <c r="CV122" s="1039"/>
      <c r="CW122" s="1039"/>
      <c r="CX122" s="1039"/>
      <c r="CY122" s="1039"/>
      <c r="CZ122" s="1039"/>
      <c r="DA122" s="1039"/>
      <c r="DB122" s="1039"/>
      <c r="DC122" s="1039"/>
      <c r="DD122" s="1039"/>
      <c r="DE122" s="1039"/>
      <c r="DF122" s="1040"/>
      <c r="DG122" s="950">
        <v>151551</v>
      </c>
      <c r="DH122" s="951"/>
      <c r="DI122" s="951"/>
      <c r="DJ122" s="951"/>
      <c r="DK122" s="951"/>
      <c r="DL122" s="951">
        <v>126529</v>
      </c>
      <c r="DM122" s="951"/>
      <c r="DN122" s="951"/>
      <c r="DO122" s="951"/>
      <c r="DP122" s="951"/>
      <c r="DQ122" s="951">
        <v>133946</v>
      </c>
      <c r="DR122" s="951"/>
      <c r="DS122" s="951"/>
      <c r="DT122" s="951"/>
      <c r="DU122" s="951"/>
      <c r="DV122" s="952">
        <v>1.2</v>
      </c>
      <c r="DW122" s="952"/>
      <c r="DX122" s="952"/>
      <c r="DY122" s="952"/>
      <c r="DZ122" s="953"/>
    </row>
    <row r="123" spans="1:130" s="197" customFormat="1" ht="26.25" customHeight="1" thickBot="1">
      <c r="A123" s="1006"/>
      <c r="B123" s="977"/>
      <c r="C123" s="947" t="s">
        <v>428</v>
      </c>
      <c r="D123" s="948"/>
      <c r="E123" s="948"/>
      <c r="F123" s="948"/>
      <c r="G123" s="948"/>
      <c r="H123" s="948"/>
      <c r="I123" s="948"/>
      <c r="J123" s="948"/>
      <c r="K123" s="948"/>
      <c r="L123" s="948"/>
      <c r="M123" s="948"/>
      <c r="N123" s="948"/>
      <c r="O123" s="948"/>
      <c r="P123" s="948"/>
      <c r="Q123" s="948"/>
      <c r="R123" s="948"/>
      <c r="S123" s="948"/>
      <c r="T123" s="948"/>
      <c r="U123" s="948"/>
      <c r="V123" s="948"/>
      <c r="W123" s="948"/>
      <c r="X123" s="948"/>
      <c r="Y123" s="948"/>
      <c r="Z123" s="949"/>
      <c r="AA123" s="989" t="s">
        <v>443</v>
      </c>
      <c r="AB123" s="990"/>
      <c r="AC123" s="990"/>
      <c r="AD123" s="990"/>
      <c r="AE123" s="991"/>
      <c r="AF123" s="992" t="s">
        <v>443</v>
      </c>
      <c r="AG123" s="990"/>
      <c r="AH123" s="990"/>
      <c r="AI123" s="990"/>
      <c r="AJ123" s="991"/>
      <c r="AK123" s="992" t="s">
        <v>443</v>
      </c>
      <c r="AL123" s="990"/>
      <c r="AM123" s="990"/>
      <c r="AN123" s="990"/>
      <c r="AO123" s="991"/>
      <c r="AP123" s="993" t="s">
        <v>443</v>
      </c>
      <c r="AQ123" s="994"/>
      <c r="AR123" s="994"/>
      <c r="AS123" s="994"/>
      <c r="AT123" s="995"/>
      <c r="AU123" s="1062" t="s">
        <v>444</v>
      </c>
      <c r="AV123" s="1063"/>
      <c r="AW123" s="1063"/>
      <c r="AX123" s="1063"/>
      <c r="AY123" s="1063"/>
      <c r="AZ123" s="1063"/>
      <c r="BA123" s="1063"/>
      <c r="BB123" s="1063"/>
      <c r="BC123" s="1063"/>
      <c r="BD123" s="1063"/>
      <c r="BE123" s="1063"/>
      <c r="BF123" s="1063"/>
      <c r="BG123" s="1063"/>
      <c r="BH123" s="1063"/>
      <c r="BI123" s="1063"/>
      <c r="BJ123" s="1063"/>
      <c r="BK123" s="1063"/>
      <c r="BL123" s="1063"/>
      <c r="BM123" s="1063"/>
      <c r="BN123" s="1063"/>
      <c r="BO123" s="1063"/>
      <c r="BP123" s="1064"/>
      <c r="BQ123" s="1057">
        <v>13.5</v>
      </c>
      <c r="BR123" s="1058"/>
      <c r="BS123" s="1058"/>
      <c r="BT123" s="1058"/>
      <c r="BU123" s="1058"/>
      <c r="BV123" s="1058">
        <v>22.8</v>
      </c>
      <c r="BW123" s="1058"/>
      <c r="BX123" s="1058"/>
      <c r="BY123" s="1058"/>
      <c r="BZ123" s="1058"/>
      <c r="CA123" s="1058">
        <v>21.6</v>
      </c>
      <c r="CB123" s="1058"/>
      <c r="CC123" s="1058"/>
      <c r="CD123" s="1058"/>
      <c r="CE123" s="1058"/>
      <c r="CF123" s="1059"/>
      <c r="CG123" s="1060"/>
      <c r="CH123" s="1060"/>
      <c r="CI123" s="1060"/>
      <c r="CJ123" s="1061"/>
      <c r="CK123" s="1047"/>
      <c r="CL123" s="1048"/>
      <c r="CM123" s="1048"/>
      <c r="CN123" s="1048"/>
      <c r="CO123" s="1049"/>
      <c r="CP123" s="1038" t="s">
        <v>445</v>
      </c>
      <c r="CQ123" s="1039"/>
      <c r="CR123" s="1039"/>
      <c r="CS123" s="1039"/>
      <c r="CT123" s="1039"/>
      <c r="CU123" s="1039"/>
      <c r="CV123" s="1039"/>
      <c r="CW123" s="1039"/>
      <c r="CX123" s="1039"/>
      <c r="CY123" s="1039"/>
      <c r="CZ123" s="1039"/>
      <c r="DA123" s="1039"/>
      <c r="DB123" s="1039"/>
      <c r="DC123" s="1039"/>
      <c r="DD123" s="1039"/>
      <c r="DE123" s="1039"/>
      <c r="DF123" s="1040"/>
      <c r="DG123" s="989" t="s">
        <v>443</v>
      </c>
      <c r="DH123" s="990"/>
      <c r="DI123" s="990"/>
      <c r="DJ123" s="990"/>
      <c r="DK123" s="991"/>
      <c r="DL123" s="992" t="s">
        <v>443</v>
      </c>
      <c r="DM123" s="990"/>
      <c r="DN123" s="990"/>
      <c r="DO123" s="990"/>
      <c r="DP123" s="991"/>
      <c r="DQ123" s="992" t="s">
        <v>443</v>
      </c>
      <c r="DR123" s="990"/>
      <c r="DS123" s="990"/>
      <c r="DT123" s="990"/>
      <c r="DU123" s="991"/>
      <c r="DV123" s="993" t="s">
        <v>443</v>
      </c>
      <c r="DW123" s="994"/>
      <c r="DX123" s="994"/>
      <c r="DY123" s="994"/>
      <c r="DZ123" s="995"/>
    </row>
    <row r="124" spans="1:130" s="197" customFormat="1" ht="26.25" customHeight="1">
      <c r="A124" s="1006"/>
      <c r="B124" s="977"/>
      <c r="C124" s="947" t="s">
        <v>431</v>
      </c>
      <c r="D124" s="948"/>
      <c r="E124" s="948"/>
      <c r="F124" s="948"/>
      <c r="G124" s="948"/>
      <c r="H124" s="948"/>
      <c r="I124" s="948"/>
      <c r="J124" s="948"/>
      <c r="K124" s="948"/>
      <c r="L124" s="948"/>
      <c r="M124" s="948"/>
      <c r="N124" s="948"/>
      <c r="O124" s="948"/>
      <c r="P124" s="948"/>
      <c r="Q124" s="948"/>
      <c r="R124" s="948"/>
      <c r="S124" s="948"/>
      <c r="T124" s="948"/>
      <c r="U124" s="948"/>
      <c r="V124" s="948"/>
      <c r="W124" s="948"/>
      <c r="X124" s="948"/>
      <c r="Y124" s="948"/>
      <c r="Z124" s="949"/>
      <c r="AA124" s="989" t="s">
        <v>443</v>
      </c>
      <c r="AB124" s="990"/>
      <c r="AC124" s="990"/>
      <c r="AD124" s="990"/>
      <c r="AE124" s="991"/>
      <c r="AF124" s="992" t="s">
        <v>443</v>
      </c>
      <c r="AG124" s="990"/>
      <c r="AH124" s="990"/>
      <c r="AI124" s="990"/>
      <c r="AJ124" s="991"/>
      <c r="AK124" s="992" t="s">
        <v>443</v>
      </c>
      <c r="AL124" s="990"/>
      <c r="AM124" s="990"/>
      <c r="AN124" s="990"/>
      <c r="AO124" s="991"/>
      <c r="AP124" s="993" t="s">
        <v>443</v>
      </c>
      <c r="AQ124" s="994"/>
      <c r="AR124" s="994"/>
      <c r="AS124" s="994"/>
      <c r="AT124" s="995"/>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50"/>
      <c r="CL124" s="1050"/>
      <c r="CM124" s="1050"/>
      <c r="CN124" s="1050"/>
      <c r="CO124" s="1051"/>
      <c r="CP124" s="1038" t="s">
        <v>446</v>
      </c>
      <c r="CQ124" s="1039"/>
      <c r="CR124" s="1039"/>
      <c r="CS124" s="1039"/>
      <c r="CT124" s="1039"/>
      <c r="CU124" s="1039"/>
      <c r="CV124" s="1039"/>
      <c r="CW124" s="1039"/>
      <c r="CX124" s="1039"/>
      <c r="CY124" s="1039"/>
      <c r="CZ124" s="1039"/>
      <c r="DA124" s="1039"/>
      <c r="DB124" s="1039"/>
      <c r="DC124" s="1039"/>
      <c r="DD124" s="1039"/>
      <c r="DE124" s="1039"/>
      <c r="DF124" s="1040"/>
      <c r="DG124" s="1028" t="s">
        <v>443</v>
      </c>
      <c r="DH124" s="1029"/>
      <c r="DI124" s="1029"/>
      <c r="DJ124" s="1029"/>
      <c r="DK124" s="1030"/>
      <c r="DL124" s="1031" t="s">
        <v>443</v>
      </c>
      <c r="DM124" s="1029"/>
      <c r="DN124" s="1029"/>
      <c r="DO124" s="1029"/>
      <c r="DP124" s="1030"/>
      <c r="DQ124" s="1031" t="s">
        <v>443</v>
      </c>
      <c r="DR124" s="1029"/>
      <c r="DS124" s="1029"/>
      <c r="DT124" s="1029"/>
      <c r="DU124" s="1030"/>
      <c r="DV124" s="1032" t="s">
        <v>443</v>
      </c>
      <c r="DW124" s="1033"/>
      <c r="DX124" s="1033"/>
      <c r="DY124" s="1033"/>
      <c r="DZ124" s="1034"/>
    </row>
    <row r="125" spans="1:130" s="197" customFormat="1" ht="26.25" customHeight="1" thickBot="1">
      <c r="A125" s="1006"/>
      <c r="B125" s="977"/>
      <c r="C125" s="947" t="s">
        <v>433</v>
      </c>
      <c r="D125" s="948"/>
      <c r="E125" s="948"/>
      <c r="F125" s="948"/>
      <c r="G125" s="948"/>
      <c r="H125" s="948"/>
      <c r="I125" s="948"/>
      <c r="J125" s="948"/>
      <c r="K125" s="948"/>
      <c r="L125" s="948"/>
      <c r="M125" s="948"/>
      <c r="N125" s="948"/>
      <c r="O125" s="948"/>
      <c r="P125" s="948"/>
      <c r="Q125" s="948"/>
      <c r="R125" s="948"/>
      <c r="S125" s="948"/>
      <c r="T125" s="948"/>
      <c r="U125" s="948"/>
      <c r="V125" s="948"/>
      <c r="W125" s="948"/>
      <c r="X125" s="948"/>
      <c r="Y125" s="948"/>
      <c r="Z125" s="949"/>
      <c r="AA125" s="989" t="s">
        <v>443</v>
      </c>
      <c r="AB125" s="990"/>
      <c r="AC125" s="990"/>
      <c r="AD125" s="990"/>
      <c r="AE125" s="991"/>
      <c r="AF125" s="992" t="s">
        <v>443</v>
      </c>
      <c r="AG125" s="990"/>
      <c r="AH125" s="990"/>
      <c r="AI125" s="990"/>
      <c r="AJ125" s="991"/>
      <c r="AK125" s="992" t="s">
        <v>443</v>
      </c>
      <c r="AL125" s="990"/>
      <c r="AM125" s="990"/>
      <c r="AN125" s="990"/>
      <c r="AO125" s="991"/>
      <c r="AP125" s="993" t="s">
        <v>443</v>
      </c>
      <c r="AQ125" s="994"/>
      <c r="AR125" s="994"/>
      <c r="AS125" s="994"/>
      <c r="AT125" s="995"/>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5" t="s">
        <v>447</v>
      </c>
      <c r="CL125" s="1045"/>
      <c r="CM125" s="1045"/>
      <c r="CN125" s="1045"/>
      <c r="CO125" s="1046"/>
      <c r="CP125" s="971" t="s">
        <v>448</v>
      </c>
      <c r="CQ125" s="918"/>
      <c r="CR125" s="918"/>
      <c r="CS125" s="918"/>
      <c r="CT125" s="918"/>
      <c r="CU125" s="918"/>
      <c r="CV125" s="918"/>
      <c r="CW125" s="918"/>
      <c r="CX125" s="918"/>
      <c r="CY125" s="918"/>
      <c r="CZ125" s="918"/>
      <c r="DA125" s="918"/>
      <c r="DB125" s="918"/>
      <c r="DC125" s="918"/>
      <c r="DD125" s="918"/>
      <c r="DE125" s="918"/>
      <c r="DF125" s="919"/>
      <c r="DG125" s="957" t="s">
        <v>443</v>
      </c>
      <c r="DH125" s="958"/>
      <c r="DI125" s="958"/>
      <c r="DJ125" s="958"/>
      <c r="DK125" s="958"/>
      <c r="DL125" s="958" t="s">
        <v>443</v>
      </c>
      <c r="DM125" s="958"/>
      <c r="DN125" s="958"/>
      <c r="DO125" s="958"/>
      <c r="DP125" s="958"/>
      <c r="DQ125" s="958" t="s">
        <v>443</v>
      </c>
      <c r="DR125" s="958"/>
      <c r="DS125" s="958"/>
      <c r="DT125" s="958"/>
      <c r="DU125" s="958"/>
      <c r="DV125" s="959" t="s">
        <v>443</v>
      </c>
      <c r="DW125" s="959"/>
      <c r="DX125" s="959"/>
      <c r="DY125" s="959"/>
      <c r="DZ125" s="960"/>
    </row>
    <row r="126" spans="1:130" s="197" customFormat="1" ht="26.25" customHeight="1">
      <c r="A126" s="1006"/>
      <c r="B126" s="977"/>
      <c r="C126" s="947" t="s">
        <v>436</v>
      </c>
      <c r="D126" s="948"/>
      <c r="E126" s="948"/>
      <c r="F126" s="948"/>
      <c r="G126" s="948"/>
      <c r="H126" s="948"/>
      <c r="I126" s="948"/>
      <c r="J126" s="948"/>
      <c r="K126" s="948"/>
      <c r="L126" s="948"/>
      <c r="M126" s="948"/>
      <c r="N126" s="948"/>
      <c r="O126" s="948"/>
      <c r="P126" s="948"/>
      <c r="Q126" s="948"/>
      <c r="R126" s="948"/>
      <c r="S126" s="948"/>
      <c r="T126" s="948"/>
      <c r="U126" s="948"/>
      <c r="V126" s="948"/>
      <c r="W126" s="948"/>
      <c r="X126" s="948"/>
      <c r="Y126" s="948"/>
      <c r="Z126" s="949"/>
      <c r="AA126" s="989">
        <v>26148</v>
      </c>
      <c r="AB126" s="990"/>
      <c r="AC126" s="990"/>
      <c r="AD126" s="990"/>
      <c r="AE126" s="991"/>
      <c r="AF126" s="992">
        <v>25363</v>
      </c>
      <c r="AG126" s="990"/>
      <c r="AH126" s="990"/>
      <c r="AI126" s="990"/>
      <c r="AJ126" s="991"/>
      <c r="AK126" s="992">
        <v>20469</v>
      </c>
      <c r="AL126" s="990"/>
      <c r="AM126" s="990"/>
      <c r="AN126" s="990"/>
      <c r="AO126" s="991"/>
      <c r="AP126" s="993">
        <v>0.2</v>
      </c>
      <c r="AQ126" s="994"/>
      <c r="AR126" s="994"/>
      <c r="AS126" s="994"/>
      <c r="AT126" s="995"/>
      <c r="AU126" s="233"/>
      <c r="AV126" s="233"/>
      <c r="AW126" s="233"/>
      <c r="AX126" s="1067" t="s">
        <v>449</v>
      </c>
      <c r="AY126" s="1068"/>
      <c r="AZ126" s="1068"/>
      <c r="BA126" s="1068"/>
      <c r="BB126" s="1068"/>
      <c r="BC126" s="1068"/>
      <c r="BD126" s="1068"/>
      <c r="BE126" s="1069"/>
      <c r="BF126" s="1083" t="s">
        <v>450</v>
      </c>
      <c r="BG126" s="1068"/>
      <c r="BH126" s="1068"/>
      <c r="BI126" s="1068"/>
      <c r="BJ126" s="1068"/>
      <c r="BK126" s="1068"/>
      <c r="BL126" s="1069"/>
      <c r="BM126" s="1083" t="s">
        <v>451</v>
      </c>
      <c r="BN126" s="1068"/>
      <c r="BO126" s="1068"/>
      <c r="BP126" s="1068"/>
      <c r="BQ126" s="1068"/>
      <c r="BR126" s="1068"/>
      <c r="BS126" s="1069"/>
      <c r="BT126" s="1083" t="s">
        <v>452</v>
      </c>
      <c r="BU126" s="1068"/>
      <c r="BV126" s="1068"/>
      <c r="BW126" s="1068"/>
      <c r="BX126" s="1068"/>
      <c r="BY126" s="1068"/>
      <c r="BZ126" s="1084"/>
      <c r="CA126" s="233"/>
      <c r="CB126" s="233"/>
      <c r="CC126" s="233"/>
      <c r="CD126" s="234"/>
      <c r="CE126" s="234"/>
      <c r="CF126" s="234"/>
      <c r="CG126" s="231"/>
      <c r="CH126" s="231"/>
      <c r="CI126" s="231"/>
      <c r="CJ126" s="232"/>
      <c r="CK126" s="1048"/>
      <c r="CL126" s="1048"/>
      <c r="CM126" s="1048"/>
      <c r="CN126" s="1048"/>
      <c r="CO126" s="1049"/>
      <c r="CP126" s="980" t="s">
        <v>453</v>
      </c>
      <c r="CQ126" s="981"/>
      <c r="CR126" s="981"/>
      <c r="CS126" s="981"/>
      <c r="CT126" s="981"/>
      <c r="CU126" s="981"/>
      <c r="CV126" s="981"/>
      <c r="CW126" s="981"/>
      <c r="CX126" s="981"/>
      <c r="CY126" s="981"/>
      <c r="CZ126" s="981"/>
      <c r="DA126" s="981"/>
      <c r="DB126" s="981"/>
      <c r="DC126" s="981"/>
      <c r="DD126" s="981"/>
      <c r="DE126" s="981"/>
      <c r="DF126" s="982"/>
      <c r="DG126" s="950" t="s">
        <v>443</v>
      </c>
      <c r="DH126" s="951"/>
      <c r="DI126" s="951"/>
      <c r="DJ126" s="951"/>
      <c r="DK126" s="951"/>
      <c r="DL126" s="951" t="s">
        <v>443</v>
      </c>
      <c r="DM126" s="951"/>
      <c r="DN126" s="951"/>
      <c r="DO126" s="951"/>
      <c r="DP126" s="951"/>
      <c r="DQ126" s="951" t="s">
        <v>443</v>
      </c>
      <c r="DR126" s="951"/>
      <c r="DS126" s="951"/>
      <c r="DT126" s="951"/>
      <c r="DU126" s="951"/>
      <c r="DV126" s="952" t="s">
        <v>443</v>
      </c>
      <c r="DW126" s="952"/>
      <c r="DX126" s="952"/>
      <c r="DY126" s="952"/>
      <c r="DZ126" s="953"/>
    </row>
    <row r="127" spans="1:130" s="197" customFormat="1" ht="26.25" customHeight="1" thickBot="1">
      <c r="A127" s="1007"/>
      <c r="B127" s="979"/>
      <c r="C127" s="1035" t="s">
        <v>454</v>
      </c>
      <c r="D127" s="1036"/>
      <c r="E127" s="1036"/>
      <c r="F127" s="1036"/>
      <c r="G127" s="1036"/>
      <c r="H127" s="1036"/>
      <c r="I127" s="1036"/>
      <c r="J127" s="1036"/>
      <c r="K127" s="1036"/>
      <c r="L127" s="1036"/>
      <c r="M127" s="1036"/>
      <c r="N127" s="1036"/>
      <c r="O127" s="1036"/>
      <c r="P127" s="1036"/>
      <c r="Q127" s="1036"/>
      <c r="R127" s="1036"/>
      <c r="S127" s="1036"/>
      <c r="T127" s="1036"/>
      <c r="U127" s="1036"/>
      <c r="V127" s="1036"/>
      <c r="W127" s="1036"/>
      <c r="X127" s="1036"/>
      <c r="Y127" s="1036"/>
      <c r="Z127" s="1037"/>
      <c r="AA127" s="989" t="s">
        <v>443</v>
      </c>
      <c r="AB127" s="990"/>
      <c r="AC127" s="990"/>
      <c r="AD127" s="990"/>
      <c r="AE127" s="991"/>
      <c r="AF127" s="992" t="s">
        <v>443</v>
      </c>
      <c r="AG127" s="990"/>
      <c r="AH127" s="990"/>
      <c r="AI127" s="990"/>
      <c r="AJ127" s="991"/>
      <c r="AK127" s="992" t="s">
        <v>443</v>
      </c>
      <c r="AL127" s="990"/>
      <c r="AM127" s="990"/>
      <c r="AN127" s="990"/>
      <c r="AO127" s="991"/>
      <c r="AP127" s="993" t="s">
        <v>443</v>
      </c>
      <c r="AQ127" s="994"/>
      <c r="AR127" s="994"/>
      <c r="AS127" s="994"/>
      <c r="AT127" s="995"/>
      <c r="AU127" s="233"/>
      <c r="AV127" s="233"/>
      <c r="AW127" s="233"/>
      <c r="AX127" s="917" t="s">
        <v>455</v>
      </c>
      <c r="AY127" s="918"/>
      <c r="AZ127" s="918"/>
      <c r="BA127" s="918"/>
      <c r="BB127" s="918"/>
      <c r="BC127" s="918"/>
      <c r="BD127" s="918"/>
      <c r="BE127" s="919"/>
      <c r="BF127" s="1072" t="s">
        <v>443</v>
      </c>
      <c r="BG127" s="1073"/>
      <c r="BH127" s="1073"/>
      <c r="BI127" s="1073"/>
      <c r="BJ127" s="1073"/>
      <c r="BK127" s="1073"/>
      <c r="BL127" s="1082"/>
      <c r="BM127" s="1072">
        <v>12.92</v>
      </c>
      <c r="BN127" s="1073"/>
      <c r="BO127" s="1073"/>
      <c r="BP127" s="1073"/>
      <c r="BQ127" s="1073"/>
      <c r="BR127" s="1073"/>
      <c r="BS127" s="1082"/>
      <c r="BT127" s="1072">
        <v>20</v>
      </c>
      <c r="BU127" s="1073"/>
      <c r="BV127" s="1073"/>
      <c r="BW127" s="1073"/>
      <c r="BX127" s="1073"/>
      <c r="BY127" s="1073"/>
      <c r="BZ127" s="1074"/>
      <c r="CA127" s="234"/>
      <c r="CB127" s="234"/>
      <c r="CC127" s="234"/>
      <c r="CD127" s="234"/>
      <c r="CE127" s="234"/>
      <c r="CF127" s="234"/>
      <c r="CG127" s="231"/>
      <c r="CH127" s="231"/>
      <c r="CI127" s="231"/>
      <c r="CJ127" s="232"/>
      <c r="CK127" s="1070"/>
      <c r="CL127" s="1070"/>
      <c r="CM127" s="1070"/>
      <c r="CN127" s="1070"/>
      <c r="CO127" s="1071"/>
      <c r="CP127" s="1075" t="s">
        <v>456</v>
      </c>
      <c r="CQ127" s="1076"/>
      <c r="CR127" s="1076"/>
      <c r="CS127" s="1076"/>
      <c r="CT127" s="1076"/>
      <c r="CU127" s="1076"/>
      <c r="CV127" s="1076"/>
      <c r="CW127" s="1076"/>
      <c r="CX127" s="1076"/>
      <c r="CY127" s="1076"/>
      <c r="CZ127" s="1076"/>
      <c r="DA127" s="1076"/>
      <c r="DB127" s="1076"/>
      <c r="DC127" s="1076"/>
      <c r="DD127" s="1076"/>
      <c r="DE127" s="1076"/>
      <c r="DF127" s="1077"/>
      <c r="DG127" s="1078" t="s">
        <v>457</v>
      </c>
      <c r="DH127" s="1079"/>
      <c r="DI127" s="1079"/>
      <c r="DJ127" s="1079"/>
      <c r="DK127" s="1079"/>
      <c r="DL127" s="1079">
        <v>2411</v>
      </c>
      <c r="DM127" s="1079"/>
      <c r="DN127" s="1079"/>
      <c r="DO127" s="1079"/>
      <c r="DP127" s="1079"/>
      <c r="DQ127" s="1079">
        <v>2732</v>
      </c>
      <c r="DR127" s="1079"/>
      <c r="DS127" s="1079"/>
      <c r="DT127" s="1079"/>
      <c r="DU127" s="1079"/>
      <c r="DV127" s="1080">
        <v>0</v>
      </c>
      <c r="DW127" s="1080"/>
      <c r="DX127" s="1080"/>
      <c r="DY127" s="1080"/>
      <c r="DZ127" s="1081"/>
    </row>
    <row r="128" spans="1:130" s="197" customFormat="1" ht="26.25" customHeight="1">
      <c r="A128" s="1102" t="s">
        <v>458</v>
      </c>
      <c r="B128" s="1103"/>
      <c r="C128" s="1103"/>
      <c r="D128" s="1103"/>
      <c r="E128" s="1103"/>
      <c r="F128" s="1103"/>
      <c r="G128" s="1103"/>
      <c r="H128" s="1103"/>
      <c r="I128" s="1103"/>
      <c r="J128" s="1103"/>
      <c r="K128" s="1103"/>
      <c r="L128" s="1103"/>
      <c r="M128" s="1103"/>
      <c r="N128" s="1103"/>
      <c r="O128" s="1103"/>
      <c r="P128" s="1103"/>
      <c r="Q128" s="1103"/>
      <c r="R128" s="1103"/>
      <c r="S128" s="1103"/>
      <c r="T128" s="1103"/>
      <c r="U128" s="1103"/>
      <c r="V128" s="1103"/>
      <c r="W128" s="1104" t="s">
        <v>459</v>
      </c>
      <c r="X128" s="1104"/>
      <c r="Y128" s="1104"/>
      <c r="Z128" s="1105"/>
      <c r="AA128" s="1120">
        <v>64922</v>
      </c>
      <c r="AB128" s="1121"/>
      <c r="AC128" s="1121"/>
      <c r="AD128" s="1121"/>
      <c r="AE128" s="1122"/>
      <c r="AF128" s="1123">
        <v>63751</v>
      </c>
      <c r="AG128" s="1121"/>
      <c r="AH128" s="1121"/>
      <c r="AI128" s="1121"/>
      <c r="AJ128" s="1122"/>
      <c r="AK128" s="1123">
        <v>63006</v>
      </c>
      <c r="AL128" s="1121"/>
      <c r="AM128" s="1121"/>
      <c r="AN128" s="1121"/>
      <c r="AO128" s="1122"/>
      <c r="AP128" s="1124"/>
      <c r="AQ128" s="1125"/>
      <c r="AR128" s="1125"/>
      <c r="AS128" s="1125"/>
      <c r="AT128" s="1126"/>
      <c r="AU128" s="235"/>
      <c r="AV128" s="235"/>
      <c r="AW128" s="235"/>
      <c r="AX128" s="1085" t="s">
        <v>460</v>
      </c>
      <c r="AY128" s="981"/>
      <c r="AZ128" s="981"/>
      <c r="BA128" s="981"/>
      <c r="BB128" s="981"/>
      <c r="BC128" s="981"/>
      <c r="BD128" s="981"/>
      <c r="BE128" s="982"/>
      <c r="BF128" s="1097" t="s">
        <v>461</v>
      </c>
      <c r="BG128" s="1098"/>
      <c r="BH128" s="1098"/>
      <c r="BI128" s="1098"/>
      <c r="BJ128" s="1098"/>
      <c r="BK128" s="1098"/>
      <c r="BL128" s="1099"/>
      <c r="BM128" s="1097">
        <v>17.920000000000002</v>
      </c>
      <c r="BN128" s="1098"/>
      <c r="BO128" s="1098"/>
      <c r="BP128" s="1098"/>
      <c r="BQ128" s="1098"/>
      <c r="BR128" s="1098"/>
      <c r="BS128" s="1099"/>
      <c r="BT128" s="1097">
        <v>30</v>
      </c>
      <c r="BU128" s="1100"/>
      <c r="BV128" s="1100"/>
      <c r="BW128" s="1100"/>
      <c r="BX128" s="1100"/>
      <c r="BY128" s="1100"/>
      <c r="BZ128" s="1101"/>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1" t="s">
        <v>90</v>
      </c>
      <c r="B129" s="962"/>
      <c r="C129" s="962"/>
      <c r="D129" s="962"/>
      <c r="E129" s="962"/>
      <c r="F129" s="962"/>
      <c r="G129" s="962"/>
      <c r="H129" s="962"/>
      <c r="I129" s="962"/>
      <c r="J129" s="962"/>
      <c r="K129" s="962"/>
      <c r="L129" s="962"/>
      <c r="M129" s="962"/>
      <c r="N129" s="962"/>
      <c r="O129" s="962"/>
      <c r="P129" s="962"/>
      <c r="Q129" s="962"/>
      <c r="R129" s="962"/>
      <c r="S129" s="962"/>
      <c r="T129" s="962"/>
      <c r="U129" s="962"/>
      <c r="V129" s="962"/>
      <c r="W129" s="1091" t="s">
        <v>462</v>
      </c>
      <c r="X129" s="1092"/>
      <c r="Y129" s="1092"/>
      <c r="Z129" s="1093"/>
      <c r="AA129" s="989">
        <v>13393226</v>
      </c>
      <c r="AB129" s="990"/>
      <c r="AC129" s="990"/>
      <c r="AD129" s="990"/>
      <c r="AE129" s="991"/>
      <c r="AF129" s="992">
        <v>13342450</v>
      </c>
      <c r="AG129" s="990"/>
      <c r="AH129" s="990"/>
      <c r="AI129" s="990"/>
      <c r="AJ129" s="991"/>
      <c r="AK129" s="992">
        <v>13307438</v>
      </c>
      <c r="AL129" s="990"/>
      <c r="AM129" s="990"/>
      <c r="AN129" s="990"/>
      <c r="AO129" s="991"/>
      <c r="AP129" s="1094"/>
      <c r="AQ129" s="1095"/>
      <c r="AR129" s="1095"/>
      <c r="AS129" s="1095"/>
      <c r="AT129" s="1096"/>
      <c r="AU129" s="235"/>
      <c r="AV129" s="235"/>
      <c r="AW129" s="235"/>
      <c r="AX129" s="1085" t="s">
        <v>463</v>
      </c>
      <c r="AY129" s="981"/>
      <c r="AZ129" s="981"/>
      <c r="BA129" s="981"/>
      <c r="BB129" s="981"/>
      <c r="BC129" s="981"/>
      <c r="BD129" s="981"/>
      <c r="BE129" s="982"/>
      <c r="BF129" s="1086">
        <v>6.5</v>
      </c>
      <c r="BG129" s="1087"/>
      <c r="BH129" s="1087"/>
      <c r="BI129" s="1087"/>
      <c r="BJ129" s="1087"/>
      <c r="BK129" s="1087"/>
      <c r="BL129" s="1088"/>
      <c r="BM129" s="1086">
        <v>25</v>
      </c>
      <c r="BN129" s="1087"/>
      <c r="BO129" s="1087"/>
      <c r="BP129" s="1087"/>
      <c r="BQ129" s="1087"/>
      <c r="BR129" s="1087"/>
      <c r="BS129" s="1088"/>
      <c r="BT129" s="1086">
        <v>35</v>
      </c>
      <c r="BU129" s="1089"/>
      <c r="BV129" s="1089"/>
      <c r="BW129" s="1089"/>
      <c r="BX129" s="1089"/>
      <c r="BY129" s="1089"/>
      <c r="BZ129" s="1090"/>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1" t="s">
        <v>464</v>
      </c>
      <c r="B130" s="962"/>
      <c r="C130" s="962"/>
      <c r="D130" s="962"/>
      <c r="E130" s="962"/>
      <c r="F130" s="962"/>
      <c r="G130" s="962"/>
      <c r="H130" s="962"/>
      <c r="I130" s="962"/>
      <c r="J130" s="962"/>
      <c r="K130" s="962"/>
      <c r="L130" s="962"/>
      <c r="M130" s="962"/>
      <c r="N130" s="962"/>
      <c r="O130" s="962"/>
      <c r="P130" s="962"/>
      <c r="Q130" s="962"/>
      <c r="R130" s="962"/>
      <c r="S130" s="962"/>
      <c r="T130" s="962"/>
      <c r="U130" s="962"/>
      <c r="V130" s="962"/>
      <c r="W130" s="1091" t="s">
        <v>465</v>
      </c>
      <c r="X130" s="1092"/>
      <c r="Y130" s="1092"/>
      <c r="Z130" s="1093"/>
      <c r="AA130" s="989">
        <v>1745769</v>
      </c>
      <c r="AB130" s="990"/>
      <c r="AC130" s="990"/>
      <c r="AD130" s="990"/>
      <c r="AE130" s="991"/>
      <c r="AF130" s="992">
        <v>1848477</v>
      </c>
      <c r="AG130" s="990"/>
      <c r="AH130" s="990"/>
      <c r="AI130" s="990"/>
      <c r="AJ130" s="991"/>
      <c r="AK130" s="992">
        <v>1876142</v>
      </c>
      <c r="AL130" s="990"/>
      <c r="AM130" s="990"/>
      <c r="AN130" s="990"/>
      <c r="AO130" s="991"/>
      <c r="AP130" s="1094"/>
      <c r="AQ130" s="1095"/>
      <c r="AR130" s="1095"/>
      <c r="AS130" s="1095"/>
      <c r="AT130" s="1096"/>
      <c r="AU130" s="235"/>
      <c r="AV130" s="235"/>
      <c r="AW130" s="235"/>
      <c r="AX130" s="1144" t="s">
        <v>466</v>
      </c>
      <c r="AY130" s="1076"/>
      <c r="AZ130" s="1076"/>
      <c r="BA130" s="1076"/>
      <c r="BB130" s="1076"/>
      <c r="BC130" s="1076"/>
      <c r="BD130" s="1076"/>
      <c r="BE130" s="1077"/>
      <c r="BF130" s="1106">
        <v>21.6</v>
      </c>
      <c r="BG130" s="1107"/>
      <c r="BH130" s="1107"/>
      <c r="BI130" s="1107"/>
      <c r="BJ130" s="1107"/>
      <c r="BK130" s="1107"/>
      <c r="BL130" s="1108"/>
      <c r="BM130" s="1106">
        <v>350</v>
      </c>
      <c r="BN130" s="1107"/>
      <c r="BO130" s="1107"/>
      <c r="BP130" s="1107"/>
      <c r="BQ130" s="1107"/>
      <c r="BR130" s="1107"/>
      <c r="BS130" s="1108"/>
      <c r="BT130" s="1109"/>
      <c r="BU130" s="1110"/>
      <c r="BV130" s="1110"/>
      <c r="BW130" s="1110"/>
      <c r="BX130" s="1110"/>
      <c r="BY130" s="1110"/>
      <c r="BZ130" s="1111"/>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2"/>
      <c r="B131" s="1113"/>
      <c r="C131" s="1113"/>
      <c r="D131" s="1113"/>
      <c r="E131" s="1113"/>
      <c r="F131" s="1113"/>
      <c r="G131" s="1113"/>
      <c r="H131" s="1113"/>
      <c r="I131" s="1113"/>
      <c r="J131" s="1113"/>
      <c r="K131" s="1113"/>
      <c r="L131" s="1113"/>
      <c r="M131" s="1113"/>
      <c r="N131" s="1113"/>
      <c r="O131" s="1113"/>
      <c r="P131" s="1113"/>
      <c r="Q131" s="1113"/>
      <c r="R131" s="1113"/>
      <c r="S131" s="1113"/>
      <c r="T131" s="1113"/>
      <c r="U131" s="1113"/>
      <c r="V131" s="1113"/>
      <c r="W131" s="1114" t="s">
        <v>467</v>
      </c>
      <c r="X131" s="1115"/>
      <c r="Y131" s="1115"/>
      <c r="Z131" s="1116"/>
      <c r="AA131" s="1028">
        <v>11647457</v>
      </c>
      <c r="AB131" s="1029"/>
      <c r="AC131" s="1029"/>
      <c r="AD131" s="1029"/>
      <c r="AE131" s="1030"/>
      <c r="AF131" s="1031">
        <v>11493973</v>
      </c>
      <c r="AG131" s="1029"/>
      <c r="AH131" s="1029"/>
      <c r="AI131" s="1029"/>
      <c r="AJ131" s="1030"/>
      <c r="AK131" s="1031">
        <v>11431296</v>
      </c>
      <c r="AL131" s="1029"/>
      <c r="AM131" s="1029"/>
      <c r="AN131" s="1029"/>
      <c r="AO131" s="1030"/>
      <c r="AP131" s="1117"/>
      <c r="AQ131" s="1118"/>
      <c r="AR131" s="1118"/>
      <c r="AS131" s="1118"/>
      <c r="AT131" s="1119"/>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8" t="s">
        <v>468</v>
      </c>
      <c r="B132" s="1129"/>
      <c r="C132" s="1129"/>
      <c r="D132" s="1129"/>
      <c r="E132" s="1129"/>
      <c r="F132" s="1129"/>
      <c r="G132" s="1129"/>
      <c r="H132" s="1129"/>
      <c r="I132" s="1129"/>
      <c r="J132" s="1129"/>
      <c r="K132" s="1129"/>
      <c r="L132" s="1129"/>
      <c r="M132" s="1129"/>
      <c r="N132" s="1129"/>
      <c r="O132" s="1129"/>
      <c r="P132" s="1129"/>
      <c r="Q132" s="1129"/>
      <c r="R132" s="1129"/>
      <c r="S132" s="1129"/>
      <c r="T132" s="1129"/>
      <c r="U132" s="1129"/>
      <c r="V132" s="1132" t="s">
        <v>469</v>
      </c>
      <c r="W132" s="1132"/>
      <c r="X132" s="1132"/>
      <c r="Y132" s="1132"/>
      <c r="Z132" s="1133"/>
      <c r="AA132" s="1134">
        <v>6.41875733</v>
      </c>
      <c r="AB132" s="1135"/>
      <c r="AC132" s="1135"/>
      <c r="AD132" s="1135"/>
      <c r="AE132" s="1136"/>
      <c r="AF132" s="1137">
        <v>6.2741664699999999</v>
      </c>
      <c r="AG132" s="1135"/>
      <c r="AH132" s="1135"/>
      <c r="AI132" s="1135"/>
      <c r="AJ132" s="1136"/>
      <c r="AK132" s="1137">
        <v>6.9054899809999997</v>
      </c>
      <c r="AL132" s="1135"/>
      <c r="AM132" s="1135"/>
      <c r="AN132" s="1135"/>
      <c r="AO132" s="1136"/>
      <c r="AP132" s="1018"/>
      <c r="AQ132" s="1019"/>
      <c r="AR132" s="1019"/>
      <c r="AS132" s="1019"/>
      <c r="AT132" s="1138"/>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30"/>
      <c r="B133" s="1131"/>
      <c r="C133" s="1131"/>
      <c r="D133" s="1131"/>
      <c r="E133" s="1131"/>
      <c r="F133" s="1131"/>
      <c r="G133" s="1131"/>
      <c r="H133" s="1131"/>
      <c r="I133" s="1131"/>
      <c r="J133" s="1131"/>
      <c r="K133" s="1131"/>
      <c r="L133" s="1131"/>
      <c r="M133" s="1131"/>
      <c r="N133" s="1131"/>
      <c r="O133" s="1131"/>
      <c r="P133" s="1131"/>
      <c r="Q133" s="1131"/>
      <c r="R133" s="1131"/>
      <c r="S133" s="1131"/>
      <c r="T133" s="1131"/>
      <c r="U133" s="1131"/>
      <c r="V133" s="1139" t="s">
        <v>470</v>
      </c>
      <c r="W133" s="1139"/>
      <c r="X133" s="1139"/>
      <c r="Y133" s="1139"/>
      <c r="Z133" s="1140"/>
      <c r="AA133" s="1141">
        <v>7.6</v>
      </c>
      <c r="AB133" s="1142"/>
      <c r="AC133" s="1142"/>
      <c r="AD133" s="1142"/>
      <c r="AE133" s="1143"/>
      <c r="AF133" s="1141">
        <v>6.6</v>
      </c>
      <c r="AG133" s="1142"/>
      <c r="AH133" s="1142"/>
      <c r="AI133" s="1142"/>
      <c r="AJ133" s="1143"/>
      <c r="AK133" s="1141">
        <v>6.5</v>
      </c>
      <c r="AL133" s="1142"/>
      <c r="AM133" s="1142"/>
      <c r="AN133" s="1142"/>
      <c r="AO133" s="1143"/>
      <c r="AP133" s="1059"/>
      <c r="AQ133" s="1060"/>
      <c r="AR133" s="1060"/>
      <c r="AS133" s="1060"/>
      <c r="AT133" s="1127"/>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471</v>
      </c>
      <c r="B5" s="246"/>
      <c r="C5" s="246"/>
      <c r="D5" s="246"/>
      <c r="E5" s="246"/>
      <c r="F5" s="246"/>
      <c r="G5" s="246"/>
      <c r="H5" s="246"/>
      <c r="I5" s="246"/>
      <c r="J5" s="246"/>
      <c r="K5" s="246"/>
      <c r="L5" s="246"/>
      <c r="M5" s="246"/>
      <c r="N5" s="246"/>
      <c r="O5" s="247"/>
    </row>
    <row r="6" spans="1:16">
      <c r="A6" s="248"/>
      <c r="B6" s="244"/>
      <c r="C6" s="244"/>
      <c r="D6" s="244"/>
      <c r="E6" s="244"/>
      <c r="F6" s="244"/>
      <c r="G6" s="249" t="s">
        <v>472</v>
      </c>
      <c r="H6" s="249"/>
      <c r="I6" s="249"/>
      <c r="J6" s="249"/>
      <c r="K6" s="244"/>
      <c r="L6" s="244"/>
      <c r="M6" s="244"/>
      <c r="N6" s="244"/>
    </row>
    <row r="7" spans="1:16">
      <c r="A7" s="248"/>
      <c r="B7" s="244"/>
      <c r="C7" s="244"/>
      <c r="D7" s="244"/>
      <c r="E7" s="244"/>
      <c r="F7" s="244"/>
      <c r="G7" s="251"/>
      <c r="H7" s="252"/>
      <c r="I7" s="252"/>
      <c r="J7" s="253"/>
      <c r="K7" s="1148" t="s">
        <v>473</v>
      </c>
      <c r="L7" s="254"/>
      <c r="M7" s="255" t="s">
        <v>474</v>
      </c>
      <c r="N7" s="256"/>
    </row>
    <row r="8" spans="1:16">
      <c r="A8" s="248"/>
      <c r="B8" s="244"/>
      <c r="C8" s="244"/>
      <c r="D8" s="244"/>
      <c r="E8" s="244"/>
      <c r="F8" s="244"/>
      <c r="G8" s="257"/>
      <c r="H8" s="258"/>
      <c r="I8" s="258"/>
      <c r="J8" s="259"/>
      <c r="K8" s="1149"/>
      <c r="L8" s="260" t="s">
        <v>475</v>
      </c>
      <c r="M8" s="261" t="s">
        <v>476</v>
      </c>
      <c r="N8" s="262" t="s">
        <v>477</v>
      </c>
    </row>
    <row r="9" spans="1:16">
      <c r="A9" s="248"/>
      <c r="B9" s="244"/>
      <c r="C9" s="244"/>
      <c r="D9" s="244"/>
      <c r="E9" s="244"/>
      <c r="F9" s="244"/>
      <c r="G9" s="1150" t="s">
        <v>478</v>
      </c>
      <c r="H9" s="1151"/>
      <c r="I9" s="1151"/>
      <c r="J9" s="1152"/>
      <c r="K9" s="263">
        <v>3298671</v>
      </c>
      <c r="L9" s="264">
        <v>75670</v>
      </c>
      <c r="M9" s="265">
        <v>83726</v>
      </c>
      <c r="N9" s="266">
        <v>-9.6</v>
      </c>
    </row>
    <row r="10" spans="1:16">
      <c r="A10" s="248"/>
      <c r="B10" s="244"/>
      <c r="C10" s="244"/>
      <c r="D10" s="244"/>
      <c r="E10" s="244"/>
      <c r="F10" s="244"/>
      <c r="G10" s="1150" t="s">
        <v>479</v>
      </c>
      <c r="H10" s="1151"/>
      <c r="I10" s="1151"/>
      <c r="J10" s="1152"/>
      <c r="K10" s="267">
        <v>5855</v>
      </c>
      <c r="L10" s="268">
        <v>134</v>
      </c>
      <c r="M10" s="269">
        <v>6181</v>
      </c>
      <c r="N10" s="270">
        <v>-97.8</v>
      </c>
    </row>
    <row r="11" spans="1:16" ht="13.5" customHeight="1">
      <c r="A11" s="248"/>
      <c r="B11" s="244"/>
      <c r="C11" s="244"/>
      <c r="D11" s="244"/>
      <c r="E11" s="244"/>
      <c r="F11" s="244"/>
      <c r="G11" s="1150" t="s">
        <v>480</v>
      </c>
      <c r="H11" s="1151"/>
      <c r="I11" s="1151"/>
      <c r="J11" s="1152"/>
      <c r="K11" s="267">
        <v>816832</v>
      </c>
      <c r="L11" s="268">
        <v>18738</v>
      </c>
      <c r="M11" s="269">
        <v>9526</v>
      </c>
      <c r="N11" s="270">
        <v>96.7</v>
      </c>
    </row>
    <row r="12" spans="1:16" ht="13.5" customHeight="1">
      <c r="A12" s="248"/>
      <c r="B12" s="244"/>
      <c r="C12" s="244"/>
      <c r="D12" s="244"/>
      <c r="E12" s="244"/>
      <c r="F12" s="244"/>
      <c r="G12" s="1150" t="s">
        <v>481</v>
      </c>
      <c r="H12" s="1151"/>
      <c r="I12" s="1151"/>
      <c r="J12" s="1152"/>
      <c r="K12" s="267">
        <v>24447</v>
      </c>
      <c r="L12" s="268">
        <v>561</v>
      </c>
      <c r="M12" s="269">
        <v>1067</v>
      </c>
      <c r="N12" s="270">
        <v>-47.4</v>
      </c>
    </row>
    <row r="13" spans="1:16" ht="13.5" customHeight="1">
      <c r="A13" s="248"/>
      <c r="B13" s="244"/>
      <c r="C13" s="244"/>
      <c r="D13" s="244"/>
      <c r="E13" s="244"/>
      <c r="F13" s="244"/>
      <c r="G13" s="1150" t="s">
        <v>482</v>
      </c>
      <c r="H13" s="1151"/>
      <c r="I13" s="1151"/>
      <c r="J13" s="1152"/>
      <c r="K13" s="267" t="s">
        <v>483</v>
      </c>
      <c r="L13" s="268" t="s">
        <v>483</v>
      </c>
      <c r="M13" s="269" t="s">
        <v>483</v>
      </c>
      <c r="N13" s="270" t="s">
        <v>483</v>
      </c>
    </row>
    <row r="14" spans="1:16" ht="13.5" customHeight="1">
      <c r="A14" s="248"/>
      <c r="B14" s="244"/>
      <c r="C14" s="244"/>
      <c r="D14" s="244"/>
      <c r="E14" s="244"/>
      <c r="F14" s="244"/>
      <c r="G14" s="1150" t="s">
        <v>484</v>
      </c>
      <c r="H14" s="1151"/>
      <c r="I14" s="1151"/>
      <c r="J14" s="1152"/>
      <c r="K14" s="267">
        <v>201356</v>
      </c>
      <c r="L14" s="268">
        <v>4619</v>
      </c>
      <c r="M14" s="269">
        <v>3706</v>
      </c>
      <c r="N14" s="270">
        <v>24.6</v>
      </c>
    </row>
    <row r="15" spans="1:16" ht="13.5" customHeight="1">
      <c r="A15" s="248"/>
      <c r="B15" s="244"/>
      <c r="C15" s="244"/>
      <c r="D15" s="244"/>
      <c r="E15" s="244"/>
      <c r="F15" s="244"/>
      <c r="G15" s="1150" t="s">
        <v>485</v>
      </c>
      <c r="H15" s="1151"/>
      <c r="I15" s="1151"/>
      <c r="J15" s="1152"/>
      <c r="K15" s="267">
        <v>81888</v>
      </c>
      <c r="L15" s="268">
        <v>1878</v>
      </c>
      <c r="M15" s="269">
        <v>1837</v>
      </c>
      <c r="N15" s="270">
        <v>2.2000000000000002</v>
      </c>
    </row>
    <row r="16" spans="1:16">
      <c r="A16" s="248"/>
      <c r="B16" s="244"/>
      <c r="C16" s="244"/>
      <c r="D16" s="244"/>
      <c r="E16" s="244"/>
      <c r="F16" s="244"/>
      <c r="G16" s="1153" t="s">
        <v>486</v>
      </c>
      <c r="H16" s="1154"/>
      <c r="I16" s="1154"/>
      <c r="J16" s="1155"/>
      <c r="K16" s="268">
        <v>-332829</v>
      </c>
      <c r="L16" s="268">
        <v>-7635</v>
      </c>
      <c r="M16" s="269">
        <v>-8822</v>
      </c>
      <c r="N16" s="270">
        <v>-13.5</v>
      </c>
    </row>
    <row r="17" spans="1:16">
      <c r="A17" s="248"/>
      <c r="B17" s="244"/>
      <c r="C17" s="244"/>
      <c r="D17" s="244"/>
      <c r="E17" s="244"/>
      <c r="F17" s="244"/>
      <c r="G17" s="1153" t="s">
        <v>167</v>
      </c>
      <c r="H17" s="1154"/>
      <c r="I17" s="1154"/>
      <c r="J17" s="1155"/>
      <c r="K17" s="268">
        <v>4096220</v>
      </c>
      <c r="L17" s="268">
        <v>93965</v>
      </c>
      <c r="M17" s="269">
        <v>97219</v>
      </c>
      <c r="N17" s="270">
        <v>-3.3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487</v>
      </c>
      <c r="H19" s="244"/>
      <c r="I19" s="244"/>
      <c r="J19" s="244"/>
      <c r="K19" s="244"/>
      <c r="L19" s="244"/>
      <c r="M19" s="244"/>
      <c r="N19" s="244"/>
    </row>
    <row r="20" spans="1:16">
      <c r="A20" s="248"/>
      <c r="B20" s="244"/>
      <c r="C20" s="244"/>
      <c r="D20" s="244"/>
      <c r="E20" s="244"/>
      <c r="F20" s="244"/>
      <c r="G20" s="272"/>
      <c r="H20" s="273"/>
      <c r="I20" s="273"/>
      <c r="J20" s="274"/>
      <c r="K20" s="275" t="s">
        <v>488</v>
      </c>
      <c r="L20" s="276" t="s">
        <v>489</v>
      </c>
      <c r="M20" s="277" t="s">
        <v>490</v>
      </c>
      <c r="N20" s="278"/>
    </row>
    <row r="21" spans="1:16" s="284" customFormat="1">
      <c r="A21" s="279"/>
      <c r="B21" s="249"/>
      <c r="C21" s="249"/>
      <c r="D21" s="249"/>
      <c r="E21" s="249"/>
      <c r="F21" s="249"/>
      <c r="G21" s="1145" t="s">
        <v>491</v>
      </c>
      <c r="H21" s="1146"/>
      <c r="I21" s="1146"/>
      <c r="J21" s="1147"/>
      <c r="K21" s="280">
        <v>8.17</v>
      </c>
      <c r="L21" s="281">
        <v>9.31</v>
      </c>
      <c r="M21" s="282">
        <v>-1.1399999999999999</v>
      </c>
      <c r="N21" s="249"/>
      <c r="O21" s="283"/>
      <c r="P21" s="279"/>
    </row>
    <row r="22" spans="1:16" s="284" customFormat="1">
      <c r="A22" s="279"/>
      <c r="B22" s="249"/>
      <c r="C22" s="249"/>
      <c r="D22" s="249"/>
      <c r="E22" s="249"/>
      <c r="F22" s="249"/>
      <c r="G22" s="1145" t="s">
        <v>492</v>
      </c>
      <c r="H22" s="1146"/>
      <c r="I22" s="1146"/>
      <c r="J22" s="1147"/>
      <c r="K22" s="285">
        <v>96.3</v>
      </c>
      <c r="L22" s="286">
        <v>97.7</v>
      </c>
      <c r="M22" s="287">
        <v>-1.4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493</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495</v>
      </c>
      <c r="H29" s="249"/>
      <c r="I29" s="249"/>
      <c r="J29" s="249"/>
      <c r="K29" s="244"/>
      <c r="L29" s="244"/>
      <c r="M29" s="244"/>
      <c r="N29" s="244"/>
      <c r="O29" s="293"/>
    </row>
    <row r="30" spans="1:16">
      <c r="A30" s="248"/>
      <c r="B30" s="244"/>
      <c r="C30" s="244"/>
      <c r="D30" s="244"/>
      <c r="E30" s="244"/>
      <c r="F30" s="244"/>
      <c r="G30" s="251"/>
      <c r="H30" s="252"/>
      <c r="I30" s="252"/>
      <c r="J30" s="253"/>
      <c r="K30" s="1148" t="s">
        <v>473</v>
      </c>
      <c r="L30" s="254"/>
      <c r="M30" s="255" t="s">
        <v>474</v>
      </c>
      <c r="N30" s="256"/>
    </row>
    <row r="31" spans="1:16">
      <c r="A31" s="248"/>
      <c r="B31" s="244"/>
      <c r="C31" s="244"/>
      <c r="D31" s="244"/>
      <c r="E31" s="244"/>
      <c r="F31" s="244"/>
      <c r="G31" s="257"/>
      <c r="H31" s="258"/>
      <c r="I31" s="258"/>
      <c r="J31" s="259"/>
      <c r="K31" s="1149"/>
      <c r="L31" s="260" t="s">
        <v>475</v>
      </c>
      <c r="M31" s="261" t="s">
        <v>476</v>
      </c>
      <c r="N31" s="262" t="s">
        <v>477</v>
      </c>
    </row>
    <row r="32" spans="1:16" ht="27" customHeight="1">
      <c r="A32" s="248"/>
      <c r="B32" s="244"/>
      <c r="C32" s="244"/>
      <c r="D32" s="244"/>
      <c r="E32" s="244"/>
      <c r="F32" s="244"/>
      <c r="G32" s="1161" t="s">
        <v>496</v>
      </c>
      <c r="H32" s="1162"/>
      <c r="I32" s="1162"/>
      <c r="J32" s="1163"/>
      <c r="K32" s="294">
        <v>1613904</v>
      </c>
      <c r="L32" s="294">
        <v>37022</v>
      </c>
      <c r="M32" s="295">
        <v>63533</v>
      </c>
      <c r="N32" s="296">
        <v>-41.7</v>
      </c>
    </row>
    <row r="33" spans="1:16" ht="13.5" customHeight="1">
      <c r="A33" s="248"/>
      <c r="B33" s="244"/>
      <c r="C33" s="244"/>
      <c r="D33" s="244"/>
      <c r="E33" s="244"/>
      <c r="F33" s="244"/>
      <c r="G33" s="1161" t="s">
        <v>497</v>
      </c>
      <c r="H33" s="1162"/>
      <c r="I33" s="1162"/>
      <c r="J33" s="1163"/>
      <c r="K33" s="294" t="s">
        <v>483</v>
      </c>
      <c r="L33" s="294" t="s">
        <v>483</v>
      </c>
      <c r="M33" s="295" t="s">
        <v>483</v>
      </c>
      <c r="N33" s="296" t="s">
        <v>483</v>
      </c>
    </row>
    <row r="34" spans="1:16" ht="27" customHeight="1">
      <c r="A34" s="248"/>
      <c r="B34" s="244"/>
      <c r="C34" s="244"/>
      <c r="D34" s="244"/>
      <c r="E34" s="244"/>
      <c r="F34" s="244"/>
      <c r="G34" s="1161" t="s">
        <v>498</v>
      </c>
      <c r="H34" s="1162"/>
      <c r="I34" s="1162"/>
      <c r="J34" s="1163"/>
      <c r="K34" s="294" t="s">
        <v>483</v>
      </c>
      <c r="L34" s="294" t="s">
        <v>483</v>
      </c>
      <c r="M34" s="295">
        <v>30</v>
      </c>
      <c r="N34" s="296" t="s">
        <v>483</v>
      </c>
    </row>
    <row r="35" spans="1:16" ht="27" customHeight="1">
      <c r="A35" s="248"/>
      <c r="B35" s="244"/>
      <c r="C35" s="244"/>
      <c r="D35" s="244"/>
      <c r="E35" s="244"/>
      <c r="F35" s="244"/>
      <c r="G35" s="1161" t="s">
        <v>499</v>
      </c>
      <c r="H35" s="1162"/>
      <c r="I35" s="1162"/>
      <c r="J35" s="1163"/>
      <c r="K35" s="294">
        <v>945602</v>
      </c>
      <c r="L35" s="294">
        <v>21692</v>
      </c>
      <c r="M35" s="295">
        <v>18078</v>
      </c>
      <c r="N35" s="296">
        <v>20</v>
      </c>
    </row>
    <row r="36" spans="1:16" ht="27" customHeight="1">
      <c r="A36" s="248"/>
      <c r="B36" s="244"/>
      <c r="C36" s="244"/>
      <c r="D36" s="244"/>
      <c r="E36" s="244"/>
      <c r="F36" s="244"/>
      <c r="G36" s="1161" t="s">
        <v>500</v>
      </c>
      <c r="H36" s="1162"/>
      <c r="I36" s="1162"/>
      <c r="J36" s="1163"/>
      <c r="K36" s="294">
        <v>116117</v>
      </c>
      <c r="L36" s="294">
        <v>2664</v>
      </c>
      <c r="M36" s="295">
        <v>3217</v>
      </c>
      <c r="N36" s="296">
        <v>-17.2</v>
      </c>
    </row>
    <row r="37" spans="1:16" ht="13.5" customHeight="1">
      <c r="A37" s="248"/>
      <c r="B37" s="244"/>
      <c r="C37" s="244"/>
      <c r="D37" s="244"/>
      <c r="E37" s="244"/>
      <c r="F37" s="244"/>
      <c r="G37" s="1161" t="s">
        <v>501</v>
      </c>
      <c r="H37" s="1162"/>
      <c r="I37" s="1162"/>
      <c r="J37" s="1163"/>
      <c r="K37" s="294">
        <v>52912</v>
      </c>
      <c r="L37" s="294">
        <v>1214</v>
      </c>
      <c r="M37" s="295">
        <v>1541</v>
      </c>
      <c r="N37" s="296">
        <v>-21.2</v>
      </c>
    </row>
    <row r="38" spans="1:16" ht="27" customHeight="1">
      <c r="A38" s="248"/>
      <c r="B38" s="244"/>
      <c r="C38" s="244"/>
      <c r="D38" s="244"/>
      <c r="E38" s="244"/>
      <c r="F38" s="244"/>
      <c r="G38" s="1164" t="s">
        <v>502</v>
      </c>
      <c r="H38" s="1165"/>
      <c r="I38" s="1165"/>
      <c r="J38" s="1166"/>
      <c r="K38" s="297" t="s">
        <v>483</v>
      </c>
      <c r="L38" s="297" t="s">
        <v>483</v>
      </c>
      <c r="M38" s="298">
        <v>6</v>
      </c>
      <c r="N38" s="299" t="s">
        <v>483</v>
      </c>
      <c r="O38" s="293"/>
    </row>
    <row r="39" spans="1:16">
      <c r="A39" s="248"/>
      <c r="B39" s="244"/>
      <c r="C39" s="244"/>
      <c r="D39" s="244"/>
      <c r="E39" s="244"/>
      <c r="F39" s="244"/>
      <c r="G39" s="1164" t="s">
        <v>503</v>
      </c>
      <c r="H39" s="1165"/>
      <c r="I39" s="1165"/>
      <c r="J39" s="1166"/>
      <c r="K39" s="300">
        <v>-63006</v>
      </c>
      <c r="L39" s="300">
        <v>-1445</v>
      </c>
      <c r="M39" s="301">
        <v>-3335</v>
      </c>
      <c r="N39" s="302">
        <v>-56.7</v>
      </c>
      <c r="O39" s="293"/>
    </row>
    <row r="40" spans="1:16" ht="27" customHeight="1">
      <c r="A40" s="248"/>
      <c r="B40" s="244"/>
      <c r="C40" s="244"/>
      <c r="D40" s="244"/>
      <c r="E40" s="244"/>
      <c r="F40" s="244"/>
      <c r="G40" s="1161" t="s">
        <v>504</v>
      </c>
      <c r="H40" s="1162"/>
      <c r="I40" s="1162"/>
      <c r="J40" s="1163"/>
      <c r="K40" s="300">
        <v>-1876142</v>
      </c>
      <c r="L40" s="300">
        <v>-43038</v>
      </c>
      <c r="M40" s="301">
        <v>-59229</v>
      </c>
      <c r="N40" s="302">
        <v>-27.3</v>
      </c>
      <c r="O40" s="293"/>
    </row>
    <row r="41" spans="1:16">
      <c r="A41" s="248"/>
      <c r="B41" s="244"/>
      <c r="C41" s="244"/>
      <c r="D41" s="244"/>
      <c r="E41" s="244"/>
      <c r="F41" s="244"/>
      <c r="G41" s="1167" t="s">
        <v>278</v>
      </c>
      <c r="H41" s="1168"/>
      <c r="I41" s="1168"/>
      <c r="J41" s="1169"/>
      <c r="K41" s="294">
        <v>789387</v>
      </c>
      <c r="L41" s="300">
        <v>18108</v>
      </c>
      <c r="M41" s="301">
        <v>23841</v>
      </c>
      <c r="N41" s="302">
        <v>-24</v>
      </c>
      <c r="O41" s="293"/>
    </row>
    <row r="42" spans="1:16">
      <c r="A42" s="248"/>
      <c r="B42" s="244"/>
      <c r="C42" s="244"/>
      <c r="D42" s="244"/>
      <c r="E42" s="244"/>
      <c r="F42" s="244"/>
      <c r="G42" s="303" t="s">
        <v>505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506</v>
      </c>
      <c r="B47" s="244"/>
      <c r="C47" s="244"/>
      <c r="D47" s="244"/>
      <c r="E47" s="244"/>
      <c r="F47" s="244"/>
      <c r="G47" s="244"/>
      <c r="H47" s="244"/>
      <c r="I47" s="244"/>
      <c r="J47" s="244"/>
      <c r="K47" s="244"/>
      <c r="L47" s="244"/>
      <c r="M47" s="244"/>
      <c r="N47" s="244"/>
    </row>
    <row r="48" spans="1:16">
      <c r="A48" s="248"/>
      <c r="B48" s="244"/>
      <c r="C48" s="244"/>
      <c r="D48" s="244"/>
      <c r="E48" s="244"/>
      <c r="F48" s="244"/>
      <c r="G48" s="308" t="s">
        <v>507</v>
      </c>
      <c r="H48" s="308"/>
      <c r="I48" s="308"/>
      <c r="J48" s="308"/>
      <c r="K48" s="308"/>
      <c r="L48" s="308"/>
      <c r="M48" s="309"/>
      <c r="N48" s="308"/>
    </row>
    <row r="49" spans="1:14" ht="13.5" customHeight="1">
      <c r="A49" s="248"/>
      <c r="B49" s="244"/>
      <c r="C49" s="244"/>
      <c r="D49" s="244"/>
      <c r="E49" s="244"/>
      <c r="F49" s="244"/>
      <c r="G49" s="310"/>
      <c r="H49" s="311"/>
      <c r="I49" s="1156" t="s">
        <v>473</v>
      </c>
      <c r="J49" s="1158" t="s">
        <v>508</v>
      </c>
      <c r="K49" s="1159"/>
      <c r="L49" s="1159"/>
      <c r="M49" s="1159"/>
      <c r="N49" s="1160"/>
    </row>
    <row r="50" spans="1:14">
      <c r="A50" s="248"/>
      <c r="B50" s="244"/>
      <c r="C50" s="244"/>
      <c r="D50" s="244"/>
      <c r="E50" s="244"/>
      <c r="F50" s="244"/>
      <c r="G50" s="312"/>
      <c r="H50" s="313"/>
      <c r="I50" s="1157"/>
      <c r="J50" s="314" t="s">
        <v>509</v>
      </c>
      <c r="K50" s="315" t="s">
        <v>510</v>
      </c>
      <c r="L50" s="316" t="s">
        <v>511</v>
      </c>
      <c r="M50" s="317" t="s">
        <v>512</v>
      </c>
      <c r="N50" s="318" t="s">
        <v>513</v>
      </c>
    </row>
    <row r="51" spans="1:14">
      <c r="A51" s="248"/>
      <c r="B51" s="244"/>
      <c r="C51" s="244"/>
      <c r="D51" s="244"/>
      <c r="E51" s="244"/>
      <c r="F51" s="244"/>
      <c r="G51" s="310" t="s">
        <v>514</v>
      </c>
      <c r="H51" s="311"/>
      <c r="I51" s="319">
        <v>1801870</v>
      </c>
      <c r="J51" s="320">
        <v>39564</v>
      </c>
      <c r="K51" s="321">
        <v>-40.6</v>
      </c>
      <c r="L51" s="322">
        <v>67088</v>
      </c>
      <c r="M51" s="323">
        <v>-22.3</v>
      </c>
      <c r="N51" s="324">
        <v>-18.3</v>
      </c>
    </row>
    <row r="52" spans="1:14">
      <c r="A52" s="248"/>
      <c r="B52" s="244"/>
      <c r="C52" s="244"/>
      <c r="D52" s="244"/>
      <c r="E52" s="244"/>
      <c r="F52" s="244"/>
      <c r="G52" s="325"/>
      <c r="H52" s="326" t="s">
        <v>515</v>
      </c>
      <c r="I52" s="327">
        <v>1174371</v>
      </c>
      <c r="J52" s="328">
        <v>25786</v>
      </c>
      <c r="K52" s="329">
        <v>-23.8</v>
      </c>
      <c r="L52" s="330">
        <v>37146</v>
      </c>
      <c r="M52" s="331">
        <v>-9.9</v>
      </c>
      <c r="N52" s="332">
        <v>-13.9</v>
      </c>
    </row>
    <row r="53" spans="1:14">
      <c r="A53" s="248"/>
      <c r="B53" s="244"/>
      <c r="C53" s="244"/>
      <c r="D53" s="244"/>
      <c r="E53" s="244"/>
      <c r="F53" s="244"/>
      <c r="G53" s="310" t="s">
        <v>516</v>
      </c>
      <c r="H53" s="311"/>
      <c r="I53" s="319">
        <v>2461942</v>
      </c>
      <c r="J53" s="320">
        <v>54056</v>
      </c>
      <c r="K53" s="321">
        <v>36.6</v>
      </c>
      <c r="L53" s="322">
        <v>70489</v>
      </c>
      <c r="M53" s="323">
        <v>5.0999999999999996</v>
      </c>
      <c r="N53" s="324">
        <v>31.5</v>
      </c>
    </row>
    <row r="54" spans="1:14">
      <c r="A54" s="248"/>
      <c r="B54" s="244"/>
      <c r="C54" s="244"/>
      <c r="D54" s="244"/>
      <c r="E54" s="244"/>
      <c r="F54" s="244"/>
      <c r="G54" s="325"/>
      <c r="H54" s="326" t="s">
        <v>515</v>
      </c>
      <c r="I54" s="327">
        <v>1542044</v>
      </c>
      <c r="J54" s="328">
        <v>33858</v>
      </c>
      <c r="K54" s="329">
        <v>31.3</v>
      </c>
      <c r="L54" s="330">
        <v>37817</v>
      </c>
      <c r="M54" s="331">
        <v>1.8</v>
      </c>
      <c r="N54" s="332">
        <v>29.5</v>
      </c>
    </row>
    <row r="55" spans="1:14">
      <c r="A55" s="248"/>
      <c r="B55" s="244"/>
      <c r="C55" s="244"/>
      <c r="D55" s="244"/>
      <c r="E55" s="244"/>
      <c r="F55" s="244"/>
      <c r="G55" s="310" t="s">
        <v>517</v>
      </c>
      <c r="H55" s="311"/>
      <c r="I55" s="319">
        <v>2367536</v>
      </c>
      <c r="J55" s="320">
        <v>52767</v>
      </c>
      <c r="K55" s="321">
        <v>-2.4</v>
      </c>
      <c r="L55" s="322">
        <v>84389</v>
      </c>
      <c r="M55" s="323">
        <v>19.7</v>
      </c>
      <c r="N55" s="324">
        <v>-22.1</v>
      </c>
    </row>
    <row r="56" spans="1:14">
      <c r="A56" s="248"/>
      <c r="B56" s="244"/>
      <c r="C56" s="244"/>
      <c r="D56" s="244"/>
      <c r="E56" s="244"/>
      <c r="F56" s="244"/>
      <c r="G56" s="325"/>
      <c r="H56" s="326" t="s">
        <v>515</v>
      </c>
      <c r="I56" s="327">
        <v>1808427</v>
      </c>
      <c r="J56" s="328">
        <v>40305</v>
      </c>
      <c r="K56" s="329">
        <v>19</v>
      </c>
      <c r="L56" s="330">
        <v>44339</v>
      </c>
      <c r="M56" s="331">
        <v>17.2</v>
      </c>
      <c r="N56" s="332">
        <v>1.8</v>
      </c>
    </row>
    <row r="57" spans="1:14">
      <c r="A57" s="248"/>
      <c r="B57" s="244"/>
      <c r="C57" s="244"/>
      <c r="D57" s="244"/>
      <c r="E57" s="244"/>
      <c r="F57" s="244"/>
      <c r="G57" s="310" t="s">
        <v>518</v>
      </c>
      <c r="H57" s="311"/>
      <c r="I57" s="319">
        <v>4124474</v>
      </c>
      <c r="J57" s="320">
        <v>93225</v>
      </c>
      <c r="K57" s="321">
        <v>76.7</v>
      </c>
      <c r="L57" s="322">
        <v>83623</v>
      </c>
      <c r="M57" s="323">
        <v>-0.9</v>
      </c>
      <c r="N57" s="324">
        <v>77.599999999999994</v>
      </c>
    </row>
    <row r="58" spans="1:14">
      <c r="A58" s="248"/>
      <c r="B58" s="244"/>
      <c r="C58" s="244"/>
      <c r="D58" s="244"/>
      <c r="E58" s="244"/>
      <c r="F58" s="244"/>
      <c r="G58" s="325"/>
      <c r="H58" s="326" t="s">
        <v>515</v>
      </c>
      <c r="I58" s="327">
        <v>3085194</v>
      </c>
      <c r="J58" s="328">
        <v>69735</v>
      </c>
      <c r="K58" s="329">
        <v>73</v>
      </c>
      <c r="L58" s="330">
        <v>48787</v>
      </c>
      <c r="M58" s="331">
        <v>10</v>
      </c>
      <c r="N58" s="332">
        <v>63</v>
      </c>
    </row>
    <row r="59" spans="1:14">
      <c r="A59" s="248"/>
      <c r="B59" s="244"/>
      <c r="C59" s="244"/>
      <c r="D59" s="244"/>
      <c r="E59" s="244"/>
      <c r="F59" s="244"/>
      <c r="G59" s="310" t="s">
        <v>519</v>
      </c>
      <c r="H59" s="311"/>
      <c r="I59" s="319">
        <v>5966159</v>
      </c>
      <c r="J59" s="320">
        <v>136860</v>
      </c>
      <c r="K59" s="321">
        <v>46.8</v>
      </c>
      <c r="L59" s="322">
        <v>87974</v>
      </c>
      <c r="M59" s="323">
        <v>5.2</v>
      </c>
      <c r="N59" s="324">
        <v>41.6</v>
      </c>
    </row>
    <row r="60" spans="1:14">
      <c r="A60" s="248"/>
      <c r="B60" s="244"/>
      <c r="C60" s="244"/>
      <c r="D60" s="244"/>
      <c r="E60" s="244"/>
      <c r="F60" s="244"/>
      <c r="G60" s="325"/>
      <c r="H60" s="326" t="s">
        <v>515</v>
      </c>
      <c r="I60" s="333">
        <v>5422486</v>
      </c>
      <c r="J60" s="328">
        <v>124389</v>
      </c>
      <c r="K60" s="329">
        <v>78.400000000000006</v>
      </c>
      <c r="L60" s="330">
        <v>48183</v>
      </c>
      <c r="M60" s="331">
        <v>-1.2</v>
      </c>
      <c r="N60" s="332">
        <v>79.599999999999994</v>
      </c>
    </row>
    <row r="61" spans="1:14">
      <c r="A61" s="248"/>
      <c r="B61" s="244"/>
      <c r="C61" s="244"/>
      <c r="D61" s="244"/>
      <c r="E61" s="244"/>
      <c r="F61" s="244"/>
      <c r="G61" s="310" t="s">
        <v>520</v>
      </c>
      <c r="H61" s="334"/>
      <c r="I61" s="335">
        <v>3344396</v>
      </c>
      <c r="J61" s="336">
        <v>75294</v>
      </c>
      <c r="K61" s="337">
        <v>23.4</v>
      </c>
      <c r="L61" s="338">
        <v>78713</v>
      </c>
      <c r="M61" s="339">
        <v>1.4</v>
      </c>
      <c r="N61" s="324">
        <v>22</v>
      </c>
    </row>
    <row r="62" spans="1:14">
      <c r="A62" s="248"/>
      <c r="B62" s="244"/>
      <c r="C62" s="244"/>
      <c r="D62" s="244"/>
      <c r="E62" s="244"/>
      <c r="F62" s="244"/>
      <c r="G62" s="325"/>
      <c r="H62" s="326" t="s">
        <v>515</v>
      </c>
      <c r="I62" s="327">
        <v>2606504</v>
      </c>
      <c r="J62" s="328">
        <v>58815</v>
      </c>
      <c r="K62" s="329">
        <v>35.6</v>
      </c>
      <c r="L62" s="330">
        <v>43254</v>
      </c>
      <c r="M62" s="331">
        <v>3.6</v>
      </c>
      <c r="N62" s="332">
        <v>32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522</v>
      </c>
      <c r="G46" s="8" t="s">
        <v>523</v>
      </c>
      <c r="H46" s="8" t="s">
        <v>524</v>
      </c>
      <c r="I46" s="8" t="s">
        <v>525</v>
      </c>
      <c r="J46" s="9" t="s">
        <v>526</v>
      </c>
    </row>
    <row r="47" spans="2:10" ht="57.75" customHeight="1">
      <c r="B47" s="10"/>
      <c r="C47" s="1170" t="s">
        <v>3</v>
      </c>
      <c r="D47" s="1170"/>
      <c r="E47" s="1171"/>
      <c r="F47" s="11">
        <v>16</v>
      </c>
      <c r="G47" s="12">
        <v>15.98</v>
      </c>
      <c r="H47" s="12">
        <v>23.31</v>
      </c>
      <c r="I47" s="12">
        <v>25.89</v>
      </c>
      <c r="J47" s="13">
        <v>28.77</v>
      </c>
    </row>
    <row r="48" spans="2:10" ht="57.75" customHeight="1">
      <c r="B48" s="14"/>
      <c r="C48" s="1172" t="s">
        <v>4</v>
      </c>
      <c r="D48" s="1172"/>
      <c r="E48" s="1173"/>
      <c r="F48" s="15">
        <v>6.57</v>
      </c>
      <c r="G48" s="16">
        <v>15.45</v>
      </c>
      <c r="H48" s="16">
        <v>6.09</v>
      </c>
      <c r="I48" s="16">
        <v>6.13</v>
      </c>
      <c r="J48" s="17">
        <v>7.11</v>
      </c>
    </row>
    <row r="49" spans="2:10" ht="57.75" customHeight="1" thickBot="1">
      <c r="B49" s="18"/>
      <c r="C49" s="1174" t="s">
        <v>5</v>
      </c>
      <c r="D49" s="1174"/>
      <c r="E49" s="1175"/>
      <c r="F49" s="19">
        <v>1.83</v>
      </c>
      <c r="G49" s="20">
        <v>8.89</v>
      </c>
      <c r="H49" s="20" t="s">
        <v>527</v>
      </c>
      <c r="I49" s="20">
        <v>2.5099999999999998</v>
      </c>
      <c r="J49" s="21">
        <v>3.77</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2017-05-10T02:21:53Z</cp:lastPrinted>
  <dcterms:created xsi:type="dcterms:W3CDTF">2017-02-15T16:31:41Z</dcterms:created>
  <dcterms:modified xsi:type="dcterms:W3CDTF">2017-05-26T09:18:32Z</dcterms:modified>
  <cp:category/>
</cp:coreProperties>
</file>