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A70" i="11" l="1"/>
  <c r="AA33" i="11"/>
  <c r="AA31" i="11"/>
  <c r="AA29" i="11"/>
  <c r="AA68" i="11" l="1"/>
  <c r="AA76" i="11"/>
  <c r="AA75" i="11"/>
  <c r="AA74" i="11"/>
  <c r="AA73" i="11"/>
  <c r="AA72" i="11"/>
  <c r="AA71" i="11"/>
  <c r="AA69" i="11"/>
  <c r="AA28" i="11"/>
  <c r="AA36" i="11" l="1"/>
  <c r="AA35" i="11"/>
  <c r="AA34" i="11"/>
  <c r="AA32" i="11"/>
  <c r="AA30" i="11"/>
  <c r="AA7"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<sst xmlns="http://schemas.openxmlformats.org/spreadsheetml/2006/main" count="1059" uniqueCount="565">
  <si>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</si>
  <si>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</si>
  <si>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</si>
  <si>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</si>
  <si>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</si>
  <si>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</si>
  <si>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</si>
  <si>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</si>
  <si>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</si>
  <si>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</si>
  <si>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</si>
  <si>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</si>
  <si>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</si>
  <si>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</si>
  <si>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</si>
  <si>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</si>
  <si>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</si>
  <si>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</si>
  <si>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</si>
  <si>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</si>
  <si>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</si>
  <si>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</si>
  <si>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</si>
  <si>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</si>
  <si>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</si>
  <si>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</si>
  <si>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</si>
  <si>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</si>
  <si>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</si>
  <si>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</si>
  <si>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</si>
  <si>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</si>
  <si>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</si>
  <si>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</si>
  <si>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</si>
  <si>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</si>
  <si>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</si>
  <si>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</si>
  <si>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</si>
  <si>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</si>
  <si>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</si>
  <si>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</si>
  <si>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</si>
  <si>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</si>
  <si>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</si>
  <si>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</si>
  <si>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</si>
  <si>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</si>
  <si>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</si>
  <si>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</si>
  <si>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</si>
  <si>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</si>
  <si>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</si>
  <si>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</si>
  <si>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</si>
  <si>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</si>
  <si>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</si>
  <si>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</si>
  <si>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</si>
  <si>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</si>
  <si>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</si>
  <si>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</si>
  <si>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</si>
  <si>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</si>
  <si>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</si>
  <si>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</si>
  <si>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</si>
  <si>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</si>
  <si>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</si>
  <si>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</si>
  <si>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</si>
  <si>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</si>
  <si>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</si>
  <si>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</si>
  <si>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</si>
  <si>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</si>
  <si>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</si>
  <si>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</si>
  <si>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</si>
  <si>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</si>
  <si>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</si>
  <si>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</si>
  <si>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笠間市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</si>
  <si>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</si>
  <si>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</si>
  <si>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</si>
  <si>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</si>
  <si>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</si>
  <si>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</si>
  <si>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</si>
  <si>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</si>
  <si>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</si>
  <si>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</si>
  <si>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</si>
  <si>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</si>
  <si>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</si>
  <si>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</si>
  <si>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</si>
  <si>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</si>
  <si>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</si>
  <si>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</si>
  <si>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</si>
  <si>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</si>
  <si>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</si>
  <si>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</si>
  <si>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</si>
  <si>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</si>
  <si>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</si>
  <si>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</si>
  <si>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</si>
  <si>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</si>
  <si>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</si>
  <si>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</si>
  <si>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</si>
  <si>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</si>
  <si>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</si>
  <si>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</si>
  <si>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</si>
  <si>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</si>
  <si>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</si>
  <si>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</si>
  <si>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</si>
  <si>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</si>
  <si>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</si>
  <si>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</si>
  <si>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</si>
  <si>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</si>
  <si>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</si>
  <si>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</si>
  <si>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</si>
  <si>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</si>
  <si>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</si>
  <si>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</si>
  <si>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</si>
  <si>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</si>
  <si>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</si>
  <si>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</si>
  <si>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</si>
  <si>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</si>
  <si>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</si>
  <si>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</si>
  <si>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</si>
  <si>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</si>
  <si>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</si>
  <si>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</si>
  <si>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</si>
  <si>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</si>
  <si>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</si>
  <si>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</si>
  <si>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</si>
  <si>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</si>
  <si>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</si>
  <si>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</si>
  <si>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</si>
  <si>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</si>
  <si>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</si>
  <si>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</si>
  <si>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</si>
  <si>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</si>
  <si>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</si>
  <si>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</si>
  <si>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</si>
  <si>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</si>
  <si>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</si>
  <si>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</si>
  <si>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</si>
  <si>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</si>
  <si>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</si>
  <si>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</si>
  <si>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</si>
  <si>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</si>
  <si>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</si>
  <si>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</si>
  <si>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</si>
  <si>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</si>
  <si>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</si>
  <si>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</si>
  <si>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</si>
  <si>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</si>
  <si>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</si>
  <si>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</si>
  <si>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</si>
  <si>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</si>
  <si>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</si>
  <si>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</si>
  <si>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</si>
  <si>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</si>
  <si>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</si>
  <si>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</si>
  <si>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</si>
  <si>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</si>
  <si>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</si>
  <si>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</si>
  <si>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</si>
  <si>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</si>
  <si>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茨城県笠間市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</si>
  <si>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</si>
  <si>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</si>
  <si>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</si>
  <si>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</si>
  <si>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</si>
  <si>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</si>
  <si>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</si>
  <si>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</si>
  <si>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</si>
  <si>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</si>
  <si>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</si>
  <si>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</si>
  <si>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</si>
  <si>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</si>
  <si>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</si>
  <si>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</si>
  <si>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</si>
  <si>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</si>
  <si>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</si>
  <si>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</si>
  <si>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</si>
  <si>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</si>
  <si>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</si>
  <si>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</si>
  <si>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</si>
  <si>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</si>
  <si>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</si>
  <si>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</si>
  <si>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</si>
  <si>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</si>
  <si>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</si>
  <si>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</si>
  <si>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</si>
  <si>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</si>
  <si>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</si>
  <si>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</si>
  <si>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</si>
  <si>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</si>
  <si>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</si>
  <si>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</si>
  <si>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</si>
  <si>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</si>
  <si>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</si>
  <si>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</si>
  <si>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</si>
  <si>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</si>
  <si>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</si>
  <si>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</si>
  <si>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</si>
  <si>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</si>
  <si>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</si>
  <si>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</si>
  <si>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</si>
  <si>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</si>
  <si>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</si>
  <si>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</si>
  <si>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</si>
  <si>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</si>
  <si>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</si>
  <si>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</si>
  <si>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</si>
  <si>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</si>
  <si>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</si>
  <si>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</si>
  <si>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</si>
  <si>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</si>
  <si>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</si>
  <si>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</si>
  <si>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</si>
  <si>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</si>
  <si>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</si>
  <si>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</si>
  <si>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</si>
  <si>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</si>
  <si>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</si>
  <si>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</si>
  <si>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</si>
  <si>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</si>
  <si>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</si>
  <si>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</si>
  <si>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</si>
  <si>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</si>
  <si>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</si>
  <si>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</si>
  <si>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</si>
  <si>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</si>
  <si>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</si>
  <si>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</si>
  <si>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</si>
  <si>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</si>
  <si>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</si>
  <si>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</si>
  <si>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</si>
  <si>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</si>
  <si>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</si>
  <si>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</si>
  <si>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</si>
  <si>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</si>
  <si>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</si>
  <si>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</si>
  <si>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</si>
  <si>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</si>
  <si>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</si>
  <si>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</si>
  <si>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</si>
  <si>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</si>
  <si>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</si>
  <si>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</si>
  <si>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</si>
  <si>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</si>
  <si>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</si>
  <si>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</si>
  <si>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</si>
  <si>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</si>
  <si>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</si>
  <si>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</si>
  <si>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</si>
  <si>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</si>
  <si>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</si>
  <si>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</si>
  <si>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</si>
  <si>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</si>
  <si>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</si>
  <si>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</si>
  <si>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</si>
  <si>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</si>
  <si>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</si>
  <si>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</si>
  <si>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</si>
  <si>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</si>
  <si>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</si>
  <si>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</si>
  <si>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</si>
  <si>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</si>
  <si>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</si>
  <si>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</si>
  <si>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</si>
  <si>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</si>
  <si>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</si>
  <si>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</si>
  <si>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</si>
  <si>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</si>
  <si>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</si>
  <si>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</si>
  <si>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</si>
  <si>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</si>
  <si>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</si>
  <si>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</si>
  <si>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茨城県笠間市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</si>
  <si>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</si>
  <si>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</si>
  <si>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</si>
  <si>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</si>
  <si>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</si>
  <si>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</si>
  <si>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</si>
  <si>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</si>
  <si>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</si>
  <si>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</si>
  <si>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</si>
  <si>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</si>
  <si>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</si>
  <si>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</si>
  <si>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</si>
  <si>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</si>
  <si>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</si>
  <si>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</si>
  <si>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</si>
  <si>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</si>
  <si>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</si>
  <si>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</si>
  <si>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</si>
  <si>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</si>
  <si>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</si>
  <si>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</si>
  <si>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</si>
  <si>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</si>
  <si>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</si>
  <si>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</si>
  <si>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</si>
  <si>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</si>
  <si>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</si>
  <si>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笠間市国民健康保険特別会計</t>
    <phoneticPr fontId="5"/>
  </si>
  <si>
    <t>笠間市介護保険特別会計</t>
    <phoneticPr fontId="5"/>
  </si>
  <si>
    <t>笠間市後期高齢者医療特別会計</t>
    <phoneticPr fontId="5"/>
  </si>
  <si>
    <t>笠間市介護サービス事業特別会計</t>
    <phoneticPr fontId="5"/>
  </si>
  <si>
    <t>笠間市水道事業会計</t>
    <phoneticPr fontId="5"/>
  </si>
  <si>
    <t>法適用企業</t>
    <phoneticPr fontId="5"/>
  </si>
  <si>
    <t>笠間市工業用水道事業会計</t>
    <phoneticPr fontId="5"/>
  </si>
  <si>
    <t>笠間市立病院事業会計</t>
    <phoneticPr fontId="5"/>
  </si>
  <si>
    <t>笠間市公共下水道事業特別会計</t>
    <phoneticPr fontId="5"/>
  </si>
  <si>
    <t>法非適用企業</t>
    <phoneticPr fontId="5"/>
  </si>
  <si>
    <t>笠間市農業集落排水事業特別会計</t>
    <phoneticPr fontId="5"/>
  </si>
  <si>
    <t>笠間市岩間駅東土地区画整理事業特別会計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</si>
  <si>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</si>
  <si>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</si>
  <si>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</si>
  <si>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</si>
  <si>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</si>
  <si>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</si>
  <si>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</si>
  <si>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</si>
  <si>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</si>
  <si>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</si>
  <si>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</si>
  <si>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</si>
  <si>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</si>
  <si>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</si>
  <si>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</si>
  <si>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</si>
  <si>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</si>
  <si>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</si>
  <si>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</si>
  <si>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</si>
  <si>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</si>
  <si>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</si>
  <si>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</si>
  <si>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</si>
  <si>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</si>
  <si>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</si>
  <si>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</si>
  <si>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</si>
  <si>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</si>
  <si>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</si>
  <si>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</si>
  <si>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</si>
  <si>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</si>
  <si>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</si>
  <si>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</si>
  <si>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</si>
  <si>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</si>
  <si>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</si>
  <si>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</si>
  <si>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</si>
  <si>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</si>
  <si>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</si>
  <si>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</si>
  <si>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</si>
  <si>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</si>
  <si>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</si>
  <si>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</si>
  <si>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</si>
  <si>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</si>
  <si>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</si>
  <si>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</si>
  <si>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</si>
  <si>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</si>
  <si>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</si>
  <si>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</si>
  <si>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</si>
  <si>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</si>
  <si>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</si>
  <si>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</si>
  <si>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</si>
  <si>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</si>
  <si>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</si>
  <si>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</si>
  <si>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</si>
  <si>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</si>
  <si>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</si>
  <si>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</si>
  <si>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</si>
  <si>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</si>
  <si>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</si>
  <si>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</si>
  <si>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</si>
  <si>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</si>
  <si>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</si>
  <si>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</si>
  <si>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</si>
  <si>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</si>
  <si>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</si>
  <si>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</si>
  <si>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</si>
  <si>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</si>
  <si>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</si>
  <si>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</si>
  <si>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</si>
  <si>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</si>
  <si>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</si>
  <si>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</si>
  <si>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</si>
  <si>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</si>
  <si>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</si>
  <si>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</si>
  <si>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</si>
  <si>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</si>
  <si>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</si>
  <si>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</si>
  <si>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</si>
  <si>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</si>
  <si>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</si>
  <si>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</si>
  <si>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</si>
  <si>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</si>
  <si>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</si>
  <si>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</si>
  <si>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</si>
  <si>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</si>
  <si>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</si>
  <si>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</si>
  <si>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</si>
  <si>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</si>
  <si>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</si>
  <si>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</si>
  <si>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</si>
  <si>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</si>
  <si>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</si>
  <si>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</si>
  <si>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</si>
  <si>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</si>
  <si>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</si>
  <si>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</si>
  <si>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</si>
  <si>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</si>
  <si>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</si>
  <si>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</si>
  <si>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</si>
  <si>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</si>
  <si>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</si>
  <si>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</si>
  <si>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</si>
  <si>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</si>
  <si>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</si>
  <si>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</si>
  <si>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</si>
  <si>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</si>
  <si>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</si>
  <si>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</si>
  <si>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3.07</t>
  </si>
  <si>
    <t>笠間市水道事業会計</t>
  </si>
  <si>
    <t>一般会計</t>
  </si>
  <si>
    <t>笠間市工業用水道事業会計</t>
  </si>
  <si>
    <t>笠間市立病院事業会計</t>
  </si>
  <si>
    <t>笠間市国民健康保険特別会計</t>
  </si>
  <si>
    <t>笠間市介護保険特別会計</t>
  </si>
  <si>
    <t>笠間市公共下水道事業特別会計</t>
  </si>
  <si>
    <t>笠間市後期高齢者医療特別会計</t>
  </si>
  <si>
    <t>その他会計（赤字）</t>
  </si>
  <si>
    <t>その他会計（黒字）</t>
  </si>
  <si>
    <t>笠間市開発公社</t>
    <rPh sb="0" eb="2">
      <t>カサマ</t>
    </rPh>
    <rPh sb="2" eb="3">
      <t>シ</t>
    </rPh>
    <rPh sb="3" eb="5">
      <t>カイハツ</t>
    </rPh>
    <rPh sb="5" eb="7">
      <t>コウシャ</t>
    </rPh>
    <phoneticPr fontId="22"/>
  </si>
  <si>
    <t>笠間工芸の丘</t>
    <rPh sb="0" eb="2">
      <t>カサマ</t>
    </rPh>
    <rPh sb="2" eb="4">
      <t>コウゲイ</t>
    </rPh>
    <rPh sb="5" eb="6">
      <t>オカ</t>
    </rPh>
    <phoneticPr fontId="22"/>
  </si>
  <si>
    <t>笠間市農業公社</t>
    <rPh sb="0" eb="3">
      <t>カサマシ</t>
    </rPh>
    <rPh sb="3" eb="5">
      <t>ノウギョウ</t>
    </rPh>
    <rPh sb="5" eb="7">
      <t>コウシャ</t>
    </rPh>
    <phoneticPr fontId="2"/>
  </si>
  <si>
    <t>-</t>
    <phoneticPr fontId="2"/>
  </si>
  <si>
    <t>-</t>
    <phoneticPr fontId="2"/>
  </si>
  <si>
    <t>茨城県市町村総合事務組合（一般会計）</t>
  </si>
  <si>
    <t>茨城租税債権管理機構</t>
  </si>
  <si>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</si>
  <si>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</si>
  <si>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茨城地方広域環境事務組合</t>
  </si>
  <si>
    <t>笠間・水戸環境組合</t>
  </si>
  <si>
    <t>笠間地方広域事務組合</t>
  </si>
  <si>
    <t>筑北環境衛生組合</t>
  </si>
  <si>
    <t>茨城県市町村総合事務組合（県民交通災害共済事業特別会計）</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</si>
  <si>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</si>
  <si>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</si>
  <si>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</si>
  <si>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</si>
  <si>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</si>
  <si>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</si>
  <si>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</si>
  <si>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</si>
  <si>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</si>
  <si>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</si>
  <si>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</si>
  <si>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</si>
  <si>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</si>
  <si>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</si>
  <si>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0.6ポイント高いものの，将来負担比率は12.6ポイント低くなっている。これは，合併特例債残高の増加によるものである。今後，近年の大規模改修事業分の償還開始により実質公債費比率が上昇することが見込まれ，さらに，市民センターいわま大規模改修事業などによる起債の発行も予定しているため，事業の選択と集中を進めるとともに，財政措置のある借入を行うなど，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</si>
</sst>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786F-443E-A233-AC24F88706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62776</c:v>
                </c:pt>
                <c:pt idx="1">
                  <c:v>50654</c:v>
                </c:pt>
                <c:pt idx="2">
                  <c:v>43015</c:v>
                </c:pt>
                <c:pt idx="3">
                  <c:v>46270</c:v>
                </c:pt>
                <c:pt idx="4">
                  <c:v>63031</c:v>
                </c:pt>
              </c:numCache>
            </c:numRef>
          </c:val>
          <c:smooth val="0"/>
          <c:extLst xmlns:c16r2="http://schemas.microsoft.com/office/drawing/2015/06/chart">
            <c:ext xmlns:c16="http://schemas.microsoft.com/office/drawing/2014/chart" uri="{C3380CC4-5D6E-409C-BE32-E72D297353CC}">
              <c16:uniqueId val="{00000001-786F-443E-A233-AC24F8870676}"/>
            </c:ext>
          </c:extLst>
        </c:ser>
        <c:dLbls>
          <c:showLegendKey val="0"/>
          <c:showVal val="0"/>
          <c:showCatName val="0"/>
          <c:showSerName val="0"/>
          <c:showPercent val="0"/>
          <c:showBubbleSize val="0"/>
        </c:dLbls>
        <c:marker val="1"/>
        <c:smooth val="0"/>
        <c:axId val="106893696"/>
        <c:axId val="106895616"/>
      </c:lineChart>
      <c:catAx>
        <c:axId val="106893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95616"/>
        <c:crosses val="autoZero"/>
        <c:auto val="1"/>
        <c:lblAlgn val="ctr"/>
        <c:lblOffset val="100"/>
        <c:tickLblSkip val="1"/>
        <c:tickMarkSkip val="1"/>
        <c:noMultiLvlLbl val="0"/>
      </c:catAx>
      <c:valAx>
        <c:axId val="1068956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9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2.5099999999999998</c:v>
                </c:pt>
                <c:pt idx="1">
                  <c:v>3.75</c:v>
                </c:pt>
                <c:pt idx="2">
                  <c:v>3.49</c:v>
                </c:pt>
                <c:pt idx="3">
                  <c:v>3.21</c:v>
                </c:pt>
                <c:pt idx="4">
                  <c:v>3.67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38.72</c:v>
                </c:pt>
                <c:pt idx="1">
                  <c:v>39.46</c:v>
                </c:pt>
                <c:pt idx="2">
                  <c:v>36.4</c:v>
                </c:pt>
                <c:pt idx="3">
                  <c:v>38.840000000000003</c:v>
                </c:pt>
                <c:pt idx="4">
                  <c:v>41.2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16064"/>
        <c:axId val="34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3.89</c:v>
                </c:pt>
                <c:pt idx="1">
                  <c:v>3.56</c:v>
                </c:pt>
                <c:pt idx="2">
                  <c:v>-3.07</c:v>
                </c:pt>
                <c:pt idx="3">
                  <c:v>2.75</c:v>
                </c:pt>
                <c:pt idx="4">
                  <c:v>2.77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16064"/>
        <c:axId val="3417984"/>
      </c:lineChart>
      <c:catAx>
        <c:axId val="34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7984"/>
        <c:crosses val="autoZero"/>
        <c:auto val="1"/>
        <c:lblAlgn val="ctr"/>
        <c:lblOffset val="100"/>
        <c:tickLblSkip val="1"/>
        <c:tickMarkSkip val="1"/>
        <c:noMultiLvlLbl val="0"/>
      </c:catAx>
      <c:valAx>
        <c:axId val="34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7.0000000000000007E-2</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笠間市後期高齢者医療特別会計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笠間市公共下水道事業特別会計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0.44</c:v>
                </c:pt>
                <c:pt idx="2">
                  <c:v>#N/A</c:v>
                </c:pt>
                <c:pt idx="3">
                  <c:v>0.3</c:v>
                </c:pt>
                <c:pt idx="4">
                  <c:v>#N/A</c:v>
                </c:pt>
                <c:pt idx="5">
                  <c:v>0.2</c:v>
                </c:pt>
                <c:pt idx="6">
                  <c:v>#N/A</c:v>
                </c:pt>
                <c:pt idx="7">
                  <c:v>0.23</c:v>
                </c:pt>
                <c:pt idx="8">
                  <c:v>#N/A</c:v>
                </c:pt>
                <c:pt idx="9">
                  <c:v>0.41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笠間市介護保険特別会計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0.76</c:v>
                </c:pt>
                <c:pt idx="2">
                  <c:v>#N/A</c:v>
                </c:pt>
                <c:pt idx="3">
                  <c:v>0.22</c:v>
                </c:pt>
                <c:pt idx="4">
                  <c:v>#N/A</c:v>
                </c:pt>
                <c:pt idx="5">
                  <c:v>0.81</c:v>
                </c:pt>
                <c:pt idx="6">
                  <c:v>#N/A</c:v>
                </c:pt>
                <c:pt idx="7">
                  <c:v>0.56999999999999995</c:v>
                </c:pt>
                <c:pt idx="8">
                  <c:v>#N/A</c:v>
                </c:pt>
                <c:pt idx="9">
                  <c:v>1.22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笠間市国民健康保険特別会計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1.28</c:v>
                </c:pt>
                <c:pt idx="2">
                  <c:v>#N/A</c:v>
                </c:pt>
                <c:pt idx="3">
                  <c:v>1.88</c:v>
                </c:pt>
                <c:pt idx="4">
                  <c:v>#N/A</c:v>
                </c:pt>
                <c:pt idx="5">
                  <c:v>1.37</c:v>
                </c:pt>
                <c:pt idx="6">
                  <c:v>#N/A</c:v>
                </c:pt>
                <c:pt idx="7">
                  <c:v>0.98</c:v>
                </c:pt>
                <c:pt idx="8">
                  <c:v>#N/A</c:v>
                </c:pt>
                <c:pt idx="9">
                  <c:v>1.49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0.74</c:v>
                </c:pt>
                <c:pt idx="4">
                  <c:v>#N/A</c:v>
                </c:pt>
                <c:pt idx="5">
                  <c:v>0.96</c:v>
                </c:pt>
                <c:pt idx="6">
                  <c:v>#N/A</c:v>
                </c:pt>
                <c:pt idx="7">
                  <c:v>1.1399999999999999</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笠間市工業用水道事業会計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1.44</c:v>
                </c:pt>
                <c:pt idx="2">
                  <c:v>#N/A</c:v>
                </c:pt>
                <c:pt idx="3">
                  <c:v>1.42</c:v>
                </c:pt>
                <c:pt idx="4">
                  <c:v>#N/A</c:v>
                </c:pt>
                <c:pt idx="5">
                  <c:v>1.47</c:v>
                </c:pt>
                <c:pt idx="6">
                  <c:v>#N/A</c:v>
                </c:pt>
                <c:pt idx="7">
                  <c:v>1.52</c:v>
                </c:pt>
                <c:pt idx="8">
                  <c:v>#N/A</c:v>
                </c:pt>
                <c:pt idx="9">
                  <c:v>1.58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c:v>
                </c:pt>
                <c:pt idx="2">
                  <c:v>#N/A</c:v>
                </c:pt>
                <c:pt idx="3">
                  <c:v>3.75</c:v>
                </c:pt>
                <c:pt idx="4">
                  <c:v>#N/A</c:v>
                </c:pt>
                <c:pt idx="5">
                  <c:v>3.48</c:v>
                </c:pt>
                <c:pt idx="6">
                  <c:v>#N/A</c:v>
                </c:pt>
                <c:pt idx="7">
                  <c:v>3.21</c:v>
                </c:pt>
                <c:pt idx="8">
                  <c:v>#N/A</c:v>
                </c:pt>
                <c:pt idx="9">
                  <c:v>3.67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13.62</c:v>
                </c:pt>
                <c:pt idx="2">
                  <c:v>#N/A</c:v>
                </c:pt>
                <c:pt idx="3">
                  <c:v>13.41</c:v>
                </c:pt>
                <c:pt idx="4">
                  <c:v>#N/A</c:v>
                </c:pt>
                <c:pt idx="5">
                  <c:v>13.79</c:v>
                </c:pt>
                <c:pt idx="6">
                  <c:v>#N/A</c:v>
                </c:pt>
                <c:pt idx="7">
                  <c:v>13.69</c:v>
                </c:pt>
                <c:pt idx="8">
                  <c:v>#N/A</c:v>
                </c:pt>
                <c:pt idx="9">
                  <c:v>13.68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615616"/>
        <c:axId val="115617152"/>
      </c:barChart>
      <c:catAx>
        <c:axId val="1156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17152"/>
        <c:crosses val="autoZero"/>
        <c:auto val="1"/>
        <c:lblAlgn val="ctr"/>
        <c:lblOffset val="100"/>
        <c:tickLblSkip val="1"/>
        <c:tickMarkSkip val="1"/>
        <c:noMultiLvlLbl val="0"/>
      </c:catAx>
      <c:valAx>
        <c:axId val="11561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1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2495</c:v>
                </c:pt>
                <c:pt idx="5">
                  <c:v>2674</c:v>
                </c:pt>
                <c:pt idx="8">
                  <c:v>2779</c:v>
                </c:pt>
                <c:pt idx="11">
                  <c:v>2683</c:v>
                </c:pt>
                <c:pt idx="14">
                  <c:v>2814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51</c:v>
                </c:pt>
                <c:pt idx="3">
                  <c:v>44</c:v>
                </c:pt>
                <c:pt idx="6">
                  <c:v>36</c:v>
                </c:pt>
                <c:pt idx="9">
                  <c:v>28</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c:v>
                </c:pt>
                <c:pt idx="3">
                  <c:v>86</c:v>
                </c:pt>
                <c:pt idx="6">
                  <c:v>80</c:v>
                </c:pt>
                <c:pt idx="9">
                  <c:v>80</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1212</c:v>
                </c:pt>
                <c:pt idx="3">
                  <c:v>1110</c:v>
                </c:pt>
                <c:pt idx="6">
                  <c:v>1054</c:v>
                </c:pt>
                <c:pt idx="9">
                  <c:v>1055</c:v>
                </c:pt>
                <c:pt idx="12">
                  <c:v>1077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2728</c:v>
                </c:pt>
                <c:pt idx="3">
                  <c:v>2921</c:v>
                </c:pt>
                <c:pt idx="6">
                  <c:v>2997</c:v>
                </c:pt>
                <c:pt idx="9">
                  <c:v>2958</c:v>
                </c:pt>
                <c:pt idx="12">
                  <c:v>2968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738816"/>
        <c:axId val="10674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1577</c:v>
                </c:pt>
                <c:pt idx="2">
                  <c:v>#N/A</c:v>
                </c:pt>
                <c:pt idx="3">
                  <c:v>#N/A</c:v>
                </c:pt>
                <c:pt idx="4">
                  <c:v>1487</c:v>
                </c:pt>
                <c:pt idx="5">
                  <c:v>#N/A</c:v>
                </c:pt>
                <c:pt idx="6">
                  <c:v>#N/A</c:v>
                </c:pt>
                <c:pt idx="7">
                  <c:v>1388</c:v>
                </c:pt>
                <c:pt idx="8">
                  <c:v>#N/A</c:v>
                </c:pt>
                <c:pt idx="9">
                  <c:v>#N/A</c:v>
                </c:pt>
                <c:pt idx="10">
                  <c:v>1438</c:v>
                </c:pt>
                <c:pt idx="11">
                  <c:v>#N/A</c:v>
                </c:pt>
                <c:pt idx="12">
                  <c:v>#N/A</c:v>
                </c:pt>
                <c:pt idx="13">
                  <c:v>1315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738816"/>
        <c:axId val="106740736"/>
      </c:lineChart>
      <c:catAx>
        <c:axId val="1067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40736"/>
        <c:crosses val="autoZero"/>
        <c:auto val="1"/>
        <c:lblAlgn val="ctr"/>
        <c:lblOffset val="100"/>
        <c:tickLblSkip val="1"/>
        <c:tickMarkSkip val="1"/>
        <c:noMultiLvlLbl val="0"/>
      </c:catAx>
      <c:valAx>
        <c:axId val="10674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3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32801</c:v>
                </c:pt>
                <c:pt idx="5">
                  <c:v>33230</c:v>
                </c:pt>
                <c:pt idx="8">
                  <c:v>33791</c:v>
                </c:pt>
                <c:pt idx="11">
                  <c:v>34205</c:v>
                </c:pt>
                <c:pt idx="14">
                  <c:v>35337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543</c:v>
                </c:pt>
                <c:pt idx="5">
                  <c:v>512</c:v>
                </c:pt>
                <c:pt idx="8">
                  <c:v>413</c:v>
                </c:pt>
                <c:pt idx="11">
                  <c:v>391</c:v>
                </c:pt>
                <c:pt idx="14">
                  <c:v>335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12530</c:v>
                </c:pt>
                <c:pt idx="5">
                  <c:v>13473</c:v>
                </c:pt>
                <c:pt idx="8">
                  <c:v>14142</c:v>
                </c:pt>
                <c:pt idx="11">
                  <c:v>15296</c:v>
                </c:pt>
                <c:pt idx="14">
                  <c:v>15141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7</c:v>
                </c:pt>
                <c:pt idx="6">
                  <c:v>9</c:v>
                </c:pt>
                <c:pt idx="9">
                  <c:v>8</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6818</c:v>
                </c:pt>
                <c:pt idx="3">
                  <c:v>6223</c:v>
                </c:pt>
                <c:pt idx="6">
                  <c:v>5957</c:v>
                </c:pt>
                <c:pt idx="9">
                  <c:v>5497</c:v>
                </c:pt>
                <c:pt idx="12">
                  <c:v>5519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424</c:v>
                </c:pt>
                <c:pt idx="3">
                  <c:v>350</c:v>
                </c:pt>
                <c:pt idx="6">
                  <c:v>272</c:v>
                </c:pt>
                <c:pt idx="9">
                  <c:v>200</c:v>
                </c:pt>
                <c:pt idx="12">
                  <c:v>140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18531</c:v>
                </c:pt>
                <c:pt idx="3">
                  <c:v>18140</c:v>
                </c:pt>
                <c:pt idx="6">
                  <c:v>17868</c:v>
                </c:pt>
                <c:pt idx="9">
                  <c:v>17593</c:v>
                </c:pt>
                <c:pt idx="12">
                  <c:v>17430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454</c:v>
                </c:pt>
                <c:pt idx="3">
                  <c:v>407</c:v>
                </c:pt>
                <c:pt idx="6">
                  <c:v>376</c:v>
                </c:pt>
                <c:pt idx="9">
                  <c:v>348</c:v>
                </c:pt>
                <c:pt idx="12">
                  <c:v>326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28874</c:v>
                </c:pt>
                <c:pt idx="3">
                  <c:v>29316</c:v>
                </c:pt>
                <c:pt idx="6">
                  <c:v>29320</c:v>
                </c:pt>
                <c:pt idx="9">
                  <c:v>29848</c:v>
                </c:pt>
                <c:pt idx="12">
                  <c:v>30500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316032"/>
        <c:axId val="335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9241</c:v>
                </c:pt>
                <c:pt idx="2">
                  <c:v>#N/A</c:v>
                </c:pt>
                <c:pt idx="3">
                  <c:v>#N/A</c:v>
                </c:pt>
                <c:pt idx="4">
                  <c:v>7229</c:v>
                </c:pt>
                <c:pt idx="5">
                  <c:v>#N/A</c:v>
                </c:pt>
                <c:pt idx="6">
                  <c:v>#N/A</c:v>
                </c:pt>
                <c:pt idx="7">
                  <c:v>5456</c:v>
                </c:pt>
                <c:pt idx="8">
                  <c:v>#N/A</c:v>
                </c:pt>
                <c:pt idx="9">
                  <c:v>#N/A</c:v>
                </c:pt>
                <c:pt idx="10">
                  <c:v>3601</c:v>
                </c:pt>
                <c:pt idx="11">
                  <c:v>#N/A</c:v>
                </c:pt>
                <c:pt idx="12">
                  <c:v>#N/A</c:v>
                </c:pt>
                <c:pt idx="13">
                  <c:v>3109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316032"/>
        <c:axId val="3350528"/>
      </c:lineChart>
      <c:catAx>
        <c:axId val="1163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0528"/>
        <c:crosses val="autoZero"/>
        <c:auto val="1"/>
        <c:lblAlgn val="ctr"/>
        <c:lblOffset val="100"/>
        <c:tickLblSkip val="1"/>
        <c:tickMarkSkip val="1"/>
        <c:noMultiLvlLbl val="0"/>
      </c:catAx>
      <c:valAx>
        <c:axId val="335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{100FB0E6-CFCA-43D2-9489-919C3D4AD189}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106-42D0-8987-FA6403437E4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{E77242A5-139E-41CF-B69D-CA44DFCF0052}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106-42D0-8987-FA6403437E4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{B2950336-FE48-4BA6-9D91-013A6094297C}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106-42D0-8987-FA6403437E4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{65DD0356-96B8-4757-AF72-696AC5D6C8EB}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106-42D0-8987-FA6403437E4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{2C919003-7EBB-4BC7-BCBF-4A21B172FAB6}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106-42D0-8987-FA6403437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106-42D0-8987-FA6403437E4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{E51AA8B8-4019-4669-8551-4CE89A8B5DB9}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106-42D0-8987-FA6403437E4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{49641AF8-AC31-497D-ABD4-27570F7B7B64}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106-42D0-8987-FA6403437E4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{87DDC044-5522-476F-B0AF-428C176F35C4}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106-42D0-8987-FA6403437E4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{0415F986-F274-4F8D-BE9D-1312E9005C2F}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106-42D0-8987-FA6403437E4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{BC29A762-C3BA-40B6-8D12-27BC9D64D570}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106-42D0-8987-FA6403437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F106-42D0-8987-FA6403437E44}"/>
            </c:ext>
          </c:extLst>
        </c:ser>
        <c:dLbls>
          <c:showLegendKey val="0"/>
          <c:showVal val="0"/>
          <c:showCatName val="0"/>
          <c:showSerName val="0"/>
          <c:showPercent val="0"/>
          <c:showBubbleSize val="0"/>
        </c:dLbls>
        <c:axId val="116758784"/>
        <c:axId val="116765056"/>
      </c:scatterChart>
      <c:valAx>
        <c:axId val="116758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65056"/>
        <c:crosses val="autoZero"/>
        <c:crossBetween val="midCat"/>
      </c:valAx>
      <c:valAx>
        <c:axId val="116765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5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{B8B1975C-0A1F-4411-B192-B20781EA9857}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5E-4915-BC93-1A2E5200BC5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{A02CA561-F2C2-4856-95B7-C0E0919822A9}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5E-4915-BC93-1A2E5200BC5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{7B513C4E-B967-4A68-8778-5AB1584C561C}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5E-4915-BC93-1A2E5200BC5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{A0036833-BEE1-49F3-B7D8-7BF6F69E3F01}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5E-4915-BC93-1A2E5200BC5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{CC5DEB79-4FA9-405F-846E-BC7451547358}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5E-4915-BC93-1A2E5200BC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9.9</c:v>
                </c:pt>
                <c:pt idx="2">
                  <c:v>9.5</c:v>
                </c:pt>
                <c:pt idx="3">
                  <c:v>9.1999999999999993</c:v>
                </c:pt>
                <c:pt idx="4">
                  <c:v>8.8000000000000007</c:v>
                </c:pt>
              </c:numCache>
            </c:numRef>
          </c:xVal>
          <c:yVal>
            <c:numRef>
              <c:f>公会計指標分析・財政指標組合せ分析表!$K$73:$O$73</c:f>
              <c:numCache>
                <c:formatCode>#,##0.0;"▲ "#,##0.0</c:formatCode>
                <c:ptCount val="5"/>
                <c:pt idx="0">
                  <c:v>58.9</c:v>
                </c:pt>
                <c:pt idx="1">
                  <c:v>46.5</c:v>
                </c:pt>
                <c:pt idx="2">
                  <c:v>35.200000000000003</c:v>
                </c:pt>
                <c:pt idx="3">
                  <c:v>22.8</c:v>
                </c:pt>
                <c:pt idx="4">
                  <c:v>19.899999999999999</c:v>
                </c:pt>
              </c:numCache>
            </c:numRef>
          </c:yVal>
          <c:smooth val="0"/>
          <c:extLst xmlns:c16r2="http://schemas.microsoft.com/office/drawing/2015/06/chart">
            <c:ext xmlns:c16="http://schemas.microsoft.com/office/drawing/2014/chart" uri="{C3380CC4-5D6E-409C-BE32-E72D297353CC}">
              <c16:uniqueId val="{00000005-165E-4915-BC93-1A2E5200BC5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98540811673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{66A8208E-A540-45CD-965C-B1216B34DEB9}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5E-4915-BC93-1A2E5200BC5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{477D84E3-9930-4515-9FE5-9F323E1C2835}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5E-4915-BC93-1A2E5200BC5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{B90490FD-2AD7-4B61-95C6-E55DFA951620}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5E-4915-BC93-1A2E5200BC5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{654C9AE3-7DE1-4BC1-B605-AEEBA72C2149}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5E-4915-BC93-1A2E5200BC5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{101DAF38-C38A-463F-8C3F-9297033D7FC8}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5E-4915-BC93-1A2E5200BC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165E-4915-BC93-1A2E5200BC54}"/>
            </c:ext>
          </c:extLst>
        </c:ser>
        <c:dLbls>
          <c:showLegendKey val="0"/>
          <c:showVal val="0"/>
          <c:showCatName val="0"/>
          <c:showSerName val="0"/>
          <c:showPercent val="0"/>
          <c:showBubbleSize val="0"/>
        </c:dLbls>
        <c:axId val="116570368"/>
        <c:axId val="116576640"/>
      </c:scatterChart>
      <c:valAx>
        <c:axId val="116570368"/>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76640"/>
        <c:crosses val="autoZero"/>
        <c:crossBetween val="midCat"/>
      </c:valAx>
      <c:valAx>
        <c:axId val="11657664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70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rPr>
            <a:t>　元利</a:t>
          </a:r>
          <a:r>
            <a:rPr kumimoji="1" lang="ja-JP" altLang="en-US" sz="1100">
              <a:solidFill>
                <a:sysClr val="windowText" lastClr="000000"/>
              </a:solidFill>
              <a:latin typeface="ＭＳ ゴシック" pitchFamily="49" charset="-128"/>
              <a:ea typeface="ＭＳ ゴシック" pitchFamily="49" charset="-128"/>
            </a:rPr>
            <a:t>償還金は、</a:t>
          </a:r>
          <a:r>
            <a:rPr lang="ja-JP" altLang="ja-JP" sz="1100" b="0" i="0">
              <a:solidFill>
                <a:sysClr val="windowText" lastClr="000000"/>
              </a:solidFill>
              <a:latin typeface="+mn-lt"/>
              <a:ea typeface="+mn-ea"/>
              <a:cs typeface="+mn-cs"/>
            </a:rPr>
            <a:t>平成２４年度</a:t>
          </a:r>
          <a:r>
            <a:rPr lang="ja-JP" altLang="en-US" sz="1100" b="0" i="0">
              <a:solidFill>
                <a:sysClr val="windowText" lastClr="000000"/>
              </a:solidFill>
              <a:latin typeface="+mn-lt"/>
              <a:ea typeface="+mn-ea"/>
              <a:cs typeface="+mn-cs"/>
            </a:rPr>
            <a:t>から</a:t>
          </a:r>
          <a:r>
            <a:rPr lang="ja-JP" altLang="ja-JP" sz="1100" b="0" i="0">
              <a:solidFill>
                <a:sysClr val="windowText" lastClr="000000"/>
              </a:solidFill>
              <a:latin typeface="+mn-lt"/>
              <a:ea typeface="+mn-ea"/>
              <a:cs typeface="+mn-cs"/>
            </a:rPr>
            <a:t>平成２８年度</a:t>
          </a:r>
          <a:r>
            <a:rPr lang="ja-JP" altLang="en-US" sz="1100" b="0" i="0">
              <a:solidFill>
                <a:sysClr val="windowText" lastClr="000000"/>
              </a:solidFill>
              <a:latin typeface="+mn-lt"/>
              <a:ea typeface="+mn-ea"/>
              <a:cs typeface="+mn-cs"/>
            </a:rPr>
            <a:t>の</a:t>
          </a:r>
          <a:r>
            <a:rPr lang="ja-JP" altLang="ja-JP" sz="1100" b="0" i="0">
              <a:solidFill>
                <a:schemeClr val="dk1"/>
              </a:solidFill>
              <a:latin typeface="+mn-lt"/>
              <a:ea typeface="+mn-ea"/>
              <a:cs typeface="+mn-cs"/>
            </a:rPr>
            <a:t>５年間で</a:t>
          </a:r>
          <a:r>
            <a:rPr lang="ja-JP" altLang="en-US" sz="1100" b="0" i="0">
              <a:solidFill>
                <a:schemeClr val="dk1"/>
              </a:solidFill>
              <a:latin typeface="+mn-lt"/>
              <a:ea typeface="+mn-ea"/>
              <a:cs typeface="+mn-cs"/>
            </a:rPr>
            <a:t>２４０百万円（約８．８％）増加</a:t>
          </a:r>
          <a:r>
            <a:rPr lang="ja-JP" altLang="ja-JP" sz="1100" b="0" i="0">
              <a:solidFill>
                <a:schemeClr val="dk1"/>
              </a:solidFill>
              <a:latin typeface="+mn-lt"/>
              <a:ea typeface="+mn-ea"/>
              <a:cs typeface="+mn-cs"/>
            </a:rPr>
            <a:t>し</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２，９６８百万円となった</a:t>
          </a:r>
          <a:r>
            <a:rPr kumimoji="1" lang="ja-JP" altLang="ja-JP" sz="1100">
              <a:solidFill>
                <a:schemeClr val="dk1"/>
              </a:solidFill>
              <a:latin typeface="+mn-lt"/>
              <a:ea typeface="+mn-ea"/>
              <a:cs typeface="+mn-cs"/>
            </a:rPr>
            <a:t>。</a:t>
          </a:r>
          <a:endParaRPr lang="en-US" altLang="ja-JP" sz="1100" b="0" i="0">
            <a:solidFill>
              <a:schemeClr val="dk1"/>
            </a:solidFill>
            <a:latin typeface="+mn-lt"/>
            <a:ea typeface="+mn-ea"/>
            <a:cs typeface="+mn-cs"/>
          </a:endParaRPr>
        </a:p>
        <a:p>
          <a:r>
            <a:rPr kumimoji="1" lang="ja-JP" altLang="en-US" sz="1100" b="0" i="0">
              <a:solidFill>
                <a:schemeClr val="dk1"/>
              </a:solidFill>
              <a:latin typeface="+mn-lt"/>
              <a:ea typeface="+mn-ea"/>
              <a:cs typeface="+mn-cs"/>
            </a:rPr>
            <a:t>　</a:t>
          </a:r>
          <a:r>
            <a:rPr kumimoji="1" lang="ja-JP" altLang="ja-JP" sz="1100">
              <a:solidFill>
                <a:schemeClr val="dk1"/>
              </a:solidFill>
              <a:latin typeface="+mn-lt"/>
              <a:ea typeface="+mn-ea"/>
              <a:cs typeface="+mn-cs"/>
            </a:rPr>
            <a:t>臨時財政対策債や合併特例債等の発行額が年々増加して</a:t>
          </a:r>
          <a:r>
            <a:rPr kumimoji="1" lang="ja-JP" altLang="en-US" sz="1100">
              <a:solidFill>
                <a:schemeClr val="dk1"/>
              </a:solidFill>
              <a:latin typeface="+mn-lt"/>
              <a:ea typeface="+mn-ea"/>
              <a:cs typeface="+mn-cs"/>
            </a:rPr>
            <a:t>いることが主な要因であり</a:t>
          </a:r>
          <a:r>
            <a:rPr kumimoji="1" lang="ja-JP" altLang="ja-JP" sz="1100">
              <a:solidFill>
                <a:schemeClr val="dk1"/>
              </a:solidFill>
              <a:latin typeface="+mn-lt"/>
              <a:ea typeface="+mn-ea"/>
              <a:cs typeface="+mn-cs"/>
            </a:rPr>
            <a:t>、</a:t>
          </a:r>
          <a:r>
            <a:rPr kumimoji="1" lang="ja-JP" altLang="en-US" sz="1100" b="0" i="0">
              <a:solidFill>
                <a:schemeClr val="dk1"/>
              </a:solidFill>
              <a:latin typeface="+mn-lt"/>
              <a:ea typeface="+mn-ea"/>
              <a:cs typeface="+mn-cs"/>
            </a:rPr>
            <a:t>平成２８年度も起債発行額が５１９百万円増加（Ｈ２７：３，１８７百万円、Ｈ２８：３，７０６百万円）した。</a:t>
          </a:r>
          <a:endParaRPr kumimoji="1" lang="en-US" altLang="ja-JP" sz="1100" b="0" i="0">
            <a:solidFill>
              <a:schemeClr val="dk1"/>
            </a:solidFill>
            <a:latin typeface="+mn-lt"/>
            <a:ea typeface="+mn-ea"/>
            <a:cs typeface="+mn-cs"/>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公営企業債の元利償還金に対する繰入金及び組合等が起こした地方債の元利償還金に対する負担金等は、笠間地方広域事務組合の元利償還額が減少となったことから、</a:t>
          </a:r>
          <a:r>
            <a:rPr lang="ja-JP" altLang="en-US" sz="1100" b="0" i="0">
              <a:solidFill>
                <a:schemeClr val="dk1"/>
              </a:solidFill>
              <a:latin typeface="+mn-lt"/>
              <a:ea typeface="+mn-ea"/>
              <a:cs typeface="+mn-cs"/>
            </a:rPr>
            <a:t>６３百万円となった</a:t>
          </a:r>
          <a:r>
            <a:rPr kumimoji="1" lang="ja-JP" altLang="en-US"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算入公債費等は、</a:t>
          </a:r>
          <a:r>
            <a:rPr kumimoji="1" lang="ja-JP" altLang="ja-JP" sz="1100">
              <a:solidFill>
                <a:schemeClr val="dk1"/>
              </a:solidFill>
              <a:latin typeface="+mn-lt"/>
              <a:ea typeface="+mn-ea"/>
              <a:cs typeface="+mn-cs"/>
            </a:rPr>
            <a:t>臨時財政対策債や合併特例債</a:t>
          </a:r>
          <a:r>
            <a:rPr kumimoji="1" lang="ja-JP" altLang="en-US" sz="1100">
              <a:solidFill>
                <a:schemeClr val="dk1"/>
              </a:solidFill>
              <a:latin typeface="+mn-lt"/>
              <a:ea typeface="+mn-ea"/>
              <a:cs typeface="+mn-cs"/>
            </a:rPr>
            <a:t>などの公債費算入額が増加したことから、２，８１４百万円となった。</a:t>
          </a:r>
          <a:endParaRPr kumimoji="1" lang="ja-JP" altLang="en-US"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適正な地方債発行より、</a:t>
          </a:r>
          <a:r>
            <a:rPr kumimoji="1" lang="ja-JP" altLang="ja-JP" sz="1100">
              <a:solidFill>
                <a:schemeClr val="dk1"/>
              </a:solidFill>
              <a:latin typeface="+mn-lt"/>
              <a:ea typeface="+mn-ea"/>
              <a:cs typeface="+mn-cs"/>
            </a:rPr>
            <a:t>毎年度の元利償還金</a:t>
          </a:r>
          <a:r>
            <a:rPr kumimoji="1" lang="ja-JP" altLang="en-US" sz="1100">
              <a:solidFill>
                <a:schemeClr val="dk1"/>
              </a:solidFill>
              <a:latin typeface="+mn-lt"/>
              <a:ea typeface="+mn-ea"/>
              <a:cs typeface="+mn-cs"/>
            </a:rPr>
            <a:t>と</a:t>
          </a:r>
          <a:r>
            <a:rPr kumimoji="1" lang="ja-JP" altLang="en-US" sz="1100">
              <a:solidFill>
                <a:sysClr val="windowText" lastClr="000000"/>
              </a:solidFill>
              <a:latin typeface="ＭＳ ゴシック" pitchFamily="49" charset="-128"/>
              <a:ea typeface="ＭＳ ゴシック" pitchFamily="49" charset="-128"/>
            </a:rPr>
            <a:t>実質公債費比率上昇の抑制に努める。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ysClr val="windowText" lastClr="000000"/>
              </a:solidFill>
              <a:latin typeface="+mn-lt"/>
              <a:ea typeface="+mn-ea"/>
              <a:cs typeface="+mn-cs"/>
            </a:rPr>
            <a:t>　</a:t>
          </a:r>
          <a:r>
            <a:rPr lang="ja-JP" altLang="en-US" sz="1100" b="0" i="0">
              <a:solidFill>
                <a:sysClr val="windowText" lastClr="000000"/>
              </a:solidFill>
              <a:latin typeface="+mn-lt"/>
              <a:ea typeface="+mn-ea"/>
              <a:cs typeface="+mn-cs"/>
            </a:rPr>
            <a:t>将来負担額（</a:t>
          </a:r>
          <a:r>
            <a:rPr lang="en-US" altLang="ja-JP" sz="1100" b="0" i="0">
              <a:solidFill>
                <a:sysClr val="windowText" lastClr="000000"/>
              </a:solidFill>
              <a:latin typeface="+mn-lt"/>
              <a:ea typeface="+mn-ea"/>
              <a:cs typeface="+mn-cs"/>
            </a:rPr>
            <a:t>A</a:t>
          </a:r>
          <a:r>
            <a:rPr lang="ja-JP" altLang="en-US" sz="1100" b="0" i="0">
              <a:solidFill>
                <a:sysClr val="windowText" lastClr="000000"/>
              </a:solidFill>
              <a:latin typeface="+mn-lt"/>
              <a:ea typeface="+mn-ea"/>
              <a:cs typeface="+mn-cs"/>
            </a:rPr>
            <a:t>）を構成する一般会計に係る</a:t>
          </a:r>
          <a:r>
            <a:rPr lang="ja-JP" altLang="ja-JP" sz="1100" b="0" i="0">
              <a:solidFill>
                <a:sysClr val="windowText" lastClr="000000"/>
              </a:solidFill>
              <a:latin typeface="+mn-lt"/>
              <a:ea typeface="+mn-ea"/>
              <a:cs typeface="+mn-cs"/>
            </a:rPr>
            <a:t>地方債の残高は、</a:t>
          </a:r>
          <a:r>
            <a:rPr kumimoji="1" lang="ja-JP" altLang="ja-JP" sz="1100" b="0" i="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臨時財政対策債や合併特例債等の発行額が年々増加して</a:t>
          </a:r>
          <a:r>
            <a:rPr kumimoji="1" lang="ja-JP" altLang="en-US" sz="1100">
              <a:solidFill>
                <a:sysClr val="windowText" lastClr="000000"/>
              </a:solidFill>
              <a:latin typeface="+mn-lt"/>
              <a:ea typeface="+mn-ea"/>
              <a:cs typeface="+mn-cs"/>
            </a:rPr>
            <a:t>いることから</a:t>
          </a:r>
          <a:r>
            <a:rPr lang="ja-JP" altLang="ja-JP" sz="1100" b="0" i="0">
              <a:solidFill>
                <a:sysClr val="windowText" lastClr="000000"/>
              </a:solidFill>
              <a:latin typeface="+mn-lt"/>
              <a:ea typeface="+mn-ea"/>
              <a:cs typeface="+mn-cs"/>
            </a:rPr>
            <a:t>、平成２４年度から平成２８年度の５年間で</a:t>
          </a:r>
          <a:r>
            <a:rPr lang="ja-JP" altLang="en-US" sz="1100" b="0" i="0">
              <a:solidFill>
                <a:sysClr val="windowText" lastClr="000000"/>
              </a:solidFill>
              <a:latin typeface="+mn-lt"/>
              <a:ea typeface="+mn-ea"/>
              <a:cs typeface="+mn-cs"/>
            </a:rPr>
            <a:t>１，６２６</a:t>
          </a:r>
          <a:r>
            <a:rPr lang="ja-JP" altLang="ja-JP" sz="1100" b="0" i="0">
              <a:solidFill>
                <a:sysClr val="windowText" lastClr="000000"/>
              </a:solidFill>
              <a:latin typeface="+mn-lt"/>
              <a:ea typeface="+mn-ea"/>
              <a:cs typeface="+mn-cs"/>
            </a:rPr>
            <a:t>百万円（約</a:t>
          </a:r>
          <a:r>
            <a:rPr lang="ja-JP" altLang="en-US" sz="1100" b="0" i="0">
              <a:solidFill>
                <a:sysClr val="windowText" lastClr="000000"/>
              </a:solidFill>
              <a:latin typeface="+mn-lt"/>
              <a:ea typeface="+mn-ea"/>
              <a:cs typeface="+mn-cs"/>
            </a:rPr>
            <a:t>５</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６</a:t>
          </a:r>
          <a:r>
            <a:rPr lang="ja-JP" altLang="ja-JP" sz="1100" b="0" i="0">
              <a:solidFill>
                <a:sysClr val="windowText" lastClr="000000"/>
              </a:solidFill>
              <a:latin typeface="+mn-lt"/>
              <a:ea typeface="+mn-ea"/>
              <a:cs typeface="+mn-cs"/>
            </a:rPr>
            <a:t>％）増加している</a:t>
          </a:r>
          <a:r>
            <a:rPr lang="ja-JP" altLang="en-US" sz="1100" b="0" i="0">
              <a:solidFill>
                <a:sysClr val="windowText" lastClr="000000"/>
              </a:solidFill>
              <a:latin typeface="+mn-lt"/>
              <a:ea typeface="+mn-ea"/>
              <a:cs typeface="+mn-cs"/>
            </a:rPr>
            <a:t>が、充当可能財源（</a:t>
          </a:r>
          <a:r>
            <a:rPr lang="en-US" altLang="ja-JP" sz="1100" b="0" i="0">
              <a:solidFill>
                <a:sysClr val="windowText" lastClr="000000"/>
              </a:solidFill>
              <a:latin typeface="+mn-lt"/>
              <a:ea typeface="+mn-ea"/>
              <a:cs typeface="+mn-cs"/>
            </a:rPr>
            <a:t>B</a:t>
          </a:r>
          <a:r>
            <a:rPr lang="ja-JP" altLang="en-US" sz="1100" b="0" i="0">
              <a:solidFill>
                <a:sysClr val="windowText" lastClr="000000"/>
              </a:solidFill>
              <a:latin typeface="+mn-lt"/>
              <a:ea typeface="+mn-ea"/>
              <a:cs typeface="+mn-cs"/>
            </a:rPr>
            <a:t>）についても、</a:t>
          </a:r>
          <a:r>
            <a:rPr lang="ja-JP" altLang="ja-JP" sz="1100" b="0" i="0">
              <a:solidFill>
                <a:schemeClr val="dk1"/>
              </a:solidFill>
              <a:latin typeface="+mn-lt"/>
              <a:ea typeface="+mn-ea"/>
              <a:cs typeface="+mn-cs"/>
            </a:rPr>
            <a:t>合</a:t>
          </a:r>
          <a:r>
            <a:rPr lang="ja-JP" altLang="ja-JP" sz="1100" b="0" i="0">
              <a:solidFill>
                <a:sysClr val="windowText" lastClr="000000"/>
              </a:solidFill>
              <a:latin typeface="+mn-lt"/>
              <a:ea typeface="+mn-ea"/>
              <a:cs typeface="+mn-cs"/>
            </a:rPr>
            <a:t>併特例債償還に係る交付税措置等により基準財政需要額算入見込額も平成２</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年度と２</a:t>
          </a:r>
          <a:r>
            <a:rPr lang="ja-JP" altLang="en-US" sz="1100" b="0" i="0">
              <a:solidFill>
                <a:sysClr val="windowText" lastClr="000000"/>
              </a:solidFill>
              <a:latin typeface="+mn-lt"/>
              <a:ea typeface="+mn-ea"/>
              <a:cs typeface="+mn-cs"/>
            </a:rPr>
            <a:t>８</a:t>
          </a:r>
          <a:r>
            <a:rPr lang="ja-JP" altLang="ja-JP" sz="1100" b="0" i="0">
              <a:solidFill>
                <a:sysClr val="windowText" lastClr="000000"/>
              </a:solidFill>
              <a:latin typeface="+mn-lt"/>
              <a:ea typeface="+mn-ea"/>
              <a:cs typeface="+mn-cs"/>
            </a:rPr>
            <a:t>年度の比較で</a:t>
          </a:r>
          <a:r>
            <a:rPr lang="ja-JP" altLang="en-US" sz="1100" b="0" i="0">
              <a:solidFill>
                <a:sysClr val="windowText" lastClr="000000"/>
              </a:solidFill>
              <a:latin typeface="+mn-lt"/>
              <a:ea typeface="+mn-ea"/>
              <a:cs typeface="+mn-cs"/>
            </a:rPr>
            <a:t>２，５３６百万円（</a:t>
          </a:r>
          <a:r>
            <a:rPr lang="ja-JP" altLang="ja-JP" sz="1100" b="0" i="0">
              <a:solidFill>
                <a:sysClr val="windowText" lastClr="000000"/>
              </a:solidFill>
              <a:latin typeface="+mn-lt"/>
              <a:ea typeface="+mn-ea"/>
              <a:cs typeface="+mn-cs"/>
            </a:rPr>
            <a:t>約</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a:t>
          </a:r>
          <a:r>
            <a:rPr lang="ja-JP" altLang="ja-JP" sz="1100" b="0" i="0">
              <a:solidFill>
                <a:sysClr val="windowText" lastClr="000000"/>
              </a:solidFill>
              <a:latin typeface="+mn-lt"/>
              <a:ea typeface="+mn-ea"/>
              <a:cs typeface="+mn-cs"/>
            </a:rPr>
            <a:t>増加しており、</a:t>
          </a:r>
          <a:r>
            <a:rPr lang="ja-JP" altLang="en-US" sz="1100" b="0" i="0">
              <a:solidFill>
                <a:sysClr val="windowText" lastClr="000000"/>
              </a:solidFill>
              <a:latin typeface="+mn-lt"/>
              <a:ea typeface="+mn-ea"/>
              <a:cs typeface="+mn-cs"/>
            </a:rPr>
            <a:t>将来負担比率</a:t>
          </a:r>
          <a:r>
            <a:rPr lang="ja-JP" altLang="ja-JP" sz="1100" b="0" i="0">
              <a:solidFill>
                <a:sysClr val="windowText" lastClr="000000"/>
              </a:solidFill>
              <a:latin typeface="+mn-lt"/>
              <a:ea typeface="+mn-ea"/>
              <a:cs typeface="+mn-cs"/>
            </a:rPr>
            <a:t>の分子は大きく減少している。</a:t>
          </a:r>
          <a:endParaRPr lang="en-US" altLang="ja-JP" sz="1100" b="0" i="0">
            <a:solidFill>
              <a:sysClr val="windowText" lastClr="000000"/>
            </a:solidFill>
            <a:latin typeface="+mn-lt"/>
            <a:ea typeface="+mn-ea"/>
            <a:cs typeface="+mn-cs"/>
          </a:endParaRPr>
        </a:p>
        <a:p>
          <a:r>
            <a:rPr lang="ja-JP" altLang="en-US" sz="1100" b="0" i="0">
              <a:solidFill>
                <a:sysClr val="windowText" lastClr="000000"/>
              </a:solidFill>
              <a:latin typeface="+mn-lt"/>
              <a:ea typeface="+mn-ea"/>
              <a:cs typeface="+mn-cs"/>
            </a:rPr>
            <a:t>　</a:t>
          </a:r>
          <a:r>
            <a:rPr lang="ja-JP" altLang="ja-JP" sz="1100" b="0" i="0">
              <a:solidFill>
                <a:sysClr val="windowText" lastClr="000000"/>
              </a:solidFill>
              <a:latin typeface="+mn-lt"/>
              <a:ea typeface="+mn-ea"/>
              <a:cs typeface="+mn-cs"/>
            </a:rPr>
            <a:t>充当可能基金</a:t>
          </a:r>
          <a:r>
            <a:rPr lang="ja-JP" altLang="en-US" sz="1100" b="0" i="0">
              <a:solidFill>
                <a:sysClr val="windowText" lastClr="000000"/>
              </a:solidFill>
              <a:latin typeface="+mn-lt"/>
              <a:ea typeface="+mn-ea"/>
              <a:cs typeface="+mn-cs"/>
            </a:rPr>
            <a:t>は、減債基金を約３４４百万円取り崩したことから、平成２８年度１５，１４１百万円となった。</a:t>
          </a:r>
          <a:endParaRPr lang="en-US" altLang="ja-JP" sz="1100" b="0" i="0">
            <a:solidFill>
              <a:sysClr val="windowText" lastClr="000000"/>
            </a:solidFill>
            <a:latin typeface="+mn-lt"/>
            <a:ea typeface="+mn-ea"/>
            <a:cs typeface="+mn-cs"/>
          </a:endParaRPr>
        </a:p>
        <a:p>
          <a:r>
            <a:rPr lang="ja-JP" altLang="en-US" sz="1100" b="0" i="0">
              <a:solidFill>
                <a:sysClr val="windowText" lastClr="000000"/>
              </a:solidFill>
              <a:latin typeface="+mn-lt"/>
              <a:ea typeface="+mn-ea"/>
              <a:cs typeface="+mn-cs"/>
            </a:rPr>
            <a:t>　</a:t>
          </a:r>
          <a:r>
            <a:rPr lang="ja-JP" altLang="en-US" sz="1100" b="0" i="0" u="none" strike="noStrike">
              <a:solidFill>
                <a:sysClr val="windowText" lastClr="000000"/>
              </a:solidFill>
              <a:latin typeface="+mn-lt"/>
              <a:ea typeface="+mn-ea"/>
              <a:cs typeface="+mn-cs"/>
            </a:rPr>
            <a:t>公営企業債等繰入見込額</a:t>
          </a:r>
          <a:r>
            <a:rPr lang="ja-JP" altLang="en-US">
              <a:solidFill>
                <a:sysClr val="windowText" lastClr="000000"/>
              </a:solidFill>
            </a:rPr>
            <a:t> は、公営企業の地方債現在高の減少による繰入見込額が減少したことから、</a:t>
          </a:r>
          <a:r>
            <a:rPr lang="ja-JP" altLang="ja-JP" sz="1100" b="0" i="0">
              <a:solidFill>
                <a:sysClr val="windowText" lastClr="000000"/>
              </a:solidFill>
              <a:latin typeface="+mn-lt"/>
              <a:ea typeface="+mn-ea"/>
              <a:cs typeface="+mn-cs"/>
            </a:rPr>
            <a:t>平成２８年度</a:t>
          </a:r>
          <a:r>
            <a:rPr lang="ja-JP" altLang="en-US" sz="1100" b="0" i="0">
              <a:solidFill>
                <a:sysClr val="windowText" lastClr="000000"/>
              </a:solidFill>
              <a:latin typeface="+mn-lt"/>
              <a:ea typeface="+mn-ea"/>
              <a:cs typeface="+mn-cs"/>
            </a:rPr>
            <a:t>１７，４３０</a:t>
          </a:r>
          <a:r>
            <a:rPr lang="ja-JP" altLang="ja-JP" sz="1100" b="0" i="0">
              <a:solidFill>
                <a:sysClr val="windowText" lastClr="000000"/>
              </a:solidFill>
              <a:latin typeface="+mn-lt"/>
              <a:ea typeface="+mn-ea"/>
              <a:cs typeface="+mn-cs"/>
            </a:rPr>
            <a:t>百万円となった。</a:t>
          </a:r>
          <a:endParaRPr lang="en-US" altLang="ja-JP" sz="1100" b="0" i="0">
            <a:solidFill>
              <a:sysClr val="windowText" lastClr="000000"/>
            </a:solidFill>
            <a:latin typeface="+mn-lt"/>
            <a:ea typeface="+mn-ea"/>
            <a:cs typeface="+mn-cs"/>
          </a:endParaRPr>
        </a:p>
        <a:p>
          <a:r>
            <a:rPr lang="ja-JP" altLang="ja-JP" sz="1100" b="0" i="0">
              <a:solidFill>
                <a:sysClr val="windowText" lastClr="000000"/>
              </a:solidFill>
              <a:latin typeface="+mn-lt"/>
              <a:ea typeface="+mn-ea"/>
              <a:cs typeface="+mn-cs"/>
            </a:rPr>
            <a:t>　現在</a:t>
          </a:r>
          <a:r>
            <a:rPr lang="ja-JP" altLang="en-US" sz="1100" b="0" i="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臨時財政対策債や合併特例債等</a:t>
          </a:r>
          <a:r>
            <a:rPr kumimoji="1" lang="ja-JP" altLang="en-US" sz="1100">
              <a:solidFill>
                <a:sysClr val="windowText" lastClr="000000"/>
              </a:solidFill>
              <a:latin typeface="+mn-lt"/>
              <a:ea typeface="+mn-ea"/>
              <a:cs typeface="+mn-cs"/>
            </a:rPr>
            <a:t>の</a:t>
          </a:r>
          <a:r>
            <a:rPr lang="ja-JP" altLang="ja-JP" sz="1100" b="0" i="0">
              <a:solidFill>
                <a:sysClr val="windowText" lastClr="000000"/>
              </a:solidFill>
              <a:latin typeface="+mn-lt"/>
              <a:ea typeface="+mn-ea"/>
              <a:cs typeface="+mn-cs"/>
            </a:rPr>
            <a:t>財源的に有利な地方債</a:t>
          </a:r>
          <a:r>
            <a:rPr lang="ja-JP" altLang="en-US" sz="1100" b="0" i="0">
              <a:solidFill>
                <a:sysClr val="windowText" lastClr="000000"/>
              </a:solidFill>
              <a:latin typeface="+mn-lt"/>
              <a:ea typeface="+mn-ea"/>
              <a:cs typeface="+mn-cs"/>
            </a:rPr>
            <a:t>を</a:t>
          </a:r>
          <a:r>
            <a:rPr lang="ja-JP" altLang="ja-JP" sz="1100" b="0" i="0">
              <a:solidFill>
                <a:sysClr val="windowText" lastClr="000000"/>
              </a:solidFill>
              <a:latin typeface="+mn-lt"/>
              <a:ea typeface="+mn-ea"/>
              <a:cs typeface="+mn-cs"/>
            </a:rPr>
            <a:t>発行</a:t>
          </a:r>
          <a:r>
            <a:rPr lang="ja-JP" altLang="en-US" sz="1100" b="0" i="0">
              <a:solidFill>
                <a:sysClr val="windowText" lastClr="000000"/>
              </a:solidFill>
              <a:latin typeface="+mn-lt"/>
              <a:ea typeface="+mn-ea"/>
              <a:cs typeface="+mn-cs"/>
            </a:rPr>
            <a:t>しているため、将来負担比率の分子</a:t>
          </a:r>
          <a:r>
            <a:rPr lang="ja-JP" altLang="ja-JP" sz="1100" b="0" i="0">
              <a:solidFill>
                <a:sysClr val="windowText" lastClr="000000"/>
              </a:solidFill>
              <a:latin typeface="+mn-lt"/>
              <a:ea typeface="+mn-ea"/>
              <a:cs typeface="+mn-cs"/>
            </a:rPr>
            <a:t>は減少しているが、一般会計はもとより、公営企業会計、一部事務組合等でも事業の総点検を図り、今後も財政の健全化を推進する。</a:t>
          </a:r>
          <a:endParaRPr kumimoji="1" lang="ja-JP"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財政力指数は、平成２４年度算定で０．６４ポイント</a:t>
          </a:r>
          <a:r>
            <a:rPr lang="ja-JP" altLang="en-US" sz="1050" b="0" i="0">
              <a:solidFill>
                <a:schemeClr val="dk1"/>
              </a:solidFill>
              <a:latin typeface="+mn-lt"/>
              <a:ea typeface="+mn-ea"/>
              <a:cs typeface="+mn-cs"/>
            </a:rPr>
            <a:t>だ</a:t>
          </a:r>
          <a:r>
            <a:rPr lang="ja-JP" altLang="ja-JP" sz="1050" b="0" i="0">
              <a:solidFill>
                <a:schemeClr val="dk1"/>
              </a:solidFill>
              <a:latin typeface="+mn-lt"/>
              <a:ea typeface="+mn-ea"/>
              <a:cs typeface="+mn-cs"/>
            </a:rPr>
            <a:t>ったが</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平成２８年度は０．６２ポイントと５年間で０．０２ポイント低下している。</a:t>
          </a:r>
          <a:endParaRPr lang="en-US" altLang="ja-JP" sz="105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基準財政収入額は、平成２４年度</a:t>
          </a:r>
          <a:r>
            <a:rPr lang="ja-JP" altLang="en-US" sz="1050" b="0" i="0">
              <a:solidFill>
                <a:schemeClr val="dk1"/>
              </a:solidFill>
              <a:latin typeface="+mn-lt"/>
              <a:ea typeface="+mn-ea"/>
              <a:cs typeface="+mn-cs"/>
            </a:rPr>
            <a:t>に</a:t>
          </a:r>
          <a:r>
            <a:rPr lang="ja-JP" altLang="ja-JP" sz="1050" b="0" i="0">
              <a:solidFill>
                <a:schemeClr val="dk1"/>
              </a:solidFill>
              <a:latin typeface="+mn-lt"/>
              <a:ea typeface="+mn-ea"/>
              <a:cs typeface="+mn-cs"/>
            </a:rPr>
            <a:t>約８０．２億円であったが、固定資産税や地方消費税交付金の増</a:t>
          </a:r>
          <a:r>
            <a:rPr lang="ja-JP" altLang="en-US" sz="1050" b="0" i="0">
              <a:solidFill>
                <a:schemeClr val="dk1"/>
              </a:solidFill>
              <a:latin typeface="+mn-lt"/>
              <a:ea typeface="+mn-ea"/>
              <a:cs typeface="+mn-cs"/>
            </a:rPr>
            <a:t>により、</a:t>
          </a:r>
          <a:r>
            <a:rPr lang="ja-JP" altLang="ja-JP" sz="1050" b="0" i="0">
              <a:solidFill>
                <a:schemeClr val="dk1"/>
              </a:solidFill>
              <a:latin typeface="+mn-lt"/>
              <a:ea typeface="+mn-ea"/>
              <a:cs typeface="+mn-cs"/>
            </a:rPr>
            <a:t>平成２８年度は８６．</a:t>
          </a:r>
          <a:r>
            <a:rPr lang="ja-JP" altLang="en-US" sz="1050" b="0" i="0">
              <a:solidFill>
                <a:schemeClr val="dk1"/>
              </a:solidFill>
              <a:latin typeface="+mn-lt"/>
              <a:ea typeface="+mn-ea"/>
              <a:cs typeface="+mn-cs"/>
            </a:rPr>
            <a:t>５</a:t>
          </a:r>
          <a:r>
            <a:rPr lang="ja-JP" altLang="ja-JP" sz="1050" b="0" i="0">
              <a:solidFill>
                <a:schemeClr val="dk1"/>
              </a:solidFill>
              <a:latin typeface="+mn-lt"/>
              <a:ea typeface="+mn-ea"/>
              <a:cs typeface="+mn-cs"/>
            </a:rPr>
            <a:t>億円</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前年度比約２．４億円増</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と</a:t>
          </a:r>
          <a:r>
            <a:rPr lang="ja-JP" altLang="en-US" sz="1050" b="0" i="0">
              <a:solidFill>
                <a:schemeClr val="dk1"/>
              </a:solidFill>
              <a:latin typeface="+mn-lt"/>
              <a:ea typeface="+mn-ea"/>
              <a:cs typeface="+mn-cs"/>
            </a:rPr>
            <a:t>なった</a:t>
          </a:r>
          <a:r>
            <a:rPr lang="ja-JP" altLang="ja-JP" sz="1050" b="0" i="0">
              <a:solidFill>
                <a:schemeClr val="dk1"/>
              </a:solidFill>
              <a:latin typeface="+mn-lt"/>
              <a:ea typeface="+mn-ea"/>
              <a:cs typeface="+mn-cs"/>
            </a:rPr>
            <a:t>。</a:t>
          </a:r>
          <a:r>
            <a:rPr lang="ja-JP" altLang="en-US" sz="1050" b="0" i="0">
              <a:solidFill>
                <a:schemeClr val="dk1"/>
              </a:solidFill>
              <a:latin typeface="+mn-lt"/>
              <a:ea typeface="+mn-ea"/>
              <a:cs typeface="+mn-cs"/>
            </a:rPr>
            <a:t>また、基準財政需要額は、平成２４年度は１２７．４億円であったが、臨時財政対策債償還費や</a:t>
          </a:r>
          <a:r>
            <a:rPr lang="ja-JP" altLang="ja-JP" sz="1050" b="0" i="0">
              <a:solidFill>
                <a:schemeClr val="dk1"/>
              </a:solidFill>
              <a:latin typeface="+mn-lt"/>
              <a:ea typeface="+mn-ea"/>
              <a:cs typeface="+mn-cs"/>
            </a:rPr>
            <a:t>合併特例債償還費の増により、平成２８年度は</a:t>
          </a:r>
          <a:r>
            <a:rPr lang="ja-JP" altLang="en-US" sz="1050" b="0" i="0">
              <a:solidFill>
                <a:schemeClr val="dk1"/>
              </a:solidFill>
              <a:latin typeface="+mn-lt"/>
              <a:ea typeface="+mn-ea"/>
              <a:cs typeface="+mn-cs"/>
            </a:rPr>
            <a:t>１４１．６</a:t>
          </a:r>
          <a:r>
            <a:rPr lang="ja-JP" altLang="ja-JP" sz="1050" b="0" i="0">
              <a:solidFill>
                <a:schemeClr val="dk1"/>
              </a:solidFill>
              <a:latin typeface="+mn-lt"/>
              <a:ea typeface="+mn-ea"/>
              <a:cs typeface="+mn-cs"/>
            </a:rPr>
            <a:t>億円</a:t>
          </a:r>
          <a:r>
            <a:rPr lang="ja-JP" altLang="en-US" sz="1050" b="0" i="0">
              <a:solidFill>
                <a:schemeClr val="dk1"/>
              </a:solidFill>
              <a:latin typeface="+mn-lt"/>
              <a:ea typeface="+mn-ea"/>
              <a:cs typeface="+mn-cs"/>
            </a:rPr>
            <a:t>（同</a:t>
          </a:r>
          <a:r>
            <a:rPr lang="ja-JP" altLang="ja-JP" sz="1050" b="0" i="0">
              <a:solidFill>
                <a:schemeClr val="dk1"/>
              </a:solidFill>
              <a:latin typeface="+mn-lt"/>
              <a:ea typeface="+mn-ea"/>
              <a:cs typeface="+mn-cs"/>
            </a:rPr>
            <a:t>約４．６億円増</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となった。</a:t>
          </a:r>
          <a:endParaRPr lang="en-US" altLang="ja-JP" sz="1050" b="0" i="0">
            <a:solidFill>
              <a:schemeClr val="dk1"/>
            </a:solidFill>
            <a:latin typeface="+mn-lt"/>
            <a:ea typeface="+mn-ea"/>
            <a:cs typeface="+mn-cs"/>
          </a:endParaRPr>
        </a:p>
        <a:p>
          <a:r>
            <a:rPr lang="ja-JP" altLang="en-US" sz="1050" b="0" i="0">
              <a:solidFill>
                <a:sysClr val="windowText" lastClr="000000"/>
              </a:solidFill>
              <a:latin typeface="+mn-lt"/>
              <a:ea typeface="+mn-ea"/>
              <a:cs typeface="+mn-cs"/>
            </a:rPr>
            <a:t>　</a:t>
          </a:r>
          <a:r>
            <a:rPr lang="ja-JP" altLang="ja-JP" sz="1050" b="0" i="0">
              <a:solidFill>
                <a:sysClr val="windowText" lastClr="000000"/>
              </a:solidFill>
              <a:latin typeface="+mn-lt"/>
              <a:ea typeface="+mn-ea"/>
              <a:cs typeface="+mn-cs"/>
            </a:rPr>
            <a:t>類似団体との差は、平成２７年度の国勢調査結果が加味され</a:t>
          </a:r>
          <a:r>
            <a:rPr lang="ja-JP" altLang="en-US" sz="1050" b="0" i="0">
              <a:solidFill>
                <a:sysClr val="windowText" lastClr="000000"/>
              </a:solidFill>
              <a:latin typeface="+mn-lt"/>
              <a:ea typeface="+mn-ea"/>
              <a:cs typeface="+mn-cs"/>
            </a:rPr>
            <a:t>、</a:t>
          </a:r>
          <a:r>
            <a:rPr lang="ja-JP" altLang="ja-JP" sz="1050" b="0" i="0">
              <a:solidFill>
                <a:sysClr val="windowText" lastClr="000000"/>
              </a:solidFill>
              <a:latin typeface="+mn-lt"/>
              <a:ea typeface="+mn-ea"/>
              <a:cs typeface="+mn-cs"/>
            </a:rPr>
            <a:t>類似団体平均が０．１ポイント低下したことから</a:t>
          </a:r>
          <a:r>
            <a:rPr lang="ja-JP" altLang="en-US" sz="1050" b="0" i="0">
              <a:solidFill>
                <a:sysClr val="windowText" lastClr="000000"/>
              </a:solidFill>
              <a:latin typeface="+mn-lt"/>
              <a:ea typeface="+mn-ea"/>
              <a:cs typeface="+mn-cs"/>
            </a:rPr>
            <a:t>、ほぼ</a:t>
          </a:r>
          <a:r>
            <a:rPr lang="ja-JP" altLang="ja-JP" sz="1050" b="0" i="0">
              <a:solidFill>
                <a:sysClr val="windowText" lastClr="000000"/>
              </a:solidFill>
              <a:latin typeface="+mn-lt"/>
              <a:ea typeface="+mn-ea"/>
              <a:cs typeface="+mn-cs"/>
            </a:rPr>
            <a:t>同値だった平成２</a:t>
          </a:r>
          <a:r>
            <a:rPr lang="ja-JP" altLang="en-US" sz="1050" b="0" i="0">
              <a:solidFill>
                <a:sysClr val="windowText" lastClr="000000"/>
              </a:solidFill>
              <a:latin typeface="+mn-lt"/>
              <a:ea typeface="+mn-ea"/>
              <a:cs typeface="+mn-cs"/>
            </a:rPr>
            <a:t>６</a:t>
          </a:r>
          <a:r>
            <a:rPr lang="ja-JP" altLang="ja-JP" sz="1050" b="0" i="0">
              <a:solidFill>
                <a:sysClr val="windowText" lastClr="000000"/>
              </a:solidFill>
              <a:latin typeface="+mn-lt"/>
              <a:ea typeface="+mn-ea"/>
              <a:cs typeface="+mn-cs"/>
            </a:rPr>
            <a:t>年度より大きく</a:t>
          </a:r>
          <a:r>
            <a:rPr lang="ja-JP" altLang="en-US" sz="1050" b="0" i="0">
              <a:solidFill>
                <a:sysClr val="windowText" lastClr="000000"/>
              </a:solidFill>
              <a:latin typeface="+mn-lt"/>
              <a:ea typeface="+mn-ea"/>
              <a:cs typeface="+mn-cs"/>
            </a:rPr>
            <a:t>開いて</a:t>
          </a:r>
          <a:r>
            <a:rPr lang="ja-JP" altLang="ja-JP" sz="1050" b="0" i="0">
              <a:solidFill>
                <a:sysClr val="windowText" lastClr="000000"/>
              </a:solidFill>
              <a:latin typeface="+mn-lt"/>
              <a:ea typeface="+mn-ea"/>
              <a:cs typeface="+mn-cs"/>
            </a:rPr>
            <a:t>いる。</a:t>
          </a:r>
          <a:endParaRPr lang="en-US" altLang="ja-JP" sz="1050" b="0" i="0">
            <a:solidFill>
              <a:sysClr val="windowText" lastClr="000000"/>
            </a:solidFill>
            <a:latin typeface="+mn-lt"/>
            <a:ea typeface="+mn-ea"/>
            <a:cs typeface="+mn-cs"/>
          </a:endParaRPr>
        </a:p>
        <a:p>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今後とも、第</a:t>
          </a:r>
          <a:r>
            <a:rPr lang="ja-JP" altLang="en-US" sz="1050" b="0" i="0">
              <a:solidFill>
                <a:schemeClr val="dk1"/>
              </a:solidFill>
              <a:latin typeface="+mn-lt"/>
              <a:ea typeface="+mn-ea"/>
              <a:cs typeface="+mn-cs"/>
            </a:rPr>
            <a:t>３</a:t>
          </a:r>
          <a:r>
            <a:rPr lang="ja-JP" altLang="ja-JP" sz="1050" b="0" i="0">
              <a:solidFill>
                <a:schemeClr val="dk1"/>
              </a:solidFill>
              <a:latin typeface="+mn-lt"/>
              <a:ea typeface="+mn-ea"/>
              <a:cs typeface="+mn-cs"/>
            </a:rPr>
            <a:t>次笠間市行財政改革大綱に基づき、事務事業の見直しや定員管理・給与の適正化等に取り組みながら、企業の誘致や税の徴収率向上など歳入確保に努める。</a:t>
          </a:r>
          <a:endParaRPr kumimoji="1" lang="ja-JP" altLang="en-US"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1" name="直線コネクタ 70"/>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7" name="直線コネクタ 76"/>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latin typeface="+mn-lt"/>
              <a:ea typeface="+mn-ea"/>
              <a:cs typeface="+mn-cs"/>
            </a:rPr>
            <a:t>　経常収支比率は、職員の採用抑制</a:t>
          </a:r>
          <a:r>
            <a:rPr lang="ja-JP" altLang="en-US" sz="1000" b="0" i="0">
              <a:solidFill>
                <a:schemeClr val="dk1"/>
              </a:solidFill>
              <a:latin typeface="+mn-lt"/>
              <a:ea typeface="+mn-ea"/>
              <a:cs typeface="+mn-cs"/>
            </a:rPr>
            <a:t>を行っているものの経常経費が増加しており、</a:t>
          </a:r>
          <a:r>
            <a:rPr lang="ja-JP" altLang="ja-JP" sz="1000" b="0" i="0">
              <a:solidFill>
                <a:schemeClr val="dk1"/>
              </a:solidFill>
              <a:latin typeface="+mn-lt"/>
              <a:ea typeface="+mn-ea"/>
              <a:cs typeface="+mn-cs"/>
            </a:rPr>
            <a:t>平成２４年度算定で</a:t>
          </a:r>
          <a:r>
            <a:rPr lang="ja-JP" altLang="en-US" sz="1000" b="0" i="0">
              <a:solidFill>
                <a:schemeClr val="dk1"/>
              </a:solidFill>
              <a:latin typeface="+mn-lt"/>
              <a:ea typeface="+mn-ea"/>
              <a:cs typeface="+mn-cs"/>
            </a:rPr>
            <a:t>８６．０％</a:t>
          </a:r>
          <a:r>
            <a:rPr lang="ja-JP" altLang="ja-JP" sz="1000" b="0" i="0">
              <a:solidFill>
                <a:schemeClr val="dk1"/>
              </a:solidFill>
              <a:latin typeface="+mn-lt"/>
              <a:ea typeface="+mn-ea"/>
              <a:cs typeface="+mn-cs"/>
            </a:rPr>
            <a:t>だったが</a:t>
          </a:r>
          <a:r>
            <a:rPr lang="ja-JP" altLang="en-US" sz="1000" b="0" i="0">
              <a:solidFill>
                <a:schemeClr val="dk1"/>
              </a:solidFill>
              <a:latin typeface="+mn-lt"/>
              <a:ea typeface="+mn-ea"/>
              <a:cs typeface="+mn-cs"/>
            </a:rPr>
            <a:t>、</a:t>
          </a:r>
          <a:r>
            <a:rPr lang="ja-JP" altLang="ja-JP" sz="1000" b="0" i="0">
              <a:solidFill>
                <a:schemeClr val="dk1"/>
              </a:solidFill>
              <a:latin typeface="+mn-lt"/>
              <a:ea typeface="+mn-ea"/>
              <a:cs typeface="+mn-cs"/>
            </a:rPr>
            <a:t>平成２８年度は</a:t>
          </a:r>
          <a:r>
            <a:rPr lang="ja-JP" altLang="en-US" sz="1000" b="0" i="0">
              <a:solidFill>
                <a:schemeClr val="dk1"/>
              </a:solidFill>
              <a:latin typeface="+mn-lt"/>
              <a:ea typeface="+mn-ea"/>
              <a:cs typeface="+mn-cs"/>
            </a:rPr>
            <a:t>９０．３％</a:t>
          </a:r>
          <a:r>
            <a:rPr lang="ja-JP" altLang="ja-JP" sz="1000" b="0" i="0">
              <a:solidFill>
                <a:schemeClr val="dk1"/>
              </a:solidFill>
              <a:latin typeface="+mn-lt"/>
              <a:ea typeface="+mn-ea"/>
              <a:cs typeface="+mn-cs"/>
            </a:rPr>
            <a:t>と５年間で</a:t>
          </a:r>
          <a:r>
            <a:rPr lang="ja-JP" altLang="en-US" sz="1000" b="0" i="0">
              <a:solidFill>
                <a:schemeClr val="dk1"/>
              </a:solidFill>
              <a:latin typeface="+mn-lt"/>
              <a:ea typeface="+mn-ea"/>
              <a:cs typeface="+mn-cs"/>
            </a:rPr>
            <a:t>４．３ポイント増加</a:t>
          </a:r>
          <a:r>
            <a:rPr lang="ja-JP" altLang="ja-JP" sz="1000" b="0" i="0">
              <a:solidFill>
                <a:schemeClr val="dk1"/>
              </a:solidFill>
              <a:latin typeface="+mn-lt"/>
              <a:ea typeface="+mn-ea"/>
              <a:cs typeface="+mn-cs"/>
            </a:rPr>
            <a:t>している。</a:t>
          </a:r>
          <a:endParaRPr lang="en-US" altLang="ja-JP" sz="100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latin typeface="+mn-lt"/>
              <a:ea typeface="+mn-ea"/>
              <a:cs typeface="+mn-cs"/>
            </a:rPr>
            <a:t>　</a:t>
          </a:r>
          <a:r>
            <a:rPr lang="ja-JP" altLang="ja-JP" sz="1000" b="0" i="0">
              <a:solidFill>
                <a:schemeClr val="dk1"/>
              </a:solidFill>
              <a:latin typeface="+mn-lt"/>
              <a:ea typeface="+mn-ea"/>
              <a:cs typeface="+mn-cs"/>
            </a:rPr>
            <a:t>平成２</a:t>
          </a:r>
          <a:r>
            <a:rPr lang="ja-JP" altLang="en-US" sz="1000" b="0" i="0">
              <a:solidFill>
                <a:schemeClr val="dk1"/>
              </a:solidFill>
              <a:latin typeface="+mn-lt"/>
              <a:ea typeface="+mn-ea"/>
              <a:cs typeface="+mn-cs"/>
            </a:rPr>
            <a:t>７</a:t>
          </a:r>
          <a:r>
            <a:rPr lang="ja-JP" altLang="ja-JP" sz="1000" b="0" i="0">
              <a:solidFill>
                <a:schemeClr val="dk1"/>
              </a:solidFill>
              <a:latin typeface="+mn-lt"/>
              <a:ea typeface="+mn-ea"/>
              <a:cs typeface="+mn-cs"/>
            </a:rPr>
            <a:t>年度は、</a:t>
          </a:r>
          <a:r>
            <a:rPr lang="ja-JP" altLang="en-US" sz="1000" b="0" i="0">
              <a:solidFill>
                <a:schemeClr val="dk1"/>
              </a:solidFill>
              <a:latin typeface="+mn-lt"/>
              <a:ea typeface="+mn-ea"/>
              <a:cs typeface="+mn-cs"/>
            </a:rPr>
            <a:t>民間認定こども園入園負担金等による経常的経費が増となったものの、普通交付税・臨時財政対策債が増により８８．１％</a:t>
          </a:r>
          <a:r>
            <a:rPr lang="ja-JP" altLang="ja-JP" sz="1000" b="0" i="0">
              <a:solidFill>
                <a:schemeClr val="dk1"/>
              </a:solidFill>
              <a:latin typeface="+mn-lt"/>
              <a:ea typeface="+mn-ea"/>
              <a:cs typeface="+mn-cs"/>
            </a:rPr>
            <a:t>（前年度比</a:t>
          </a:r>
          <a:r>
            <a:rPr lang="ja-JP" altLang="en-US" sz="1000" b="0" i="0">
              <a:solidFill>
                <a:schemeClr val="dk1"/>
              </a:solidFill>
              <a:latin typeface="+mn-lt"/>
              <a:ea typeface="+mn-ea"/>
              <a:cs typeface="+mn-cs"/>
            </a:rPr>
            <a:t>１</a:t>
          </a:r>
          <a:r>
            <a:rPr lang="ja-JP" altLang="ja-JP" sz="1000" b="0" i="0">
              <a:solidFill>
                <a:schemeClr val="dk1"/>
              </a:solidFill>
              <a:latin typeface="+mn-lt"/>
              <a:ea typeface="+mn-ea"/>
              <a:cs typeface="+mn-cs"/>
            </a:rPr>
            <a:t>．</a:t>
          </a:r>
          <a:r>
            <a:rPr lang="ja-JP" altLang="en-US" sz="1000" b="0" i="0">
              <a:solidFill>
                <a:schemeClr val="dk1"/>
              </a:solidFill>
              <a:latin typeface="+mn-lt"/>
              <a:ea typeface="+mn-ea"/>
              <a:cs typeface="+mn-cs"/>
            </a:rPr>
            <a:t>８ポイント減</a:t>
          </a:r>
          <a:r>
            <a:rPr lang="ja-JP" altLang="ja-JP" sz="1000" b="0" i="0">
              <a:solidFill>
                <a:schemeClr val="dk1"/>
              </a:solidFill>
              <a:latin typeface="+mn-lt"/>
              <a:ea typeface="+mn-ea"/>
              <a:cs typeface="+mn-cs"/>
            </a:rPr>
            <a:t>）</a:t>
          </a:r>
          <a:r>
            <a:rPr lang="ja-JP" altLang="en-US" sz="1000" b="0" i="0">
              <a:solidFill>
                <a:schemeClr val="dk1"/>
              </a:solidFill>
              <a:latin typeface="+mn-lt"/>
              <a:ea typeface="+mn-ea"/>
              <a:cs typeface="+mn-cs"/>
            </a:rPr>
            <a:t>となったが、</a:t>
          </a:r>
          <a:r>
            <a:rPr lang="ja-JP" altLang="ja-JP" sz="1000" b="0" i="0">
              <a:solidFill>
                <a:schemeClr val="dk1"/>
              </a:solidFill>
              <a:latin typeface="+mn-lt"/>
              <a:ea typeface="+mn-ea"/>
              <a:cs typeface="+mn-cs"/>
            </a:rPr>
            <a:t>平成</a:t>
          </a:r>
          <a:r>
            <a:rPr lang="ja-JP" altLang="en-US" sz="1000" b="0" i="0">
              <a:solidFill>
                <a:schemeClr val="dk1"/>
              </a:solidFill>
              <a:latin typeface="+mn-lt"/>
              <a:ea typeface="+mn-ea"/>
              <a:cs typeface="+mn-cs"/>
            </a:rPr>
            <a:t>２８</a:t>
          </a:r>
          <a:r>
            <a:rPr lang="ja-JP" altLang="ja-JP" sz="1000" b="0" i="0">
              <a:solidFill>
                <a:schemeClr val="dk1"/>
              </a:solidFill>
              <a:latin typeface="+mn-lt"/>
              <a:ea typeface="+mn-ea"/>
              <a:cs typeface="+mn-cs"/>
            </a:rPr>
            <a:t>年度は、</a:t>
          </a:r>
          <a:r>
            <a:rPr lang="ja-JP" altLang="en-US" sz="1000" b="0" i="0">
              <a:solidFill>
                <a:schemeClr val="dk1"/>
              </a:solidFill>
              <a:latin typeface="+mn-lt"/>
              <a:ea typeface="+mn-ea"/>
              <a:cs typeface="+mn-cs"/>
            </a:rPr>
            <a:t>かさまこども園開園に伴う物件費の増などによる経常経費の増加や</a:t>
          </a:r>
          <a:r>
            <a:rPr lang="ja-JP" altLang="ja-JP" sz="1000" b="0" i="0">
              <a:solidFill>
                <a:schemeClr val="dk1"/>
              </a:solidFill>
              <a:latin typeface="+mn-lt"/>
              <a:ea typeface="+mn-ea"/>
              <a:cs typeface="+mn-cs"/>
            </a:rPr>
            <a:t>普通</a:t>
          </a:r>
          <a:r>
            <a:rPr lang="ja-JP" altLang="ja-JP" sz="1000" b="0" i="0">
              <a:solidFill>
                <a:sysClr val="windowText" lastClr="000000"/>
              </a:solidFill>
              <a:latin typeface="+mn-lt"/>
              <a:ea typeface="+mn-ea"/>
              <a:cs typeface="+mn-cs"/>
            </a:rPr>
            <a:t>交付税</a:t>
          </a:r>
          <a:r>
            <a:rPr lang="ja-JP" altLang="en-US" sz="1000" b="0" i="0">
              <a:solidFill>
                <a:sysClr val="windowText" lastClr="000000"/>
              </a:solidFill>
              <a:latin typeface="+mn-lt"/>
              <a:ea typeface="+mn-ea"/>
              <a:cs typeface="+mn-cs"/>
            </a:rPr>
            <a:t>（合併算定替，国調の更新に伴う人口減少等）・臨時財政対策債の減少により９０</a:t>
          </a:r>
          <a:r>
            <a:rPr lang="ja-JP"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３</a:t>
          </a:r>
          <a:r>
            <a:rPr lang="ja-JP" altLang="ja-JP" sz="1000" b="0" i="0">
              <a:solidFill>
                <a:sysClr val="windowText" lastClr="000000"/>
              </a:solidFill>
              <a:latin typeface="+mn-lt"/>
              <a:ea typeface="+mn-ea"/>
              <a:cs typeface="+mn-cs"/>
            </a:rPr>
            <a:t>％（同</a:t>
          </a:r>
          <a:r>
            <a:rPr lang="ja-JP" altLang="en-US" sz="1000" b="0" i="0">
              <a:solidFill>
                <a:sysClr val="windowText" lastClr="000000"/>
              </a:solidFill>
              <a:latin typeface="+mn-lt"/>
              <a:ea typeface="+mn-ea"/>
              <a:cs typeface="+mn-cs"/>
            </a:rPr>
            <a:t>２</a:t>
          </a:r>
          <a:r>
            <a:rPr lang="ja-JP"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２ポイント増</a:t>
          </a:r>
          <a:r>
            <a:rPr lang="ja-JP" altLang="ja-JP" sz="1000" b="0" i="0">
              <a:solidFill>
                <a:sysClr val="windowText" lastClr="000000"/>
              </a:solidFill>
              <a:latin typeface="+mn-lt"/>
              <a:ea typeface="+mn-ea"/>
              <a:cs typeface="+mn-cs"/>
            </a:rPr>
            <a:t>）となった。</a:t>
          </a:r>
          <a:endParaRPr lang="en-US" altLang="ja-JP" sz="1000" b="0" i="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latin typeface="+mn-lt"/>
              <a:ea typeface="+mn-ea"/>
              <a:cs typeface="+mn-cs"/>
            </a:rPr>
            <a:t>　</a:t>
          </a:r>
          <a:r>
            <a:rPr lang="ja-JP" altLang="ja-JP" sz="1000" b="0" i="0">
              <a:solidFill>
                <a:sysClr val="windowText" lastClr="000000"/>
              </a:solidFill>
              <a:latin typeface="+mn-lt"/>
              <a:ea typeface="+mn-ea"/>
              <a:cs typeface="+mn-cs"/>
            </a:rPr>
            <a:t>今後も合併特例債の活用等による公債費の増や、生活保護費等の扶助費の増が</a:t>
          </a:r>
          <a:r>
            <a:rPr lang="ja-JP" altLang="ja-JP" sz="1000" b="0" i="0">
              <a:solidFill>
                <a:schemeClr val="dk1"/>
              </a:solidFill>
              <a:latin typeface="+mn-lt"/>
              <a:ea typeface="+mn-ea"/>
              <a:cs typeface="+mn-cs"/>
            </a:rPr>
            <a:t>見込まれるため、税収等の徴収率向上等による一般財源の確保に努め、職員の採用抑制や、民間委託の推進等事務事業の見直しを行い経常経費の縮減を図る。</a:t>
          </a:r>
          <a:endParaRPr kumimoji="1" lang="ja-JP" altLang="ja-JP" sz="100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12277</xdr:rowOff>
    </xdr:from>
    <xdr:to>
      <xdr:col>7</xdr:col>
      <xdr:colOff>152400</xdr:colOff>
      <xdr:row>63</xdr:row>
      <xdr:rowOff>17780</xdr:rowOff>
    </xdr:to>
    <xdr:cxnSp macro="">
      <xdr:nvCxnSpPr>
        <xdr:cNvPr id="131" name="直線コネクタ 130"/>
        <xdr:cNvCxnSpPr/>
      </xdr:nvCxnSpPr>
      <xdr:spPr>
        <a:xfrm>
          <a:off x="4114800" y="1064217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62</xdr:row>
      <xdr:rowOff>157056</xdr:rowOff>
    </xdr:to>
    <xdr:cxnSp macro="">
      <xdr:nvCxnSpPr>
        <xdr:cNvPr id="134" name="直線コネクタ 133"/>
        <xdr:cNvCxnSpPr/>
      </xdr:nvCxnSpPr>
      <xdr:spPr>
        <a:xfrm flipV="1">
          <a:off x="3225800" y="106421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62</xdr:row>
      <xdr:rowOff>157056</xdr:rowOff>
    </xdr:to>
    <xdr:cxnSp macro="">
      <xdr:nvCxnSpPr>
        <xdr:cNvPr id="137" name="直線コネクタ 136"/>
        <xdr:cNvCxnSpPr/>
      </xdr:nvCxnSpPr>
      <xdr:spPr>
        <a:xfrm>
          <a:off x="2336800" y="105376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61</xdr:row>
      <xdr:rowOff>79163</xdr:rowOff>
    </xdr:to>
    <xdr:cxnSp macro="">
      <xdr:nvCxnSpPr>
        <xdr:cNvPr id="140" name="直線コネクタ 139"/>
        <xdr:cNvCxnSpPr/>
      </xdr:nvCxnSpPr>
      <xdr:spPr>
        <a:xfrm>
          <a:off x="1447800" y="104732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0" name="円/楕円 149"/>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1"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132927</xdr:rowOff>
    </xdr:from>
    <xdr:to>
      <xdr:col>6</xdr:col>
      <xdr:colOff>50800</xdr:colOff>
      <xdr:row>62</xdr:row>
      <xdr:rowOff>63077</xdr:rowOff>
    </xdr:to>
    <xdr:sp macro="" textlink="">
      <xdr:nvSpPr>
        <xdr:cNvPr id="152" name="円/楕円 151"/>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53" name="テキスト ボックス 152"/>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6" name="円/楕円 155"/>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7" name="テキスト ボックス 156"/>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58" name="円/楕円 157"/>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59" name="テキスト ボックス 158"/>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a:solidFill>
                <a:schemeClr val="dk1"/>
              </a:solidFill>
              <a:latin typeface="+mn-lt"/>
              <a:ea typeface="+mn-ea"/>
              <a:cs typeface="+mn-cs"/>
            </a:rPr>
            <a:t>　人件費については、</a:t>
          </a:r>
          <a:r>
            <a:rPr lang="ja-JP" altLang="ja-JP" sz="1000" b="0" i="0">
              <a:solidFill>
                <a:schemeClr val="dk1"/>
              </a:solidFill>
              <a:latin typeface="+mn-lt"/>
              <a:ea typeface="+mn-ea"/>
              <a:cs typeface="+mn-cs"/>
            </a:rPr>
            <a:t>退職者補充のための新規職員採用を抑制しており、５年間で</a:t>
          </a:r>
          <a:r>
            <a:rPr lang="ja-JP" altLang="en-US" sz="1000" b="0" i="0">
              <a:solidFill>
                <a:schemeClr val="dk1"/>
              </a:solidFill>
              <a:latin typeface="+mn-lt"/>
              <a:ea typeface="+mn-ea"/>
              <a:cs typeface="+mn-cs"/>
            </a:rPr>
            <a:t>５．２％減少している。</a:t>
          </a:r>
          <a:endParaRPr lang="en-US" altLang="ja-JP" sz="1000" b="0" i="0">
            <a:solidFill>
              <a:schemeClr val="dk1"/>
            </a:solidFill>
            <a:latin typeface="+mn-lt"/>
            <a:ea typeface="+mn-ea"/>
            <a:cs typeface="+mn-cs"/>
          </a:endParaRPr>
        </a:p>
        <a:p>
          <a:pPr eaLnBrk="1" fontAlgn="auto" latinLnBrk="0" hangingPunct="1"/>
          <a:r>
            <a:rPr lang="ja-JP" altLang="en-US" sz="1000" b="0" i="0">
              <a:solidFill>
                <a:schemeClr val="dk1"/>
              </a:solidFill>
              <a:latin typeface="+mn-lt"/>
              <a:ea typeface="+mn-ea"/>
              <a:cs typeface="+mn-cs"/>
            </a:rPr>
            <a:t>　平成２８年度は、職員が前年度と比べ９人減少したことから、</a:t>
          </a:r>
          <a:r>
            <a:rPr lang="ja-JP" altLang="ja-JP" sz="1000" b="0" i="0">
              <a:solidFill>
                <a:schemeClr val="dk1"/>
              </a:solidFill>
              <a:latin typeface="+mn-lt"/>
              <a:ea typeface="+mn-ea"/>
              <a:cs typeface="+mn-cs"/>
            </a:rPr>
            <a:t>前年度比</a:t>
          </a:r>
          <a:r>
            <a:rPr lang="ja-JP" altLang="en-US" sz="1000" b="0" i="0">
              <a:solidFill>
                <a:schemeClr val="dk1"/>
              </a:solidFill>
              <a:latin typeface="+mn-lt"/>
              <a:ea typeface="+mn-ea"/>
              <a:cs typeface="+mn-cs"/>
            </a:rPr>
            <a:t>２．１％の減となった。</a:t>
          </a:r>
          <a:endParaRPr lang="en-US" altLang="ja-JP" sz="1000" b="0" i="0">
            <a:solidFill>
              <a:schemeClr val="dk1"/>
            </a:solidFill>
            <a:latin typeface="+mn-lt"/>
            <a:ea typeface="+mn-ea"/>
            <a:cs typeface="+mn-cs"/>
          </a:endParaRPr>
        </a:p>
        <a:p>
          <a:pPr eaLnBrk="1" fontAlgn="auto" latinLnBrk="0" hangingPunct="1"/>
          <a:r>
            <a:rPr lang="ja-JP" altLang="en-US" sz="1000" b="0" i="0">
              <a:solidFill>
                <a:schemeClr val="dk1"/>
              </a:solidFill>
              <a:latin typeface="+mn-lt"/>
              <a:ea typeface="+mn-ea"/>
              <a:cs typeface="+mn-cs"/>
            </a:rPr>
            <a:t>　物件費については、指定管理等の増加により、平成２４年度から平成２８年度の５年間で１６．４％増加している。</a:t>
          </a:r>
          <a:endParaRPr lang="en-US" altLang="ja-JP" sz="1000" b="0" i="0">
            <a:solidFill>
              <a:schemeClr val="dk1"/>
            </a:solidFill>
            <a:latin typeface="+mn-lt"/>
            <a:ea typeface="+mn-ea"/>
            <a:cs typeface="+mn-cs"/>
          </a:endParaRPr>
        </a:p>
        <a:p>
          <a:pPr eaLnBrk="1" fontAlgn="auto" latinLnBrk="0" hangingPunct="1"/>
          <a:r>
            <a:rPr lang="ja-JP" altLang="en-US" sz="1000" b="0" i="0">
              <a:solidFill>
                <a:schemeClr val="dk1"/>
              </a:solidFill>
              <a:latin typeface="+mn-lt"/>
              <a:ea typeface="+mn-ea"/>
              <a:cs typeface="+mn-cs"/>
            </a:rPr>
            <a:t>　</a:t>
          </a:r>
          <a:r>
            <a:rPr lang="ja-JP" altLang="ja-JP" sz="1000" b="0" i="0">
              <a:solidFill>
                <a:schemeClr val="dk1"/>
              </a:solidFill>
              <a:latin typeface="+mn-lt"/>
              <a:ea typeface="+mn-ea"/>
              <a:cs typeface="+mn-cs"/>
            </a:rPr>
            <a:t>平成２８年度は、</a:t>
          </a:r>
          <a:r>
            <a:rPr lang="ja-JP" altLang="en-US" sz="1000" b="0" i="0">
              <a:solidFill>
                <a:schemeClr val="dk1"/>
              </a:solidFill>
              <a:latin typeface="+mn-lt"/>
              <a:ea typeface="+mn-ea"/>
              <a:cs typeface="+mn-cs"/>
            </a:rPr>
            <a:t>かさまこども園が開園したことに伴う運営管理事業の増や地域交流センターともべの関連の事業費が増額となったことから、昨年度と比較して０．７％増している。</a:t>
          </a:r>
          <a:endParaRPr lang="en-US" altLang="ja-JP" sz="1000" b="0" i="0">
            <a:solidFill>
              <a:schemeClr val="dk1"/>
            </a:solidFill>
            <a:latin typeface="+mn-lt"/>
            <a:ea typeface="+mn-ea"/>
            <a:cs typeface="+mn-cs"/>
          </a:endParaRPr>
        </a:p>
        <a:p>
          <a:pPr eaLnBrk="1" fontAlgn="auto" latinLnBrk="0" hangingPunct="1"/>
          <a:r>
            <a:rPr lang="ja-JP" altLang="en-US" sz="1000" b="0" i="0">
              <a:solidFill>
                <a:schemeClr val="dk1"/>
              </a:solidFill>
              <a:latin typeface="+mn-lt"/>
              <a:ea typeface="+mn-ea"/>
              <a:cs typeface="+mn-cs"/>
            </a:rPr>
            <a:t>　</a:t>
          </a:r>
          <a:r>
            <a:rPr lang="ja-JP" altLang="ja-JP" sz="1000" b="0" i="0">
              <a:solidFill>
                <a:schemeClr val="dk1"/>
              </a:solidFill>
              <a:latin typeface="+mn-lt"/>
              <a:ea typeface="+mn-ea"/>
              <a:cs typeface="+mn-cs"/>
            </a:rPr>
            <a:t>類似団体平均値と比較して</a:t>
          </a:r>
          <a:r>
            <a:rPr lang="ja-JP" altLang="en-US" sz="1000" b="0" i="0">
              <a:solidFill>
                <a:schemeClr val="dk1"/>
              </a:solidFill>
              <a:latin typeface="+mn-lt"/>
              <a:ea typeface="+mn-ea"/>
              <a:cs typeface="+mn-cs"/>
            </a:rPr>
            <a:t>約１１，５００円下回っており、今後も職員定数の削減や給与費等の適正化、民間委託等の推進を中心とした事務事業の見直し等によるコスト低減に努める。</a:t>
          </a:r>
          <a:endParaRPr kumimoji="1" lang="ja-JP" altLang="en-US" sz="10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150402</xdr:rowOff>
    </xdr:from>
    <xdr:to>
      <xdr:col>7</xdr:col>
      <xdr:colOff>152400</xdr:colOff>
      <xdr:row>83</xdr:row>
      <xdr:rowOff>150780</xdr:rowOff>
    </xdr:to>
    <xdr:cxnSp macro="">
      <xdr:nvCxnSpPr>
        <xdr:cNvPr id="194" name="直線コネクタ 193"/>
        <xdr:cNvCxnSpPr/>
      </xdr:nvCxnSpPr>
      <xdr:spPr>
        <a:xfrm>
          <a:off x="4114800" y="14380752"/>
          <a:ext cx="8382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122982</xdr:rowOff>
    </xdr:from>
    <xdr:to>
      <xdr:col>6</xdr:col>
      <xdr:colOff>0</xdr:colOff>
      <xdr:row>83</xdr:row>
      <xdr:rowOff>150402</xdr:rowOff>
    </xdr:to>
    <xdr:cxnSp macro="">
      <xdr:nvCxnSpPr>
        <xdr:cNvPr id="197" name="直線コネクタ 196"/>
        <xdr:cNvCxnSpPr/>
      </xdr:nvCxnSpPr>
      <xdr:spPr>
        <a:xfrm>
          <a:off x="3225800" y="14353332"/>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122982</xdr:rowOff>
    </xdr:from>
    <xdr:to>
      <xdr:col>4</xdr:col>
      <xdr:colOff>482600</xdr:colOff>
      <xdr:row>83</xdr:row>
      <xdr:rowOff>128580</xdr:rowOff>
    </xdr:to>
    <xdr:cxnSp macro="">
      <xdr:nvCxnSpPr>
        <xdr:cNvPr id="200" name="直線コネクタ 199"/>
        <xdr:cNvCxnSpPr/>
      </xdr:nvCxnSpPr>
      <xdr:spPr>
        <a:xfrm flipV="1">
          <a:off x="2336800" y="1435333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64410</xdr:rowOff>
    </xdr:from>
    <xdr:to>
      <xdr:col>3</xdr:col>
      <xdr:colOff>279400</xdr:colOff>
      <xdr:row>83</xdr:row>
      <xdr:rowOff>128580</xdr:rowOff>
    </xdr:to>
    <xdr:cxnSp macro="">
      <xdr:nvCxnSpPr>
        <xdr:cNvPr id="203" name="直線コネクタ 202"/>
        <xdr:cNvCxnSpPr/>
      </xdr:nvCxnSpPr>
      <xdr:spPr>
        <a:xfrm>
          <a:off x="1447800" y="14294760"/>
          <a:ext cx="889000" cy="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99980</xdr:rowOff>
    </xdr:from>
    <xdr:to>
      <xdr:col>7</xdr:col>
      <xdr:colOff>203200</xdr:colOff>
      <xdr:row>84</xdr:row>
      <xdr:rowOff>30130</xdr:rowOff>
    </xdr:to>
    <xdr:sp macro="" textlink="">
      <xdr:nvSpPr>
        <xdr:cNvPr id="213" name="円/楕円 212"/>
        <xdr:cNvSpPr/>
      </xdr:nvSpPr>
      <xdr:spPr>
        <a:xfrm>
          <a:off x="4902200" y="1433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116507</xdr:rowOff>
    </xdr:from>
    <xdr:ext cx="762000" cy="259045"/>
    <xdr:sp macro="" textlink="">
      <xdr:nvSpPr>
        <xdr:cNvPr id="214" name="人件費・物件費等の状況該当値テキスト"/>
        <xdr:cNvSpPr txBox="1"/>
      </xdr:nvSpPr>
      <xdr:spPr>
        <a:xfrm>
          <a:off x="5041900" y="1417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99602</xdr:rowOff>
    </xdr:from>
    <xdr:to>
      <xdr:col>6</xdr:col>
      <xdr:colOff>50800</xdr:colOff>
      <xdr:row>84</xdr:row>
      <xdr:rowOff>29752</xdr:rowOff>
    </xdr:to>
    <xdr:sp macro="" textlink="">
      <xdr:nvSpPr>
        <xdr:cNvPr id="215" name="円/楕円 214"/>
        <xdr:cNvSpPr/>
      </xdr:nvSpPr>
      <xdr:spPr>
        <a:xfrm>
          <a:off x="4064000" y="143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39929</xdr:rowOff>
    </xdr:from>
    <xdr:ext cx="736600" cy="259045"/>
    <xdr:sp macro="" textlink="">
      <xdr:nvSpPr>
        <xdr:cNvPr id="216" name="テキスト ボックス 215"/>
        <xdr:cNvSpPr txBox="1"/>
      </xdr:nvSpPr>
      <xdr:spPr>
        <a:xfrm>
          <a:off x="3733800" y="1409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72182</xdr:rowOff>
    </xdr:from>
    <xdr:to>
      <xdr:col>4</xdr:col>
      <xdr:colOff>533400</xdr:colOff>
      <xdr:row>84</xdr:row>
      <xdr:rowOff>2332</xdr:rowOff>
    </xdr:to>
    <xdr:sp macro="" textlink="">
      <xdr:nvSpPr>
        <xdr:cNvPr id="217" name="円/楕円 216"/>
        <xdr:cNvSpPr/>
      </xdr:nvSpPr>
      <xdr:spPr>
        <a:xfrm>
          <a:off x="3175000" y="143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12509</xdr:rowOff>
    </xdr:from>
    <xdr:ext cx="762000" cy="259045"/>
    <xdr:sp macro="" textlink="">
      <xdr:nvSpPr>
        <xdr:cNvPr id="218" name="テキスト ボックス 217"/>
        <xdr:cNvSpPr txBox="1"/>
      </xdr:nvSpPr>
      <xdr:spPr>
        <a:xfrm>
          <a:off x="2844800" y="140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77780</xdr:rowOff>
    </xdr:from>
    <xdr:to>
      <xdr:col>3</xdr:col>
      <xdr:colOff>330200</xdr:colOff>
      <xdr:row>84</xdr:row>
      <xdr:rowOff>7930</xdr:rowOff>
    </xdr:to>
    <xdr:sp macro="" textlink="">
      <xdr:nvSpPr>
        <xdr:cNvPr id="219" name="円/楕円 218"/>
        <xdr:cNvSpPr/>
      </xdr:nvSpPr>
      <xdr:spPr>
        <a:xfrm>
          <a:off x="2286000" y="143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18107</xdr:rowOff>
    </xdr:from>
    <xdr:ext cx="762000" cy="259045"/>
    <xdr:sp macro="" textlink="">
      <xdr:nvSpPr>
        <xdr:cNvPr id="220" name="テキスト ボックス 219"/>
        <xdr:cNvSpPr txBox="1"/>
      </xdr:nvSpPr>
      <xdr:spPr>
        <a:xfrm>
          <a:off x="1955800" y="1407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13610</xdr:rowOff>
    </xdr:from>
    <xdr:to>
      <xdr:col>2</xdr:col>
      <xdr:colOff>127000</xdr:colOff>
      <xdr:row>83</xdr:row>
      <xdr:rowOff>115210</xdr:rowOff>
    </xdr:to>
    <xdr:sp macro="" textlink="">
      <xdr:nvSpPr>
        <xdr:cNvPr id="221" name="円/楕円 220"/>
        <xdr:cNvSpPr/>
      </xdr:nvSpPr>
      <xdr:spPr>
        <a:xfrm>
          <a:off x="1397000" y="142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125387</xdr:rowOff>
    </xdr:from>
    <xdr:ext cx="762000" cy="259045"/>
    <xdr:sp macro="" textlink="">
      <xdr:nvSpPr>
        <xdr:cNvPr id="222" name="テキスト ボックス 221"/>
        <xdr:cNvSpPr txBox="1"/>
      </xdr:nvSpPr>
      <xdr:spPr>
        <a:xfrm>
          <a:off x="1066800" y="140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平成２４年度と平成２５年度を比較すると８．２ポイント減少しているが、これは国家公務員の時限的（平成２３・２４年度）な給与改定特例法による措置期限が切れたことが要因となっている。</a:t>
          </a:r>
          <a:endParaRPr lang="en-US" altLang="ja-JP" sz="105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平成２８年度は、</a:t>
          </a:r>
          <a:r>
            <a:rPr lang="ja-JP" altLang="en-US" sz="1050" b="0" i="0">
              <a:solidFill>
                <a:schemeClr val="dk1"/>
              </a:solidFill>
              <a:latin typeface="+mn-lt"/>
              <a:ea typeface="+mn-ea"/>
              <a:cs typeface="+mn-cs"/>
            </a:rPr>
            <a:t>前年度同の９６．５ポイントで推移しており、</a:t>
          </a:r>
          <a:r>
            <a:rPr lang="ja-JP" altLang="ja-JP" sz="1050" b="0" i="0">
              <a:solidFill>
                <a:schemeClr val="dk1"/>
              </a:solidFill>
              <a:latin typeface="+mn-lt"/>
              <a:ea typeface="+mn-ea"/>
              <a:cs typeface="+mn-cs"/>
            </a:rPr>
            <a:t>平成２６年度比較すると０．１ポイント減少しているが同程度で推移している。</a:t>
          </a:r>
          <a:endParaRPr lang="en-US" altLang="ja-JP" sz="105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人事評価の反映による適正な人事運用により経費の抑制に努めているところだが、今後も見直しを図りより一層の給与の適正化に努める。</a:t>
          </a:r>
          <a:endParaRPr kumimoji="1" lang="ja-JP" altLang="ja-JP" sz="105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86482</xdr:rowOff>
    </xdr:to>
    <xdr:cxnSp macro="">
      <xdr:nvCxnSpPr>
        <xdr:cNvPr id="258" name="直線コネクタ 257"/>
        <xdr:cNvCxnSpPr/>
      </xdr:nvCxnSpPr>
      <xdr:spPr>
        <a:xfrm>
          <a:off x="16179800" y="141453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97971</xdr:rowOff>
    </xdr:to>
    <xdr:cxnSp macro="">
      <xdr:nvCxnSpPr>
        <xdr:cNvPr id="261" name="直線コネクタ 260"/>
        <xdr:cNvCxnSpPr/>
      </xdr:nvCxnSpPr>
      <xdr:spPr>
        <a:xfrm flipV="1">
          <a:off x="15290800" y="141453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83</xdr:row>
      <xdr:rowOff>29936</xdr:rowOff>
    </xdr:to>
    <xdr:cxnSp macro="">
      <xdr:nvCxnSpPr>
        <xdr:cNvPr id="264" name="直線コネクタ 263"/>
        <xdr:cNvCxnSpPr/>
      </xdr:nvCxnSpPr>
      <xdr:spPr>
        <a:xfrm flipV="1">
          <a:off x="14401800" y="141568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114905</xdr:rowOff>
    </xdr:to>
    <xdr:cxnSp macro="">
      <xdr:nvCxnSpPr>
        <xdr:cNvPr id="267" name="直線コネクタ 266"/>
        <xdr:cNvCxnSpPr/>
      </xdr:nvCxnSpPr>
      <xdr:spPr>
        <a:xfrm flipV="1">
          <a:off x="13512800" y="14260286"/>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7" name="円/楕円 276"/>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8"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9" name="円/楕円 278"/>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80" name="テキスト ボックス 279"/>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1" name="円/楕円 280"/>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2" name="テキスト ボックス 281"/>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3" name="円/楕円 28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4" name="テキスト ボックス 283"/>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職員数は、平成２４年度７３５人であったが、平成２７年度は７０４人と３１人削減し４．４％減少した。</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また、人口千人当たり職員数では、</a:t>
          </a:r>
          <a:r>
            <a:rPr kumimoji="1" lang="ja-JP" altLang="ja-JP" sz="1100">
              <a:solidFill>
                <a:schemeClr val="dk1"/>
              </a:solidFill>
              <a:latin typeface="+mn-lt"/>
              <a:ea typeface="+mn-ea"/>
              <a:cs typeface="+mn-cs"/>
            </a:rPr>
            <a:t>平成１８</a:t>
          </a:r>
          <a:r>
            <a:rPr kumimoji="1" lang="ja-JP" altLang="en-US" sz="1100">
              <a:solidFill>
                <a:schemeClr val="dk1"/>
              </a:solidFill>
              <a:latin typeface="+mn-lt"/>
              <a:ea typeface="+mn-ea"/>
              <a:cs typeface="+mn-cs"/>
            </a:rPr>
            <a:t>年</a:t>
          </a:r>
          <a:r>
            <a:rPr kumimoji="1" lang="ja-JP" altLang="ja-JP" sz="1100">
              <a:solidFill>
                <a:schemeClr val="dk1"/>
              </a:solidFill>
              <a:latin typeface="+mn-lt"/>
              <a:ea typeface="+mn-ea"/>
              <a:cs typeface="+mn-cs"/>
            </a:rPr>
            <a:t>の合併</a:t>
          </a:r>
          <a:r>
            <a:rPr kumimoji="1" lang="ja-JP" altLang="en-US" sz="1100">
              <a:solidFill>
                <a:schemeClr val="dk1"/>
              </a:solidFill>
              <a:latin typeface="+mn-lt"/>
              <a:ea typeface="+mn-ea"/>
              <a:cs typeface="+mn-cs"/>
            </a:rPr>
            <a:t>で</a:t>
          </a:r>
          <a:r>
            <a:rPr kumimoji="1" lang="ja-JP" altLang="ja-JP" sz="1100">
              <a:solidFill>
                <a:schemeClr val="dk1"/>
              </a:solidFill>
              <a:latin typeface="+mn-lt"/>
              <a:ea typeface="+mn-ea"/>
              <a:cs typeface="+mn-cs"/>
            </a:rPr>
            <a:t>広域消防が市の行政機関となったことなどにより、</a:t>
          </a:r>
          <a:r>
            <a:rPr kumimoji="1" lang="ja-JP" altLang="en-US" sz="1050">
              <a:latin typeface="ＭＳ Ｐゴシック"/>
            </a:rPr>
            <a:t>平成２４年度</a:t>
          </a:r>
          <a:r>
            <a:rPr kumimoji="1" lang="ja-JP" altLang="ja-JP" sz="1100">
              <a:solidFill>
                <a:schemeClr val="dk1"/>
              </a:solidFill>
              <a:latin typeface="+mn-lt"/>
              <a:ea typeface="+mn-ea"/>
              <a:cs typeface="+mn-cs"/>
            </a:rPr>
            <a:t>類似団体平均値を上回る</a:t>
          </a:r>
          <a:r>
            <a:rPr kumimoji="1" lang="ja-JP" altLang="en-US" sz="1050">
              <a:latin typeface="ＭＳ Ｐゴシック"/>
            </a:rPr>
            <a:t>７．９１人だったが、平成２８年度には７．７７人で０．１４ポイント減少となった。</a:t>
          </a:r>
        </a:p>
        <a:p>
          <a:r>
            <a:rPr kumimoji="1" lang="ja-JP" altLang="en-US" sz="1050">
              <a:latin typeface="ＭＳ Ｐゴシック"/>
            </a:rPr>
            <a:t>　今後とも民間の活用など効率的な行政運営により、行政分野ごとの適正な定員管理に努める。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22860</xdr:rowOff>
    </xdr:to>
    <xdr:cxnSp macro="">
      <xdr:nvCxnSpPr>
        <xdr:cNvPr id="323" name="直線コネクタ 322"/>
        <xdr:cNvCxnSpPr/>
      </xdr:nvCxnSpPr>
      <xdr:spPr>
        <a:xfrm>
          <a:off x="16179800" y="1048016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21711</xdr:rowOff>
    </xdr:from>
    <xdr:to>
      <xdr:col>23</xdr:col>
      <xdr:colOff>406400</xdr:colOff>
      <xdr:row>61</xdr:row>
      <xdr:rowOff>28605</xdr:rowOff>
    </xdr:to>
    <xdr:cxnSp macro="">
      <xdr:nvCxnSpPr>
        <xdr:cNvPr id="326" name="直線コネクタ 325"/>
        <xdr:cNvCxnSpPr/>
      </xdr:nvCxnSpPr>
      <xdr:spPr>
        <a:xfrm flipV="1">
          <a:off x="15290800" y="1048016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28605</xdr:rowOff>
    </xdr:from>
    <xdr:to>
      <xdr:col>22</xdr:col>
      <xdr:colOff>203200</xdr:colOff>
      <xdr:row>61</xdr:row>
      <xdr:rowOff>40096</xdr:rowOff>
    </xdr:to>
    <xdr:cxnSp macro="">
      <xdr:nvCxnSpPr>
        <xdr:cNvPr id="329" name="直線コネクタ 328"/>
        <xdr:cNvCxnSpPr/>
      </xdr:nvCxnSpPr>
      <xdr:spPr>
        <a:xfrm flipV="1">
          <a:off x="14401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40096</xdr:rowOff>
    </xdr:to>
    <xdr:cxnSp macro="">
      <xdr:nvCxnSpPr>
        <xdr:cNvPr id="332" name="直線コネクタ 331"/>
        <xdr:cNvCxnSpPr/>
      </xdr:nvCxnSpPr>
      <xdr:spPr>
        <a:xfrm>
          <a:off x="13512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42" name="円/楕円 341"/>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43"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142361</xdr:rowOff>
    </xdr:from>
    <xdr:to>
      <xdr:col>23</xdr:col>
      <xdr:colOff>457200</xdr:colOff>
      <xdr:row>61</xdr:row>
      <xdr:rowOff>72511</xdr:rowOff>
    </xdr:to>
    <xdr:sp macro="" textlink="">
      <xdr:nvSpPr>
        <xdr:cNvPr id="344" name="円/楕円 343"/>
        <xdr:cNvSpPr/>
      </xdr:nvSpPr>
      <xdr:spPr>
        <a:xfrm>
          <a:off x="16129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82688</xdr:rowOff>
    </xdr:from>
    <xdr:ext cx="736600" cy="259045"/>
    <xdr:sp macro="" textlink="">
      <xdr:nvSpPr>
        <xdr:cNvPr id="345" name="テキスト ボックス 344"/>
        <xdr:cNvSpPr txBox="1"/>
      </xdr:nvSpPr>
      <xdr:spPr>
        <a:xfrm>
          <a:off x="15798800" y="1019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149255</xdr:rowOff>
    </xdr:from>
    <xdr:to>
      <xdr:col>22</xdr:col>
      <xdr:colOff>254000</xdr:colOff>
      <xdr:row>61</xdr:row>
      <xdr:rowOff>79405</xdr:rowOff>
    </xdr:to>
    <xdr:sp macro="" textlink="">
      <xdr:nvSpPr>
        <xdr:cNvPr id="346" name="円/楕円 345"/>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64182</xdr:rowOff>
    </xdr:from>
    <xdr:ext cx="762000" cy="259045"/>
    <xdr:sp macro="" textlink="">
      <xdr:nvSpPr>
        <xdr:cNvPr id="347" name="テキスト ボックス 346"/>
        <xdr:cNvSpPr txBox="1"/>
      </xdr:nvSpPr>
      <xdr:spPr>
        <a:xfrm>
          <a:off x="14909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8" name="円/楕円 347"/>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75673</xdr:rowOff>
    </xdr:from>
    <xdr:ext cx="762000" cy="259045"/>
    <xdr:sp macro="" textlink="">
      <xdr:nvSpPr>
        <xdr:cNvPr id="349" name="テキスト ボックス 348"/>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50" name="円/楕円 349"/>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74523</xdr:rowOff>
    </xdr:from>
    <xdr:ext cx="762000" cy="259045"/>
    <xdr:sp macro="" textlink="">
      <xdr:nvSpPr>
        <xdr:cNvPr id="351" name="テキスト ボックス 350"/>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b="0" i="0">
              <a:solidFill>
                <a:schemeClr val="dk1"/>
              </a:solidFill>
              <a:latin typeface="+mn-lt"/>
              <a:ea typeface="+mn-ea"/>
              <a:cs typeface="+mn-cs"/>
            </a:rPr>
            <a:t>　実質公債費比率は、平成２４年度算定で</a:t>
          </a:r>
          <a:r>
            <a:rPr lang="ja-JP" altLang="en-US" sz="1050" b="0" i="0">
              <a:solidFill>
                <a:schemeClr val="dk1"/>
              </a:solidFill>
              <a:latin typeface="+mn-lt"/>
              <a:ea typeface="+mn-ea"/>
              <a:cs typeface="+mn-cs"/>
            </a:rPr>
            <a:t>１０．３</a:t>
          </a:r>
          <a:r>
            <a:rPr lang="ja-JP" altLang="ja-JP" sz="1050" b="0" i="0">
              <a:solidFill>
                <a:schemeClr val="dk1"/>
              </a:solidFill>
              <a:latin typeface="+mn-lt"/>
              <a:ea typeface="+mn-ea"/>
              <a:cs typeface="+mn-cs"/>
            </a:rPr>
            <a:t>％だったが</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平成２８年度は</a:t>
          </a:r>
          <a:r>
            <a:rPr lang="ja-JP" altLang="en-US" sz="1050" b="0" i="0">
              <a:solidFill>
                <a:schemeClr val="dk1"/>
              </a:solidFill>
              <a:latin typeface="+mn-lt"/>
              <a:ea typeface="+mn-ea"/>
              <a:cs typeface="+mn-cs"/>
            </a:rPr>
            <a:t>８．８</a:t>
          </a:r>
          <a:r>
            <a:rPr lang="ja-JP" altLang="ja-JP" sz="1050" b="0" i="0">
              <a:solidFill>
                <a:schemeClr val="dk1"/>
              </a:solidFill>
              <a:latin typeface="+mn-lt"/>
              <a:ea typeface="+mn-ea"/>
              <a:cs typeface="+mn-cs"/>
            </a:rPr>
            <a:t>％と５年間で</a:t>
          </a:r>
          <a:r>
            <a:rPr lang="ja-JP" altLang="en-US" sz="1050" b="0" i="0">
              <a:solidFill>
                <a:schemeClr val="dk1"/>
              </a:solidFill>
              <a:latin typeface="+mn-lt"/>
              <a:ea typeface="+mn-ea"/>
              <a:cs typeface="+mn-cs"/>
            </a:rPr>
            <a:t>１．５ポイント</a:t>
          </a:r>
          <a:r>
            <a:rPr lang="ja-JP" altLang="ja-JP" sz="1050" b="0" i="0">
              <a:solidFill>
                <a:schemeClr val="dk1"/>
              </a:solidFill>
              <a:latin typeface="+mn-lt"/>
              <a:ea typeface="+mn-ea"/>
              <a:cs typeface="+mn-cs"/>
            </a:rPr>
            <a:t>低下している。</a:t>
          </a:r>
          <a:endParaRPr lang="en-US" altLang="ja-JP" sz="105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b="0" i="0">
              <a:solidFill>
                <a:schemeClr val="dk1"/>
              </a:solidFill>
              <a:latin typeface="+mn-lt"/>
              <a:ea typeface="+mn-ea"/>
              <a:cs typeface="+mn-cs"/>
            </a:rPr>
            <a:t>　平成２８年度は、</a:t>
          </a:r>
          <a:r>
            <a:rPr lang="ja-JP" altLang="en-US" sz="1050" b="0" i="0">
              <a:solidFill>
                <a:schemeClr val="dk1"/>
              </a:solidFill>
              <a:latin typeface="+mn-lt"/>
              <a:ea typeface="+mn-ea"/>
              <a:cs typeface="+mn-cs"/>
            </a:rPr>
            <a:t>合併特例債・臨時財政対策債の償還金増に伴う公債費算入額の増、標準税収入額等の増により</a:t>
          </a:r>
          <a:r>
            <a:rPr lang="ja-JP" altLang="ja-JP" sz="1050" b="0" i="0">
              <a:solidFill>
                <a:schemeClr val="dk1"/>
              </a:solidFill>
              <a:latin typeface="+mn-lt"/>
              <a:ea typeface="+mn-ea"/>
              <a:cs typeface="+mn-cs"/>
            </a:rPr>
            <a:t>、前年度に比べて</a:t>
          </a:r>
          <a:r>
            <a:rPr lang="ja-JP" altLang="en-US" sz="1050" b="0" i="0">
              <a:solidFill>
                <a:schemeClr val="dk1"/>
              </a:solidFill>
              <a:latin typeface="+mn-lt"/>
              <a:ea typeface="+mn-ea"/>
              <a:cs typeface="+mn-cs"/>
            </a:rPr>
            <a:t>０</a:t>
          </a:r>
          <a:r>
            <a:rPr lang="ja-JP" altLang="ja-JP" sz="1050" b="0" i="0">
              <a:solidFill>
                <a:schemeClr val="dk1"/>
              </a:solidFill>
              <a:latin typeface="+mn-lt"/>
              <a:ea typeface="+mn-ea"/>
              <a:cs typeface="+mn-cs"/>
            </a:rPr>
            <a:t>．</a:t>
          </a:r>
          <a:r>
            <a:rPr lang="ja-JP" altLang="en-US" sz="1050" b="0" i="0">
              <a:solidFill>
                <a:schemeClr val="dk1"/>
              </a:solidFill>
              <a:latin typeface="+mn-lt"/>
              <a:ea typeface="+mn-ea"/>
              <a:cs typeface="+mn-cs"/>
            </a:rPr>
            <a:t>４ポイント</a:t>
          </a:r>
          <a:r>
            <a:rPr lang="ja-JP" altLang="ja-JP" sz="1050" b="0" i="0">
              <a:solidFill>
                <a:schemeClr val="dk1"/>
              </a:solidFill>
              <a:latin typeface="+mn-lt"/>
              <a:ea typeface="+mn-ea"/>
              <a:cs typeface="+mn-cs"/>
            </a:rPr>
            <a:t>低下している。</a:t>
          </a:r>
          <a:endParaRPr lang="en-US" altLang="ja-JP" sz="105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今後は、臨時財政対策債の発行や合併特例債等の活用を進めることにより、償還額は増するものの交付税算入率が高いことから、実質公債費比率の減少が予想されるが、普通会計を始め公営企業会計等も含め、事業の選択と集中を進め、適正な地方債の発行に努める。</a:t>
          </a:r>
          <a:endParaRPr kumimoji="1" lang="ja-JP" altLang="ja-JP" sz="105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119634</xdr:rowOff>
    </xdr:to>
    <xdr:cxnSp macro="">
      <xdr:nvCxnSpPr>
        <xdr:cNvPr id="383" name="直線コネクタ 382"/>
        <xdr:cNvCxnSpPr/>
      </xdr:nvCxnSpPr>
      <xdr:spPr>
        <a:xfrm flipV="1">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148590</xdr:rowOff>
    </xdr:to>
    <xdr:cxnSp macro="">
      <xdr:nvCxnSpPr>
        <xdr:cNvPr id="386" name="直線コネクタ 385"/>
        <xdr:cNvCxnSpPr/>
      </xdr:nvCxnSpPr>
      <xdr:spPr>
        <a:xfrm flipV="1">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15748</xdr:rowOff>
    </xdr:to>
    <xdr:cxnSp macro="">
      <xdr:nvCxnSpPr>
        <xdr:cNvPr id="389" name="直線コネクタ 388"/>
        <xdr:cNvCxnSpPr/>
      </xdr:nvCxnSpPr>
      <xdr:spPr>
        <a:xfrm flipV="1">
          <a:off x="14401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54356</xdr:rowOff>
    </xdr:to>
    <xdr:cxnSp macro="">
      <xdr:nvCxnSpPr>
        <xdr:cNvPr id="392" name="直線コネクタ 391"/>
        <xdr:cNvCxnSpPr/>
      </xdr:nvCxnSpPr>
      <xdr:spPr>
        <a:xfrm flipV="1">
          <a:off x="13512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402" name="円/楕円 401"/>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403"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4" name="円/楕円 403"/>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05" name="テキスト ボックス 404"/>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6" name="円/楕円 405"/>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7" name="テキスト ボックス 40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8" name="円/楕円 40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409" name="テキスト ボックス 408"/>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10" name="円/楕円 40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411" name="テキスト ボックス 410"/>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a:solidFill>
                <a:schemeClr val="dk1"/>
              </a:solidFill>
              <a:latin typeface="+mn-lt"/>
              <a:ea typeface="+mn-ea"/>
              <a:cs typeface="+mn-cs"/>
            </a:rPr>
            <a:t>　将来負担比率は、平成２４年度算定で</a:t>
          </a:r>
          <a:r>
            <a:rPr lang="ja-JP" altLang="en-US" sz="1050" b="0" i="0">
              <a:solidFill>
                <a:schemeClr val="dk1"/>
              </a:solidFill>
              <a:latin typeface="+mn-lt"/>
              <a:ea typeface="+mn-ea"/>
              <a:cs typeface="+mn-cs"/>
            </a:rPr>
            <a:t>５８．９％</a:t>
          </a:r>
          <a:r>
            <a:rPr lang="ja-JP" altLang="ja-JP" sz="1050" b="0" i="0">
              <a:solidFill>
                <a:schemeClr val="dk1"/>
              </a:solidFill>
              <a:latin typeface="+mn-lt"/>
              <a:ea typeface="+mn-ea"/>
              <a:cs typeface="+mn-cs"/>
            </a:rPr>
            <a:t>だったが</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平成２８年度は</a:t>
          </a:r>
          <a:r>
            <a:rPr lang="ja-JP" altLang="en-US" sz="1050" b="0" i="0">
              <a:solidFill>
                <a:schemeClr val="dk1"/>
              </a:solidFill>
              <a:latin typeface="+mn-lt"/>
              <a:ea typeface="+mn-ea"/>
              <a:cs typeface="+mn-cs"/>
            </a:rPr>
            <a:t>１９．９％</a:t>
          </a:r>
          <a:r>
            <a:rPr lang="ja-JP" altLang="ja-JP" sz="1050" b="0" i="0">
              <a:solidFill>
                <a:schemeClr val="dk1"/>
              </a:solidFill>
              <a:latin typeface="+mn-lt"/>
              <a:ea typeface="+mn-ea"/>
              <a:cs typeface="+mn-cs"/>
            </a:rPr>
            <a:t>と５年間で</a:t>
          </a:r>
          <a:r>
            <a:rPr lang="ja-JP" altLang="en-US" sz="1050" b="0" i="0">
              <a:solidFill>
                <a:schemeClr val="dk1"/>
              </a:solidFill>
              <a:latin typeface="+mn-lt"/>
              <a:ea typeface="+mn-ea"/>
              <a:cs typeface="+mn-cs"/>
            </a:rPr>
            <a:t>３９．０％</a:t>
          </a:r>
          <a:r>
            <a:rPr lang="ja-JP" altLang="ja-JP" sz="1050" b="0" i="0">
              <a:solidFill>
                <a:schemeClr val="dk1"/>
              </a:solidFill>
              <a:latin typeface="+mn-lt"/>
              <a:ea typeface="+mn-ea"/>
              <a:cs typeface="+mn-cs"/>
            </a:rPr>
            <a:t>低下している。</a:t>
          </a:r>
          <a:endParaRPr lang="en-US" altLang="ja-JP" sz="1050" b="0" i="0">
            <a:solidFill>
              <a:schemeClr val="dk1"/>
            </a:solidFill>
            <a:latin typeface="+mn-lt"/>
            <a:ea typeface="+mn-ea"/>
            <a:cs typeface="+mn-cs"/>
          </a:endParaRPr>
        </a:p>
        <a:p>
          <a:r>
            <a:rPr lang="ja-JP" altLang="en-US" sz="1050" b="0" i="0">
              <a:solidFill>
                <a:schemeClr val="dk1"/>
              </a:solidFill>
              <a:latin typeface="+mn-lt"/>
              <a:ea typeface="+mn-ea"/>
              <a:cs typeface="+mn-cs"/>
            </a:rPr>
            <a:t>　</a:t>
          </a:r>
          <a:r>
            <a:rPr lang="ja-JP" altLang="ja-JP" sz="1050" b="0" i="0">
              <a:solidFill>
                <a:schemeClr val="dk1"/>
              </a:solidFill>
              <a:latin typeface="+mn-lt"/>
              <a:ea typeface="+mn-ea"/>
              <a:cs typeface="+mn-cs"/>
            </a:rPr>
            <a:t>平成２８年度は、算出式の分子</a:t>
          </a:r>
          <a:r>
            <a:rPr lang="ja-JP" altLang="en-US" sz="1050" b="0" i="0">
              <a:solidFill>
                <a:schemeClr val="dk1"/>
              </a:solidFill>
              <a:latin typeface="+mn-lt"/>
              <a:ea typeface="+mn-ea"/>
              <a:cs typeface="+mn-cs"/>
            </a:rPr>
            <a:t>となる数値で、水道事業・農業集落排水事業</a:t>
          </a:r>
          <a:r>
            <a:rPr lang="ja-JP" altLang="ja-JP" sz="1050" b="0" i="0">
              <a:solidFill>
                <a:schemeClr val="dk1"/>
              </a:solidFill>
              <a:latin typeface="+mn-lt"/>
              <a:ea typeface="+mn-ea"/>
              <a:cs typeface="+mn-cs"/>
            </a:rPr>
            <a:t>の</a:t>
          </a:r>
          <a:r>
            <a:rPr lang="ja-JP" altLang="en-US" sz="1050" b="0" i="0">
              <a:solidFill>
                <a:schemeClr val="dk1"/>
              </a:solidFill>
              <a:latin typeface="+mn-lt"/>
              <a:ea typeface="+mn-ea"/>
              <a:cs typeface="+mn-cs"/>
            </a:rPr>
            <a:t>地方債現在高減少による繰入見込額の減、</a:t>
          </a:r>
          <a:r>
            <a:rPr lang="ja-JP" altLang="ja-JP" sz="1050" b="0" i="0">
              <a:solidFill>
                <a:schemeClr val="dk1"/>
              </a:solidFill>
              <a:latin typeface="+mn-lt"/>
              <a:ea typeface="+mn-ea"/>
              <a:cs typeface="+mn-cs"/>
            </a:rPr>
            <a:t>分</a:t>
          </a:r>
          <a:r>
            <a:rPr lang="ja-JP" altLang="en-US" sz="1050" b="0" i="0">
              <a:solidFill>
                <a:schemeClr val="dk1"/>
              </a:solidFill>
              <a:latin typeface="+mn-lt"/>
              <a:ea typeface="+mn-ea"/>
              <a:cs typeface="+mn-cs"/>
            </a:rPr>
            <a:t>母</a:t>
          </a:r>
          <a:r>
            <a:rPr lang="ja-JP" altLang="ja-JP" sz="1050" b="0" i="0">
              <a:solidFill>
                <a:schemeClr val="dk1"/>
              </a:solidFill>
              <a:latin typeface="+mn-lt"/>
              <a:ea typeface="+mn-ea"/>
              <a:cs typeface="+mn-cs"/>
            </a:rPr>
            <a:t>となる数値</a:t>
          </a:r>
          <a:r>
            <a:rPr lang="ja-JP" altLang="en-US" sz="1050" b="0" i="0">
              <a:solidFill>
                <a:schemeClr val="dk1"/>
              </a:solidFill>
              <a:latin typeface="+mn-lt"/>
              <a:ea typeface="+mn-ea"/>
              <a:cs typeface="+mn-cs"/>
            </a:rPr>
            <a:t>で、固定資産税・地方消費税交付金の増による標準税収入額等の増により、</a:t>
          </a:r>
          <a:r>
            <a:rPr lang="ja-JP" altLang="ja-JP" sz="1050" b="0" i="0">
              <a:solidFill>
                <a:schemeClr val="dk1"/>
              </a:solidFill>
              <a:latin typeface="+mn-lt"/>
              <a:ea typeface="+mn-ea"/>
              <a:cs typeface="+mn-cs"/>
            </a:rPr>
            <a:t>前年度に比べて２．９</a:t>
          </a:r>
          <a:r>
            <a:rPr lang="ja-JP" altLang="en-US" sz="1050" b="0" i="0">
              <a:solidFill>
                <a:schemeClr val="dk1"/>
              </a:solidFill>
              <a:latin typeface="+mn-lt"/>
              <a:ea typeface="+mn-ea"/>
              <a:cs typeface="+mn-cs"/>
            </a:rPr>
            <a:t>％</a:t>
          </a:r>
          <a:r>
            <a:rPr lang="ja-JP" altLang="ja-JP" sz="1050" b="0" i="0">
              <a:solidFill>
                <a:schemeClr val="dk1"/>
              </a:solidFill>
              <a:latin typeface="+mn-lt"/>
              <a:ea typeface="+mn-ea"/>
              <a:cs typeface="+mn-cs"/>
            </a:rPr>
            <a:t>低下している。</a:t>
          </a:r>
          <a:r>
            <a:rPr lang="ja-JP" altLang="en-US" sz="1050" b="0" i="0">
              <a:solidFill>
                <a:schemeClr val="dk1"/>
              </a:solidFill>
              <a:latin typeface="+mn-lt"/>
              <a:ea typeface="+mn-ea"/>
              <a:cs typeface="+mn-cs"/>
            </a:rPr>
            <a:t>また、</a:t>
          </a:r>
          <a:r>
            <a:rPr lang="ja-JP" altLang="ja-JP" sz="1050" b="0" i="0">
              <a:solidFill>
                <a:schemeClr val="dk1"/>
              </a:solidFill>
              <a:latin typeface="+mn-lt"/>
              <a:ea typeface="+mn-ea"/>
              <a:cs typeface="+mn-cs"/>
            </a:rPr>
            <a:t>類似団体平均値と比較して、平成２７年度は１６．２</a:t>
          </a:r>
          <a:r>
            <a:rPr lang="ja-JP" altLang="en-US" sz="1050" b="0" i="0">
              <a:solidFill>
                <a:schemeClr val="dk1"/>
              </a:solidFill>
              <a:latin typeface="+mn-lt"/>
              <a:ea typeface="+mn-ea"/>
              <a:cs typeface="+mn-cs"/>
            </a:rPr>
            <a:t>％、平成２８年度も１２．６％</a:t>
          </a:r>
          <a:r>
            <a:rPr lang="ja-JP" altLang="ja-JP" sz="1050" b="0" i="0">
              <a:solidFill>
                <a:schemeClr val="dk1"/>
              </a:solidFill>
              <a:latin typeface="+mn-lt"/>
              <a:ea typeface="+mn-ea"/>
              <a:cs typeface="+mn-cs"/>
            </a:rPr>
            <a:t>下回</a:t>
          </a:r>
          <a:r>
            <a:rPr lang="ja-JP" altLang="en-US" sz="1050" b="0" i="0">
              <a:solidFill>
                <a:schemeClr val="dk1"/>
              </a:solidFill>
              <a:latin typeface="+mn-lt"/>
              <a:ea typeface="+mn-ea"/>
              <a:cs typeface="+mn-cs"/>
            </a:rPr>
            <a:t>っており</a:t>
          </a:r>
          <a:r>
            <a:rPr lang="ja-JP" altLang="ja-JP" sz="1050" b="0" i="0">
              <a:solidFill>
                <a:schemeClr val="dk1"/>
              </a:solidFill>
              <a:latin typeface="+mn-lt"/>
              <a:ea typeface="+mn-ea"/>
              <a:cs typeface="+mn-cs"/>
            </a:rPr>
            <a:t>、良好な数値となっている。</a:t>
          </a:r>
          <a:endParaRPr lang="en-US" altLang="ja-JP" sz="1050" b="0" i="0">
            <a:solidFill>
              <a:schemeClr val="dk1"/>
            </a:solidFill>
            <a:latin typeface="+mn-lt"/>
            <a:ea typeface="+mn-ea"/>
            <a:cs typeface="+mn-cs"/>
          </a:endParaRPr>
        </a:p>
        <a:p>
          <a:r>
            <a:rPr lang="ja-JP" altLang="en-US" sz="1050" b="0" i="0">
              <a:solidFill>
                <a:schemeClr val="dk1"/>
              </a:solidFill>
              <a:latin typeface="+mn-lt"/>
              <a:ea typeface="+mn-ea"/>
              <a:cs typeface="+mn-cs"/>
            </a:rPr>
            <a:t>　今後</a:t>
          </a:r>
          <a:r>
            <a:rPr lang="ja-JP" altLang="ja-JP" sz="1050" b="0" i="0">
              <a:solidFill>
                <a:schemeClr val="dk1"/>
              </a:solidFill>
              <a:latin typeface="+mn-lt"/>
              <a:ea typeface="+mn-ea"/>
              <a:cs typeface="+mn-cs"/>
            </a:rPr>
            <a:t>、地方債現在高の増や、特定目的基金の取り崩しによる充当可能基金現在高の減少が見込まれるため、将来負担を少しでも軽減するよう、普通会計はもとより、公営企業会計さらには一部事務組合等の事業についても総点検を実施し、財政の健全化を図る。</a:t>
          </a:r>
          <a:endParaRPr kumimoji="1" lang="ja-JP" altLang="ja-JP" sz="105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130429</xdr:rowOff>
    </xdr:from>
    <xdr:to>
      <xdr:col>24</xdr:col>
      <xdr:colOff>558800</xdr:colOff>
      <xdr:row>14</xdr:row>
      <xdr:rowOff>153755</xdr:rowOff>
    </xdr:to>
    <xdr:cxnSp macro="">
      <xdr:nvCxnSpPr>
        <xdr:cNvPr id="445" name="直線コネクタ 444"/>
        <xdr:cNvCxnSpPr/>
      </xdr:nvCxnSpPr>
      <xdr:spPr>
        <a:xfrm flipV="1">
          <a:off x="16179800" y="2530729"/>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153755</xdr:rowOff>
    </xdr:from>
    <xdr:to>
      <xdr:col>23</xdr:col>
      <xdr:colOff>406400</xdr:colOff>
      <xdr:row>15</xdr:row>
      <xdr:rowOff>82042</xdr:rowOff>
    </xdr:to>
    <xdr:cxnSp macro="">
      <xdr:nvCxnSpPr>
        <xdr:cNvPr id="448" name="直線コネクタ 447"/>
        <xdr:cNvCxnSpPr/>
      </xdr:nvCxnSpPr>
      <xdr:spPr>
        <a:xfrm flipV="1">
          <a:off x="15290800" y="2554055"/>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82042</xdr:rowOff>
    </xdr:from>
    <xdr:to>
      <xdr:col>22</xdr:col>
      <xdr:colOff>203200</xdr:colOff>
      <xdr:row>16</xdr:row>
      <xdr:rowOff>1482</xdr:rowOff>
    </xdr:to>
    <xdr:cxnSp macro="">
      <xdr:nvCxnSpPr>
        <xdr:cNvPr id="451" name="直線コネクタ 450"/>
        <xdr:cNvCxnSpPr/>
      </xdr:nvCxnSpPr>
      <xdr:spPr>
        <a:xfrm flipV="1">
          <a:off x="14401800" y="2653792"/>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1482</xdr:rowOff>
    </xdr:from>
    <xdr:to>
      <xdr:col>21</xdr:col>
      <xdr:colOff>0</xdr:colOff>
      <xdr:row>16</xdr:row>
      <xdr:rowOff>101219</xdr:rowOff>
    </xdr:to>
    <xdr:cxnSp macro="">
      <xdr:nvCxnSpPr>
        <xdr:cNvPr id="454" name="直線コネクタ 453"/>
        <xdr:cNvCxnSpPr/>
      </xdr:nvCxnSpPr>
      <xdr:spPr>
        <a:xfrm flipV="1">
          <a:off x="13512800" y="2744682"/>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79629</xdr:rowOff>
    </xdr:from>
    <xdr:to>
      <xdr:col>24</xdr:col>
      <xdr:colOff>609600</xdr:colOff>
      <xdr:row>15</xdr:row>
      <xdr:rowOff>9779</xdr:rowOff>
    </xdr:to>
    <xdr:sp macro="" textlink="">
      <xdr:nvSpPr>
        <xdr:cNvPr id="464" name="円/楕円 463"/>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96156</xdr:rowOff>
    </xdr:from>
    <xdr:ext cx="762000" cy="259045"/>
    <xdr:sp macro="" textlink="">
      <xdr:nvSpPr>
        <xdr:cNvPr id="465" name="将来負担の状況該当値テキスト"/>
        <xdr:cNvSpPr txBox="1"/>
      </xdr:nvSpPr>
      <xdr:spPr>
        <a:xfrm>
          <a:off x="17106900" y="23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102955</xdr:rowOff>
    </xdr:from>
    <xdr:to>
      <xdr:col>23</xdr:col>
      <xdr:colOff>457200</xdr:colOff>
      <xdr:row>15</xdr:row>
      <xdr:rowOff>33105</xdr:rowOff>
    </xdr:to>
    <xdr:sp macro="" textlink="">
      <xdr:nvSpPr>
        <xdr:cNvPr id="466" name="円/楕円 465"/>
        <xdr:cNvSpPr/>
      </xdr:nvSpPr>
      <xdr:spPr>
        <a:xfrm>
          <a:off x="16129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43282</xdr:rowOff>
    </xdr:from>
    <xdr:ext cx="736600" cy="259045"/>
    <xdr:sp macro="" textlink="">
      <xdr:nvSpPr>
        <xdr:cNvPr id="467" name="テキスト ボックス 466"/>
        <xdr:cNvSpPr txBox="1"/>
      </xdr:nvSpPr>
      <xdr:spPr>
        <a:xfrm>
          <a:off x="15798800" y="227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31242</xdr:rowOff>
    </xdr:from>
    <xdr:to>
      <xdr:col>22</xdr:col>
      <xdr:colOff>254000</xdr:colOff>
      <xdr:row>15</xdr:row>
      <xdr:rowOff>132842</xdr:rowOff>
    </xdr:to>
    <xdr:sp macro="" textlink="">
      <xdr:nvSpPr>
        <xdr:cNvPr id="468" name="円/楕円 467"/>
        <xdr:cNvSpPr/>
      </xdr:nvSpPr>
      <xdr:spPr>
        <a:xfrm>
          <a:off x="15240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143019</xdr:rowOff>
    </xdr:from>
    <xdr:ext cx="762000" cy="259045"/>
    <xdr:sp macro="" textlink="">
      <xdr:nvSpPr>
        <xdr:cNvPr id="469" name="テキスト ボックス 468"/>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122132</xdr:rowOff>
    </xdr:from>
    <xdr:to>
      <xdr:col>21</xdr:col>
      <xdr:colOff>50800</xdr:colOff>
      <xdr:row>16</xdr:row>
      <xdr:rowOff>52282</xdr:rowOff>
    </xdr:to>
    <xdr:sp macro="" textlink="">
      <xdr:nvSpPr>
        <xdr:cNvPr id="470" name="円/楕円 469"/>
        <xdr:cNvSpPr/>
      </xdr:nvSpPr>
      <xdr:spPr>
        <a:xfrm>
          <a:off x="14351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62459</xdr:rowOff>
    </xdr:from>
    <xdr:ext cx="762000" cy="259045"/>
    <xdr:sp macro="" textlink="">
      <xdr:nvSpPr>
        <xdr:cNvPr id="471" name="テキスト ボックス 470"/>
        <xdr:cNvSpPr txBox="1"/>
      </xdr:nvSpPr>
      <xdr:spPr>
        <a:xfrm>
          <a:off x="14020800" y="24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50419</xdr:rowOff>
    </xdr:from>
    <xdr:to>
      <xdr:col>19</xdr:col>
      <xdr:colOff>533400</xdr:colOff>
      <xdr:row>16</xdr:row>
      <xdr:rowOff>152019</xdr:rowOff>
    </xdr:to>
    <xdr:sp macro="" textlink="">
      <xdr:nvSpPr>
        <xdr:cNvPr id="472" name="円/楕円 471"/>
        <xdr:cNvSpPr/>
      </xdr:nvSpPr>
      <xdr:spPr>
        <a:xfrm>
          <a:off x="13462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136796</xdr:rowOff>
    </xdr:from>
    <xdr:ext cx="762000" cy="259045"/>
    <xdr:sp macro="" textlink="">
      <xdr:nvSpPr>
        <xdr:cNvPr id="473" name="テキスト ボックス 472"/>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　類似団体平均値を</a:t>
          </a:r>
          <a:r>
            <a:rPr lang="ja-JP" altLang="en-US" sz="1100" b="0" i="0">
              <a:solidFill>
                <a:schemeClr val="dk1"/>
              </a:solidFill>
              <a:latin typeface="+mn-lt"/>
              <a:ea typeface="+mn-ea"/>
              <a:cs typeface="+mn-cs"/>
            </a:rPr>
            <a:t>上</a:t>
          </a:r>
          <a:r>
            <a:rPr lang="ja-JP" altLang="ja-JP" sz="1100" b="0" i="0">
              <a:solidFill>
                <a:schemeClr val="dk1"/>
              </a:solidFill>
              <a:latin typeface="+mn-lt"/>
              <a:ea typeface="+mn-ea"/>
              <a:cs typeface="+mn-cs"/>
            </a:rPr>
            <a:t>回っている要因として、合併により広域消防が市の行政機関となったこと</a:t>
          </a:r>
          <a:r>
            <a:rPr lang="ja-JP" altLang="en-US" sz="1100" b="0" i="0">
              <a:solidFill>
                <a:schemeClr val="dk1"/>
              </a:solidFill>
              <a:latin typeface="+mn-lt"/>
              <a:ea typeface="+mn-ea"/>
              <a:cs typeface="+mn-cs"/>
            </a:rPr>
            <a:t>、県内類似団体９団体のうち４団体が支給されている地域手当が３％支給されていることなど</a:t>
          </a:r>
          <a:r>
            <a:rPr lang="ja-JP" altLang="ja-JP" sz="1100" b="0" i="0">
              <a:solidFill>
                <a:schemeClr val="dk1"/>
              </a:solidFill>
              <a:latin typeface="+mn-lt"/>
              <a:ea typeface="+mn-ea"/>
              <a:cs typeface="+mn-cs"/>
            </a:rPr>
            <a:t>が挙げられる。</a:t>
          </a:r>
          <a:endParaRPr lang="en-US" altLang="ja-JP" sz="110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今年度の人口１，０００人当たりの職員数は７．７</a:t>
          </a:r>
          <a:r>
            <a:rPr lang="ja-JP" altLang="en-US" sz="1100" b="0" i="0">
              <a:solidFill>
                <a:schemeClr val="dk1"/>
              </a:solidFill>
              <a:latin typeface="+mn-lt"/>
              <a:ea typeface="+mn-ea"/>
              <a:cs typeface="+mn-cs"/>
            </a:rPr>
            <a:t>７</a:t>
          </a:r>
          <a:r>
            <a:rPr lang="ja-JP" altLang="ja-JP" sz="1100" b="0" i="0">
              <a:solidFill>
                <a:schemeClr val="dk1"/>
              </a:solidFill>
              <a:latin typeface="+mn-lt"/>
              <a:ea typeface="+mn-ea"/>
              <a:cs typeface="+mn-cs"/>
            </a:rPr>
            <a:t>人</a:t>
          </a:r>
          <a:r>
            <a:rPr lang="ja-JP" altLang="en-US" sz="1100" b="0" i="0">
              <a:solidFill>
                <a:schemeClr val="dk1"/>
              </a:solidFill>
              <a:latin typeface="+mn-lt"/>
              <a:ea typeface="+mn-ea"/>
              <a:cs typeface="+mn-cs"/>
            </a:rPr>
            <a:t>と、前年度比</a:t>
          </a:r>
          <a:r>
            <a:rPr lang="ja-JP" altLang="ja-JP" sz="1100" b="0" i="0">
              <a:solidFill>
                <a:schemeClr val="dk1"/>
              </a:solidFill>
              <a:latin typeface="+mn-lt"/>
              <a:ea typeface="+mn-ea"/>
              <a:cs typeface="+mn-cs"/>
            </a:rPr>
            <a:t>０．０</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人</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とな</a:t>
          </a:r>
          <a:r>
            <a:rPr lang="ja-JP" altLang="en-US" sz="1100" b="0" i="0">
              <a:solidFill>
                <a:schemeClr val="dk1"/>
              </a:solidFill>
              <a:latin typeface="+mn-lt"/>
              <a:ea typeface="+mn-ea"/>
              <a:cs typeface="+mn-cs"/>
            </a:rPr>
            <a:t>ったが、</a:t>
          </a:r>
          <a:r>
            <a:rPr lang="ja-JP" altLang="ja-JP" sz="1100" b="0" i="0">
              <a:solidFill>
                <a:schemeClr val="dk1"/>
              </a:solidFill>
              <a:latin typeface="+mn-lt"/>
              <a:ea typeface="+mn-ea"/>
              <a:cs typeface="+mn-cs"/>
            </a:rPr>
            <a:t>類似団体平均値</a:t>
          </a:r>
          <a:r>
            <a:rPr lang="ja-JP" altLang="en-US" sz="1100" b="0" i="0">
              <a:solidFill>
                <a:schemeClr val="dk1"/>
              </a:solidFill>
              <a:latin typeface="+mn-lt"/>
              <a:ea typeface="+mn-ea"/>
              <a:cs typeface="+mn-cs"/>
            </a:rPr>
            <a:t>８．２１</a:t>
          </a:r>
          <a:r>
            <a:rPr lang="ja-JP" altLang="ja-JP" sz="1100" b="0" i="0">
              <a:solidFill>
                <a:schemeClr val="dk1"/>
              </a:solidFill>
              <a:latin typeface="+mn-lt"/>
              <a:ea typeface="+mn-ea"/>
              <a:cs typeface="+mn-cs"/>
            </a:rPr>
            <a:t>人を０．</a:t>
          </a:r>
          <a:r>
            <a:rPr lang="ja-JP" altLang="en-US" sz="1100" b="0" i="0">
              <a:solidFill>
                <a:schemeClr val="dk1"/>
              </a:solidFill>
              <a:latin typeface="+mn-lt"/>
              <a:ea typeface="+mn-ea"/>
              <a:cs typeface="+mn-cs"/>
            </a:rPr>
            <a:t>４４</a:t>
          </a:r>
          <a:r>
            <a:rPr lang="ja-JP" altLang="ja-JP" sz="1100" b="0" i="0">
              <a:solidFill>
                <a:schemeClr val="dk1"/>
              </a:solidFill>
              <a:latin typeface="+mn-lt"/>
              <a:ea typeface="+mn-ea"/>
              <a:cs typeface="+mn-cs"/>
            </a:rPr>
            <a:t>人下回っている。</a:t>
          </a:r>
          <a:endParaRPr lang="en-US" altLang="ja-JP" sz="110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退職者補充のための新規職員の採用抑制や事業の民間委託等の実施など今後も適正な人員管理により人件費の削減に努める。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130810</xdr:rowOff>
    </xdr:to>
    <xdr:cxnSp macro="">
      <xdr:nvCxnSpPr>
        <xdr:cNvPr id="66" name="直線コネクタ 65"/>
        <xdr:cNvCxnSpPr/>
      </xdr:nvCxnSpPr>
      <xdr:spPr>
        <a:xfrm flipV="1">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27940</xdr:rowOff>
    </xdr:to>
    <xdr:cxnSp macro="">
      <xdr:nvCxnSpPr>
        <xdr:cNvPr id="69" name="直線コネクタ 68"/>
        <xdr:cNvCxnSpPr/>
      </xdr:nvCxnSpPr>
      <xdr:spPr>
        <a:xfrm flipV="1">
          <a:off x="3098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27940</xdr:rowOff>
    </xdr:to>
    <xdr:cxnSp macro="">
      <xdr:nvCxnSpPr>
        <xdr:cNvPr id="72" name="直線コネクタ 71"/>
        <xdr:cNvCxnSpPr/>
      </xdr:nvCxnSpPr>
      <xdr:spPr>
        <a:xfrm>
          <a:off x="2209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111760</xdr:rowOff>
    </xdr:to>
    <xdr:cxnSp macro="">
      <xdr:nvCxnSpPr>
        <xdr:cNvPr id="75" name="直線コネクタ 74"/>
        <xdr:cNvCxnSpPr/>
      </xdr:nvCxnSpPr>
      <xdr:spPr>
        <a:xfrm flipV="1">
          <a:off x="1320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lang="ja-JP" altLang="ja-JP" sz="1100" b="0" i="0">
              <a:solidFill>
                <a:schemeClr val="dk1"/>
              </a:solidFill>
              <a:latin typeface="+mn-lt"/>
              <a:ea typeface="+mn-ea"/>
              <a:cs typeface="+mn-cs"/>
            </a:rPr>
            <a:t>　平成２４年度</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類似団体平均値</a:t>
          </a:r>
          <a:r>
            <a:rPr lang="ja-JP" altLang="en-US" sz="1100" b="0" i="0">
              <a:solidFill>
                <a:schemeClr val="dk1"/>
              </a:solidFill>
              <a:latin typeface="+mn-lt"/>
              <a:ea typeface="+mn-ea"/>
              <a:cs typeface="+mn-cs"/>
            </a:rPr>
            <a:t>と同程度であったが、</a:t>
          </a:r>
          <a:r>
            <a:rPr kumimoji="1" lang="ja-JP" altLang="ja-JP" sz="1100">
              <a:solidFill>
                <a:schemeClr val="dk1"/>
              </a:solidFill>
              <a:latin typeface="+mn-lt"/>
              <a:ea typeface="+mn-ea"/>
              <a:cs typeface="+mn-cs"/>
            </a:rPr>
            <a:t>専門性の高い業務の委託や、既存業務の外部委託等によ</a:t>
          </a:r>
          <a:r>
            <a:rPr kumimoji="1" lang="ja-JP" altLang="en-US" sz="1100">
              <a:solidFill>
                <a:schemeClr val="dk1"/>
              </a:solidFill>
              <a:latin typeface="+mn-lt"/>
              <a:ea typeface="+mn-ea"/>
              <a:cs typeface="+mn-cs"/>
            </a:rPr>
            <a:t>り年々増加傾向にある。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平成２８年度は、</a:t>
          </a:r>
          <a:r>
            <a:rPr kumimoji="1" lang="ja-JP" altLang="ja-JP" sz="1100">
              <a:solidFill>
                <a:schemeClr val="dk1"/>
              </a:solidFill>
              <a:latin typeface="+mn-lt"/>
              <a:ea typeface="+mn-ea"/>
              <a:cs typeface="+mn-cs"/>
            </a:rPr>
            <a:t>かさまこども園開園に伴う運営管理事業の増や</a:t>
          </a:r>
          <a:r>
            <a:rPr kumimoji="1" lang="ja-JP" altLang="en-US" sz="1100">
              <a:solidFill>
                <a:schemeClr val="dk1"/>
              </a:solidFill>
              <a:latin typeface="+mn-lt"/>
              <a:ea typeface="+mn-ea"/>
              <a:cs typeface="+mn-cs"/>
            </a:rPr>
            <a:t>指定管理による</a:t>
          </a:r>
          <a:r>
            <a:rPr kumimoji="1" lang="ja-JP" altLang="ja-JP" sz="1100">
              <a:solidFill>
                <a:schemeClr val="dk1"/>
              </a:solidFill>
              <a:latin typeface="+mn-lt"/>
              <a:ea typeface="+mn-ea"/>
              <a:cs typeface="+mn-cs"/>
            </a:rPr>
            <a:t>地域交流センターともべの関連事業費が増額</a:t>
          </a:r>
          <a:r>
            <a:rPr kumimoji="1" lang="ja-JP" altLang="en-US" sz="1100">
              <a:solidFill>
                <a:schemeClr val="dk1"/>
              </a:solidFill>
              <a:latin typeface="+mn-lt"/>
              <a:ea typeface="+mn-ea"/>
              <a:cs typeface="+mn-cs"/>
            </a:rPr>
            <a:t>したこと</a:t>
          </a:r>
          <a:r>
            <a:rPr kumimoji="1" lang="ja-JP" altLang="ja-JP" sz="1100">
              <a:solidFill>
                <a:schemeClr val="dk1"/>
              </a:solidFill>
              <a:latin typeface="+mn-lt"/>
              <a:ea typeface="+mn-ea"/>
              <a:cs typeface="+mn-cs"/>
            </a:rPr>
            <a:t>などにより、前年度比０．</a:t>
          </a:r>
          <a:r>
            <a:rPr kumimoji="1" lang="ja-JP" altLang="en-US" sz="1100">
              <a:solidFill>
                <a:schemeClr val="dk1"/>
              </a:solidFill>
              <a:latin typeface="+mn-lt"/>
              <a:ea typeface="+mn-ea"/>
              <a:cs typeface="+mn-cs"/>
            </a:rPr>
            <a:t>６ポイント</a:t>
          </a:r>
          <a:r>
            <a:rPr kumimoji="1" lang="ja-JP" altLang="ja-JP" sz="1100">
              <a:solidFill>
                <a:schemeClr val="dk1"/>
              </a:solidFill>
              <a:latin typeface="+mn-lt"/>
              <a:ea typeface="+mn-ea"/>
              <a:cs typeface="+mn-cs"/>
            </a:rPr>
            <a:t>増</a:t>
          </a:r>
          <a:r>
            <a:rPr kumimoji="1" lang="ja-JP" altLang="en-US" sz="1100">
              <a:solidFill>
                <a:schemeClr val="dk1"/>
              </a:solidFill>
              <a:latin typeface="+mn-lt"/>
              <a:ea typeface="+mn-ea"/>
              <a:cs typeface="+mn-cs"/>
            </a:rPr>
            <a:t>の１５．５％</a:t>
          </a:r>
          <a:r>
            <a:rPr kumimoji="1" lang="ja-JP" altLang="ja-JP" sz="1100">
              <a:solidFill>
                <a:schemeClr val="dk1"/>
              </a:solidFill>
              <a:latin typeface="+mn-lt"/>
              <a:ea typeface="+mn-ea"/>
              <a:cs typeface="+mn-cs"/>
            </a:rPr>
            <a:t>と</a:t>
          </a:r>
          <a:r>
            <a:rPr lang="ja-JP" altLang="ja-JP" sz="1100" b="0" i="0">
              <a:solidFill>
                <a:schemeClr val="dk1"/>
              </a:solidFill>
              <a:latin typeface="+mn-lt"/>
              <a:ea typeface="+mn-ea"/>
              <a:cs typeface="+mn-cs"/>
            </a:rPr>
            <a:t>類似団体平均値</a:t>
          </a:r>
          <a:r>
            <a:rPr lang="ja-JP" altLang="en-US" sz="1100" b="0" i="0">
              <a:solidFill>
                <a:schemeClr val="dk1"/>
              </a:solidFill>
              <a:latin typeface="+mn-lt"/>
              <a:ea typeface="+mn-ea"/>
              <a:cs typeface="+mn-cs"/>
            </a:rPr>
            <a:t>を１．６ポイント上回っている</a:t>
          </a:r>
          <a:r>
            <a:rPr kumimoji="1" lang="ja-JP" altLang="ja-JP" sz="1100">
              <a:solidFill>
                <a:schemeClr val="dk1"/>
              </a:solidFill>
              <a:latin typeface="+mn-lt"/>
              <a:ea typeface="+mn-ea"/>
              <a:cs typeface="+mn-cs"/>
            </a:rPr>
            <a:t>。</a:t>
          </a:r>
          <a:endParaRPr lang="ja-JP" altLang="ja-JP"/>
        </a:p>
        <a:p>
          <a:r>
            <a:rPr kumimoji="1" lang="ja-JP" altLang="en-US" sz="1100">
              <a:latin typeface="ＭＳ Ｐゴシック"/>
            </a:rPr>
            <a:t>　今後も委託料の増や施設の老朽化に伴う管理運営費の増など、物件費の増加が予想されるが、長期的な視点から必要性等を検証し、抑制に努める。</a:t>
          </a:r>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71483</xdr:rowOff>
    </xdr:from>
    <xdr:to>
      <xdr:col>24</xdr:col>
      <xdr:colOff>31750</xdr:colOff>
      <xdr:row>16</xdr:row>
      <xdr:rowOff>110671</xdr:rowOff>
    </xdr:to>
    <xdr:cxnSp macro="">
      <xdr:nvCxnSpPr>
        <xdr:cNvPr id="129" name="直線コネクタ 128"/>
        <xdr:cNvCxnSpPr/>
      </xdr:nvCxnSpPr>
      <xdr:spPr>
        <a:xfrm>
          <a:off x="15671800" y="281468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71483</xdr:rowOff>
    </xdr:from>
    <xdr:to>
      <xdr:col>22</xdr:col>
      <xdr:colOff>565150</xdr:colOff>
      <xdr:row>16</xdr:row>
      <xdr:rowOff>97609</xdr:rowOff>
    </xdr:to>
    <xdr:cxnSp macro="">
      <xdr:nvCxnSpPr>
        <xdr:cNvPr id="132" name="直線コネクタ 131"/>
        <xdr:cNvCxnSpPr/>
      </xdr:nvCxnSpPr>
      <xdr:spPr>
        <a:xfrm flipV="1">
          <a:off x="14782800" y="28146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97609</xdr:rowOff>
    </xdr:to>
    <xdr:cxnSp macro="">
      <xdr:nvCxnSpPr>
        <xdr:cNvPr id="135" name="直線コネクタ 134"/>
        <xdr:cNvCxnSpPr/>
      </xdr:nvCxnSpPr>
      <xdr:spPr>
        <a:xfrm>
          <a:off x="13893800" y="28016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58420</xdr:rowOff>
    </xdr:to>
    <xdr:cxnSp macro="">
      <xdr:nvCxnSpPr>
        <xdr:cNvPr id="138" name="直線コネクタ 137"/>
        <xdr:cNvCxnSpPr/>
      </xdr:nvCxnSpPr>
      <xdr:spPr>
        <a:xfrm>
          <a:off x="13004800" y="2749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20683</xdr:rowOff>
    </xdr:from>
    <xdr:to>
      <xdr:col>22</xdr:col>
      <xdr:colOff>615950</xdr:colOff>
      <xdr:row>16</xdr:row>
      <xdr:rowOff>122283</xdr:rowOff>
    </xdr:to>
    <xdr:sp macro="" textlink="">
      <xdr:nvSpPr>
        <xdr:cNvPr id="150" name="円/楕円 149"/>
        <xdr:cNvSpPr/>
      </xdr:nvSpPr>
      <xdr:spPr>
        <a:xfrm>
          <a:off x="15621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107060</xdr:rowOff>
    </xdr:from>
    <xdr:ext cx="736600" cy="259045"/>
    <xdr:sp macro="" textlink="">
      <xdr:nvSpPr>
        <xdr:cNvPr id="151" name="テキスト ボックス 150"/>
        <xdr:cNvSpPr txBox="1"/>
      </xdr:nvSpPr>
      <xdr:spPr>
        <a:xfrm>
          <a:off x="15290800" y="285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46809</xdr:rowOff>
    </xdr:from>
    <xdr:to>
      <xdr:col>21</xdr:col>
      <xdr:colOff>412750</xdr:colOff>
      <xdr:row>16</xdr:row>
      <xdr:rowOff>148409</xdr:rowOff>
    </xdr:to>
    <xdr:sp macro="" textlink="">
      <xdr:nvSpPr>
        <xdr:cNvPr id="152" name="円/楕円 151"/>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53" name="テキスト ボックス 152"/>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4" name="円/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126819</xdr:rowOff>
    </xdr:from>
    <xdr:to>
      <xdr:col>19</xdr:col>
      <xdr:colOff>6350</xdr:colOff>
      <xdr:row>16</xdr:row>
      <xdr:rowOff>56969</xdr:rowOff>
    </xdr:to>
    <xdr:sp macro="" textlink="">
      <xdr:nvSpPr>
        <xdr:cNvPr id="156" name="円/楕円 155"/>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41746</xdr:rowOff>
    </xdr:from>
    <xdr:ext cx="762000" cy="259045"/>
    <xdr:sp macro="" textlink="">
      <xdr:nvSpPr>
        <xdr:cNvPr id="157" name="テキスト ボックス 156"/>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latin typeface="+mn-lt"/>
              <a:ea typeface="+mn-ea"/>
              <a:cs typeface="+mn-cs"/>
            </a:rPr>
            <a:t>　平成２</a:t>
          </a:r>
          <a:r>
            <a:rPr lang="ja-JP" altLang="en-US" sz="1100" b="0" i="0">
              <a:solidFill>
                <a:schemeClr val="dk1"/>
              </a:solidFill>
              <a:latin typeface="+mn-lt"/>
              <a:ea typeface="+mn-ea"/>
              <a:cs typeface="+mn-cs"/>
            </a:rPr>
            <a:t>４</a:t>
          </a:r>
          <a:r>
            <a:rPr lang="ja-JP" altLang="ja-JP" sz="1100" b="0" i="0">
              <a:solidFill>
                <a:schemeClr val="dk1"/>
              </a:solidFill>
              <a:latin typeface="+mn-lt"/>
              <a:ea typeface="+mn-ea"/>
              <a:cs typeface="+mn-cs"/>
            </a:rPr>
            <a:t>年度から平成２７年度</a:t>
          </a:r>
          <a:r>
            <a:rPr lang="ja-JP" altLang="en-US" sz="1100" b="0" i="0">
              <a:solidFill>
                <a:schemeClr val="dk1"/>
              </a:solidFill>
              <a:latin typeface="+mn-lt"/>
              <a:ea typeface="+mn-ea"/>
              <a:cs typeface="+mn-cs"/>
            </a:rPr>
            <a:t>まで</a:t>
          </a:r>
          <a:r>
            <a:rPr lang="ja-JP" altLang="ja-JP" sz="1100" b="0" i="0">
              <a:solidFill>
                <a:schemeClr val="dk1"/>
              </a:solidFill>
              <a:latin typeface="+mn-lt"/>
              <a:ea typeface="+mn-ea"/>
              <a:cs typeface="+mn-cs"/>
            </a:rPr>
            <a:t>は</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類似団体平均値より</a:t>
          </a:r>
          <a:r>
            <a:rPr lang="ja-JP" altLang="en-US" sz="1100" b="0" i="0">
              <a:solidFill>
                <a:schemeClr val="dk1"/>
              </a:solidFill>
              <a:latin typeface="+mn-lt"/>
              <a:ea typeface="+mn-ea"/>
              <a:cs typeface="+mn-cs"/>
            </a:rPr>
            <a:t>２ポイント前後低い水準で推移していたが、</a:t>
          </a:r>
          <a:r>
            <a:rPr lang="ja-JP" altLang="ja-JP" sz="1100" b="0" i="0">
              <a:solidFill>
                <a:schemeClr val="dk1"/>
              </a:solidFill>
              <a:latin typeface="+mn-lt"/>
              <a:ea typeface="+mn-ea"/>
              <a:cs typeface="+mn-cs"/>
            </a:rPr>
            <a:t>平成２</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年度は</a:t>
          </a:r>
          <a:r>
            <a:rPr kumimoji="1" lang="ja-JP" altLang="ja-JP" sz="1100">
              <a:solidFill>
                <a:schemeClr val="dk1"/>
              </a:solidFill>
              <a:latin typeface="+mn-lt"/>
              <a:ea typeface="+mn-ea"/>
              <a:cs typeface="+mn-cs"/>
            </a:rPr>
            <a:t>認定こども園運営事業を補助費から扶助費に修正したこと</a:t>
          </a:r>
          <a:r>
            <a:rPr kumimoji="1" lang="ja-JP" altLang="en-US" sz="1100">
              <a:solidFill>
                <a:schemeClr val="dk1"/>
              </a:solidFill>
              <a:latin typeface="+mn-lt"/>
              <a:ea typeface="+mn-ea"/>
              <a:cs typeface="+mn-cs"/>
            </a:rPr>
            <a:t>や</a:t>
          </a:r>
          <a:r>
            <a:rPr lang="ja-JP" altLang="ja-JP" sz="1100" b="0" i="0">
              <a:solidFill>
                <a:schemeClr val="dk1"/>
              </a:solidFill>
              <a:latin typeface="+mn-lt"/>
              <a:ea typeface="+mn-ea"/>
              <a:cs typeface="+mn-cs"/>
            </a:rPr>
            <a:t>障害者自立支援給付費</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生活保護費の伸び等に</a:t>
          </a:r>
          <a:r>
            <a:rPr lang="ja-JP" altLang="en-US" sz="1100" b="0" i="0">
              <a:solidFill>
                <a:schemeClr val="dk1"/>
              </a:solidFill>
              <a:latin typeface="+mn-lt"/>
              <a:ea typeface="+mn-ea"/>
              <a:cs typeface="+mn-cs"/>
            </a:rPr>
            <a:t>伴い、</a:t>
          </a:r>
          <a:r>
            <a:rPr lang="ja-JP" altLang="ja-JP" sz="1100" b="0" i="0">
              <a:solidFill>
                <a:schemeClr val="dk1"/>
              </a:solidFill>
              <a:latin typeface="+mn-lt"/>
              <a:ea typeface="+mn-ea"/>
              <a:cs typeface="+mn-cs"/>
            </a:rPr>
            <a:t>類似団体平均値</a:t>
          </a:r>
          <a:r>
            <a:rPr lang="ja-JP" altLang="en-US" sz="1100" b="0" i="0">
              <a:solidFill>
                <a:schemeClr val="dk1"/>
              </a:solidFill>
              <a:latin typeface="+mn-lt"/>
              <a:ea typeface="+mn-ea"/>
              <a:cs typeface="+mn-cs"/>
            </a:rPr>
            <a:t>より０．３ポイント低い９．８％</a:t>
          </a:r>
          <a:r>
            <a:rPr lang="ja-JP" altLang="ja-JP" sz="1100" b="0" i="0">
              <a:solidFill>
                <a:schemeClr val="dk1"/>
              </a:solidFill>
              <a:latin typeface="+mn-lt"/>
              <a:ea typeface="+mn-ea"/>
              <a:cs typeface="+mn-cs"/>
            </a:rPr>
            <a:t>となっている。</a:t>
          </a:r>
          <a:endParaRPr lang="en-US" altLang="ja-JP" sz="110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扶助費に係る経常収支比率は今後も上昇が見込まれる。単独扶助事業の見直しや、扶助対象者の資格審査の適正化等により扶助費の抑制に努める。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43180</xdr:rowOff>
    </xdr:from>
    <xdr:to>
      <xdr:col>7</xdr:col>
      <xdr:colOff>15875</xdr:colOff>
      <xdr:row>55</xdr:row>
      <xdr:rowOff>16510</xdr:rowOff>
    </xdr:to>
    <xdr:cxnSp macro="">
      <xdr:nvCxnSpPr>
        <xdr:cNvPr id="190" name="直線コネクタ 189"/>
        <xdr:cNvCxnSpPr/>
      </xdr:nvCxnSpPr>
      <xdr:spPr>
        <a:xfrm>
          <a:off x="3987800" y="93014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43180</xdr:rowOff>
    </xdr:from>
    <xdr:to>
      <xdr:col>5</xdr:col>
      <xdr:colOff>549275</xdr:colOff>
      <xdr:row>54</xdr:row>
      <xdr:rowOff>66040</xdr:rowOff>
    </xdr:to>
    <xdr:cxnSp macro="">
      <xdr:nvCxnSpPr>
        <xdr:cNvPr id="193" name="直線コネクタ 192"/>
        <xdr:cNvCxnSpPr/>
      </xdr:nvCxnSpPr>
      <xdr:spPr>
        <a:xfrm flipV="1">
          <a:off x="3098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66040</xdr:rowOff>
    </xdr:to>
    <xdr:cxnSp macro="">
      <xdr:nvCxnSpPr>
        <xdr:cNvPr id="196" name="直線コネクタ 195"/>
        <xdr:cNvCxnSpPr/>
      </xdr:nvCxnSpPr>
      <xdr:spPr>
        <a:xfrm>
          <a:off x="2209800" y="9271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35560</xdr:rowOff>
    </xdr:to>
    <xdr:cxnSp macro="">
      <xdr:nvCxnSpPr>
        <xdr:cNvPr id="199" name="直線コネクタ 198"/>
        <xdr:cNvCxnSpPr/>
      </xdr:nvCxnSpPr>
      <xdr:spPr>
        <a:xfrm flipV="1">
          <a:off x="1320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9" name="円/楕円 208"/>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10"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163830</xdr:rowOff>
    </xdr:from>
    <xdr:to>
      <xdr:col>5</xdr:col>
      <xdr:colOff>600075</xdr:colOff>
      <xdr:row>54</xdr:row>
      <xdr:rowOff>93980</xdr:rowOff>
    </xdr:to>
    <xdr:sp macro="" textlink="">
      <xdr:nvSpPr>
        <xdr:cNvPr id="211" name="円/楕円 210"/>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104157</xdr:rowOff>
    </xdr:from>
    <xdr:ext cx="736600" cy="259045"/>
    <xdr:sp macro="" textlink="">
      <xdr:nvSpPr>
        <xdr:cNvPr id="212" name="テキスト ボックス 211"/>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xdr:rowOff>
    </xdr:from>
    <xdr:to>
      <xdr:col>4</xdr:col>
      <xdr:colOff>396875</xdr:colOff>
      <xdr:row>54</xdr:row>
      <xdr:rowOff>116840</xdr:rowOff>
    </xdr:to>
    <xdr:sp macro="" textlink="">
      <xdr:nvSpPr>
        <xdr:cNvPr id="213" name="円/楕円 212"/>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127017</xdr:rowOff>
    </xdr:from>
    <xdr:ext cx="762000" cy="259045"/>
    <xdr:sp macro="" textlink="">
      <xdr:nvSpPr>
        <xdr:cNvPr id="214" name="テキスト ボックス 213"/>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7" name="円/楕円 216"/>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8" name="テキスト ボックス 217"/>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平成２４年度は</a:t>
          </a:r>
          <a:r>
            <a:rPr lang="ja-JP" altLang="en-US" sz="1100" b="0" i="0">
              <a:solidFill>
                <a:schemeClr val="dk1"/>
              </a:solidFill>
              <a:latin typeface="+mn-lt"/>
              <a:ea typeface="+mn-ea"/>
              <a:cs typeface="+mn-cs"/>
            </a:rPr>
            <a:t>１５．０％であったが、</a:t>
          </a:r>
          <a:r>
            <a:rPr lang="ja-JP" altLang="ja-JP" sz="1100" b="0" i="0">
              <a:solidFill>
                <a:schemeClr val="dk1"/>
              </a:solidFill>
              <a:latin typeface="+mn-lt"/>
              <a:ea typeface="+mn-ea"/>
              <a:cs typeface="+mn-cs"/>
            </a:rPr>
            <a:t>維持補修費</a:t>
          </a:r>
          <a:r>
            <a:rPr lang="ja-JP" altLang="en-US" sz="1100" b="0" i="0">
              <a:solidFill>
                <a:schemeClr val="dk1"/>
              </a:solidFill>
              <a:latin typeface="+mn-lt"/>
              <a:ea typeface="+mn-ea"/>
              <a:cs typeface="+mn-cs"/>
            </a:rPr>
            <a:t>や</a:t>
          </a:r>
          <a:r>
            <a:rPr lang="ja-JP" altLang="ja-JP" sz="1100" b="0" i="0">
              <a:solidFill>
                <a:schemeClr val="dk1"/>
              </a:solidFill>
              <a:latin typeface="+mn-lt"/>
              <a:ea typeface="+mn-ea"/>
              <a:cs typeface="+mn-cs"/>
            </a:rPr>
            <a:t>繰出金の増</a:t>
          </a:r>
          <a:r>
            <a:rPr lang="ja-JP" altLang="en-US" sz="1100" b="0" i="0">
              <a:solidFill>
                <a:schemeClr val="dk1"/>
              </a:solidFill>
              <a:latin typeface="+mn-lt"/>
              <a:ea typeface="+mn-ea"/>
              <a:cs typeface="+mn-cs"/>
            </a:rPr>
            <a:t>などにより</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年々増加傾向にある。</a:t>
          </a:r>
          <a:endParaRPr kumimoji="1" lang="en-US" altLang="ja-JP" sz="1100">
            <a:latin typeface="ＭＳ Ｐゴシック"/>
          </a:endParaRPr>
        </a:p>
        <a:p>
          <a:r>
            <a:rPr kumimoji="1" lang="ja-JP" altLang="ja-JP" sz="1100">
              <a:solidFill>
                <a:schemeClr val="dk1"/>
              </a:solidFill>
              <a:latin typeface="+mn-lt"/>
              <a:ea typeface="+mn-ea"/>
              <a:cs typeface="+mn-cs"/>
            </a:rPr>
            <a:t>　平成２８年度は、</a:t>
          </a:r>
          <a:r>
            <a:rPr kumimoji="1" lang="ja-JP" altLang="en-US" sz="1100">
              <a:solidFill>
                <a:schemeClr val="dk1"/>
              </a:solidFill>
              <a:latin typeface="+mn-lt"/>
              <a:ea typeface="+mn-ea"/>
              <a:cs typeface="+mn-cs"/>
            </a:rPr>
            <a:t>公共下水道事業特別会計繰出金や後期高齢者医療特別会計の療養給付費負担金など</a:t>
          </a:r>
          <a:r>
            <a:rPr kumimoji="1" lang="ja-JP" altLang="ja-JP" sz="1100">
              <a:solidFill>
                <a:schemeClr val="dk1"/>
              </a:solidFill>
              <a:latin typeface="+mn-lt"/>
              <a:ea typeface="+mn-ea"/>
              <a:cs typeface="+mn-cs"/>
            </a:rPr>
            <a:t>特別会計への繰出金が</a:t>
          </a:r>
          <a:r>
            <a:rPr kumimoji="1" lang="ja-JP" altLang="en-US" sz="1100">
              <a:solidFill>
                <a:schemeClr val="dk1"/>
              </a:solidFill>
              <a:latin typeface="+mn-lt"/>
              <a:ea typeface="+mn-ea"/>
              <a:cs typeface="+mn-cs"/>
            </a:rPr>
            <a:t>６８，６０６千円</a:t>
          </a:r>
          <a:r>
            <a:rPr kumimoji="1" lang="ja-JP" altLang="ja-JP" sz="1100">
              <a:solidFill>
                <a:schemeClr val="dk1"/>
              </a:solidFill>
              <a:latin typeface="+mn-lt"/>
              <a:ea typeface="+mn-ea"/>
              <a:cs typeface="+mn-cs"/>
            </a:rPr>
            <a:t>増</a:t>
          </a:r>
          <a:r>
            <a:rPr kumimoji="1" lang="ja-JP" altLang="en-US" sz="1100">
              <a:solidFill>
                <a:schemeClr val="dk1"/>
              </a:solidFill>
              <a:latin typeface="+mn-lt"/>
              <a:ea typeface="+mn-ea"/>
              <a:cs typeface="+mn-cs"/>
            </a:rPr>
            <a:t>したことにより、</a:t>
          </a:r>
          <a:r>
            <a:rPr kumimoji="1" lang="ja-JP" altLang="ja-JP" sz="1100">
              <a:solidFill>
                <a:schemeClr val="dk1"/>
              </a:solidFill>
              <a:latin typeface="+mn-lt"/>
              <a:ea typeface="+mn-ea"/>
              <a:cs typeface="+mn-cs"/>
            </a:rPr>
            <a:t>前年度比０．</a:t>
          </a:r>
          <a:r>
            <a:rPr kumimoji="1" lang="ja-JP" altLang="en-US" sz="1100">
              <a:solidFill>
                <a:schemeClr val="dk1"/>
              </a:solidFill>
              <a:latin typeface="+mn-lt"/>
              <a:ea typeface="+mn-ea"/>
              <a:cs typeface="+mn-cs"/>
            </a:rPr>
            <a:t>５ポイント</a:t>
          </a:r>
          <a:r>
            <a:rPr kumimoji="1" lang="ja-JP" altLang="ja-JP" sz="1100">
              <a:solidFill>
                <a:schemeClr val="dk1"/>
              </a:solidFill>
              <a:latin typeface="+mn-lt"/>
              <a:ea typeface="+mn-ea"/>
              <a:cs typeface="+mn-cs"/>
            </a:rPr>
            <a:t>増の</a:t>
          </a:r>
          <a:r>
            <a:rPr kumimoji="1" lang="ja-JP" altLang="en-US" sz="1100">
              <a:solidFill>
                <a:schemeClr val="dk1"/>
              </a:solidFill>
              <a:latin typeface="+mn-lt"/>
              <a:ea typeface="+mn-ea"/>
              <a:cs typeface="+mn-cs"/>
            </a:rPr>
            <a:t>１７．１</a:t>
          </a:r>
          <a:r>
            <a:rPr kumimoji="1" lang="ja-JP" altLang="ja-JP" sz="1100">
              <a:solidFill>
                <a:schemeClr val="dk1"/>
              </a:solidFill>
              <a:latin typeface="+mn-lt"/>
              <a:ea typeface="+mn-ea"/>
              <a:cs typeface="+mn-cs"/>
            </a:rPr>
            <a:t>％と</a:t>
          </a:r>
          <a:r>
            <a:rPr lang="ja-JP" altLang="ja-JP" sz="1100" b="0" i="0">
              <a:solidFill>
                <a:schemeClr val="dk1"/>
              </a:solidFill>
              <a:latin typeface="+mn-lt"/>
              <a:ea typeface="+mn-ea"/>
              <a:cs typeface="+mn-cs"/>
            </a:rPr>
            <a:t>類似団体平均値を</a:t>
          </a:r>
          <a:r>
            <a:rPr lang="ja-JP" altLang="en-US" sz="1100" b="0" i="0">
              <a:solidFill>
                <a:schemeClr val="dk1"/>
              </a:solidFill>
              <a:latin typeface="+mn-lt"/>
              <a:ea typeface="+mn-ea"/>
              <a:cs typeface="+mn-cs"/>
            </a:rPr>
            <a:t>２．０ポイント</a:t>
          </a:r>
          <a:r>
            <a:rPr lang="ja-JP" altLang="ja-JP" sz="1100" b="0" i="0">
              <a:solidFill>
                <a:schemeClr val="dk1"/>
              </a:solidFill>
              <a:latin typeface="+mn-lt"/>
              <a:ea typeface="+mn-ea"/>
              <a:cs typeface="+mn-cs"/>
            </a:rPr>
            <a:t>上回っている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latin typeface="ＭＳ Ｐゴシック"/>
            </a:rPr>
            <a:t>　繰出金については、</a:t>
          </a:r>
          <a:r>
            <a:rPr kumimoji="1" lang="ja-JP" altLang="ja-JP" sz="1100">
              <a:solidFill>
                <a:schemeClr val="dk1"/>
              </a:solidFill>
              <a:latin typeface="+mn-lt"/>
              <a:ea typeface="+mn-ea"/>
              <a:cs typeface="+mn-cs"/>
            </a:rPr>
            <a:t>今後</a:t>
          </a:r>
          <a:r>
            <a:rPr kumimoji="1" lang="ja-JP" altLang="en-US" sz="1100">
              <a:latin typeface="ＭＳ Ｐゴシック"/>
            </a:rPr>
            <a:t>下水道施設の老朽化に伴う維持管理費が今後増大していくことが見込まれるため、施設管理の適正化に努める。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58420</xdr:rowOff>
    </xdr:to>
    <xdr:cxnSp macro="">
      <xdr:nvCxnSpPr>
        <xdr:cNvPr id="251" name="直線コネクタ 250"/>
        <xdr:cNvCxnSpPr/>
      </xdr:nvCxnSpPr>
      <xdr:spPr>
        <a:xfrm>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20320</xdr:rowOff>
    </xdr:to>
    <xdr:cxnSp macro="">
      <xdr:nvCxnSpPr>
        <xdr:cNvPr id="254" name="直線コネクタ 253"/>
        <xdr:cNvCxnSpPr/>
      </xdr:nvCxnSpPr>
      <xdr:spPr>
        <a:xfrm>
          <a:off x="14782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12700</xdr:rowOff>
    </xdr:to>
    <xdr:cxnSp macro="">
      <xdr:nvCxnSpPr>
        <xdr:cNvPr id="257" name="直線コネクタ 256"/>
        <xdr:cNvCxnSpPr/>
      </xdr:nvCxnSpPr>
      <xdr:spPr>
        <a:xfrm>
          <a:off x="13893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168910</xdr:rowOff>
    </xdr:to>
    <xdr:cxnSp macro="">
      <xdr:nvCxnSpPr>
        <xdr:cNvPr id="260" name="直線コネクタ 259"/>
        <xdr:cNvCxnSpPr/>
      </xdr:nvCxnSpPr>
      <xdr:spPr>
        <a:xfrm>
          <a:off x="13004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2" name="円/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類似団体平均値を下回っている要因として、広域消防を合併により市の行政機関としたことが挙げられる。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平成２８年度は、</a:t>
          </a:r>
          <a:r>
            <a:rPr kumimoji="1" lang="ja-JP" altLang="ja-JP" sz="1100">
              <a:solidFill>
                <a:schemeClr val="dk1"/>
              </a:solidFill>
              <a:latin typeface="+mn-lt"/>
              <a:ea typeface="+mn-ea"/>
              <a:cs typeface="+mn-cs"/>
            </a:rPr>
            <a:t>認定こども園運営事業を補助費から扶助費に修正したことにより大幅な減額となったため前年度比</a:t>
          </a:r>
          <a:r>
            <a:rPr kumimoji="1" lang="ja-JP" altLang="en-US" sz="1100">
              <a:solidFill>
                <a:schemeClr val="dk1"/>
              </a:solidFill>
              <a:latin typeface="+mn-lt"/>
              <a:ea typeface="+mn-ea"/>
              <a:cs typeface="+mn-cs"/>
            </a:rPr>
            <a:t>１．１ポイント減</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．５％と</a:t>
          </a:r>
          <a:r>
            <a:rPr lang="ja-JP" altLang="ja-JP" sz="1100" b="0" i="0">
              <a:solidFill>
                <a:schemeClr val="dk1"/>
              </a:solidFill>
              <a:latin typeface="+mn-lt"/>
              <a:ea typeface="+mn-ea"/>
              <a:cs typeface="+mn-cs"/>
            </a:rPr>
            <a:t>類似団体平均値を</a:t>
          </a:r>
          <a:r>
            <a:rPr lang="ja-JP" altLang="en-US" sz="1100" b="0" i="0">
              <a:solidFill>
                <a:schemeClr val="dk1"/>
              </a:solidFill>
              <a:latin typeface="+mn-lt"/>
              <a:ea typeface="+mn-ea"/>
              <a:cs typeface="+mn-cs"/>
            </a:rPr>
            <a:t>３．３ポイント下</a:t>
          </a:r>
          <a:r>
            <a:rPr lang="ja-JP" altLang="ja-JP" sz="1100" b="0" i="0">
              <a:solidFill>
                <a:schemeClr val="dk1"/>
              </a:solidFill>
              <a:latin typeface="+mn-lt"/>
              <a:ea typeface="+mn-ea"/>
              <a:cs typeface="+mn-cs"/>
            </a:rPr>
            <a:t>回っている</a:t>
          </a:r>
          <a:r>
            <a:rPr kumimoji="1" lang="ja-JP" altLang="ja-JP" sz="1100">
              <a:solidFill>
                <a:schemeClr val="dk1"/>
              </a:solidFill>
              <a:latin typeface="+mn-lt"/>
              <a:ea typeface="+mn-ea"/>
              <a:cs typeface="+mn-cs"/>
            </a:rPr>
            <a:t>。</a:t>
          </a:r>
          <a:endParaRPr kumimoji="1" lang="ja-JP" altLang="en-US" sz="1100">
            <a:latin typeface="ＭＳ Ｐゴシック"/>
          </a:endParaRPr>
        </a:p>
        <a:p>
          <a:r>
            <a:rPr kumimoji="1" lang="ja-JP" altLang="en-US" sz="1100">
              <a:latin typeface="ＭＳ Ｐゴシック"/>
            </a:rPr>
            <a:t>　今後も補助金の見直しを行うなど適正な水準で推移するよう努める。</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41275</xdr:rowOff>
    </xdr:from>
    <xdr:to>
      <xdr:col>24</xdr:col>
      <xdr:colOff>31750</xdr:colOff>
      <xdr:row>36</xdr:row>
      <xdr:rowOff>104140</xdr:rowOff>
    </xdr:to>
    <xdr:cxnSp macro="">
      <xdr:nvCxnSpPr>
        <xdr:cNvPr id="307" name="直線コネクタ 306"/>
        <xdr:cNvCxnSpPr/>
      </xdr:nvCxnSpPr>
      <xdr:spPr>
        <a:xfrm flipV="1">
          <a:off x="15671800" y="62134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75565</xdr:rowOff>
    </xdr:from>
    <xdr:to>
      <xdr:col>22</xdr:col>
      <xdr:colOff>565150</xdr:colOff>
      <xdr:row>36</xdr:row>
      <xdr:rowOff>104140</xdr:rowOff>
    </xdr:to>
    <xdr:cxnSp macro="">
      <xdr:nvCxnSpPr>
        <xdr:cNvPr id="310" name="直線コネクタ 309"/>
        <xdr:cNvCxnSpPr/>
      </xdr:nvCxnSpPr>
      <xdr:spPr>
        <a:xfrm>
          <a:off x="14782800" y="6247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24130</xdr:rowOff>
    </xdr:from>
    <xdr:to>
      <xdr:col>21</xdr:col>
      <xdr:colOff>361950</xdr:colOff>
      <xdr:row>36</xdr:row>
      <xdr:rowOff>75565</xdr:rowOff>
    </xdr:to>
    <xdr:cxnSp macro="">
      <xdr:nvCxnSpPr>
        <xdr:cNvPr id="313" name="直線コネクタ 312"/>
        <xdr:cNvCxnSpPr/>
      </xdr:nvCxnSpPr>
      <xdr:spPr>
        <a:xfrm>
          <a:off x="13893800" y="6196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24130</xdr:rowOff>
    </xdr:from>
    <xdr:to>
      <xdr:col>20</xdr:col>
      <xdr:colOff>158750</xdr:colOff>
      <xdr:row>36</xdr:row>
      <xdr:rowOff>64135</xdr:rowOff>
    </xdr:to>
    <xdr:cxnSp macro="">
      <xdr:nvCxnSpPr>
        <xdr:cNvPr id="316" name="直線コネクタ 315"/>
        <xdr:cNvCxnSpPr/>
      </xdr:nvCxnSpPr>
      <xdr:spPr>
        <a:xfrm flipV="1">
          <a:off x="13004800" y="6196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82550</xdr:colOff>
      <xdr:row>36</xdr:row>
      <xdr:rowOff>92075</xdr:rowOff>
    </xdr:to>
    <xdr:sp macro="" textlink="">
      <xdr:nvSpPr>
        <xdr:cNvPr id="326" name="円/楕円 325"/>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7002</xdr:rowOff>
    </xdr:from>
    <xdr:ext cx="762000" cy="259045"/>
    <xdr:sp macro="" textlink="">
      <xdr:nvSpPr>
        <xdr:cNvPr id="327" name="補助費等該当値テキスト"/>
        <xdr:cNvSpPr txBox="1"/>
      </xdr:nvSpPr>
      <xdr:spPr>
        <a:xfrm>
          <a:off x="16598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24765</xdr:rowOff>
    </xdr:from>
    <xdr:to>
      <xdr:col>21</xdr:col>
      <xdr:colOff>412750</xdr:colOff>
      <xdr:row>36</xdr:row>
      <xdr:rowOff>126365</xdr:rowOff>
    </xdr:to>
    <xdr:sp macro="" textlink="">
      <xdr:nvSpPr>
        <xdr:cNvPr id="330" name="円/楕円 329"/>
        <xdr:cNvSpPr/>
      </xdr:nvSpPr>
      <xdr:spPr>
        <a:xfrm>
          <a:off x="14732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136542</xdr:rowOff>
    </xdr:from>
    <xdr:ext cx="762000" cy="259045"/>
    <xdr:sp macro="" textlink="">
      <xdr:nvSpPr>
        <xdr:cNvPr id="331" name="テキスト ボックス 330"/>
        <xdr:cNvSpPr txBox="1"/>
      </xdr:nvSpPr>
      <xdr:spPr>
        <a:xfrm>
          <a:off x="14401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144780</xdr:rowOff>
    </xdr:from>
    <xdr:to>
      <xdr:col>20</xdr:col>
      <xdr:colOff>209550</xdr:colOff>
      <xdr:row>36</xdr:row>
      <xdr:rowOff>74930</xdr:rowOff>
    </xdr:to>
    <xdr:sp macro="" textlink="">
      <xdr:nvSpPr>
        <xdr:cNvPr id="332" name="円/楕円 331"/>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85107</xdr:rowOff>
    </xdr:from>
    <xdr:ext cx="762000" cy="259045"/>
    <xdr:sp macro="" textlink="">
      <xdr:nvSpPr>
        <xdr:cNvPr id="333" name="テキスト ボックス 332"/>
        <xdr:cNvSpPr txBox="1"/>
      </xdr:nvSpPr>
      <xdr:spPr>
        <a:xfrm>
          <a:off x="13512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xdr:rowOff>
    </xdr:from>
    <xdr:to>
      <xdr:col>19</xdr:col>
      <xdr:colOff>6350</xdr:colOff>
      <xdr:row>36</xdr:row>
      <xdr:rowOff>114935</xdr:rowOff>
    </xdr:to>
    <xdr:sp macro="" textlink="">
      <xdr:nvSpPr>
        <xdr:cNvPr id="334" name="円/楕円 333"/>
        <xdr:cNvSpPr/>
      </xdr:nvSpPr>
      <xdr:spPr>
        <a:xfrm>
          <a:off x="12954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125112</xdr:rowOff>
    </xdr:from>
    <xdr:ext cx="762000" cy="259045"/>
    <xdr:sp macro="" textlink="">
      <xdr:nvSpPr>
        <xdr:cNvPr id="335" name="テキスト ボックス 334"/>
        <xdr:cNvSpPr txBox="1"/>
      </xdr:nvSpPr>
      <xdr:spPr>
        <a:xfrm>
          <a:off x="12623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合併以前の旧３市町において地方債の発行を抑えてきたため、類似団体平均値と比べて低い水準で推移しており、平成２８年度は</a:t>
          </a:r>
          <a:r>
            <a:rPr lang="ja-JP" altLang="ja-JP" sz="1100" b="0" i="0">
              <a:solidFill>
                <a:schemeClr val="dk1"/>
              </a:solidFill>
              <a:latin typeface="+mn-lt"/>
              <a:ea typeface="+mn-ea"/>
              <a:cs typeface="+mn-cs"/>
            </a:rPr>
            <a:t>類似団体平均値より</a:t>
          </a:r>
          <a:r>
            <a:rPr kumimoji="1" lang="ja-JP" altLang="en-US" sz="1100">
              <a:latin typeface="ＭＳ Ｐゴシック"/>
            </a:rPr>
            <a:t>２．６ポイント低い１５．７</a:t>
          </a:r>
          <a:r>
            <a:rPr lang="ja-JP" altLang="ja-JP" sz="1100" b="0" i="0">
              <a:solidFill>
                <a:schemeClr val="dk1"/>
              </a:solidFill>
              <a:latin typeface="+mn-lt"/>
              <a:ea typeface="+mn-ea"/>
              <a:cs typeface="+mn-cs"/>
            </a:rPr>
            <a:t>％となっている。</a:t>
          </a:r>
          <a:endParaRPr kumimoji="1" lang="en-US" altLang="ja-JP" sz="1100">
            <a:latin typeface="ＭＳ Ｐゴシック"/>
          </a:endParaRPr>
        </a:p>
        <a:p>
          <a:r>
            <a:rPr kumimoji="1" lang="ja-JP" altLang="en-US" sz="1100">
              <a:latin typeface="ＭＳ Ｐゴシック"/>
            </a:rPr>
            <a:t>　平成２８年度は、合併特例債の借入額が増加したことに伴う</a:t>
          </a:r>
          <a:r>
            <a:rPr kumimoji="1" lang="ja-JP" altLang="ja-JP" sz="1100">
              <a:solidFill>
                <a:schemeClr val="dk1"/>
              </a:solidFill>
              <a:latin typeface="+mn-lt"/>
              <a:ea typeface="+mn-ea"/>
              <a:cs typeface="+mn-cs"/>
            </a:rPr>
            <a:t>元利償還金の</a:t>
          </a:r>
          <a:r>
            <a:rPr kumimoji="1" lang="ja-JP" altLang="en-US" sz="1100">
              <a:latin typeface="ＭＳ Ｐゴシック"/>
            </a:rPr>
            <a:t>増や繰上償還を行ったことにより、前年度比０．４ポイントの増となっている。</a:t>
          </a:r>
          <a:endParaRPr kumimoji="1" lang="en-US" altLang="ja-JP" sz="1100">
            <a:latin typeface="ＭＳ Ｐゴシック"/>
          </a:endParaRPr>
        </a:p>
        <a:p>
          <a:r>
            <a:rPr kumimoji="1" lang="ja-JP" altLang="en-US" sz="1100">
              <a:latin typeface="ＭＳ Ｐゴシック"/>
            </a:rPr>
            <a:t>　今後も臨時財政対策債や合併特例債の発行如何によっては、公債費に係る経常収支比率の上昇が予想されるため、適正な市債の発行により、毎年度の元利償還金の抑制に努める。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97608</xdr:rowOff>
    </xdr:from>
    <xdr:to>
      <xdr:col>7</xdr:col>
      <xdr:colOff>15875</xdr:colOff>
      <xdr:row>76</xdr:row>
      <xdr:rowOff>123734</xdr:rowOff>
    </xdr:to>
    <xdr:cxnSp macro="">
      <xdr:nvCxnSpPr>
        <xdr:cNvPr id="370" name="直線コネクタ 369"/>
        <xdr:cNvCxnSpPr/>
      </xdr:nvCxnSpPr>
      <xdr:spPr>
        <a:xfrm>
          <a:off x="3987800" y="13127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97608</xdr:rowOff>
    </xdr:from>
    <xdr:to>
      <xdr:col>5</xdr:col>
      <xdr:colOff>549275</xdr:colOff>
      <xdr:row>76</xdr:row>
      <xdr:rowOff>149861</xdr:rowOff>
    </xdr:to>
    <xdr:cxnSp macro="">
      <xdr:nvCxnSpPr>
        <xdr:cNvPr id="373" name="直線コネクタ 372"/>
        <xdr:cNvCxnSpPr/>
      </xdr:nvCxnSpPr>
      <xdr:spPr>
        <a:xfrm flipV="1">
          <a:off x="3098800" y="131278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110671</xdr:rowOff>
    </xdr:from>
    <xdr:to>
      <xdr:col>4</xdr:col>
      <xdr:colOff>346075</xdr:colOff>
      <xdr:row>76</xdr:row>
      <xdr:rowOff>149861</xdr:rowOff>
    </xdr:to>
    <xdr:cxnSp macro="">
      <xdr:nvCxnSpPr>
        <xdr:cNvPr id="376" name="直線コネクタ 375"/>
        <xdr:cNvCxnSpPr/>
      </xdr:nvCxnSpPr>
      <xdr:spPr>
        <a:xfrm>
          <a:off x="2209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51888</xdr:rowOff>
    </xdr:from>
    <xdr:to>
      <xdr:col>3</xdr:col>
      <xdr:colOff>142875</xdr:colOff>
      <xdr:row>76</xdr:row>
      <xdr:rowOff>110671</xdr:rowOff>
    </xdr:to>
    <xdr:cxnSp macro="">
      <xdr:nvCxnSpPr>
        <xdr:cNvPr id="379" name="直線コネクタ 378"/>
        <xdr:cNvCxnSpPr/>
      </xdr:nvCxnSpPr>
      <xdr:spPr>
        <a:xfrm>
          <a:off x="1320800" y="130820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72934</xdr:rowOff>
    </xdr:from>
    <xdr:to>
      <xdr:col>7</xdr:col>
      <xdr:colOff>66675</xdr:colOff>
      <xdr:row>77</xdr:row>
      <xdr:rowOff>3084</xdr:rowOff>
    </xdr:to>
    <xdr:sp macro="" textlink="">
      <xdr:nvSpPr>
        <xdr:cNvPr id="389" name="円/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46808</xdr:rowOff>
    </xdr:from>
    <xdr:to>
      <xdr:col>5</xdr:col>
      <xdr:colOff>600075</xdr:colOff>
      <xdr:row>76</xdr:row>
      <xdr:rowOff>148408</xdr:rowOff>
    </xdr:to>
    <xdr:sp macro="" textlink="">
      <xdr:nvSpPr>
        <xdr:cNvPr id="391" name="円/楕円 390"/>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158586</xdr:rowOff>
    </xdr:from>
    <xdr:ext cx="736600" cy="259045"/>
    <xdr:sp macro="" textlink="">
      <xdr:nvSpPr>
        <xdr:cNvPr id="392" name="テキスト ボックス 391"/>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3" name="円/楕円 39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4" name="テキスト ボックス 39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395" name="円/楕円 394"/>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96" name="テキスト ボックス 395"/>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1088</xdr:rowOff>
    </xdr:from>
    <xdr:to>
      <xdr:col>1</xdr:col>
      <xdr:colOff>676275</xdr:colOff>
      <xdr:row>76</xdr:row>
      <xdr:rowOff>102688</xdr:rowOff>
    </xdr:to>
    <xdr:sp macro="" textlink="">
      <xdr:nvSpPr>
        <xdr:cNvPr id="397" name="円/楕円 396"/>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112865</xdr:rowOff>
    </xdr:from>
    <xdr:ext cx="762000" cy="259045"/>
    <xdr:sp macro="" textlink="">
      <xdr:nvSpPr>
        <xdr:cNvPr id="398" name="テキスト ボックス 397"/>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平成２</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以前</a:t>
          </a:r>
          <a:r>
            <a:rPr lang="ja-JP" altLang="ja-JP" sz="1100" b="0" i="0">
              <a:solidFill>
                <a:schemeClr val="dk1"/>
              </a:solidFill>
              <a:latin typeface="+mn-lt"/>
              <a:ea typeface="+mn-ea"/>
              <a:cs typeface="+mn-cs"/>
            </a:rPr>
            <a:t>は類似団体平均値を下回っていたが、</a:t>
          </a:r>
          <a:r>
            <a:rPr lang="ja-JP" altLang="en-US" sz="1100" b="0" i="0">
              <a:solidFill>
                <a:schemeClr val="dk1"/>
              </a:solidFill>
              <a:latin typeface="+mn-lt"/>
              <a:ea typeface="+mn-ea"/>
              <a:cs typeface="+mn-cs"/>
            </a:rPr>
            <a:t>平成２６年度以降は上回った水準で推移している。</a:t>
          </a:r>
          <a:endParaRPr lang="en-US" altLang="ja-JP" sz="1100" b="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kumimoji="1" lang="ja-JP" altLang="ja-JP" sz="1100">
              <a:solidFill>
                <a:schemeClr val="dk1"/>
              </a:solidFill>
              <a:latin typeface="+mn-lt"/>
              <a:ea typeface="+mn-ea"/>
              <a:cs typeface="+mn-cs"/>
            </a:rPr>
            <a:t>平成２８年度は、</a:t>
          </a:r>
          <a:r>
            <a:rPr lang="ja-JP" altLang="ja-JP" sz="1100" b="0" i="0">
              <a:solidFill>
                <a:schemeClr val="dk1"/>
              </a:solidFill>
              <a:latin typeface="+mn-lt"/>
              <a:ea typeface="+mn-ea"/>
              <a:cs typeface="+mn-cs"/>
            </a:rPr>
            <a:t>補助費</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減少したものの、扶助費や繰出金が増加したため</a:t>
          </a:r>
          <a:r>
            <a:rPr lang="ja-JP" altLang="en-US" sz="1100" b="0" i="0">
              <a:solidFill>
                <a:schemeClr val="dk1"/>
              </a:solidFill>
              <a:latin typeface="+mn-lt"/>
              <a:ea typeface="+mn-ea"/>
              <a:cs typeface="+mn-cs"/>
            </a:rPr>
            <a:t>、</a:t>
          </a:r>
          <a:r>
            <a:rPr kumimoji="1" lang="ja-JP" altLang="ja-JP" sz="1100">
              <a:solidFill>
                <a:schemeClr val="dk1"/>
              </a:solidFill>
              <a:latin typeface="+mn-lt"/>
              <a:ea typeface="+mn-ea"/>
              <a:cs typeface="+mn-cs"/>
            </a:rPr>
            <a:t>前年度比１．</a:t>
          </a:r>
          <a:r>
            <a:rPr kumimoji="1" lang="ja-JP" altLang="en-US" sz="1100">
              <a:solidFill>
                <a:schemeClr val="dk1"/>
              </a:solidFill>
              <a:latin typeface="+mn-lt"/>
              <a:ea typeface="+mn-ea"/>
              <a:cs typeface="+mn-cs"/>
            </a:rPr>
            <a:t>８ポイント増</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７４．６</a:t>
          </a:r>
          <a:r>
            <a:rPr kumimoji="1" lang="ja-JP" altLang="ja-JP" sz="1100">
              <a:solidFill>
                <a:schemeClr val="dk1"/>
              </a:solidFill>
              <a:latin typeface="+mn-lt"/>
              <a:ea typeface="+mn-ea"/>
              <a:cs typeface="+mn-cs"/>
            </a:rPr>
            <a:t>％と</a:t>
          </a:r>
          <a:r>
            <a:rPr lang="ja-JP" altLang="ja-JP" sz="1100" b="0" i="0">
              <a:solidFill>
                <a:schemeClr val="dk1"/>
              </a:solidFill>
              <a:latin typeface="+mn-lt"/>
              <a:ea typeface="+mn-ea"/>
              <a:cs typeface="+mn-cs"/>
            </a:rPr>
            <a:t>類似団体平均値を</a:t>
          </a:r>
          <a:r>
            <a:rPr lang="ja-JP" altLang="en-US" sz="1100" b="0" i="0">
              <a:solidFill>
                <a:schemeClr val="dk1"/>
              </a:solidFill>
              <a:latin typeface="+mn-lt"/>
              <a:ea typeface="+mn-ea"/>
              <a:cs typeface="+mn-cs"/>
            </a:rPr>
            <a:t>２．４ポイント上</a:t>
          </a:r>
          <a:r>
            <a:rPr lang="ja-JP" altLang="ja-JP" sz="1100" b="0" i="0">
              <a:solidFill>
                <a:schemeClr val="dk1"/>
              </a:solidFill>
              <a:latin typeface="+mn-lt"/>
              <a:ea typeface="+mn-ea"/>
              <a:cs typeface="+mn-cs"/>
            </a:rPr>
            <a:t>回っている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今後も全体的な経常経費の抑制に努める。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51563</xdr:rowOff>
    </xdr:to>
    <xdr:cxnSp macro="">
      <xdr:nvCxnSpPr>
        <xdr:cNvPr id="429" name="直線コネクタ 428"/>
        <xdr:cNvCxnSpPr/>
      </xdr:nvCxnSpPr>
      <xdr:spPr>
        <a:xfrm>
          <a:off x="15671800" y="131709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14987</xdr:rowOff>
    </xdr:to>
    <xdr:cxnSp macro="">
      <xdr:nvCxnSpPr>
        <xdr:cNvPr id="432" name="直線コネクタ 431"/>
        <xdr:cNvCxnSpPr/>
      </xdr:nvCxnSpPr>
      <xdr:spPr>
        <a:xfrm flipV="1">
          <a:off x="14782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14987</xdr:rowOff>
    </xdr:to>
    <xdr:cxnSp macro="">
      <xdr:nvCxnSpPr>
        <xdr:cNvPr id="435" name="直線コネクタ 434"/>
        <xdr:cNvCxnSpPr/>
      </xdr:nvCxnSpPr>
      <xdr:spPr>
        <a:xfrm>
          <a:off x="13893800" y="131023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76708</xdr:rowOff>
    </xdr:to>
    <xdr:cxnSp macro="">
      <xdr:nvCxnSpPr>
        <xdr:cNvPr id="438" name="直線コネクタ 437"/>
        <xdr:cNvCxnSpPr/>
      </xdr:nvCxnSpPr>
      <xdr:spPr>
        <a:xfrm flipV="1">
          <a:off x="13004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8" name="円/楕円 447"/>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9"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0" name="円/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1" name="テキスト ボックス 450"/>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2" name="円/楕円 451"/>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3" name="テキスト ボックス 452"/>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4" name="円/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5" name="テキスト ボックス 45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6" name="円/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57" name="テキスト ボックス 456"/>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茨城県笠間市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118700</xdr:rowOff>
    </xdr:from>
    <xdr:to>
      <xdr:col>4</xdr:col>
      <xdr:colOff>1117600</xdr:colOff>
      <xdr:row>17</xdr:row>
      <xdr:rowOff>120235</xdr:rowOff>
    </xdr:to>
    <xdr:cxnSp macro="">
      <xdr:nvCxnSpPr>
        <xdr:cNvPr id="52" name="直線コネクタ 51"/>
        <xdr:cNvCxnSpPr/>
      </xdr:nvCxnSpPr>
      <xdr:spPr bwMode="auto">
        <a:xfrm>
          <a:off x="5003800" y="3080975"/>
          <a:ext cx="6477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118700</xdr:rowOff>
    </xdr:from>
    <xdr:to>
      <xdr:col>4</xdr:col>
      <xdr:colOff>469900</xdr:colOff>
      <xdr:row>17</xdr:row>
      <xdr:rowOff>139829</xdr:rowOff>
    </xdr:to>
    <xdr:cxnSp macro="">
      <xdr:nvCxnSpPr>
        <xdr:cNvPr id="55" name="直線コネクタ 54"/>
        <xdr:cNvCxnSpPr/>
      </xdr:nvCxnSpPr>
      <xdr:spPr bwMode="auto">
        <a:xfrm flipV="1">
          <a:off x="4305300" y="3080975"/>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139829</xdr:rowOff>
    </xdr:from>
    <xdr:to>
      <xdr:col>3</xdr:col>
      <xdr:colOff>904875</xdr:colOff>
      <xdr:row>17</xdr:row>
      <xdr:rowOff>164942</xdr:rowOff>
    </xdr:to>
    <xdr:cxnSp macro="">
      <xdr:nvCxnSpPr>
        <xdr:cNvPr id="58" name="直線コネクタ 57"/>
        <xdr:cNvCxnSpPr/>
      </xdr:nvCxnSpPr>
      <xdr:spPr bwMode="auto">
        <a:xfrm flipV="1">
          <a:off x="3606800" y="3102104"/>
          <a:ext cx="6985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141755</xdr:rowOff>
    </xdr:from>
    <xdr:to>
      <xdr:col>3</xdr:col>
      <xdr:colOff>206375</xdr:colOff>
      <xdr:row>17</xdr:row>
      <xdr:rowOff>164942</xdr:rowOff>
    </xdr:to>
    <xdr:cxnSp macro="">
      <xdr:nvCxnSpPr>
        <xdr:cNvPr id="61" name="直線コネクタ 60"/>
        <xdr:cNvCxnSpPr/>
      </xdr:nvCxnSpPr>
      <xdr:spPr bwMode="auto">
        <a:xfrm>
          <a:off x="2908300" y="3104030"/>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69435</xdr:rowOff>
    </xdr:from>
    <xdr:to>
      <xdr:col>5</xdr:col>
      <xdr:colOff>34925</xdr:colOff>
      <xdr:row>17</xdr:row>
      <xdr:rowOff>171035</xdr:rowOff>
    </xdr:to>
    <xdr:sp macro="" textlink="">
      <xdr:nvSpPr>
        <xdr:cNvPr id="71" name="円/楕円 70"/>
        <xdr:cNvSpPr/>
      </xdr:nvSpPr>
      <xdr:spPr bwMode="auto">
        <a:xfrm>
          <a:off x="5600700" y="303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41512</xdr:rowOff>
    </xdr:from>
    <xdr:ext cx="762000" cy="259045"/>
    <xdr:sp macro="" textlink="">
      <xdr:nvSpPr>
        <xdr:cNvPr id="72" name="人口1人当たり決算額の推移該当値テキスト130"/>
        <xdr:cNvSpPr txBox="1"/>
      </xdr:nvSpPr>
      <xdr:spPr>
        <a:xfrm>
          <a:off x="5740400" y="300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67900</xdr:rowOff>
    </xdr:from>
    <xdr:to>
      <xdr:col>4</xdr:col>
      <xdr:colOff>520700</xdr:colOff>
      <xdr:row>17</xdr:row>
      <xdr:rowOff>169500</xdr:rowOff>
    </xdr:to>
    <xdr:sp macro="" textlink="">
      <xdr:nvSpPr>
        <xdr:cNvPr id="73" name="円/楕円 72"/>
        <xdr:cNvSpPr/>
      </xdr:nvSpPr>
      <xdr:spPr bwMode="auto">
        <a:xfrm>
          <a:off x="4953000" y="303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154277</xdr:rowOff>
    </xdr:from>
    <xdr:ext cx="736600" cy="259045"/>
    <xdr:sp macro="" textlink="">
      <xdr:nvSpPr>
        <xdr:cNvPr id="74" name="テキスト ボックス 73"/>
        <xdr:cNvSpPr txBox="1"/>
      </xdr:nvSpPr>
      <xdr:spPr>
        <a:xfrm>
          <a:off x="4622800" y="31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89029</xdr:rowOff>
    </xdr:from>
    <xdr:to>
      <xdr:col>3</xdr:col>
      <xdr:colOff>955675</xdr:colOff>
      <xdr:row>18</xdr:row>
      <xdr:rowOff>19179</xdr:rowOff>
    </xdr:to>
    <xdr:sp macro="" textlink="">
      <xdr:nvSpPr>
        <xdr:cNvPr id="75" name="円/楕円 74"/>
        <xdr:cNvSpPr/>
      </xdr:nvSpPr>
      <xdr:spPr bwMode="auto">
        <a:xfrm>
          <a:off x="4254500" y="3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3956</xdr:rowOff>
    </xdr:from>
    <xdr:ext cx="762000" cy="259045"/>
    <xdr:sp macro="" textlink="">
      <xdr:nvSpPr>
        <xdr:cNvPr id="76" name="テキスト ボックス 75"/>
        <xdr:cNvSpPr txBox="1"/>
      </xdr:nvSpPr>
      <xdr:spPr>
        <a:xfrm>
          <a:off x="3924300" y="31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114142</xdr:rowOff>
    </xdr:from>
    <xdr:to>
      <xdr:col>3</xdr:col>
      <xdr:colOff>257175</xdr:colOff>
      <xdr:row>18</xdr:row>
      <xdr:rowOff>44292</xdr:rowOff>
    </xdr:to>
    <xdr:sp macro="" textlink="">
      <xdr:nvSpPr>
        <xdr:cNvPr id="77" name="円/楕円 76"/>
        <xdr:cNvSpPr/>
      </xdr:nvSpPr>
      <xdr:spPr bwMode="auto">
        <a:xfrm>
          <a:off x="3556000" y="307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29069</xdr:rowOff>
    </xdr:from>
    <xdr:ext cx="762000" cy="259045"/>
    <xdr:sp macro="" textlink="">
      <xdr:nvSpPr>
        <xdr:cNvPr id="78" name="テキスト ボックス 77"/>
        <xdr:cNvSpPr txBox="1"/>
      </xdr:nvSpPr>
      <xdr:spPr>
        <a:xfrm>
          <a:off x="3225800" y="31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90955</xdr:rowOff>
    </xdr:from>
    <xdr:to>
      <xdr:col>2</xdr:col>
      <xdr:colOff>692150</xdr:colOff>
      <xdr:row>18</xdr:row>
      <xdr:rowOff>21105</xdr:rowOff>
    </xdr:to>
    <xdr:sp macro="" textlink="">
      <xdr:nvSpPr>
        <xdr:cNvPr id="79" name="円/楕円 78"/>
        <xdr:cNvSpPr/>
      </xdr:nvSpPr>
      <xdr:spPr bwMode="auto">
        <a:xfrm>
          <a:off x="2857500" y="30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5882</xdr:rowOff>
    </xdr:from>
    <xdr:ext cx="762000" cy="259045"/>
    <xdr:sp macro="" textlink="">
      <xdr:nvSpPr>
        <xdr:cNvPr id="80" name="テキスト ボックス 79"/>
        <xdr:cNvSpPr txBox="1"/>
      </xdr:nvSpPr>
      <xdr:spPr>
        <a:xfrm>
          <a:off x="2527300" y="31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105649</xdr:rowOff>
    </xdr:from>
    <xdr:to>
      <xdr:col>4</xdr:col>
      <xdr:colOff>1117600</xdr:colOff>
      <xdr:row>36</xdr:row>
      <xdr:rowOff>138704</xdr:rowOff>
    </xdr:to>
    <xdr:cxnSp macro="">
      <xdr:nvCxnSpPr>
        <xdr:cNvPr id="112" name="直線コネクタ 111"/>
        <xdr:cNvCxnSpPr/>
      </xdr:nvCxnSpPr>
      <xdr:spPr bwMode="auto">
        <a:xfrm>
          <a:off x="5003800" y="7058899"/>
          <a:ext cx="647700" cy="3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105649</xdr:rowOff>
    </xdr:from>
    <xdr:to>
      <xdr:col>4</xdr:col>
      <xdr:colOff>469900</xdr:colOff>
      <xdr:row>36</xdr:row>
      <xdr:rowOff>123662</xdr:rowOff>
    </xdr:to>
    <xdr:cxnSp macro="">
      <xdr:nvCxnSpPr>
        <xdr:cNvPr id="115" name="直線コネクタ 114"/>
        <xdr:cNvCxnSpPr/>
      </xdr:nvCxnSpPr>
      <xdr:spPr bwMode="auto">
        <a:xfrm flipV="1">
          <a:off x="4305300" y="7058899"/>
          <a:ext cx="698500" cy="1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96276</xdr:rowOff>
    </xdr:from>
    <xdr:to>
      <xdr:col>3</xdr:col>
      <xdr:colOff>904875</xdr:colOff>
      <xdr:row>36</xdr:row>
      <xdr:rowOff>123662</xdr:rowOff>
    </xdr:to>
    <xdr:cxnSp macro="">
      <xdr:nvCxnSpPr>
        <xdr:cNvPr id="118" name="直線コネクタ 117"/>
        <xdr:cNvCxnSpPr/>
      </xdr:nvCxnSpPr>
      <xdr:spPr bwMode="auto">
        <a:xfrm>
          <a:off x="3606800" y="7049526"/>
          <a:ext cx="6985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71839</xdr:rowOff>
    </xdr:from>
    <xdr:to>
      <xdr:col>3</xdr:col>
      <xdr:colOff>206375</xdr:colOff>
      <xdr:row>36</xdr:row>
      <xdr:rowOff>96276</xdr:rowOff>
    </xdr:to>
    <xdr:cxnSp macro="">
      <xdr:nvCxnSpPr>
        <xdr:cNvPr id="121" name="直線コネクタ 120"/>
        <xdr:cNvCxnSpPr/>
      </xdr:nvCxnSpPr>
      <xdr:spPr bwMode="auto">
        <a:xfrm>
          <a:off x="2908300" y="7025089"/>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87904</xdr:rowOff>
    </xdr:from>
    <xdr:to>
      <xdr:col>5</xdr:col>
      <xdr:colOff>34925</xdr:colOff>
      <xdr:row>37</xdr:row>
      <xdr:rowOff>18054</xdr:rowOff>
    </xdr:to>
    <xdr:sp macro="" textlink="">
      <xdr:nvSpPr>
        <xdr:cNvPr id="131" name="円/楕円 130"/>
        <xdr:cNvSpPr/>
      </xdr:nvSpPr>
      <xdr:spPr bwMode="auto">
        <a:xfrm>
          <a:off x="5600700" y="704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59981</xdr:rowOff>
    </xdr:from>
    <xdr:ext cx="762000" cy="259045"/>
    <xdr:sp macro="" textlink="">
      <xdr:nvSpPr>
        <xdr:cNvPr id="132" name="人口1人当たり決算額の推移該当値テキスト445"/>
        <xdr:cNvSpPr txBox="1"/>
      </xdr:nvSpPr>
      <xdr:spPr>
        <a:xfrm>
          <a:off x="5740400" y="70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54849</xdr:rowOff>
    </xdr:from>
    <xdr:to>
      <xdr:col>4</xdr:col>
      <xdr:colOff>520700</xdr:colOff>
      <xdr:row>36</xdr:row>
      <xdr:rowOff>156449</xdr:rowOff>
    </xdr:to>
    <xdr:sp macro="" textlink="">
      <xdr:nvSpPr>
        <xdr:cNvPr id="133" name="円/楕円 132"/>
        <xdr:cNvSpPr/>
      </xdr:nvSpPr>
      <xdr:spPr bwMode="auto">
        <a:xfrm>
          <a:off x="4953000" y="700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141226</xdr:rowOff>
    </xdr:from>
    <xdr:ext cx="736600" cy="259045"/>
    <xdr:sp macro="" textlink="">
      <xdr:nvSpPr>
        <xdr:cNvPr id="134" name="テキスト ボックス 133"/>
        <xdr:cNvSpPr txBox="1"/>
      </xdr:nvSpPr>
      <xdr:spPr>
        <a:xfrm>
          <a:off x="4622800" y="709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72862</xdr:rowOff>
    </xdr:from>
    <xdr:to>
      <xdr:col>3</xdr:col>
      <xdr:colOff>955675</xdr:colOff>
      <xdr:row>37</xdr:row>
      <xdr:rowOff>3012</xdr:rowOff>
    </xdr:to>
    <xdr:sp macro="" textlink="">
      <xdr:nvSpPr>
        <xdr:cNvPr id="135" name="円/楕円 134"/>
        <xdr:cNvSpPr/>
      </xdr:nvSpPr>
      <xdr:spPr bwMode="auto">
        <a:xfrm>
          <a:off x="4254500" y="7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184639</xdr:rowOff>
    </xdr:from>
    <xdr:ext cx="762000" cy="259045"/>
    <xdr:sp macro="" textlink="">
      <xdr:nvSpPr>
        <xdr:cNvPr id="136" name="テキスト ボックス 135"/>
        <xdr:cNvSpPr txBox="1"/>
      </xdr:nvSpPr>
      <xdr:spPr>
        <a:xfrm>
          <a:off x="3924300" y="67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45476</xdr:rowOff>
    </xdr:from>
    <xdr:to>
      <xdr:col>3</xdr:col>
      <xdr:colOff>257175</xdr:colOff>
      <xdr:row>36</xdr:row>
      <xdr:rowOff>147076</xdr:rowOff>
    </xdr:to>
    <xdr:sp macro="" textlink="">
      <xdr:nvSpPr>
        <xdr:cNvPr id="137" name="円/楕円 136"/>
        <xdr:cNvSpPr/>
      </xdr:nvSpPr>
      <xdr:spPr bwMode="auto">
        <a:xfrm>
          <a:off x="3556000" y="699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157253</xdr:rowOff>
    </xdr:from>
    <xdr:ext cx="762000" cy="259045"/>
    <xdr:sp macro="" textlink="">
      <xdr:nvSpPr>
        <xdr:cNvPr id="138" name="テキスト ボックス 137"/>
        <xdr:cNvSpPr txBox="1"/>
      </xdr:nvSpPr>
      <xdr:spPr>
        <a:xfrm>
          <a:off x="3225800" y="676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21039</xdr:rowOff>
    </xdr:from>
    <xdr:to>
      <xdr:col>2</xdr:col>
      <xdr:colOff>692150</xdr:colOff>
      <xdr:row>36</xdr:row>
      <xdr:rowOff>122639</xdr:rowOff>
    </xdr:to>
    <xdr:sp macro="" textlink="">
      <xdr:nvSpPr>
        <xdr:cNvPr id="139" name="円/楕円 138"/>
        <xdr:cNvSpPr/>
      </xdr:nvSpPr>
      <xdr:spPr bwMode="auto">
        <a:xfrm>
          <a:off x="2857500" y="697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132816</xdr:rowOff>
    </xdr:from>
    <xdr:ext cx="762000" cy="259045"/>
    <xdr:sp macro="" textlink="">
      <xdr:nvSpPr>
        <xdr:cNvPr id="140" name="テキスト ボックス 139"/>
        <xdr:cNvSpPr txBox="1"/>
      </xdr:nvSpPr>
      <xdr:spPr>
        <a:xfrm>
          <a:off x="2527300" y="674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168732</xdr:rowOff>
    </xdr:from>
    <xdr:to>
      <xdr:col>6</xdr:col>
      <xdr:colOff>511175</xdr:colOff>
      <xdr:row>36</xdr:row>
      <xdr:rowOff>16847</xdr:rowOff>
    </xdr:to>
    <xdr:cxnSp macro="">
      <xdr:nvCxnSpPr>
        <xdr:cNvPr id="61" name="直線コネクタ 60"/>
        <xdr:cNvCxnSpPr/>
      </xdr:nvCxnSpPr>
      <xdr:spPr>
        <a:xfrm>
          <a:off x="3797300" y="6169482"/>
          <a:ext cx="8382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168732</xdr:rowOff>
    </xdr:from>
    <xdr:to>
      <xdr:col>5</xdr:col>
      <xdr:colOff>358775</xdr:colOff>
      <xdr:row>36</xdr:row>
      <xdr:rowOff>21209</xdr:rowOff>
    </xdr:to>
    <xdr:cxnSp macro="">
      <xdr:nvCxnSpPr>
        <xdr:cNvPr id="64" name="直線コネクタ 63"/>
        <xdr:cNvCxnSpPr/>
      </xdr:nvCxnSpPr>
      <xdr:spPr>
        <a:xfrm flipV="1">
          <a:off x="2908300" y="616948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1416</xdr:rowOff>
    </xdr:from>
    <xdr:to>
      <xdr:col>4</xdr:col>
      <xdr:colOff>155575</xdr:colOff>
      <xdr:row>36</xdr:row>
      <xdr:rowOff>21209</xdr:rowOff>
    </xdr:to>
    <xdr:cxnSp macro="">
      <xdr:nvCxnSpPr>
        <xdr:cNvPr id="67" name="直線コネクタ 66"/>
        <xdr:cNvCxnSpPr/>
      </xdr:nvCxnSpPr>
      <xdr:spPr>
        <a:xfrm>
          <a:off x="2019300" y="6173616"/>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146444</xdr:rowOff>
    </xdr:from>
    <xdr:to>
      <xdr:col>2</xdr:col>
      <xdr:colOff>638175</xdr:colOff>
      <xdr:row>36</xdr:row>
      <xdr:rowOff>1416</xdr:rowOff>
    </xdr:to>
    <xdr:cxnSp macro="">
      <xdr:nvCxnSpPr>
        <xdr:cNvPr id="70" name="直線コネクタ 69"/>
        <xdr:cNvCxnSpPr/>
      </xdr:nvCxnSpPr>
      <xdr:spPr>
        <a:xfrm>
          <a:off x="1130300" y="6147194"/>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137497</xdr:rowOff>
    </xdr:from>
    <xdr:to>
      <xdr:col>6</xdr:col>
      <xdr:colOff>561975</xdr:colOff>
      <xdr:row>36</xdr:row>
      <xdr:rowOff>67647</xdr:rowOff>
    </xdr:to>
    <xdr:sp macro="" textlink="">
      <xdr:nvSpPr>
        <xdr:cNvPr id="80" name="円/楕円 79"/>
        <xdr:cNvSpPr/>
      </xdr:nvSpPr>
      <xdr:spPr>
        <a:xfrm>
          <a:off x="4584700" y="61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115924</xdr:rowOff>
    </xdr:from>
    <xdr:ext cx="534377" cy="259045"/>
    <xdr:sp macro="" textlink="">
      <xdr:nvSpPr>
        <xdr:cNvPr id="81" name="人件費該当値テキスト"/>
        <xdr:cNvSpPr txBox="1"/>
      </xdr:nvSpPr>
      <xdr:spPr>
        <a:xfrm>
          <a:off x="4686300" y="6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117932</xdr:rowOff>
    </xdr:from>
    <xdr:to>
      <xdr:col>5</xdr:col>
      <xdr:colOff>409575</xdr:colOff>
      <xdr:row>36</xdr:row>
      <xdr:rowOff>48082</xdr:rowOff>
    </xdr:to>
    <xdr:sp macro="" textlink="">
      <xdr:nvSpPr>
        <xdr:cNvPr id="82" name="円/楕円 81"/>
        <xdr:cNvSpPr/>
      </xdr:nvSpPr>
      <xdr:spPr>
        <a:xfrm>
          <a:off x="3746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39209</xdr:rowOff>
    </xdr:from>
    <xdr:ext cx="534377" cy="259045"/>
    <xdr:sp macro="" textlink="">
      <xdr:nvSpPr>
        <xdr:cNvPr id="83" name="テキスト ボックス 82"/>
        <xdr:cNvSpPr txBox="1"/>
      </xdr:nvSpPr>
      <xdr:spPr>
        <a:xfrm>
          <a:off x="3530111" y="62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141859</xdr:rowOff>
    </xdr:from>
    <xdr:to>
      <xdr:col>4</xdr:col>
      <xdr:colOff>206375</xdr:colOff>
      <xdr:row>36</xdr:row>
      <xdr:rowOff>72009</xdr:rowOff>
    </xdr:to>
    <xdr:sp macro="" textlink="">
      <xdr:nvSpPr>
        <xdr:cNvPr id="84" name="円/楕円 83"/>
        <xdr:cNvSpPr/>
      </xdr:nvSpPr>
      <xdr:spPr>
        <a:xfrm>
          <a:off x="2857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88536</xdr:rowOff>
    </xdr:from>
    <xdr:ext cx="534377" cy="259045"/>
    <xdr:sp macro="" textlink="">
      <xdr:nvSpPr>
        <xdr:cNvPr id="85" name="テキスト ボックス 84"/>
        <xdr:cNvSpPr txBox="1"/>
      </xdr:nvSpPr>
      <xdr:spPr>
        <a:xfrm>
          <a:off x="2641111" y="59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122066</xdr:rowOff>
    </xdr:from>
    <xdr:to>
      <xdr:col>3</xdr:col>
      <xdr:colOff>3175</xdr:colOff>
      <xdr:row>36</xdr:row>
      <xdr:rowOff>52216</xdr:rowOff>
    </xdr:to>
    <xdr:sp macro="" textlink="">
      <xdr:nvSpPr>
        <xdr:cNvPr id="86" name="円/楕円 85"/>
        <xdr:cNvSpPr/>
      </xdr:nvSpPr>
      <xdr:spPr>
        <a:xfrm>
          <a:off x="1968500" y="61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68743</xdr:rowOff>
    </xdr:from>
    <xdr:ext cx="534377" cy="259045"/>
    <xdr:sp macro="" textlink="">
      <xdr:nvSpPr>
        <xdr:cNvPr id="87" name="テキスト ボックス 86"/>
        <xdr:cNvSpPr txBox="1"/>
      </xdr:nvSpPr>
      <xdr:spPr>
        <a:xfrm>
          <a:off x="1752111" y="58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95644</xdr:rowOff>
    </xdr:from>
    <xdr:to>
      <xdr:col>1</xdr:col>
      <xdr:colOff>485775</xdr:colOff>
      <xdr:row>36</xdr:row>
      <xdr:rowOff>25794</xdr:rowOff>
    </xdr:to>
    <xdr:sp macro="" textlink="">
      <xdr:nvSpPr>
        <xdr:cNvPr id="88" name="円/楕円 87"/>
        <xdr:cNvSpPr/>
      </xdr:nvSpPr>
      <xdr:spPr>
        <a:xfrm>
          <a:off x="1079500" y="60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42321</xdr:rowOff>
    </xdr:from>
    <xdr:ext cx="534377" cy="259045"/>
    <xdr:sp macro="" textlink="">
      <xdr:nvSpPr>
        <xdr:cNvPr id="89" name="テキスト ボックス 88"/>
        <xdr:cNvSpPr txBox="1"/>
      </xdr:nvSpPr>
      <xdr:spPr>
        <a:xfrm>
          <a:off x="863111" y="58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10100</xdr:rowOff>
    </xdr:from>
    <xdr:to>
      <xdr:col>6</xdr:col>
      <xdr:colOff>511175</xdr:colOff>
      <xdr:row>56</xdr:row>
      <xdr:rowOff>22396</xdr:rowOff>
    </xdr:to>
    <xdr:cxnSp macro="">
      <xdr:nvCxnSpPr>
        <xdr:cNvPr id="121" name="直線コネクタ 120"/>
        <xdr:cNvCxnSpPr/>
      </xdr:nvCxnSpPr>
      <xdr:spPr>
        <a:xfrm flipV="1">
          <a:off x="3797300" y="9611300"/>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22396</xdr:rowOff>
    </xdr:from>
    <xdr:to>
      <xdr:col>5</xdr:col>
      <xdr:colOff>358775</xdr:colOff>
      <xdr:row>56</xdr:row>
      <xdr:rowOff>50464</xdr:rowOff>
    </xdr:to>
    <xdr:cxnSp macro="">
      <xdr:nvCxnSpPr>
        <xdr:cNvPr id="124" name="直線コネクタ 123"/>
        <xdr:cNvCxnSpPr/>
      </xdr:nvCxnSpPr>
      <xdr:spPr>
        <a:xfrm flipV="1">
          <a:off x="2908300" y="9623596"/>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26380</xdr:rowOff>
    </xdr:from>
    <xdr:to>
      <xdr:col>4</xdr:col>
      <xdr:colOff>155575</xdr:colOff>
      <xdr:row>56</xdr:row>
      <xdr:rowOff>50464</xdr:rowOff>
    </xdr:to>
    <xdr:cxnSp macro="">
      <xdr:nvCxnSpPr>
        <xdr:cNvPr id="127" name="直線コネクタ 126"/>
        <xdr:cNvCxnSpPr/>
      </xdr:nvCxnSpPr>
      <xdr:spPr>
        <a:xfrm>
          <a:off x="2019300" y="9627580"/>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26380</xdr:rowOff>
    </xdr:from>
    <xdr:to>
      <xdr:col>2</xdr:col>
      <xdr:colOff>638175</xdr:colOff>
      <xdr:row>56</xdr:row>
      <xdr:rowOff>158069</xdr:rowOff>
    </xdr:to>
    <xdr:cxnSp macro="">
      <xdr:nvCxnSpPr>
        <xdr:cNvPr id="130" name="直線コネクタ 129"/>
        <xdr:cNvCxnSpPr/>
      </xdr:nvCxnSpPr>
      <xdr:spPr>
        <a:xfrm flipV="1">
          <a:off x="1130300" y="9627580"/>
          <a:ext cx="889000" cy="13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130750</xdr:rowOff>
    </xdr:from>
    <xdr:to>
      <xdr:col>6</xdr:col>
      <xdr:colOff>561975</xdr:colOff>
      <xdr:row>56</xdr:row>
      <xdr:rowOff>60900</xdr:rowOff>
    </xdr:to>
    <xdr:sp macro="" textlink="">
      <xdr:nvSpPr>
        <xdr:cNvPr id="140" name="円/楕円 139"/>
        <xdr:cNvSpPr/>
      </xdr:nvSpPr>
      <xdr:spPr>
        <a:xfrm>
          <a:off x="4584700" y="95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109177</xdr:rowOff>
    </xdr:from>
    <xdr:ext cx="534377" cy="259045"/>
    <xdr:sp macro="" textlink="">
      <xdr:nvSpPr>
        <xdr:cNvPr id="141" name="物件費該当値テキスト"/>
        <xdr:cNvSpPr txBox="1"/>
      </xdr:nvSpPr>
      <xdr:spPr>
        <a:xfrm>
          <a:off x="4686300" y="95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143046</xdr:rowOff>
    </xdr:from>
    <xdr:to>
      <xdr:col>5</xdr:col>
      <xdr:colOff>409575</xdr:colOff>
      <xdr:row>56</xdr:row>
      <xdr:rowOff>73196</xdr:rowOff>
    </xdr:to>
    <xdr:sp macro="" textlink="">
      <xdr:nvSpPr>
        <xdr:cNvPr id="142" name="円/楕円 141"/>
        <xdr:cNvSpPr/>
      </xdr:nvSpPr>
      <xdr:spPr>
        <a:xfrm>
          <a:off x="3746500" y="9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64323</xdr:rowOff>
    </xdr:from>
    <xdr:ext cx="534377" cy="259045"/>
    <xdr:sp macro="" textlink="">
      <xdr:nvSpPr>
        <xdr:cNvPr id="143" name="テキスト ボックス 142"/>
        <xdr:cNvSpPr txBox="1"/>
      </xdr:nvSpPr>
      <xdr:spPr>
        <a:xfrm>
          <a:off x="3530111" y="96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171114</xdr:rowOff>
    </xdr:from>
    <xdr:to>
      <xdr:col>4</xdr:col>
      <xdr:colOff>206375</xdr:colOff>
      <xdr:row>56</xdr:row>
      <xdr:rowOff>101264</xdr:rowOff>
    </xdr:to>
    <xdr:sp macro="" textlink="">
      <xdr:nvSpPr>
        <xdr:cNvPr id="144" name="円/楕円 143"/>
        <xdr:cNvSpPr/>
      </xdr:nvSpPr>
      <xdr:spPr>
        <a:xfrm>
          <a:off x="2857500" y="96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92391</xdr:rowOff>
    </xdr:from>
    <xdr:ext cx="534377" cy="259045"/>
    <xdr:sp macro="" textlink="">
      <xdr:nvSpPr>
        <xdr:cNvPr id="145" name="テキスト ボックス 144"/>
        <xdr:cNvSpPr txBox="1"/>
      </xdr:nvSpPr>
      <xdr:spPr>
        <a:xfrm>
          <a:off x="2641111" y="96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147030</xdr:rowOff>
    </xdr:from>
    <xdr:to>
      <xdr:col>3</xdr:col>
      <xdr:colOff>3175</xdr:colOff>
      <xdr:row>56</xdr:row>
      <xdr:rowOff>77180</xdr:rowOff>
    </xdr:to>
    <xdr:sp macro="" textlink="">
      <xdr:nvSpPr>
        <xdr:cNvPr id="146" name="円/楕円 145"/>
        <xdr:cNvSpPr/>
      </xdr:nvSpPr>
      <xdr:spPr>
        <a:xfrm>
          <a:off x="1968500" y="95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68307</xdr:rowOff>
    </xdr:from>
    <xdr:ext cx="534377" cy="259045"/>
    <xdr:sp macro="" textlink="">
      <xdr:nvSpPr>
        <xdr:cNvPr id="147" name="テキスト ボックス 146"/>
        <xdr:cNvSpPr txBox="1"/>
      </xdr:nvSpPr>
      <xdr:spPr>
        <a:xfrm>
          <a:off x="1752111" y="96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107269</xdr:rowOff>
    </xdr:from>
    <xdr:to>
      <xdr:col>1</xdr:col>
      <xdr:colOff>485775</xdr:colOff>
      <xdr:row>57</xdr:row>
      <xdr:rowOff>37419</xdr:rowOff>
    </xdr:to>
    <xdr:sp macro="" textlink="">
      <xdr:nvSpPr>
        <xdr:cNvPr id="148" name="円/楕円 147"/>
        <xdr:cNvSpPr/>
      </xdr:nvSpPr>
      <xdr:spPr>
        <a:xfrm>
          <a:off x="1079500" y="97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28546</xdr:rowOff>
    </xdr:from>
    <xdr:ext cx="534377" cy="259045"/>
    <xdr:sp macro="" textlink="">
      <xdr:nvSpPr>
        <xdr:cNvPr id="149" name="テキスト ボックス 148"/>
        <xdr:cNvSpPr txBox="1"/>
      </xdr:nvSpPr>
      <xdr:spPr>
        <a:xfrm>
          <a:off x="863111" y="98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2539</xdr:rowOff>
    </xdr:from>
    <xdr:to>
      <xdr:col>6</xdr:col>
      <xdr:colOff>511175</xdr:colOff>
      <xdr:row>79</xdr:row>
      <xdr:rowOff>10802</xdr:rowOff>
    </xdr:to>
    <xdr:cxnSp macro="">
      <xdr:nvCxnSpPr>
        <xdr:cNvPr id="180" name="直線コネクタ 179"/>
        <xdr:cNvCxnSpPr/>
      </xdr:nvCxnSpPr>
      <xdr:spPr>
        <a:xfrm>
          <a:off x="3797300" y="13547089"/>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2539</xdr:rowOff>
    </xdr:from>
    <xdr:to>
      <xdr:col>5</xdr:col>
      <xdr:colOff>358775</xdr:colOff>
      <xdr:row>79</xdr:row>
      <xdr:rowOff>32258</xdr:rowOff>
    </xdr:to>
    <xdr:cxnSp macro="">
      <xdr:nvCxnSpPr>
        <xdr:cNvPr id="183" name="直線コネクタ 182"/>
        <xdr:cNvCxnSpPr/>
      </xdr:nvCxnSpPr>
      <xdr:spPr>
        <a:xfrm flipV="1">
          <a:off x="2908300" y="135470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10508</xdr:rowOff>
    </xdr:from>
    <xdr:to>
      <xdr:col>4</xdr:col>
      <xdr:colOff>155575</xdr:colOff>
      <xdr:row>79</xdr:row>
      <xdr:rowOff>32258</xdr:rowOff>
    </xdr:to>
    <xdr:cxnSp macro="">
      <xdr:nvCxnSpPr>
        <xdr:cNvPr id="186" name="直線コネクタ 185"/>
        <xdr:cNvCxnSpPr/>
      </xdr:nvCxnSpPr>
      <xdr:spPr>
        <a:xfrm>
          <a:off x="2019300" y="13555058"/>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10508</xdr:rowOff>
    </xdr:from>
    <xdr:to>
      <xdr:col>2</xdr:col>
      <xdr:colOff>638175</xdr:colOff>
      <xdr:row>79</xdr:row>
      <xdr:rowOff>56555</xdr:rowOff>
    </xdr:to>
    <xdr:cxnSp macro="">
      <xdr:nvCxnSpPr>
        <xdr:cNvPr id="189" name="直線コネクタ 188"/>
        <xdr:cNvCxnSpPr/>
      </xdr:nvCxnSpPr>
      <xdr:spPr>
        <a:xfrm flipV="1">
          <a:off x="1130300" y="13555058"/>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131452</xdr:rowOff>
    </xdr:from>
    <xdr:to>
      <xdr:col>6</xdr:col>
      <xdr:colOff>561975</xdr:colOff>
      <xdr:row>79</xdr:row>
      <xdr:rowOff>61602</xdr:rowOff>
    </xdr:to>
    <xdr:sp macro="" textlink="">
      <xdr:nvSpPr>
        <xdr:cNvPr id="199" name="円/楕円 198"/>
        <xdr:cNvSpPr/>
      </xdr:nvSpPr>
      <xdr:spPr>
        <a:xfrm>
          <a:off x="4584700" y="135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46379</xdr:rowOff>
    </xdr:from>
    <xdr:ext cx="469744" cy="259045"/>
    <xdr:sp macro="" textlink="">
      <xdr:nvSpPr>
        <xdr:cNvPr id="200" name="維持補修費該当値テキスト"/>
        <xdr:cNvSpPr txBox="1"/>
      </xdr:nvSpPr>
      <xdr:spPr>
        <a:xfrm>
          <a:off x="4686300" y="1341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123189</xdr:rowOff>
    </xdr:from>
    <xdr:to>
      <xdr:col>5</xdr:col>
      <xdr:colOff>409575</xdr:colOff>
      <xdr:row>79</xdr:row>
      <xdr:rowOff>53339</xdr:rowOff>
    </xdr:to>
    <xdr:sp macro="" textlink="">
      <xdr:nvSpPr>
        <xdr:cNvPr id="201" name="円/楕円 200"/>
        <xdr:cNvSpPr/>
      </xdr:nvSpPr>
      <xdr:spPr>
        <a:xfrm>
          <a:off x="3746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44466</xdr:rowOff>
    </xdr:from>
    <xdr:ext cx="469744" cy="259045"/>
    <xdr:sp macro="" textlink="">
      <xdr:nvSpPr>
        <xdr:cNvPr id="202" name="テキスト ボックス 201"/>
        <xdr:cNvSpPr txBox="1"/>
      </xdr:nvSpPr>
      <xdr:spPr>
        <a:xfrm>
          <a:off x="3562427"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152908</xdr:rowOff>
    </xdr:from>
    <xdr:to>
      <xdr:col>4</xdr:col>
      <xdr:colOff>206375</xdr:colOff>
      <xdr:row>79</xdr:row>
      <xdr:rowOff>83058</xdr:rowOff>
    </xdr:to>
    <xdr:sp macro="" textlink="">
      <xdr:nvSpPr>
        <xdr:cNvPr id="203" name="円/楕円 202"/>
        <xdr:cNvSpPr/>
      </xdr:nvSpPr>
      <xdr:spPr>
        <a:xfrm>
          <a:off x="2857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74185</xdr:rowOff>
    </xdr:from>
    <xdr:ext cx="469744" cy="259045"/>
    <xdr:sp macro="" textlink="">
      <xdr:nvSpPr>
        <xdr:cNvPr id="204" name="テキスト ボックス 203"/>
        <xdr:cNvSpPr txBox="1"/>
      </xdr:nvSpPr>
      <xdr:spPr>
        <a:xfrm>
          <a:off x="2673427"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131158</xdr:rowOff>
    </xdr:from>
    <xdr:to>
      <xdr:col>3</xdr:col>
      <xdr:colOff>3175</xdr:colOff>
      <xdr:row>79</xdr:row>
      <xdr:rowOff>61308</xdr:rowOff>
    </xdr:to>
    <xdr:sp macro="" textlink="">
      <xdr:nvSpPr>
        <xdr:cNvPr id="205" name="円/楕円 204"/>
        <xdr:cNvSpPr/>
      </xdr:nvSpPr>
      <xdr:spPr>
        <a:xfrm>
          <a:off x="1968500" y="135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52435</xdr:rowOff>
    </xdr:from>
    <xdr:ext cx="469744" cy="259045"/>
    <xdr:sp macro="" textlink="">
      <xdr:nvSpPr>
        <xdr:cNvPr id="206" name="テキスト ボックス 205"/>
        <xdr:cNvSpPr txBox="1"/>
      </xdr:nvSpPr>
      <xdr:spPr>
        <a:xfrm>
          <a:off x="1784427" y="135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5755</xdr:rowOff>
    </xdr:from>
    <xdr:to>
      <xdr:col>1</xdr:col>
      <xdr:colOff>485775</xdr:colOff>
      <xdr:row>79</xdr:row>
      <xdr:rowOff>107355</xdr:rowOff>
    </xdr:to>
    <xdr:sp macro="" textlink="">
      <xdr:nvSpPr>
        <xdr:cNvPr id="207" name="円/楕円 206"/>
        <xdr:cNvSpPr/>
      </xdr:nvSpPr>
      <xdr:spPr>
        <a:xfrm>
          <a:off x="1079500" y="135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98482</xdr:rowOff>
    </xdr:from>
    <xdr:ext cx="469744" cy="259045"/>
    <xdr:sp macro="" textlink="">
      <xdr:nvSpPr>
        <xdr:cNvPr id="208" name="テキスト ボックス 207"/>
        <xdr:cNvSpPr txBox="1"/>
      </xdr:nvSpPr>
      <xdr:spPr>
        <a:xfrm>
          <a:off x="895427" y="136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164683</xdr:rowOff>
    </xdr:from>
    <xdr:to>
      <xdr:col>6</xdr:col>
      <xdr:colOff>511175</xdr:colOff>
      <xdr:row>98</xdr:row>
      <xdr:rowOff>158200</xdr:rowOff>
    </xdr:to>
    <xdr:cxnSp macro="">
      <xdr:nvCxnSpPr>
        <xdr:cNvPr id="240" name="直線コネクタ 239"/>
        <xdr:cNvCxnSpPr/>
      </xdr:nvCxnSpPr>
      <xdr:spPr>
        <a:xfrm flipV="1">
          <a:off x="3797300" y="16795333"/>
          <a:ext cx="838200" cy="16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148696</xdr:rowOff>
    </xdr:from>
    <xdr:to>
      <xdr:col>5</xdr:col>
      <xdr:colOff>358775</xdr:colOff>
      <xdr:row>98</xdr:row>
      <xdr:rowOff>158200</xdr:rowOff>
    </xdr:to>
    <xdr:cxnSp macro="">
      <xdr:nvCxnSpPr>
        <xdr:cNvPr id="243" name="直線コネクタ 242"/>
        <xdr:cNvCxnSpPr/>
      </xdr:nvCxnSpPr>
      <xdr:spPr>
        <a:xfrm>
          <a:off x="2908300" y="16950796"/>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148696</xdr:rowOff>
    </xdr:from>
    <xdr:to>
      <xdr:col>4</xdr:col>
      <xdr:colOff>155575</xdr:colOff>
      <xdr:row>99</xdr:row>
      <xdr:rowOff>58677</xdr:rowOff>
    </xdr:to>
    <xdr:cxnSp macro="">
      <xdr:nvCxnSpPr>
        <xdr:cNvPr id="246" name="直線コネクタ 245"/>
        <xdr:cNvCxnSpPr/>
      </xdr:nvCxnSpPr>
      <xdr:spPr>
        <a:xfrm flipV="1">
          <a:off x="2019300" y="16950796"/>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58677</xdr:rowOff>
    </xdr:from>
    <xdr:to>
      <xdr:col>2</xdr:col>
      <xdr:colOff>638175</xdr:colOff>
      <xdr:row>99</xdr:row>
      <xdr:rowOff>71512</xdr:rowOff>
    </xdr:to>
    <xdr:cxnSp macro="">
      <xdr:nvCxnSpPr>
        <xdr:cNvPr id="249" name="直線コネクタ 248"/>
        <xdr:cNvCxnSpPr/>
      </xdr:nvCxnSpPr>
      <xdr:spPr>
        <a:xfrm flipV="1">
          <a:off x="1130300" y="17032227"/>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113883</xdr:rowOff>
    </xdr:from>
    <xdr:to>
      <xdr:col>6</xdr:col>
      <xdr:colOff>561975</xdr:colOff>
      <xdr:row>98</xdr:row>
      <xdr:rowOff>44033</xdr:rowOff>
    </xdr:to>
    <xdr:sp macro="" textlink="">
      <xdr:nvSpPr>
        <xdr:cNvPr id="259" name="円/楕円 258"/>
        <xdr:cNvSpPr/>
      </xdr:nvSpPr>
      <xdr:spPr>
        <a:xfrm>
          <a:off x="45847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92310</xdr:rowOff>
    </xdr:from>
    <xdr:ext cx="534377" cy="259045"/>
    <xdr:sp macro="" textlink="">
      <xdr:nvSpPr>
        <xdr:cNvPr id="260" name="扶助費該当値テキスト"/>
        <xdr:cNvSpPr txBox="1"/>
      </xdr:nvSpPr>
      <xdr:spPr>
        <a:xfrm>
          <a:off x="4686300" y="167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107400</xdr:rowOff>
    </xdr:from>
    <xdr:to>
      <xdr:col>5</xdr:col>
      <xdr:colOff>409575</xdr:colOff>
      <xdr:row>99</xdr:row>
      <xdr:rowOff>37550</xdr:rowOff>
    </xdr:to>
    <xdr:sp macro="" textlink="">
      <xdr:nvSpPr>
        <xdr:cNvPr id="261" name="円/楕円 260"/>
        <xdr:cNvSpPr/>
      </xdr:nvSpPr>
      <xdr:spPr>
        <a:xfrm>
          <a:off x="3746500" y="169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28677</xdr:rowOff>
    </xdr:from>
    <xdr:ext cx="534377" cy="259045"/>
    <xdr:sp macro="" textlink="">
      <xdr:nvSpPr>
        <xdr:cNvPr id="262" name="テキスト ボックス 261"/>
        <xdr:cNvSpPr txBox="1"/>
      </xdr:nvSpPr>
      <xdr:spPr>
        <a:xfrm>
          <a:off x="3530111" y="170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97896</xdr:rowOff>
    </xdr:from>
    <xdr:to>
      <xdr:col>4</xdr:col>
      <xdr:colOff>206375</xdr:colOff>
      <xdr:row>99</xdr:row>
      <xdr:rowOff>28046</xdr:rowOff>
    </xdr:to>
    <xdr:sp macro="" textlink="">
      <xdr:nvSpPr>
        <xdr:cNvPr id="263" name="円/楕円 262"/>
        <xdr:cNvSpPr/>
      </xdr:nvSpPr>
      <xdr:spPr>
        <a:xfrm>
          <a:off x="2857500" y="16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19173</xdr:rowOff>
    </xdr:from>
    <xdr:ext cx="534377" cy="259045"/>
    <xdr:sp macro="" textlink="">
      <xdr:nvSpPr>
        <xdr:cNvPr id="264" name="テキスト ボックス 263"/>
        <xdr:cNvSpPr txBox="1"/>
      </xdr:nvSpPr>
      <xdr:spPr>
        <a:xfrm>
          <a:off x="2641111" y="16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7877</xdr:rowOff>
    </xdr:from>
    <xdr:to>
      <xdr:col>3</xdr:col>
      <xdr:colOff>3175</xdr:colOff>
      <xdr:row>99</xdr:row>
      <xdr:rowOff>109477</xdr:rowOff>
    </xdr:to>
    <xdr:sp macro="" textlink="">
      <xdr:nvSpPr>
        <xdr:cNvPr id="265" name="円/楕円 264"/>
        <xdr:cNvSpPr/>
      </xdr:nvSpPr>
      <xdr:spPr>
        <a:xfrm>
          <a:off x="1968500" y="169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100604</xdr:rowOff>
    </xdr:from>
    <xdr:ext cx="534377" cy="259045"/>
    <xdr:sp macro="" textlink="">
      <xdr:nvSpPr>
        <xdr:cNvPr id="266" name="テキスト ボックス 265"/>
        <xdr:cNvSpPr txBox="1"/>
      </xdr:nvSpPr>
      <xdr:spPr>
        <a:xfrm>
          <a:off x="1752111" y="170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20712</xdr:rowOff>
    </xdr:from>
    <xdr:to>
      <xdr:col>1</xdr:col>
      <xdr:colOff>485775</xdr:colOff>
      <xdr:row>99</xdr:row>
      <xdr:rowOff>122312</xdr:rowOff>
    </xdr:to>
    <xdr:sp macro="" textlink="">
      <xdr:nvSpPr>
        <xdr:cNvPr id="267" name="円/楕円 266"/>
        <xdr:cNvSpPr/>
      </xdr:nvSpPr>
      <xdr:spPr>
        <a:xfrm>
          <a:off x="1079500" y="169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113439</xdr:rowOff>
    </xdr:from>
    <xdr:ext cx="534377" cy="259045"/>
    <xdr:sp macro="" textlink="">
      <xdr:nvSpPr>
        <xdr:cNvPr id="268" name="テキスト ボックス 267"/>
        <xdr:cNvSpPr txBox="1"/>
      </xdr:nvSpPr>
      <xdr:spPr>
        <a:xfrm>
          <a:off x="863111" y="170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114567</xdr:rowOff>
    </xdr:from>
    <xdr:to>
      <xdr:col>15</xdr:col>
      <xdr:colOff>180975</xdr:colOff>
      <xdr:row>37</xdr:row>
      <xdr:rowOff>2908</xdr:rowOff>
    </xdr:to>
    <xdr:cxnSp macro="">
      <xdr:nvCxnSpPr>
        <xdr:cNvPr id="297" name="直線コネクタ 296"/>
        <xdr:cNvCxnSpPr/>
      </xdr:nvCxnSpPr>
      <xdr:spPr>
        <a:xfrm>
          <a:off x="9639300" y="6286767"/>
          <a:ext cx="8382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114567</xdr:rowOff>
    </xdr:from>
    <xdr:to>
      <xdr:col>14</xdr:col>
      <xdr:colOff>28575</xdr:colOff>
      <xdr:row>37</xdr:row>
      <xdr:rowOff>46634</xdr:rowOff>
    </xdr:to>
    <xdr:cxnSp macro="">
      <xdr:nvCxnSpPr>
        <xdr:cNvPr id="300" name="直線コネクタ 299"/>
        <xdr:cNvCxnSpPr/>
      </xdr:nvCxnSpPr>
      <xdr:spPr>
        <a:xfrm flipV="1">
          <a:off x="8750300" y="6286767"/>
          <a:ext cx="889000" cy="10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46634</xdr:rowOff>
    </xdr:from>
    <xdr:to>
      <xdr:col>12</xdr:col>
      <xdr:colOff>511175</xdr:colOff>
      <xdr:row>37</xdr:row>
      <xdr:rowOff>89637</xdr:rowOff>
    </xdr:to>
    <xdr:cxnSp macro="">
      <xdr:nvCxnSpPr>
        <xdr:cNvPr id="303" name="直線コネクタ 302"/>
        <xdr:cNvCxnSpPr/>
      </xdr:nvCxnSpPr>
      <xdr:spPr>
        <a:xfrm flipV="1">
          <a:off x="7861300" y="6390284"/>
          <a:ext cx="8890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47790</xdr:rowOff>
    </xdr:from>
    <xdr:to>
      <xdr:col>11</xdr:col>
      <xdr:colOff>307975</xdr:colOff>
      <xdr:row>37</xdr:row>
      <xdr:rowOff>89637</xdr:rowOff>
    </xdr:to>
    <xdr:cxnSp macro="">
      <xdr:nvCxnSpPr>
        <xdr:cNvPr id="306" name="直線コネクタ 305"/>
        <xdr:cNvCxnSpPr/>
      </xdr:nvCxnSpPr>
      <xdr:spPr>
        <a:xfrm>
          <a:off x="6972300" y="6391440"/>
          <a:ext cx="8890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123558</xdr:rowOff>
    </xdr:from>
    <xdr:to>
      <xdr:col>15</xdr:col>
      <xdr:colOff>231775</xdr:colOff>
      <xdr:row>37</xdr:row>
      <xdr:rowOff>53708</xdr:rowOff>
    </xdr:to>
    <xdr:sp macro="" textlink="">
      <xdr:nvSpPr>
        <xdr:cNvPr id="316" name="円/楕円 315"/>
        <xdr:cNvSpPr/>
      </xdr:nvSpPr>
      <xdr:spPr>
        <a:xfrm>
          <a:off x="10426700" y="62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101985</xdr:rowOff>
    </xdr:from>
    <xdr:ext cx="534377" cy="259045"/>
    <xdr:sp macro="" textlink="">
      <xdr:nvSpPr>
        <xdr:cNvPr id="317" name="補助費等該当値テキスト"/>
        <xdr:cNvSpPr txBox="1"/>
      </xdr:nvSpPr>
      <xdr:spPr>
        <a:xfrm>
          <a:off x="10528300" y="62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63767</xdr:rowOff>
    </xdr:from>
    <xdr:to>
      <xdr:col>14</xdr:col>
      <xdr:colOff>79375</xdr:colOff>
      <xdr:row>36</xdr:row>
      <xdr:rowOff>165367</xdr:rowOff>
    </xdr:to>
    <xdr:sp macro="" textlink="">
      <xdr:nvSpPr>
        <xdr:cNvPr id="318" name="円/楕円 317"/>
        <xdr:cNvSpPr/>
      </xdr:nvSpPr>
      <xdr:spPr>
        <a:xfrm>
          <a:off x="9588500" y="62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156494</xdr:rowOff>
    </xdr:from>
    <xdr:ext cx="534377" cy="259045"/>
    <xdr:sp macro="" textlink="">
      <xdr:nvSpPr>
        <xdr:cNvPr id="319" name="テキスト ボックス 318"/>
        <xdr:cNvSpPr txBox="1"/>
      </xdr:nvSpPr>
      <xdr:spPr>
        <a:xfrm>
          <a:off x="9372111" y="63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167284</xdr:rowOff>
    </xdr:from>
    <xdr:to>
      <xdr:col>12</xdr:col>
      <xdr:colOff>561975</xdr:colOff>
      <xdr:row>37</xdr:row>
      <xdr:rowOff>97434</xdr:rowOff>
    </xdr:to>
    <xdr:sp macro="" textlink="">
      <xdr:nvSpPr>
        <xdr:cNvPr id="320" name="円/楕円 319"/>
        <xdr:cNvSpPr/>
      </xdr:nvSpPr>
      <xdr:spPr>
        <a:xfrm>
          <a:off x="8699500" y="63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88561</xdr:rowOff>
    </xdr:from>
    <xdr:ext cx="534377" cy="259045"/>
    <xdr:sp macro="" textlink="">
      <xdr:nvSpPr>
        <xdr:cNvPr id="321" name="テキスト ボックス 320"/>
        <xdr:cNvSpPr txBox="1"/>
      </xdr:nvSpPr>
      <xdr:spPr>
        <a:xfrm>
          <a:off x="8483111" y="64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38837</xdr:rowOff>
    </xdr:from>
    <xdr:to>
      <xdr:col>11</xdr:col>
      <xdr:colOff>358775</xdr:colOff>
      <xdr:row>37</xdr:row>
      <xdr:rowOff>140437</xdr:rowOff>
    </xdr:to>
    <xdr:sp macro="" textlink="">
      <xdr:nvSpPr>
        <xdr:cNvPr id="322" name="円/楕円 321"/>
        <xdr:cNvSpPr/>
      </xdr:nvSpPr>
      <xdr:spPr>
        <a:xfrm>
          <a:off x="7810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131563</xdr:rowOff>
    </xdr:from>
    <xdr:ext cx="534377" cy="259045"/>
    <xdr:sp macro="" textlink="">
      <xdr:nvSpPr>
        <xdr:cNvPr id="323" name="テキスト ボックス 322"/>
        <xdr:cNvSpPr txBox="1"/>
      </xdr:nvSpPr>
      <xdr:spPr>
        <a:xfrm>
          <a:off x="7594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168440</xdr:rowOff>
    </xdr:from>
    <xdr:to>
      <xdr:col>10</xdr:col>
      <xdr:colOff>155575</xdr:colOff>
      <xdr:row>37</xdr:row>
      <xdr:rowOff>98590</xdr:rowOff>
    </xdr:to>
    <xdr:sp macro="" textlink="">
      <xdr:nvSpPr>
        <xdr:cNvPr id="324" name="円/楕円 323"/>
        <xdr:cNvSpPr/>
      </xdr:nvSpPr>
      <xdr:spPr>
        <a:xfrm>
          <a:off x="6921500" y="63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89717</xdr:rowOff>
    </xdr:from>
    <xdr:ext cx="534377" cy="259045"/>
    <xdr:sp macro="" textlink="">
      <xdr:nvSpPr>
        <xdr:cNvPr id="325" name="テキスト ボックス 324"/>
        <xdr:cNvSpPr txBox="1"/>
      </xdr:nvSpPr>
      <xdr:spPr>
        <a:xfrm>
          <a:off x="6705111" y="64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78504</xdr:rowOff>
    </xdr:from>
    <xdr:to>
      <xdr:col>15</xdr:col>
      <xdr:colOff>180975</xdr:colOff>
      <xdr:row>57</xdr:row>
      <xdr:rowOff>34772</xdr:rowOff>
    </xdr:to>
    <xdr:cxnSp macro="">
      <xdr:nvCxnSpPr>
        <xdr:cNvPr id="354" name="直線コネクタ 353"/>
        <xdr:cNvCxnSpPr/>
      </xdr:nvCxnSpPr>
      <xdr:spPr>
        <a:xfrm flipV="1">
          <a:off x="9639300" y="9679704"/>
          <a:ext cx="838200" cy="1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34772</xdr:rowOff>
    </xdr:from>
    <xdr:to>
      <xdr:col>14</xdr:col>
      <xdr:colOff>28575</xdr:colOff>
      <xdr:row>57</xdr:row>
      <xdr:rowOff>59575</xdr:rowOff>
    </xdr:to>
    <xdr:cxnSp macro="">
      <xdr:nvCxnSpPr>
        <xdr:cNvPr id="357" name="直線コネクタ 356"/>
        <xdr:cNvCxnSpPr/>
      </xdr:nvCxnSpPr>
      <xdr:spPr>
        <a:xfrm flipV="1">
          <a:off x="8750300" y="980742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1367</xdr:rowOff>
    </xdr:from>
    <xdr:to>
      <xdr:col>12</xdr:col>
      <xdr:colOff>511175</xdr:colOff>
      <xdr:row>57</xdr:row>
      <xdr:rowOff>59575</xdr:rowOff>
    </xdr:to>
    <xdr:cxnSp macro="">
      <xdr:nvCxnSpPr>
        <xdr:cNvPr id="360" name="直線コネクタ 359"/>
        <xdr:cNvCxnSpPr/>
      </xdr:nvCxnSpPr>
      <xdr:spPr>
        <a:xfrm>
          <a:off x="7861300" y="9774017"/>
          <a:ext cx="889000" cy="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80447</xdr:rowOff>
    </xdr:from>
    <xdr:to>
      <xdr:col>11</xdr:col>
      <xdr:colOff>307975</xdr:colOff>
      <xdr:row>57</xdr:row>
      <xdr:rowOff>1367</xdr:rowOff>
    </xdr:to>
    <xdr:cxnSp macro="">
      <xdr:nvCxnSpPr>
        <xdr:cNvPr id="363" name="直線コネクタ 362"/>
        <xdr:cNvCxnSpPr/>
      </xdr:nvCxnSpPr>
      <xdr:spPr>
        <a:xfrm>
          <a:off x="6972300" y="9681647"/>
          <a:ext cx="889000" cy="9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27704</xdr:rowOff>
    </xdr:from>
    <xdr:to>
      <xdr:col>15</xdr:col>
      <xdr:colOff>231775</xdr:colOff>
      <xdr:row>56</xdr:row>
      <xdr:rowOff>129304</xdr:rowOff>
    </xdr:to>
    <xdr:sp macro="" textlink="">
      <xdr:nvSpPr>
        <xdr:cNvPr id="373" name="円/楕円 372"/>
        <xdr:cNvSpPr/>
      </xdr:nvSpPr>
      <xdr:spPr>
        <a:xfrm>
          <a:off x="10426700" y="96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6131</xdr:rowOff>
    </xdr:from>
    <xdr:ext cx="534377" cy="259045"/>
    <xdr:sp macro="" textlink="">
      <xdr:nvSpPr>
        <xdr:cNvPr id="374" name="普通建設事業費該当値テキスト"/>
        <xdr:cNvSpPr txBox="1"/>
      </xdr:nvSpPr>
      <xdr:spPr>
        <a:xfrm>
          <a:off x="10528300" y="96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155422</xdr:rowOff>
    </xdr:from>
    <xdr:to>
      <xdr:col>14</xdr:col>
      <xdr:colOff>79375</xdr:colOff>
      <xdr:row>57</xdr:row>
      <xdr:rowOff>85572</xdr:rowOff>
    </xdr:to>
    <xdr:sp macro="" textlink="">
      <xdr:nvSpPr>
        <xdr:cNvPr id="375" name="円/楕円 374"/>
        <xdr:cNvSpPr/>
      </xdr:nvSpPr>
      <xdr:spPr>
        <a:xfrm>
          <a:off x="9588500" y="97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76699</xdr:rowOff>
    </xdr:from>
    <xdr:ext cx="534377" cy="259045"/>
    <xdr:sp macro="" textlink="">
      <xdr:nvSpPr>
        <xdr:cNvPr id="376" name="テキスト ボックス 375"/>
        <xdr:cNvSpPr txBox="1"/>
      </xdr:nvSpPr>
      <xdr:spPr>
        <a:xfrm>
          <a:off x="9372111" y="98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8775</xdr:rowOff>
    </xdr:from>
    <xdr:to>
      <xdr:col>12</xdr:col>
      <xdr:colOff>561975</xdr:colOff>
      <xdr:row>57</xdr:row>
      <xdr:rowOff>110375</xdr:rowOff>
    </xdr:to>
    <xdr:sp macro="" textlink="">
      <xdr:nvSpPr>
        <xdr:cNvPr id="377" name="円/楕円 376"/>
        <xdr:cNvSpPr/>
      </xdr:nvSpPr>
      <xdr:spPr>
        <a:xfrm>
          <a:off x="8699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101502</xdr:rowOff>
    </xdr:from>
    <xdr:ext cx="534377" cy="259045"/>
    <xdr:sp macro="" textlink="">
      <xdr:nvSpPr>
        <xdr:cNvPr id="378" name="テキスト ボックス 377"/>
        <xdr:cNvSpPr txBox="1"/>
      </xdr:nvSpPr>
      <xdr:spPr>
        <a:xfrm>
          <a:off x="84831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122017</xdr:rowOff>
    </xdr:from>
    <xdr:to>
      <xdr:col>11</xdr:col>
      <xdr:colOff>358775</xdr:colOff>
      <xdr:row>57</xdr:row>
      <xdr:rowOff>52167</xdr:rowOff>
    </xdr:to>
    <xdr:sp macro="" textlink="">
      <xdr:nvSpPr>
        <xdr:cNvPr id="379" name="円/楕円 378"/>
        <xdr:cNvSpPr/>
      </xdr:nvSpPr>
      <xdr:spPr>
        <a:xfrm>
          <a:off x="7810500" y="97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43294</xdr:rowOff>
    </xdr:from>
    <xdr:ext cx="534377" cy="259045"/>
    <xdr:sp macro="" textlink="">
      <xdr:nvSpPr>
        <xdr:cNvPr id="380" name="テキスト ボックス 379"/>
        <xdr:cNvSpPr txBox="1"/>
      </xdr:nvSpPr>
      <xdr:spPr>
        <a:xfrm>
          <a:off x="7594111" y="98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29647</xdr:rowOff>
    </xdr:from>
    <xdr:to>
      <xdr:col>10</xdr:col>
      <xdr:colOff>155575</xdr:colOff>
      <xdr:row>56</xdr:row>
      <xdr:rowOff>131247</xdr:rowOff>
    </xdr:to>
    <xdr:sp macro="" textlink="">
      <xdr:nvSpPr>
        <xdr:cNvPr id="381" name="円/楕円 380"/>
        <xdr:cNvSpPr/>
      </xdr:nvSpPr>
      <xdr:spPr>
        <a:xfrm>
          <a:off x="6921500" y="96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147774</xdr:rowOff>
    </xdr:from>
    <xdr:ext cx="534377" cy="259045"/>
    <xdr:sp macro="" textlink="">
      <xdr:nvSpPr>
        <xdr:cNvPr id="382" name="テキスト ボックス 381"/>
        <xdr:cNvSpPr txBox="1"/>
      </xdr:nvSpPr>
      <xdr:spPr>
        <a:xfrm>
          <a:off x="6705111" y="94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64871</xdr:rowOff>
    </xdr:from>
    <xdr:to>
      <xdr:col>15</xdr:col>
      <xdr:colOff>180975</xdr:colOff>
      <xdr:row>75</xdr:row>
      <xdr:rowOff>109144</xdr:rowOff>
    </xdr:to>
    <xdr:cxnSp macro="">
      <xdr:nvCxnSpPr>
        <xdr:cNvPr id="411" name="直線コネクタ 410"/>
        <xdr:cNvCxnSpPr/>
      </xdr:nvCxnSpPr>
      <xdr:spPr>
        <a:xfrm flipV="1">
          <a:off x="9639300" y="12923621"/>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109144</xdr:rowOff>
    </xdr:from>
    <xdr:to>
      <xdr:col>14</xdr:col>
      <xdr:colOff>28575</xdr:colOff>
      <xdr:row>77</xdr:row>
      <xdr:rowOff>40087</xdr:rowOff>
    </xdr:to>
    <xdr:cxnSp macro="">
      <xdr:nvCxnSpPr>
        <xdr:cNvPr id="414" name="直線コネクタ 413"/>
        <xdr:cNvCxnSpPr/>
      </xdr:nvCxnSpPr>
      <xdr:spPr>
        <a:xfrm flipV="1">
          <a:off x="8750300" y="12967894"/>
          <a:ext cx="889000" cy="27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14071</xdr:rowOff>
    </xdr:from>
    <xdr:to>
      <xdr:col>15</xdr:col>
      <xdr:colOff>231775</xdr:colOff>
      <xdr:row>75</xdr:row>
      <xdr:rowOff>115671</xdr:rowOff>
    </xdr:to>
    <xdr:sp macro="" textlink="">
      <xdr:nvSpPr>
        <xdr:cNvPr id="424" name="円/楕円 423"/>
        <xdr:cNvSpPr/>
      </xdr:nvSpPr>
      <xdr:spPr>
        <a:xfrm>
          <a:off x="10426700" y="128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36948</xdr:rowOff>
    </xdr:from>
    <xdr:ext cx="534377" cy="259045"/>
    <xdr:sp macro="" textlink="">
      <xdr:nvSpPr>
        <xdr:cNvPr id="425" name="普通建設事業費 （ うち新規整備　）該当値テキスト"/>
        <xdr:cNvSpPr txBox="1"/>
      </xdr:nvSpPr>
      <xdr:spPr>
        <a:xfrm>
          <a:off x="10528300" y="127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58344</xdr:rowOff>
    </xdr:from>
    <xdr:to>
      <xdr:col>14</xdr:col>
      <xdr:colOff>79375</xdr:colOff>
      <xdr:row>75</xdr:row>
      <xdr:rowOff>159944</xdr:rowOff>
    </xdr:to>
    <xdr:sp macro="" textlink="">
      <xdr:nvSpPr>
        <xdr:cNvPr id="426" name="円/楕円 425"/>
        <xdr:cNvSpPr/>
      </xdr:nvSpPr>
      <xdr:spPr>
        <a:xfrm>
          <a:off x="9588500" y="129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151071</xdr:rowOff>
    </xdr:from>
    <xdr:ext cx="534377" cy="259045"/>
    <xdr:sp macro="" textlink="">
      <xdr:nvSpPr>
        <xdr:cNvPr id="427" name="テキスト ボックス 426"/>
        <xdr:cNvSpPr txBox="1"/>
      </xdr:nvSpPr>
      <xdr:spPr>
        <a:xfrm>
          <a:off x="9372111" y="130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160737</xdr:rowOff>
    </xdr:from>
    <xdr:to>
      <xdr:col>12</xdr:col>
      <xdr:colOff>561975</xdr:colOff>
      <xdr:row>77</xdr:row>
      <xdr:rowOff>90887</xdr:rowOff>
    </xdr:to>
    <xdr:sp macro="" textlink="">
      <xdr:nvSpPr>
        <xdr:cNvPr id="428" name="円/楕円 427"/>
        <xdr:cNvSpPr/>
      </xdr:nvSpPr>
      <xdr:spPr>
        <a:xfrm>
          <a:off x="8699500" y="131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82014</xdr:rowOff>
    </xdr:from>
    <xdr:ext cx="534377" cy="259045"/>
    <xdr:sp macro="" textlink="">
      <xdr:nvSpPr>
        <xdr:cNvPr id="429" name="テキスト ボックス 428"/>
        <xdr:cNvSpPr txBox="1"/>
      </xdr:nvSpPr>
      <xdr:spPr>
        <a:xfrm>
          <a:off x="8483111" y="132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119901</xdr:rowOff>
    </xdr:from>
    <xdr:to>
      <xdr:col>15</xdr:col>
      <xdr:colOff>180975</xdr:colOff>
      <xdr:row>98</xdr:row>
      <xdr:rowOff>140094</xdr:rowOff>
    </xdr:to>
    <xdr:cxnSp macro="">
      <xdr:nvCxnSpPr>
        <xdr:cNvPr id="458" name="直線コネクタ 457"/>
        <xdr:cNvCxnSpPr/>
      </xdr:nvCxnSpPr>
      <xdr:spPr>
        <a:xfrm flipV="1">
          <a:off x="9639300" y="16750551"/>
          <a:ext cx="8382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38443</xdr:rowOff>
    </xdr:from>
    <xdr:to>
      <xdr:col>14</xdr:col>
      <xdr:colOff>28575</xdr:colOff>
      <xdr:row>98</xdr:row>
      <xdr:rowOff>140094</xdr:rowOff>
    </xdr:to>
    <xdr:cxnSp macro="">
      <xdr:nvCxnSpPr>
        <xdr:cNvPr id="461" name="直線コネクタ 460"/>
        <xdr:cNvCxnSpPr/>
      </xdr:nvCxnSpPr>
      <xdr:spPr>
        <a:xfrm>
          <a:off x="8750300" y="16840543"/>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69101</xdr:rowOff>
    </xdr:from>
    <xdr:to>
      <xdr:col>15</xdr:col>
      <xdr:colOff>231775</xdr:colOff>
      <xdr:row>97</xdr:row>
      <xdr:rowOff>170701</xdr:rowOff>
    </xdr:to>
    <xdr:sp macro="" textlink="">
      <xdr:nvSpPr>
        <xdr:cNvPr id="471" name="円/楕円 470"/>
        <xdr:cNvSpPr/>
      </xdr:nvSpPr>
      <xdr:spPr>
        <a:xfrm>
          <a:off x="10426700" y="166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47528</xdr:rowOff>
    </xdr:from>
    <xdr:ext cx="534377" cy="259045"/>
    <xdr:sp macro="" textlink="">
      <xdr:nvSpPr>
        <xdr:cNvPr id="472" name="普通建設事業費 （ うち更新整備　）該当値テキスト"/>
        <xdr:cNvSpPr txBox="1"/>
      </xdr:nvSpPr>
      <xdr:spPr>
        <a:xfrm>
          <a:off x="10528300" y="1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89294</xdr:rowOff>
    </xdr:from>
    <xdr:to>
      <xdr:col>14</xdr:col>
      <xdr:colOff>79375</xdr:colOff>
      <xdr:row>99</xdr:row>
      <xdr:rowOff>19444</xdr:rowOff>
    </xdr:to>
    <xdr:sp macro="" textlink="">
      <xdr:nvSpPr>
        <xdr:cNvPr id="473" name="円/楕円 472"/>
        <xdr:cNvSpPr/>
      </xdr:nvSpPr>
      <xdr:spPr>
        <a:xfrm>
          <a:off x="9588500" y="168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10571</xdr:rowOff>
    </xdr:from>
    <xdr:ext cx="469744" cy="259045"/>
    <xdr:sp macro="" textlink="">
      <xdr:nvSpPr>
        <xdr:cNvPr id="474" name="テキスト ボックス 473"/>
        <xdr:cNvSpPr txBox="1"/>
      </xdr:nvSpPr>
      <xdr:spPr>
        <a:xfrm>
          <a:off x="9404427" y="169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159093</xdr:rowOff>
    </xdr:from>
    <xdr:to>
      <xdr:col>12</xdr:col>
      <xdr:colOff>561975</xdr:colOff>
      <xdr:row>98</xdr:row>
      <xdr:rowOff>89243</xdr:rowOff>
    </xdr:to>
    <xdr:sp macro="" textlink="">
      <xdr:nvSpPr>
        <xdr:cNvPr id="475" name="円/楕円 474"/>
        <xdr:cNvSpPr/>
      </xdr:nvSpPr>
      <xdr:spPr>
        <a:xfrm>
          <a:off x="8699500" y="167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80370</xdr:rowOff>
    </xdr:from>
    <xdr:ext cx="534377" cy="259045"/>
    <xdr:sp macro="" textlink="">
      <xdr:nvSpPr>
        <xdr:cNvPr id="476" name="テキスト ボックス 475"/>
        <xdr:cNvSpPr txBox="1"/>
      </xdr:nvSpPr>
      <xdr:spPr>
        <a:xfrm>
          <a:off x="8483111" y="168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119057</xdr:rowOff>
    </xdr:from>
    <xdr:to>
      <xdr:col>23</xdr:col>
      <xdr:colOff>517525</xdr:colOff>
      <xdr:row>38</xdr:row>
      <xdr:rowOff>139700</xdr:rowOff>
    </xdr:to>
    <xdr:cxnSp macro="">
      <xdr:nvCxnSpPr>
        <xdr:cNvPr id="503" name="直線コネクタ 502"/>
        <xdr:cNvCxnSpPr/>
      </xdr:nvCxnSpPr>
      <xdr:spPr>
        <a:xfrm>
          <a:off x="15481300" y="6634157"/>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115583</xdr:rowOff>
    </xdr:from>
    <xdr:to>
      <xdr:col>22</xdr:col>
      <xdr:colOff>365125</xdr:colOff>
      <xdr:row>38</xdr:row>
      <xdr:rowOff>119057</xdr:rowOff>
    </xdr:to>
    <xdr:cxnSp macro="">
      <xdr:nvCxnSpPr>
        <xdr:cNvPr id="506" name="直線コネクタ 505"/>
        <xdr:cNvCxnSpPr/>
      </xdr:nvCxnSpPr>
      <xdr:spPr>
        <a:xfrm>
          <a:off x="14592300" y="663068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115583</xdr:rowOff>
    </xdr:from>
    <xdr:to>
      <xdr:col>21</xdr:col>
      <xdr:colOff>161925</xdr:colOff>
      <xdr:row>38</xdr:row>
      <xdr:rowOff>128727</xdr:rowOff>
    </xdr:to>
    <xdr:cxnSp macro="">
      <xdr:nvCxnSpPr>
        <xdr:cNvPr id="509" name="直線コネクタ 508"/>
        <xdr:cNvCxnSpPr/>
      </xdr:nvCxnSpPr>
      <xdr:spPr>
        <a:xfrm flipV="1">
          <a:off x="13703300" y="663068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122486</xdr:rowOff>
    </xdr:from>
    <xdr:to>
      <xdr:col>19</xdr:col>
      <xdr:colOff>644525</xdr:colOff>
      <xdr:row>38</xdr:row>
      <xdr:rowOff>128727</xdr:rowOff>
    </xdr:to>
    <xdr:cxnSp macro="">
      <xdr:nvCxnSpPr>
        <xdr:cNvPr id="512" name="直線コネクタ 511"/>
        <xdr:cNvCxnSpPr/>
      </xdr:nvCxnSpPr>
      <xdr:spPr>
        <a:xfrm>
          <a:off x="12814300" y="6466136"/>
          <a:ext cx="889000" cy="17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68257</xdr:rowOff>
    </xdr:from>
    <xdr:to>
      <xdr:col>22</xdr:col>
      <xdr:colOff>415925</xdr:colOff>
      <xdr:row>38</xdr:row>
      <xdr:rowOff>169857</xdr:rowOff>
    </xdr:to>
    <xdr:sp macro="" textlink="">
      <xdr:nvSpPr>
        <xdr:cNvPr id="524" name="円/楕円 523"/>
        <xdr:cNvSpPr/>
      </xdr:nvSpPr>
      <xdr:spPr>
        <a:xfrm>
          <a:off x="15430500" y="65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160984</xdr:rowOff>
    </xdr:from>
    <xdr:ext cx="378565" cy="259045"/>
    <xdr:sp macro="" textlink="">
      <xdr:nvSpPr>
        <xdr:cNvPr id="525" name="テキスト ボックス 524"/>
        <xdr:cNvSpPr txBox="1"/>
      </xdr:nvSpPr>
      <xdr:spPr>
        <a:xfrm>
          <a:off x="15292017" y="66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64783</xdr:rowOff>
    </xdr:from>
    <xdr:to>
      <xdr:col>21</xdr:col>
      <xdr:colOff>212725</xdr:colOff>
      <xdr:row>38</xdr:row>
      <xdr:rowOff>166383</xdr:rowOff>
    </xdr:to>
    <xdr:sp macro="" textlink="">
      <xdr:nvSpPr>
        <xdr:cNvPr id="526" name="円/楕円 525"/>
        <xdr:cNvSpPr/>
      </xdr:nvSpPr>
      <xdr:spPr>
        <a:xfrm>
          <a:off x="14541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157510</xdr:rowOff>
    </xdr:from>
    <xdr:ext cx="469744" cy="259045"/>
    <xdr:sp macro="" textlink="">
      <xdr:nvSpPr>
        <xdr:cNvPr id="527" name="テキスト ボックス 526"/>
        <xdr:cNvSpPr txBox="1"/>
      </xdr:nvSpPr>
      <xdr:spPr>
        <a:xfrm>
          <a:off x="14357427" y="66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77927</xdr:rowOff>
    </xdr:from>
    <xdr:to>
      <xdr:col>20</xdr:col>
      <xdr:colOff>9525</xdr:colOff>
      <xdr:row>39</xdr:row>
      <xdr:rowOff>8077</xdr:rowOff>
    </xdr:to>
    <xdr:sp macro="" textlink="">
      <xdr:nvSpPr>
        <xdr:cNvPr id="528" name="円/楕円 527"/>
        <xdr:cNvSpPr/>
      </xdr:nvSpPr>
      <xdr:spPr>
        <a:xfrm>
          <a:off x="13652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170654</xdr:rowOff>
    </xdr:from>
    <xdr:ext cx="378565" cy="259045"/>
    <xdr:sp macro="" textlink="">
      <xdr:nvSpPr>
        <xdr:cNvPr id="529" name="テキスト ボックス 528"/>
        <xdr:cNvSpPr txBox="1"/>
      </xdr:nvSpPr>
      <xdr:spPr>
        <a:xfrm>
          <a:off x="13514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71686</xdr:rowOff>
    </xdr:from>
    <xdr:to>
      <xdr:col>18</xdr:col>
      <xdr:colOff>492125</xdr:colOff>
      <xdr:row>38</xdr:row>
      <xdr:rowOff>1836</xdr:rowOff>
    </xdr:to>
    <xdr:sp macro="" textlink="">
      <xdr:nvSpPr>
        <xdr:cNvPr id="530" name="円/楕円 529"/>
        <xdr:cNvSpPr/>
      </xdr:nvSpPr>
      <xdr:spPr>
        <a:xfrm>
          <a:off x="12763500" y="64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18363</xdr:rowOff>
    </xdr:from>
    <xdr:ext cx="469744" cy="259045"/>
    <xdr:sp macro="" textlink="">
      <xdr:nvSpPr>
        <xdr:cNvPr id="531" name="テキスト ボックス 530"/>
        <xdr:cNvSpPr txBox="1"/>
      </xdr:nvSpPr>
      <xdr:spPr>
        <a:xfrm>
          <a:off x="12579427" y="619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14694</xdr:rowOff>
    </xdr:from>
    <xdr:to>
      <xdr:col>23</xdr:col>
      <xdr:colOff>517525</xdr:colOff>
      <xdr:row>76</xdr:row>
      <xdr:rowOff>76149</xdr:rowOff>
    </xdr:to>
    <xdr:cxnSp macro="">
      <xdr:nvCxnSpPr>
        <xdr:cNvPr id="609" name="直線コネクタ 608"/>
        <xdr:cNvCxnSpPr/>
      </xdr:nvCxnSpPr>
      <xdr:spPr>
        <a:xfrm flipV="1">
          <a:off x="15481300" y="13044894"/>
          <a:ext cx="8382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64923</xdr:rowOff>
    </xdr:from>
    <xdr:to>
      <xdr:col>22</xdr:col>
      <xdr:colOff>365125</xdr:colOff>
      <xdr:row>76</xdr:row>
      <xdr:rowOff>76149</xdr:rowOff>
    </xdr:to>
    <xdr:cxnSp macro="">
      <xdr:nvCxnSpPr>
        <xdr:cNvPr id="612" name="直線コネクタ 611"/>
        <xdr:cNvCxnSpPr/>
      </xdr:nvCxnSpPr>
      <xdr:spPr>
        <a:xfrm>
          <a:off x="14592300" y="13095123"/>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46113</xdr:rowOff>
    </xdr:from>
    <xdr:to>
      <xdr:col>21</xdr:col>
      <xdr:colOff>161925</xdr:colOff>
      <xdr:row>76</xdr:row>
      <xdr:rowOff>64923</xdr:rowOff>
    </xdr:to>
    <xdr:cxnSp macro="">
      <xdr:nvCxnSpPr>
        <xdr:cNvPr id="615" name="直線コネクタ 614"/>
        <xdr:cNvCxnSpPr/>
      </xdr:nvCxnSpPr>
      <xdr:spPr>
        <a:xfrm>
          <a:off x="13703300" y="1307631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46113</xdr:rowOff>
    </xdr:from>
    <xdr:to>
      <xdr:col>19</xdr:col>
      <xdr:colOff>644525</xdr:colOff>
      <xdr:row>76</xdr:row>
      <xdr:rowOff>107938</xdr:rowOff>
    </xdr:to>
    <xdr:cxnSp macro="">
      <xdr:nvCxnSpPr>
        <xdr:cNvPr id="618" name="直線コネクタ 617"/>
        <xdr:cNvCxnSpPr/>
      </xdr:nvCxnSpPr>
      <xdr:spPr>
        <a:xfrm flipV="1">
          <a:off x="12814300" y="13076313"/>
          <a:ext cx="889000" cy="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135344</xdr:rowOff>
    </xdr:from>
    <xdr:to>
      <xdr:col>23</xdr:col>
      <xdr:colOff>568325</xdr:colOff>
      <xdr:row>76</xdr:row>
      <xdr:rowOff>65494</xdr:rowOff>
    </xdr:to>
    <xdr:sp macro="" textlink="">
      <xdr:nvSpPr>
        <xdr:cNvPr id="628" name="円/楕円 627"/>
        <xdr:cNvSpPr/>
      </xdr:nvSpPr>
      <xdr:spPr>
        <a:xfrm>
          <a:off x="16268700" y="129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113771</xdr:rowOff>
    </xdr:from>
    <xdr:ext cx="534377" cy="259045"/>
    <xdr:sp macro="" textlink="">
      <xdr:nvSpPr>
        <xdr:cNvPr id="629" name="公債費該当値テキスト"/>
        <xdr:cNvSpPr txBox="1"/>
      </xdr:nvSpPr>
      <xdr:spPr>
        <a:xfrm>
          <a:off x="16370300" y="129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25349</xdr:rowOff>
    </xdr:from>
    <xdr:to>
      <xdr:col>22</xdr:col>
      <xdr:colOff>415925</xdr:colOff>
      <xdr:row>76</xdr:row>
      <xdr:rowOff>126949</xdr:rowOff>
    </xdr:to>
    <xdr:sp macro="" textlink="">
      <xdr:nvSpPr>
        <xdr:cNvPr id="630" name="円/楕円 629"/>
        <xdr:cNvSpPr/>
      </xdr:nvSpPr>
      <xdr:spPr>
        <a:xfrm>
          <a:off x="15430500" y="130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118076</xdr:rowOff>
    </xdr:from>
    <xdr:ext cx="534377" cy="259045"/>
    <xdr:sp macro="" textlink="">
      <xdr:nvSpPr>
        <xdr:cNvPr id="631" name="テキスト ボックス 630"/>
        <xdr:cNvSpPr txBox="1"/>
      </xdr:nvSpPr>
      <xdr:spPr>
        <a:xfrm>
          <a:off x="15214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14123</xdr:rowOff>
    </xdr:from>
    <xdr:to>
      <xdr:col>21</xdr:col>
      <xdr:colOff>212725</xdr:colOff>
      <xdr:row>76</xdr:row>
      <xdr:rowOff>115723</xdr:rowOff>
    </xdr:to>
    <xdr:sp macro="" textlink="">
      <xdr:nvSpPr>
        <xdr:cNvPr id="632" name="円/楕円 631"/>
        <xdr:cNvSpPr/>
      </xdr:nvSpPr>
      <xdr:spPr>
        <a:xfrm>
          <a:off x="14541500" y="130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106850</xdr:rowOff>
    </xdr:from>
    <xdr:ext cx="534377" cy="259045"/>
    <xdr:sp macro="" textlink="">
      <xdr:nvSpPr>
        <xdr:cNvPr id="633" name="テキスト ボックス 632"/>
        <xdr:cNvSpPr txBox="1"/>
      </xdr:nvSpPr>
      <xdr:spPr>
        <a:xfrm>
          <a:off x="14325111"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166763</xdr:rowOff>
    </xdr:from>
    <xdr:to>
      <xdr:col>20</xdr:col>
      <xdr:colOff>9525</xdr:colOff>
      <xdr:row>76</xdr:row>
      <xdr:rowOff>96913</xdr:rowOff>
    </xdr:to>
    <xdr:sp macro="" textlink="">
      <xdr:nvSpPr>
        <xdr:cNvPr id="634" name="円/楕円 633"/>
        <xdr:cNvSpPr/>
      </xdr:nvSpPr>
      <xdr:spPr>
        <a:xfrm>
          <a:off x="13652500" y="130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88040</xdr:rowOff>
    </xdr:from>
    <xdr:ext cx="534377" cy="259045"/>
    <xdr:sp macro="" textlink="">
      <xdr:nvSpPr>
        <xdr:cNvPr id="635" name="テキスト ボックス 634"/>
        <xdr:cNvSpPr txBox="1"/>
      </xdr:nvSpPr>
      <xdr:spPr>
        <a:xfrm>
          <a:off x="13436111" y="1311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57138</xdr:rowOff>
    </xdr:from>
    <xdr:to>
      <xdr:col>18</xdr:col>
      <xdr:colOff>492125</xdr:colOff>
      <xdr:row>76</xdr:row>
      <xdr:rowOff>158738</xdr:rowOff>
    </xdr:to>
    <xdr:sp macro="" textlink="">
      <xdr:nvSpPr>
        <xdr:cNvPr id="636" name="円/楕円 635"/>
        <xdr:cNvSpPr/>
      </xdr:nvSpPr>
      <xdr:spPr>
        <a:xfrm>
          <a:off x="12763500" y="130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149865</xdr:rowOff>
    </xdr:from>
    <xdr:ext cx="534377" cy="259045"/>
    <xdr:sp macro="" textlink="">
      <xdr:nvSpPr>
        <xdr:cNvPr id="637" name="テキスト ボックス 636"/>
        <xdr:cNvSpPr txBox="1"/>
      </xdr:nvSpPr>
      <xdr:spPr>
        <a:xfrm>
          <a:off x="12547111" y="131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10083</xdr:rowOff>
    </xdr:from>
    <xdr:to>
      <xdr:col>23</xdr:col>
      <xdr:colOff>517525</xdr:colOff>
      <xdr:row>98</xdr:row>
      <xdr:rowOff>117844</xdr:rowOff>
    </xdr:to>
    <xdr:cxnSp macro="">
      <xdr:nvCxnSpPr>
        <xdr:cNvPr id="666" name="直線コネクタ 665"/>
        <xdr:cNvCxnSpPr/>
      </xdr:nvCxnSpPr>
      <xdr:spPr>
        <a:xfrm>
          <a:off x="15481300" y="16812183"/>
          <a:ext cx="8382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98070</xdr:rowOff>
    </xdr:from>
    <xdr:to>
      <xdr:col>22</xdr:col>
      <xdr:colOff>365125</xdr:colOff>
      <xdr:row>98</xdr:row>
      <xdr:rowOff>10083</xdr:rowOff>
    </xdr:to>
    <xdr:cxnSp macro="">
      <xdr:nvCxnSpPr>
        <xdr:cNvPr id="669" name="直線コネクタ 668"/>
        <xdr:cNvCxnSpPr/>
      </xdr:nvCxnSpPr>
      <xdr:spPr>
        <a:xfrm>
          <a:off x="14592300" y="16728720"/>
          <a:ext cx="889000" cy="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98070</xdr:rowOff>
    </xdr:from>
    <xdr:to>
      <xdr:col>21</xdr:col>
      <xdr:colOff>161925</xdr:colOff>
      <xdr:row>97</xdr:row>
      <xdr:rowOff>166585</xdr:rowOff>
    </xdr:to>
    <xdr:cxnSp macro="">
      <xdr:nvCxnSpPr>
        <xdr:cNvPr id="672" name="直線コネクタ 671"/>
        <xdr:cNvCxnSpPr/>
      </xdr:nvCxnSpPr>
      <xdr:spPr>
        <a:xfrm flipV="1">
          <a:off x="13703300" y="16728720"/>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126657</xdr:rowOff>
    </xdr:from>
    <xdr:to>
      <xdr:col>19</xdr:col>
      <xdr:colOff>644525</xdr:colOff>
      <xdr:row>97</xdr:row>
      <xdr:rowOff>166585</xdr:rowOff>
    </xdr:to>
    <xdr:cxnSp macro="">
      <xdr:nvCxnSpPr>
        <xdr:cNvPr id="675" name="直線コネクタ 674"/>
        <xdr:cNvCxnSpPr/>
      </xdr:nvCxnSpPr>
      <xdr:spPr>
        <a:xfrm>
          <a:off x="12814300" y="16757307"/>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67044</xdr:rowOff>
    </xdr:from>
    <xdr:to>
      <xdr:col>23</xdr:col>
      <xdr:colOff>568325</xdr:colOff>
      <xdr:row>98</xdr:row>
      <xdr:rowOff>168644</xdr:rowOff>
    </xdr:to>
    <xdr:sp macro="" textlink="">
      <xdr:nvSpPr>
        <xdr:cNvPr id="685" name="円/楕円 684"/>
        <xdr:cNvSpPr/>
      </xdr:nvSpPr>
      <xdr:spPr>
        <a:xfrm>
          <a:off x="16268700" y="168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153421</xdr:rowOff>
    </xdr:from>
    <xdr:ext cx="469744" cy="259045"/>
    <xdr:sp macro="" textlink="">
      <xdr:nvSpPr>
        <xdr:cNvPr id="686" name="積立金該当値テキスト"/>
        <xdr:cNvSpPr txBox="1"/>
      </xdr:nvSpPr>
      <xdr:spPr>
        <a:xfrm>
          <a:off x="16370300" y="1678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130733</xdr:rowOff>
    </xdr:from>
    <xdr:to>
      <xdr:col>22</xdr:col>
      <xdr:colOff>415925</xdr:colOff>
      <xdr:row>98</xdr:row>
      <xdr:rowOff>60883</xdr:rowOff>
    </xdr:to>
    <xdr:sp macro="" textlink="">
      <xdr:nvSpPr>
        <xdr:cNvPr id="687" name="円/楕円 686"/>
        <xdr:cNvSpPr/>
      </xdr:nvSpPr>
      <xdr:spPr>
        <a:xfrm>
          <a:off x="15430500" y="167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52010</xdr:rowOff>
    </xdr:from>
    <xdr:ext cx="534377" cy="259045"/>
    <xdr:sp macro="" textlink="">
      <xdr:nvSpPr>
        <xdr:cNvPr id="688" name="テキスト ボックス 687"/>
        <xdr:cNvSpPr txBox="1"/>
      </xdr:nvSpPr>
      <xdr:spPr>
        <a:xfrm>
          <a:off x="15214111" y="168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47270</xdr:rowOff>
    </xdr:from>
    <xdr:to>
      <xdr:col>21</xdr:col>
      <xdr:colOff>212725</xdr:colOff>
      <xdr:row>97</xdr:row>
      <xdr:rowOff>148870</xdr:rowOff>
    </xdr:to>
    <xdr:sp macro="" textlink="">
      <xdr:nvSpPr>
        <xdr:cNvPr id="689" name="円/楕円 688"/>
        <xdr:cNvSpPr/>
      </xdr:nvSpPr>
      <xdr:spPr>
        <a:xfrm>
          <a:off x="14541500" y="166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165397</xdr:rowOff>
    </xdr:from>
    <xdr:ext cx="534377" cy="259045"/>
    <xdr:sp macro="" textlink="">
      <xdr:nvSpPr>
        <xdr:cNvPr id="690" name="テキスト ボックス 689"/>
        <xdr:cNvSpPr txBox="1"/>
      </xdr:nvSpPr>
      <xdr:spPr>
        <a:xfrm>
          <a:off x="14325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115785</xdr:rowOff>
    </xdr:from>
    <xdr:to>
      <xdr:col>20</xdr:col>
      <xdr:colOff>9525</xdr:colOff>
      <xdr:row>98</xdr:row>
      <xdr:rowOff>45935</xdr:rowOff>
    </xdr:to>
    <xdr:sp macro="" textlink="">
      <xdr:nvSpPr>
        <xdr:cNvPr id="691" name="円/楕円 690"/>
        <xdr:cNvSpPr/>
      </xdr:nvSpPr>
      <xdr:spPr>
        <a:xfrm>
          <a:off x="13652500" y="167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37062</xdr:rowOff>
    </xdr:from>
    <xdr:ext cx="534377" cy="259045"/>
    <xdr:sp macro="" textlink="">
      <xdr:nvSpPr>
        <xdr:cNvPr id="692" name="テキスト ボックス 691"/>
        <xdr:cNvSpPr txBox="1"/>
      </xdr:nvSpPr>
      <xdr:spPr>
        <a:xfrm>
          <a:off x="13436111" y="16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75857</xdr:rowOff>
    </xdr:from>
    <xdr:to>
      <xdr:col>18</xdr:col>
      <xdr:colOff>492125</xdr:colOff>
      <xdr:row>98</xdr:row>
      <xdr:rowOff>6007</xdr:rowOff>
    </xdr:to>
    <xdr:sp macro="" textlink="">
      <xdr:nvSpPr>
        <xdr:cNvPr id="693" name="円/楕円 692"/>
        <xdr:cNvSpPr/>
      </xdr:nvSpPr>
      <xdr:spPr>
        <a:xfrm>
          <a:off x="12763500" y="1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168584</xdr:rowOff>
    </xdr:from>
    <xdr:ext cx="534377" cy="259045"/>
    <xdr:sp macro="" textlink="">
      <xdr:nvSpPr>
        <xdr:cNvPr id="694" name="テキスト ボックス 693"/>
        <xdr:cNvSpPr txBox="1"/>
      </xdr:nvSpPr>
      <xdr:spPr>
        <a:xfrm>
          <a:off x="12547111" y="167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143891</xdr:rowOff>
    </xdr:from>
    <xdr:to>
      <xdr:col>32</xdr:col>
      <xdr:colOff>187325</xdr:colOff>
      <xdr:row>38</xdr:row>
      <xdr:rowOff>132588</xdr:rowOff>
    </xdr:to>
    <xdr:cxnSp macro="">
      <xdr:nvCxnSpPr>
        <xdr:cNvPr id="723" name="直線コネクタ 722"/>
        <xdr:cNvCxnSpPr/>
      </xdr:nvCxnSpPr>
      <xdr:spPr>
        <a:xfrm flipV="1">
          <a:off x="21323300" y="6487541"/>
          <a:ext cx="8382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132588</xdr:rowOff>
    </xdr:from>
    <xdr:to>
      <xdr:col>31</xdr:col>
      <xdr:colOff>34925</xdr:colOff>
      <xdr:row>38</xdr:row>
      <xdr:rowOff>155194</xdr:rowOff>
    </xdr:to>
    <xdr:cxnSp macro="">
      <xdr:nvCxnSpPr>
        <xdr:cNvPr id="726" name="直線コネクタ 725"/>
        <xdr:cNvCxnSpPr/>
      </xdr:nvCxnSpPr>
      <xdr:spPr>
        <a:xfrm flipV="1">
          <a:off x="20434300" y="6647688"/>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155194</xdr:rowOff>
    </xdr:from>
    <xdr:to>
      <xdr:col>29</xdr:col>
      <xdr:colOff>517525</xdr:colOff>
      <xdr:row>38</xdr:row>
      <xdr:rowOff>170561</xdr:rowOff>
    </xdr:to>
    <xdr:cxnSp macro="">
      <xdr:nvCxnSpPr>
        <xdr:cNvPr id="729" name="直線コネクタ 728"/>
        <xdr:cNvCxnSpPr/>
      </xdr:nvCxnSpPr>
      <xdr:spPr>
        <a:xfrm flipV="1">
          <a:off x="19545300" y="6670294"/>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170561</xdr:rowOff>
    </xdr:from>
    <xdr:to>
      <xdr:col>28</xdr:col>
      <xdr:colOff>314325</xdr:colOff>
      <xdr:row>39</xdr:row>
      <xdr:rowOff>3048</xdr:rowOff>
    </xdr:to>
    <xdr:cxnSp macro="">
      <xdr:nvCxnSpPr>
        <xdr:cNvPr id="732" name="直線コネクタ 731"/>
        <xdr:cNvCxnSpPr/>
      </xdr:nvCxnSpPr>
      <xdr:spPr>
        <a:xfrm flipV="1">
          <a:off x="18656300" y="668566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93091</xdr:rowOff>
    </xdr:from>
    <xdr:to>
      <xdr:col>32</xdr:col>
      <xdr:colOff>238125</xdr:colOff>
      <xdr:row>38</xdr:row>
      <xdr:rowOff>23240</xdr:rowOff>
    </xdr:to>
    <xdr:sp macro="" textlink="">
      <xdr:nvSpPr>
        <xdr:cNvPr id="742" name="円/楕円 741"/>
        <xdr:cNvSpPr/>
      </xdr:nvSpPr>
      <xdr:spPr>
        <a:xfrm>
          <a:off x="22110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115968</xdr:rowOff>
    </xdr:from>
    <xdr:ext cx="469744" cy="259045"/>
    <xdr:sp macro="" textlink="">
      <xdr:nvSpPr>
        <xdr:cNvPr id="743" name="投資及び出資金該当値テキスト"/>
        <xdr:cNvSpPr txBox="1"/>
      </xdr:nvSpPr>
      <xdr:spPr>
        <a:xfrm>
          <a:off x="22212300"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81788</xdr:rowOff>
    </xdr:from>
    <xdr:to>
      <xdr:col>31</xdr:col>
      <xdr:colOff>85725</xdr:colOff>
      <xdr:row>39</xdr:row>
      <xdr:rowOff>11938</xdr:rowOff>
    </xdr:to>
    <xdr:sp macro="" textlink="">
      <xdr:nvSpPr>
        <xdr:cNvPr id="744" name="円/楕円 743"/>
        <xdr:cNvSpPr/>
      </xdr:nvSpPr>
      <xdr:spPr>
        <a:xfrm>
          <a:off x="21272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3065</xdr:rowOff>
    </xdr:from>
    <xdr:ext cx="378565" cy="259045"/>
    <xdr:sp macro="" textlink="">
      <xdr:nvSpPr>
        <xdr:cNvPr id="745" name="テキスト ボックス 744"/>
        <xdr:cNvSpPr txBox="1"/>
      </xdr:nvSpPr>
      <xdr:spPr>
        <a:xfrm>
          <a:off x="21134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104394</xdr:rowOff>
    </xdr:from>
    <xdr:to>
      <xdr:col>29</xdr:col>
      <xdr:colOff>568325</xdr:colOff>
      <xdr:row>39</xdr:row>
      <xdr:rowOff>34544</xdr:rowOff>
    </xdr:to>
    <xdr:sp macro="" textlink="">
      <xdr:nvSpPr>
        <xdr:cNvPr id="746" name="円/楕円 745"/>
        <xdr:cNvSpPr/>
      </xdr:nvSpPr>
      <xdr:spPr>
        <a:xfrm>
          <a:off x="20383500" y="66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25671</xdr:rowOff>
    </xdr:from>
    <xdr:ext cx="378565" cy="259045"/>
    <xdr:sp macro="" textlink="">
      <xdr:nvSpPr>
        <xdr:cNvPr id="747" name="テキスト ボックス 746"/>
        <xdr:cNvSpPr txBox="1"/>
      </xdr:nvSpPr>
      <xdr:spPr>
        <a:xfrm>
          <a:off x="20245017" y="671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119761</xdr:rowOff>
    </xdr:from>
    <xdr:to>
      <xdr:col>28</xdr:col>
      <xdr:colOff>365125</xdr:colOff>
      <xdr:row>39</xdr:row>
      <xdr:rowOff>49911</xdr:rowOff>
    </xdr:to>
    <xdr:sp macro="" textlink="">
      <xdr:nvSpPr>
        <xdr:cNvPr id="748" name="円/楕円 747"/>
        <xdr:cNvSpPr/>
      </xdr:nvSpPr>
      <xdr:spPr>
        <a:xfrm>
          <a:off x="19494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41038</xdr:rowOff>
    </xdr:from>
    <xdr:ext cx="378565" cy="259045"/>
    <xdr:sp macro="" textlink="">
      <xdr:nvSpPr>
        <xdr:cNvPr id="749" name="テキスト ボックス 748"/>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123698</xdr:rowOff>
    </xdr:from>
    <xdr:to>
      <xdr:col>27</xdr:col>
      <xdr:colOff>161925</xdr:colOff>
      <xdr:row>39</xdr:row>
      <xdr:rowOff>53848</xdr:rowOff>
    </xdr:to>
    <xdr:sp macro="" textlink="">
      <xdr:nvSpPr>
        <xdr:cNvPr id="750" name="円/楕円 749"/>
        <xdr:cNvSpPr/>
      </xdr:nvSpPr>
      <xdr:spPr>
        <a:xfrm>
          <a:off x="18605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44975</xdr:rowOff>
    </xdr:from>
    <xdr:ext cx="378565" cy="259045"/>
    <xdr:sp macro="" textlink="">
      <xdr:nvSpPr>
        <xdr:cNvPr id="751" name="テキスト ボックス 750"/>
        <xdr:cNvSpPr txBox="1"/>
      </xdr:nvSpPr>
      <xdr:spPr>
        <a:xfrm>
          <a:off x="18467017" y="673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28677</xdr:rowOff>
    </xdr:from>
    <xdr:to>
      <xdr:col>32</xdr:col>
      <xdr:colOff>187325</xdr:colOff>
      <xdr:row>59</xdr:row>
      <xdr:rowOff>28943</xdr:rowOff>
    </xdr:to>
    <xdr:cxnSp macro="">
      <xdr:nvCxnSpPr>
        <xdr:cNvPr id="780" name="直線コネクタ 779"/>
        <xdr:cNvCxnSpPr/>
      </xdr:nvCxnSpPr>
      <xdr:spPr>
        <a:xfrm>
          <a:off x="21323300" y="10144227"/>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24905</xdr:rowOff>
    </xdr:from>
    <xdr:to>
      <xdr:col>31</xdr:col>
      <xdr:colOff>34925</xdr:colOff>
      <xdr:row>59</xdr:row>
      <xdr:rowOff>28677</xdr:rowOff>
    </xdr:to>
    <xdr:cxnSp macro="">
      <xdr:nvCxnSpPr>
        <xdr:cNvPr id="783" name="直線コネクタ 782"/>
        <xdr:cNvCxnSpPr/>
      </xdr:nvCxnSpPr>
      <xdr:spPr>
        <a:xfrm>
          <a:off x="20434300" y="1014045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24905</xdr:rowOff>
    </xdr:from>
    <xdr:to>
      <xdr:col>29</xdr:col>
      <xdr:colOff>517525</xdr:colOff>
      <xdr:row>59</xdr:row>
      <xdr:rowOff>25438</xdr:rowOff>
    </xdr:to>
    <xdr:cxnSp macro="">
      <xdr:nvCxnSpPr>
        <xdr:cNvPr id="786" name="直線コネクタ 785"/>
        <xdr:cNvCxnSpPr/>
      </xdr:nvCxnSpPr>
      <xdr:spPr>
        <a:xfrm flipV="1">
          <a:off x="19545300" y="101404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23343</xdr:rowOff>
    </xdr:from>
    <xdr:to>
      <xdr:col>28</xdr:col>
      <xdr:colOff>314325</xdr:colOff>
      <xdr:row>59</xdr:row>
      <xdr:rowOff>25438</xdr:rowOff>
    </xdr:to>
    <xdr:cxnSp macro="">
      <xdr:nvCxnSpPr>
        <xdr:cNvPr id="789" name="直線コネクタ 788"/>
        <xdr:cNvCxnSpPr/>
      </xdr:nvCxnSpPr>
      <xdr:spPr>
        <a:xfrm>
          <a:off x="18656300" y="1013889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149593</xdr:rowOff>
    </xdr:from>
    <xdr:to>
      <xdr:col>32</xdr:col>
      <xdr:colOff>238125</xdr:colOff>
      <xdr:row>59</xdr:row>
      <xdr:rowOff>79743</xdr:rowOff>
    </xdr:to>
    <xdr:sp macro="" textlink="">
      <xdr:nvSpPr>
        <xdr:cNvPr id="799" name="円/楕円 798"/>
        <xdr:cNvSpPr/>
      </xdr:nvSpPr>
      <xdr:spPr>
        <a:xfrm>
          <a:off x="22110700" y="100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64520</xdr:rowOff>
    </xdr:from>
    <xdr:ext cx="378565" cy="259045"/>
    <xdr:sp macro="" textlink="">
      <xdr:nvSpPr>
        <xdr:cNvPr id="800" name="貸付金該当値テキスト"/>
        <xdr:cNvSpPr txBox="1"/>
      </xdr:nvSpPr>
      <xdr:spPr>
        <a:xfrm>
          <a:off x="22212300" y="10008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149327</xdr:rowOff>
    </xdr:from>
    <xdr:to>
      <xdr:col>31</xdr:col>
      <xdr:colOff>85725</xdr:colOff>
      <xdr:row>59</xdr:row>
      <xdr:rowOff>79477</xdr:rowOff>
    </xdr:to>
    <xdr:sp macro="" textlink="">
      <xdr:nvSpPr>
        <xdr:cNvPr id="801" name="円/楕円 800"/>
        <xdr:cNvSpPr/>
      </xdr:nvSpPr>
      <xdr:spPr>
        <a:xfrm>
          <a:off x="212725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70604</xdr:rowOff>
    </xdr:from>
    <xdr:ext cx="378565" cy="259045"/>
    <xdr:sp macro="" textlink="">
      <xdr:nvSpPr>
        <xdr:cNvPr id="802" name="テキスト ボックス 801"/>
        <xdr:cNvSpPr txBox="1"/>
      </xdr:nvSpPr>
      <xdr:spPr>
        <a:xfrm>
          <a:off x="21134017" y="101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145555</xdr:rowOff>
    </xdr:from>
    <xdr:to>
      <xdr:col>29</xdr:col>
      <xdr:colOff>568325</xdr:colOff>
      <xdr:row>59</xdr:row>
      <xdr:rowOff>75705</xdr:rowOff>
    </xdr:to>
    <xdr:sp macro="" textlink="">
      <xdr:nvSpPr>
        <xdr:cNvPr id="803" name="円/楕円 802"/>
        <xdr:cNvSpPr/>
      </xdr:nvSpPr>
      <xdr:spPr>
        <a:xfrm>
          <a:off x="20383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66832</xdr:rowOff>
    </xdr:from>
    <xdr:ext cx="378565" cy="259045"/>
    <xdr:sp macro="" textlink="">
      <xdr:nvSpPr>
        <xdr:cNvPr id="804" name="テキスト ボックス 803"/>
        <xdr:cNvSpPr txBox="1"/>
      </xdr:nvSpPr>
      <xdr:spPr>
        <a:xfrm>
          <a:off x="20245017" y="1018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146088</xdr:rowOff>
    </xdr:from>
    <xdr:to>
      <xdr:col>28</xdr:col>
      <xdr:colOff>365125</xdr:colOff>
      <xdr:row>59</xdr:row>
      <xdr:rowOff>76238</xdr:rowOff>
    </xdr:to>
    <xdr:sp macro="" textlink="">
      <xdr:nvSpPr>
        <xdr:cNvPr id="805" name="円/楕円 804"/>
        <xdr:cNvSpPr/>
      </xdr:nvSpPr>
      <xdr:spPr>
        <a:xfrm>
          <a:off x="19494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67365</xdr:rowOff>
    </xdr:from>
    <xdr:ext cx="378565" cy="259045"/>
    <xdr:sp macro="" textlink="">
      <xdr:nvSpPr>
        <xdr:cNvPr id="806" name="テキスト ボックス 805"/>
        <xdr:cNvSpPr txBox="1"/>
      </xdr:nvSpPr>
      <xdr:spPr>
        <a:xfrm>
          <a:off x="19356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143993</xdr:rowOff>
    </xdr:from>
    <xdr:to>
      <xdr:col>27</xdr:col>
      <xdr:colOff>161925</xdr:colOff>
      <xdr:row>59</xdr:row>
      <xdr:rowOff>74143</xdr:rowOff>
    </xdr:to>
    <xdr:sp macro="" textlink="">
      <xdr:nvSpPr>
        <xdr:cNvPr id="807" name="円/楕円 806"/>
        <xdr:cNvSpPr/>
      </xdr:nvSpPr>
      <xdr:spPr>
        <a:xfrm>
          <a:off x="18605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65270</xdr:rowOff>
    </xdr:from>
    <xdr:ext cx="378565" cy="259045"/>
    <xdr:sp macro="" textlink="">
      <xdr:nvSpPr>
        <xdr:cNvPr id="808" name="テキスト ボックス 807"/>
        <xdr:cNvSpPr txBox="1"/>
      </xdr:nvSpPr>
      <xdr:spPr>
        <a:xfrm>
          <a:off x="18467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63328</xdr:rowOff>
    </xdr:from>
    <xdr:to>
      <xdr:col>32</xdr:col>
      <xdr:colOff>187325</xdr:colOff>
      <xdr:row>76</xdr:row>
      <xdr:rowOff>85846</xdr:rowOff>
    </xdr:to>
    <xdr:cxnSp macro="">
      <xdr:nvCxnSpPr>
        <xdr:cNvPr id="838" name="直線コネクタ 837"/>
        <xdr:cNvCxnSpPr/>
      </xdr:nvCxnSpPr>
      <xdr:spPr>
        <a:xfrm flipV="1">
          <a:off x="21323300" y="13093528"/>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85846</xdr:rowOff>
    </xdr:from>
    <xdr:to>
      <xdr:col>31</xdr:col>
      <xdr:colOff>34925</xdr:colOff>
      <xdr:row>76</xdr:row>
      <xdr:rowOff>118898</xdr:rowOff>
    </xdr:to>
    <xdr:cxnSp macro="">
      <xdr:nvCxnSpPr>
        <xdr:cNvPr id="841" name="直線コネクタ 840"/>
        <xdr:cNvCxnSpPr/>
      </xdr:nvCxnSpPr>
      <xdr:spPr>
        <a:xfrm flipV="1">
          <a:off x="20434300" y="13116046"/>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118898</xdr:rowOff>
    </xdr:from>
    <xdr:to>
      <xdr:col>29</xdr:col>
      <xdr:colOff>517525</xdr:colOff>
      <xdr:row>76</xdr:row>
      <xdr:rowOff>128308</xdr:rowOff>
    </xdr:to>
    <xdr:cxnSp macro="">
      <xdr:nvCxnSpPr>
        <xdr:cNvPr id="844" name="直線コネクタ 843"/>
        <xdr:cNvCxnSpPr/>
      </xdr:nvCxnSpPr>
      <xdr:spPr>
        <a:xfrm flipV="1">
          <a:off x="19545300" y="1314909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112877</xdr:rowOff>
    </xdr:from>
    <xdr:to>
      <xdr:col>28</xdr:col>
      <xdr:colOff>314325</xdr:colOff>
      <xdr:row>76</xdr:row>
      <xdr:rowOff>128308</xdr:rowOff>
    </xdr:to>
    <xdr:cxnSp macro="">
      <xdr:nvCxnSpPr>
        <xdr:cNvPr id="847" name="直線コネクタ 846"/>
        <xdr:cNvCxnSpPr/>
      </xdr:nvCxnSpPr>
      <xdr:spPr>
        <a:xfrm>
          <a:off x="18656300" y="1314307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12528</xdr:rowOff>
    </xdr:from>
    <xdr:to>
      <xdr:col>32</xdr:col>
      <xdr:colOff>238125</xdr:colOff>
      <xdr:row>76</xdr:row>
      <xdr:rowOff>114128</xdr:rowOff>
    </xdr:to>
    <xdr:sp macro="" textlink="">
      <xdr:nvSpPr>
        <xdr:cNvPr id="857" name="円/楕円 856"/>
        <xdr:cNvSpPr/>
      </xdr:nvSpPr>
      <xdr:spPr>
        <a:xfrm>
          <a:off x="22110700" y="130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162405</xdr:rowOff>
    </xdr:from>
    <xdr:ext cx="534377" cy="259045"/>
    <xdr:sp macro="" textlink="">
      <xdr:nvSpPr>
        <xdr:cNvPr id="858" name="繰出金該当値テキスト"/>
        <xdr:cNvSpPr txBox="1"/>
      </xdr:nvSpPr>
      <xdr:spPr>
        <a:xfrm>
          <a:off x="22212300" y="130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35046</xdr:rowOff>
    </xdr:from>
    <xdr:to>
      <xdr:col>31</xdr:col>
      <xdr:colOff>85725</xdr:colOff>
      <xdr:row>76</xdr:row>
      <xdr:rowOff>136646</xdr:rowOff>
    </xdr:to>
    <xdr:sp macro="" textlink="">
      <xdr:nvSpPr>
        <xdr:cNvPr id="859" name="円/楕円 858"/>
        <xdr:cNvSpPr/>
      </xdr:nvSpPr>
      <xdr:spPr>
        <a:xfrm>
          <a:off x="21272500" y="130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127773</xdr:rowOff>
    </xdr:from>
    <xdr:ext cx="534377" cy="259045"/>
    <xdr:sp macro="" textlink="">
      <xdr:nvSpPr>
        <xdr:cNvPr id="860" name="テキスト ボックス 859"/>
        <xdr:cNvSpPr txBox="1"/>
      </xdr:nvSpPr>
      <xdr:spPr>
        <a:xfrm>
          <a:off x="21056111" y="131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68098</xdr:rowOff>
    </xdr:from>
    <xdr:to>
      <xdr:col>29</xdr:col>
      <xdr:colOff>568325</xdr:colOff>
      <xdr:row>76</xdr:row>
      <xdr:rowOff>169698</xdr:rowOff>
    </xdr:to>
    <xdr:sp macro="" textlink="">
      <xdr:nvSpPr>
        <xdr:cNvPr id="861" name="円/楕円 860"/>
        <xdr:cNvSpPr/>
      </xdr:nvSpPr>
      <xdr:spPr>
        <a:xfrm>
          <a:off x="20383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14774</xdr:rowOff>
    </xdr:from>
    <xdr:ext cx="534377" cy="259045"/>
    <xdr:sp macro="" textlink="">
      <xdr:nvSpPr>
        <xdr:cNvPr id="862" name="テキスト ボックス 861"/>
        <xdr:cNvSpPr txBox="1"/>
      </xdr:nvSpPr>
      <xdr:spPr>
        <a:xfrm>
          <a:off x="20167111" y="128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77508</xdr:rowOff>
    </xdr:from>
    <xdr:to>
      <xdr:col>28</xdr:col>
      <xdr:colOff>365125</xdr:colOff>
      <xdr:row>77</xdr:row>
      <xdr:rowOff>7658</xdr:rowOff>
    </xdr:to>
    <xdr:sp macro="" textlink="">
      <xdr:nvSpPr>
        <xdr:cNvPr id="863" name="円/楕円 862"/>
        <xdr:cNvSpPr/>
      </xdr:nvSpPr>
      <xdr:spPr>
        <a:xfrm>
          <a:off x="19494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24185</xdr:rowOff>
    </xdr:from>
    <xdr:ext cx="534377" cy="259045"/>
    <xdr:sp macro="" textlink="">
      <xdr:nvSpPr>
        <xdr:cNvPr id="864" name="テキスト ボックス 863"/>
        <xdr:cNvSpPr txBox="1"/>
      </xdr:nvSpPr>
      <xdr:spPr>
        <a:xfrm>
          <a:off x="19278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62077</xdr:rowOff>
    </xdr:from>
    <xdr:to>
      <xdr:col>27</xdr:col>
      <xdr:colOff>161925</xdr:colOff>
      <xdr:row>76</xdr:row>
      <xdr:rowOff>163677</xdr:rowOff>
    </xdr:to>
    <xdr:sp macro="" textlink="">
      <xdr:nvSpPr>
        <xdr:cNvPr id="865" name="円/楕円 864"/>
        <xdr:cNvSpPr/>
      </xdr:nvSpPr>
      <xdr:spPr>
        <a:xfrm>
          <a:off x="18605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8755</xdr:rowOff>
    </xdr:from>
    <xdr:ext cx="534377" cy="259045"/>
    <xdr:sp macro="" textlink="">
      <xdr:nvSpPr>
        <xdr:cNvPr id="866" name="テキスト ボックス 865"/>
        <xdr:cNvSpPr txBox="1"/>
      </xdr:nvSpPr>
      <xdr:spPr>
        <a:xfrm>
          <a:off x="18389111" y="128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平成２７年度</a:t>
          </a:r>
          <a:r>
            <a:rPr lang="ja-JP" altLang="en-US" sz="1100" baseline="0">
              <a:solidFill>
                <a:schemeClr val="dk1"/>
              </a:solidFill>
              <a:latin typeface="+mn-lt"/>
              <a:ea typeface="+mn-ea"/>
              <a:cs typeface="+mn-cs"/>
            </a:rPr>
            <a:t>は</a:t>
          </a:r>
          <a:r>
            <a:rPr lang="ja-JP" altLang="ja-JP" sz="1100" baseline="0">
              <a:solidFill>
                <a:schemeClr val="dk1"/>
              </a:solidFill>
              <a:latin typeface="+mn-lt"/>
              <a:ea typeface="+mn-ea"/>
              <a:cs typeface="+mn-cs"/>
            </a:rPr>
            <a:t>類似団体平均</a:t>
          </a:r>
          <a:r>
            <a:rPr lang="ja-JP" altLang="en-US" sz="1100" baseline="0">
              <a:solidFill>
                <a:schemeClr val="dk1"/>
              </a:solidFill>
              <a:latin typeface="+mn-lt"/>
              <a:ea typeface="+mn-ea"/>
              <a:cs typeface="+mn-cs"/>
            </a:rPr>
            <a:t>をすべて下回っていたが、本年度は普通建設事業費（新規整備）と投資及び出資金が</a:t>
          </a:r>
          <a:r>
            <a:rPr lang="ja-JP" altLang="ja-JP" sz="1100" baseline="0">
              <a:solidFill>
                <a:schemeClr val="dk1"/>
              </a:solidFill>
              <a:latin typeface="+mn-lt"/>
              <a:ea typeface="+mn-ea"/>
              <a:cs typeface="+mn-cs"/>
            </a:rPr>
            <a:t>類似団体平均を</a:t>
          </a:r>
          <a:r>
            <a:rPr lang="ja-JP" altLang="en-US" sz="1100" baseline="0">
              <a:solidFill>
                <a:schemeClr val="dk1"/>
              </a:solidFill>
              <a:latin typeface="+mn-lt"/>
              <a:ea typeface="+mn-ea"/>
              <a:cs typeface="+mn-cs"/>
            </a:rPr>
            <a:t>上回っている。</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普通建設事業費（新規整備）</a:t>
          </a:r>
          <a:r>
            <a:rPr lang="ja-JP" altLang="en-US" sz="1100" baseline="0">
              <a:solidFill>
                <a:schemeClr val="dk1"/>
              </a:solidFill>
              <a:latin typeface="+mn-lt"/>
              <a:ea typeface="+mn-ea"/>
              <a:cs typeface="+mn-cs"/>
            </a:rPr>
            <a:t>は、「地域交流センターともべ</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や</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いなだこども園</a:t>
          </a:r>
          <a:r>
            <a:rPr lang="ja-JP" altLang="ja-JP" sz="1100" baseline="0">
              <a:solidFill>
                <a:schemeClr val="dk1"/>
              </a:solidFill>
              <a:latin typeface="+mn-lt"/>
              <a:ea typeface="+mn-ea"/>
              <a:cs typeface="+mn-cs"/>
            </a:rPr>
            <a:t>」等</a:t>
          </a:r>
          <a:r>
            <a:rPr lang="ja-JP" altLang="en-US" sz="1100" baseline="0">
              <a:solidFill>
                <a:schemeClr val="dk1"/>
              </a:solidFill>
              <a:latin typeface="+mn-lt"/>
              <a:ea typeface="+mn-ea"/>
              <a:cs typeface="+mn-cs"/>
            </a:rPr>
            <a:t>の新設工事により、前年比２，３２４円増の３４，９２８円となった。</a:t>
          </a:r>
          <a:r>
            <a:rPr lang="ja-JP" altLang="ja-JP" sz="1100" baseline="0">
              <a:solidFill>
                <a:schemeClr val="dk1"/>
              </a:solidFill>
              <a:latin typeface="+mn-lt"/>
              <a:ea typeface="+mn-ea"/>
              <a:cs typeface="+mn-cs"/>
            </a:rPr>
            <a:t>類似団体平均が</a:t>
          </a:r>
          <a:r>
            <a:rPr lang="ja-JP" altLang="en-US" sz="1100" baseline="0">
              <a:solidFill>
                <a:schemeClr val="dk1"/>
              </a:solidFill>
              <a:latin typeface="+mn-lt"/>
              <a:ea typeface="+mn-ea"/>
              <a:cs typeface="+mn-cs"/>
            </a:rPr>
            <a:t>４６，６１８円から</a:t>
          </a:r>
          <a:r>
            <a:rPr lang="ja-JP" altLang="ja-JP" sz="1100" baseline="0">
              <a:solidFill>
                <a:schemeClr val="dk1"/>
              </a:solidFill>
              <a:latin typeface="+mn-lt"/>
              <a:ea typeface="+mn-ea"/>
              <a:cs typeface="+mn-cs"/>
            </a:rPr>
            <a:t>２０，６７２円</a:t>
          </a:r>
          <a:r>
            <a:rPr lang="ja-JP" altLang="en-US" sz="1100" baseline="0">
              <a:solidFill>
                <a:schemeClr val="dk1"/>
              </a:solidFill>
              <a:latin typeface="+mn-lt"/>
              <a:ea typeface="+mn-ea"/>
              <a:cs typeface="+mn-cs"/>
            </a:rPr>
            <a:t>へ</a:t>
          </a:r>
          <a:r>
            <a:rPr lang="ja-JP" altLang="ja-JP" sz="1100" baseline="0">
              <a:solidFill>
                <a:schemeClr val="dk1"/>
              </a:solidFill>
              <a:latin typeface="+mn-lt"/>
              <a:ea typeface="+mn-ea"/>
              <a:cs typeface="+mn-cs"/>
            </a:rPr>
            <a:t>大幅に減少し</a:t>
          </a:r>
          <a:r>
            <a:rPr lang="ja-JP" altLang="en-US" sz="1100" baseline="0">
              <a:solidFill>
                <a:schemeClr val="dk1"/>
              </a:solidFill>
              <a:latin typeface="+mn-lt"/>
              <a:ea typeface="+mn-ea"/>
              <a:cs typeface="+mn-cs"/>
            </a:rPr>
            <a:t>たことも、平均を上回った要因と考える。</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投資及び出資金については、</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地域医療センターかさま</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の新設工事に伴う出資金の増加により、</a:t>
          </a:r>
          <a:r>
            <a:rPr lang="ja-JP" altLang="ja-JP" sz="1100" baseline="0">
              <a:solidFill>
                <a:schemeClr val="dk1"/>
              </a:solidFill>
              <a:latin typeface="+mn-lt"/>
              <a:ea typeface="+mn-ea"/>
              <a:cs typeface="+mn-cs"/>
            </a:rPr>
            <a:t>前年比</a:t>
          </a:r>
          <a:r>
            <a:rPr lang="ja-JP" altLang="en-US" sz="1100" baseline="0">
              <a:solidFill>
                <a:schemeClr val="dk1"/>
              </a:solidFill>
              <a:latin typeface="+mn-lt"/>
              <a:ea typeface="+mn-ea"/>
              <a:cs typeface="+mn-cs"/>
            </a:rPr>
            <a:t>１，２６１</a:t>
          </a:r>
          <a:r>
            <a:rPr lang="ja-JP" altLang="ja-JP" sz="1100" baseline="0">
              <a:solidFill>
                <a:schemeClr val="dk1"/>
              </a:solidFill>
              <a:latin typeface="+mn-lt"/>
              <a:ea typeface="+mn-ea"/>
              <a:cs typeface="+mn-cs"/>
            </a:rPr>
            <a:t>円増の</a:t>
          </a:r>
          <a:r>
            <a:rPr lang="ja-JP" altLang="en-US" sz="1100" baseline="0">
              <a:solidFill>
                <a:schemeClr val="dk1"/>
              </a:solidFill>
              <a:latin typeface="+mn-lt"/>
              <a:ea typeface="+mn-ea"/>
              <a:cs typeface="+mn-cs"/>
            </a:rPr>
            <a:t>１，９１７</a:t>
          </a:r>
          <a:r>
            <a:rPr lang="ja-JP" altLang="ja-JP" sz="1100" baseline="0">
              <a:solidFill>
                <a:schemeClr val="dk1"/>
              </a:solidFill>
              <a:latin typeface="+mn-lt"/>
              <a:ea typeface="+mn-ea"/>
              <a:cs typeface="+mn-cs"/>
            </a:rPr>
            <a:t>円となった。</a:t>
          </a:r>
          <a:endParaRPr lang="en-US" altLang="ja-JP" sz="110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類似団体平均を下回っているものの、　</a:t>
          </a:r>
          <a:r>
            <a:rPr lang="ja-JP" altLang="ja-JP" sz="1100" baseline="0">
              <a:solidFill>
                <a:schemeClr val="dk1"/>
              </a:solidFill>
              <a:latin typeface="+mn-lt"/>
              <a:ea typeface="+mn-ea"/>
              <a:cs typeface="+mn-cs"/>
            </a:rPr>
            <a:t>平成２７年度</a:t>
          </a:r>
          <a:r>
            <a:rPr lang="ja-JP" altLang="en-US" sz="1100" baseline="0">
              <a:solidFill>
                <a:schemeClr val="dk1"/>
              </a:solidFill>
              <a:latin typeface="+mn-lt"/>
              <a:ea typeface="+mn-ea"/>
              <a:cs typeface="+mn-cs"/>
            </a:rPr>
            <a:t>と比べ大幅に増額となったのは、</a:t>
          </a:r>
          <a:r>
            <a:rPr lang="ja-JP" altLang="ja-JP" sz="1100" baseline="0">
              <a:solidFill>
                <a:schemeClr val="dk1"/>
              </a:solidFill>
              <a:latin typeface="+mn-lt"/>
              <a:ea typeface="+mn-ea"/>
              <a:cs typeface="+mn-cs"/>
            </a:rPr>
            <a:t>普通建設事業費（更新整備）</a:t>
          </a:r>
          <a:r>
            <a:rPr lang="ja-JP" altLang="en-US" sz="1100" baseline="0">
              <a:solidFill>
                <a:schemeClr val="dk1"/>
              </a:solidFill>
              <a:latin typeface="+mn-lt"/>
              <a:ea typeface="+mn-ea"/>
              <a:cs typeface="+mn-cs"/>
            </a:rPr>
            <a:t>や</a:t>
          </a:r>
          <a:r>
            <a:rPr lang="ja-JP" altLang="ja-JP" sz="1100" baseline="0">
              <a:solidFill>
                <a:schemeClr val="dk1"/>
              </a:solidFill>
              <a:latin typeface="+mn-lt"/>
              <a:ea typeface="+mn-ea"/>
              <a:cs typeface="+mn-cs"/>
            </a:rPr>
            <a:t>扶助費</a:t>
          </a:r>
          <a:r>
            <a:rPr lang="ja-JP" altLang="en-US" sz="1100" baseline="0">
              <a:solidFill>
                <a:schemeClr val="dk1"/>
              </a:solidFill>
              <a:latin typeface="+mn-lt"/>
              <a:ea typeface="+mn-ea"/>
              <a:cs typeface="+mn-cs"/>
            </a:rPr>
            <a:t>などがある。</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普通建設事業費（</a:t>
          </a:r>
          <a:r>
            <a:rPr lang="ja-JP" altLang="en-US" sz="1100" baseline="0">
              <a:solidFill>
                <a:schemeClr val="dk1"/>
              </a:solidFill>
              <a:latin typeface="+mn-lt"/>
              <a:ea typeface="+mn-ea"/>
              <a:cs typeface="+mn-cs"/>
            </a:rPr>
            <a:t>更新整備</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についても、笠間公民館リニューアル事業等により</a:t>
          </a:r>
          <a:r>
            <a:rPr kumimoji="1" lang="ja-JP" altLang="ja-JP" sz="1100">
              <a:solidFill>
                <a:schemeClr val="dk1"/>
              </a:solidFill>
              <a:latin typeface="+mn-lt"/>
              <a:ea typeface="+mn-ea"/>
              <a:cs typeface="+mn-cs"/>
            </a:rPr>
            <a:t>，</a:t>
          </a:r>
          <a:r>
            <a:rPr lang="ja-JP" altLang="ja-JP" sz="1100" baseline="0">
              <a:solidFill>
                <a:schemeClr val="dk1"/>
              </a:solidFill>
              <a:latin typeface="+mn-lt"/>
              <a:ea typeface="+mn-ea"/>
              <a:cs typeface="+mn-cs"/>
            </a:rPr>
            <a:t>前年比</a:t>
          </a:r>
          <a:r>
            <a:rPr lang="ja-JP" altLang="en-US" sz="1100" baseline="0">
              <a:solidFill>
                <a:schemeClr val="dk1"/>
              </a:solidFill>
              <a:latin typeface="+mn-lt"/>
              <a:ea typeface="+mn-ea"/>
              <a:cs typeface="+mn-cs"/>
            </a:rPr>
            <a:t>１５，０９０</a:t>
          </a:r>
          <a:r>
            <a:rPr lang="ja-JP" altLang="ja-JP" sz="1100" baseline="0">
              <a:solidFill>
                <a:schemeClr val="dk1"/>
              </a:solidFill>
              <a:latin typeface="+mn-lt"/>
              <a:ea typeface="+mn-ea"/>
              <a:cs typeface="+mn-cs"/>
            </a:rPr>
            <a:t>円増の</a:t>
          </a:r>
          <a:r>
            <a:rPr lang="ja-JP" altLang="en-US" sz="1100" baseline="0">
              <a:solidFill>
                <a:schemeClr val="dk1"/>
              </a:solidFill>
              <a:latin typeface="+mn-lt"/>
              <a:ea typeface="+mn-ea"/>
              <a:cs typeface="+mn-cs"/>
            </a:rPr>
            <a:t>２１，０５９</a:t>
          </a:r>
          <a:r>
            <a:rPr kumimoji="1" lang="ja-JP" altLang="ja-JP" sz="1100">
              <a:solidFill>
                <a:schemeClr val="dk1"/>
              </a:solidFill>
              <a:latin typeface="+mn-lt"/>
              <a:ea typeface="+mn-ea"/>
              <a:cs typeface="+mn-cs"/>
            </a:rPr>
            <a:t>円と大幅な増額となった。</a:t>
          </a:r>
          <a:endParaRPr lang="en-US" altLang="ja-JP" sz="110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扶助費は、障害者自立支援給付事業や生活保護給付事業が増したこと等により，</a:t>
          </a:r>
          <a:r>
            <a:rPr lang="ja-JP" altLang="ja-JP" sz="1100" baseline="0">
              <a:solidFill>
                <a:schemeClr val="dk1"/>
              </a:solidFill>
              <a:latin typeface="+mn-lt"/>
              <a:ea typeface="+mn-ea"/>
              <a:cs typeface="+mn-cs"/>
            </a:rPr>
            <a:t>前年比１０，１０３円増の</a:t>
          </a:r>
          <a:r>
            <a:rPr kumimoji="1" lang="ja-JP" altLang="ja-JP" sz="1100">
              <a:solidFill>
                <a:schemeClr val="dk1"/>
              </a:solidFill>
              <a:latin typeface="+mn-lt"/>
              <a:ea typeface="+mn-ea"/>
              <a:cs typeface="+mn-cs"/>
            </a:rPr>
            <a:t>７６，９７０円と大幅な増額となった。</a:t>
          </a:r>
          <a:endParaRPr kumimoji="1" lang="en-US" altLang="ja-JP" sz="1100" baseline="0">
            <a:solidFill>
              <a:schemeClr val="dk1"/>
            </a:solidFill>
            <a:latin typeface="+mn-lt"/>
            <a:ea typeface="+mn-ea"/>
            <a:cs typeface="+mn-cs"/>
          </a:endParaRPr>
        </a:p>
        <a:p>
          <a:pPr eaLnBrk="1" fontAlgn="auto" latinLnBrk="0" hangingPunct="1"/>
          <a:r>
            <a:rPr kumimoji="1" lang="ja-JP" altLang="ja-JP" sz="1100" baseline="0">
              <a:solidFill>
                <a:schemeClr val="dk1"/>
              </a:solidFill>
              <a:latin typeface="+mn-lt"/>
              <a:ea typeface="+mn-ea"/>
              <a:cs typeface="+mn-cs"/>
            </a:rPr>
            <a:t>　</a:t>
          </a:r>
          <a:r>
            <a:rPr lang="ja-JP" altLang="ja-JP" sz="1100" baseline="0">
              <a:solidFill>
                <a:schemeClr val="dk1"/>
              </a:solidFill>
              <a:latin typeface="+mn-lt"/>
              <a:ea typeface="+mn-ea"/>
              <a:cs typeface="+mn-cs"/>
            </a:rPr>
            <a:t>今後、推移を考慮しながら</a:t>
          </a:r>
          <a:r>
            <a:rPr lang="ja-JP" altLang="en-US" sz="1100" baseline="0">
              <a:solidFill>
                <a:schemeClr val="dk1"/>
              </a:solidFill>
              <a:latin typeface="+mn-lt"/>
              <a:ea typeface="+mn-ea"/>
              <a:cs typeface="+mn-cs"/>
            </a:rPr>
            <a:t>、類似団体等と比較して</a:t>
          </a:r>
          <a:r>
            <a:rPr lang="ja-JP" altLang="ja-JP" sz="1100" baseline="0">
              <a:solidFill>
                <a:schemeClr val="dk1"/>
              </a:solidFill>
              <a:latin typeface="+mn-lt"/>
              <a:ea typeface="+mn-ea"/>
              <a:cs typeface="+mn-cs"/>
            </a:rPr>
            <a:t>サービスの低下に繋がっていないかなど注視していく必要がある。</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77,446
76,852
240.40
31,577,270
30,765,701
674,422
18,373,854
30,546,553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112725</xdr:rowOff>
    </xdr:from>
    <xdr:to>
      <xdr:col>6</xdr:col>
      <xdr:colOff>511175</xdr:colOff>
      <xdr:row>35</xdr:row>
      <xdr:rowOff>43688</xdr:rowOff>
    </xdr:to>
    <xdr:cxnSp macro="">
      <xdr:nvCxnSpPr>
        <xdr:cNvPr id="59" name="直線コネクタ 58"/>
        <xdr:cNvCxnSpPr/>
      </xdr:nvCxnSpPr>
      <xdr:spPr>
        <a:xfrm>
          <a:off x="3797300" y="5942025"/>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112725</xdr:rowOff>
    </xdr:from>
    <xdr:to>
      <xdr:col>5</xdr:col>
      <xdr:colOff>358775</xdr:colOff>
      <xdr:row>34</xdr:row>
      <xdr:rowOff>144729</xdr:rowOff>
    </xdr:to>
    <xdr:cxnSp macro="">
      <xdr:nvCxnSpPr>
        <xdr:cNvPr id="62" name="直線コネクタ 61"/>
        <xdr:cNvCxnSpPr/>
      </xdr:nvCxnSpPr>
      <xdr:spPr>
        <a:xfrm flipV="1">
          <a:off x="2908300" y="59420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144729</xdr:rowOff>
    </xdr:from>
    <xdr:to>
      <xdr:col>4</xdr:col>
      <xdr:colOff>155575</xdr:colOff>
      <xdr:row>35</xdr:row>
      <xdr:rowOff>6198</xdr:rowOff>
    </xdr:to>
    <xdr:cxnSp macro="">
      <xdr:nvCxnSpPr>
        <xdr:cNvPr id="65" name="直線コネクタ 64"/>
        <xdr:cNvCxnSpPr/>
      </xdr:nvCxnSpPr>
      <xdr:spPr>
        <a:xfrm flipV="1">
          <a:off x="2019300" y="5974029"/>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130099</xdr:rowOff>
    </xdr:from>
    <xdr:to>
      <xdr:col>2</xdr:col>
      <xdr:colOff>638175</xdr:colOff>
      <xdr:row>35</xdr:row>
      <xdr:rowOff>6198</xdr:rowOff>
    </xdr:to>
    <xdr:cxnSp macro="">
      <xdr:nvCxnSpPr>
        <xdr:cNvPr id="68" name="直線コネクタ 67"/>
        <xdr:cNvCxnSpPr/>
      </xdr:nvCxnSpPr>
      <xdr:spPr>
        <a:xfrm>
          <a:off x="1130300" y="595939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164338</xdr:rowOff>
    </xdr:from>
    <xdr:to>
      <xdr:col>6</xdr:col>
      <xdr:colOff>561975</xdr:colOff>
      <xdr:row>35</xdr:row>
      <xdr:rowOff>94488</xdr:rowOff>
    </xdr:to>
    <xdr:sp macro="" textlink="">
      <xdr:nvSpPr>
        <xdr:cNvPr id="78" name="円/楕円 77"/>
        <xdr:cNvSpPr/>
      </xdr:nvSpPr>
      <xdr:spPr>
        <a:xfrm>
          <a:off x="45847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142765</xdr:rowOff>
    </xdr:from>
    <xdr:ext cx="469744" cy="259045"/>
    <xdr:sp macro="" textlink="">
      <xdr:nvSpPr>
        <xdr:cNvPr id="79" name="議会費該当値テキスト"/>
        <xdr:cNvSpPr txBox="1"/>
      </xdr:nvSpPr>
      <xdr:spPr>
        <a:xfrm>
          <a:off x="4686300"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61925</xdr:rowOff>
    </xdr:from>
    <xdr:to>
      <xdr:col>5</xdr:col>
      <xdr:colOff>409575</xdr:colOff>
      <xdr:row>34</xdr:row>
      <xdr:rowOff>163525</xdr:rowOff>
    </xdr:to>
    <xdr:sp macro="" textlink="">
      <xdr:nvSpPr>
        <xdr:cNvPr id="80" name="円/楕円 79"/>
        <xdr:cNvSpPr/>
      </xdr:nvSpPr>
      <xdr:spPr>
        <a:xfrm>
          <a:off x="37465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154652</xdr:rowOff>
    </xdr:from>
    <xdr:ext cx="469744" cy="259045"/>
    <xdr:sp macro="" textlink="">
      <xdr:nvSpPr>
        <xdr:cNvPr id="81" name="テキスト ボックス 80"/>
        <xdr:cNvSpPr txBox="1"/>
      </xdr:nvSpPr>
      <xdr:spPr>
        <a:xfrm>
          <a:off x="3562427" y="59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93929</xdr:rowOff>
    </xdr:from>
    <xdr:to>
      <xdr:col>4</xdr:col>
      <xdr:colOff>206375</xdr:colOff>
      <xdr:row>35</xdr:row>
      <xdr:rowOff>24079</xdr:rowOff>
    </xdr:to>
    <xdr:sp macro="" textlink="">
      <xdr:nvSpPr>
        <xdr:cNvPr id="82" name="円/楕円 81"/>
        <xdr:cNvSpPr/>
      </xdr:nvSpPr>
      <xdr:spPr>
        <a:xfrm>
          <a:off x="2857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15206</xdr:rowOff>
    </xdr:from>
    <xdr:ext cx="469744" cy="259045"/>
    <xdr:sp macro="" textlink="">
      <xdr:nvSpPr>
        <xdr:cNvPr id="83" name="テキスト ボックス 82"/>
        <xdr:cNvSpPr txBox="1"/>
      </xdr:nvSpPr>
      <xdr:spPr>
        <a:xfrm>
          <a:off x="2673427" y="60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126848</xdr:rowOff>
    </xdr:from>
    <xdr:to>
      <xdr:col>3</xdr:col>
      <xdr:colOff>3175</xdr:colOff>
      <xdr:row>35</xdr:row>
      <xdr:rowOff>56998</xdr:rowOff>
    </xdr:to>
    <xdr:sp macro="" textlink="">
      <xdr:nvSpPr>
        <xdr:cNvPr id="84" name="円/楕円 83"/>
        <xdr:cNvSpPr/>
      </xdr:nvSpPr>
      <xdr:spPr>
        <a:xfrm>
          <a:off x="1968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48125</xdr:rowOff>
    </xdr:from>
    <xdr:ext cx="469744" cy="259045"/>
    <xdr:sp macro="" textlink="">
      <xdr:nvSpPr>
        <xdr:cNvPr id="85" name="テキスト ボックス 84"/>
        <xdr:cNvSpPr txBox="1"/>
      </xdr:nvSpPr>
      <xdr:spPr>
        <a:xfrm>
          <a:off x="1784427" y="60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79299</xdr:rowOff>
    </xdr:from>
    <xdr:to>
      <xdr:col>1</xdr:col>
      <xdr:colOff>485775</xdr:colOff>
      <xdr:row>35</xdr:row>
      <xdr:rowOff>9449</xdr:rowOff>
    </xdr:to>
    <xdr:sp macro="" textlink="">
      <xdr:nvSpPr>
        <xdr:cNvPr id="86" name="円/楕円 85"/>
        <xdr:cNvSpPr/>
      </xdr:nvSpPr>
      <xdr:spPr>
        <a:xfrm>
          <a:off x="10795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576</xdr:rowOff>
    </xdr:from>
    <xdr:ext cx="469744" cy="259045"/>
    <xdr:sp macro="" textlink="">
      <xdr:nvSpPr>
        <xdr:cNvPr id="87" name="テキスト ボックス 86"/>
        <xdr:cNvSpPr txBox="1"/>
      </xdr:nvSpPr>
      <xdr:spPr>
        <a:xfrm>
          <a:off x="895427" y="6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142291</xdr:rowOff>
    </xdr:from>
    <xdr:to>
      <xdr:col>6</xdr:col>
      <xdr:colOff>511175</xdr:colOff>
      <xdr:row>56</xdr:row>
      <xdr:rowOff>148889</xdr:rowOff>
    </xdr:to>
    <xdr:cxnSp macro="">
      <xdr:nvCxnSpPr>
        <xdr:cNvPr id="116" name="直線コネクタ 115"/>
        <xdr:cNvCxnSpPr/>
      </xdr:nvCxnSpPr>
      <xdr:spPr>
        <a:xfrm>
          <a:off x="3797300" y="9743491"/>
          <a:ext cx="8382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77041</xdr:rowOff>
    </xdr:from>
    <xdr:to>
      <xdr:col>5</xdr:col>
      <xdr:colOff>358775</xdr:colOff>
      <xdr:row>56</xdr:row>
      <xdr:rowOff>142291</xdr:rowOff>
    </xdr:to>
    <xdr:cxnSp macro="">
      <xdr:nvCxnSpPr>
        <xdr:cNvPr id="119" name="直線コネクタ 118"/>
        <xdr:cNvCxnSpPr/>
      </xdr:nvCxnSpPr>
      <xdr:spPr>
        <a:xfrm>
          <a:off x="2908300" y="9678241"/>
          <a:ext cx="889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77041</xdr:rowOff>
    </xdr:from>
    <xdr:to>
      <xdr:col>4</xdr:col>
      <xdr:colOff>155575</xdr:colOff>
      <xdr:row>56</xdr:row>
      <xdr:rowOff>136652</xdr:rowOff>
    </xdr:to>
    <xdr:cxnSp macro="">
      <xdr:nvCxnSpPr>
        <xdr:cNvPr id="122" name="直線コネクタ 121"/>
        <xdr:cNvCxnSpPr/>
      </xdr:nvCxnSpPr>
      <xdr:spPr>
        <a:xfrm flipV="1">
          <a:off x="2019300" y="9678241"/>
          <a:ext cx="889000" cy="5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136652</xdr:rowOff>
    </xdr:from>
    <xdr:to>
      <xdr:col>2</xdr:col>
      <xdr:colOff>638175</xdr:colOff>
      <xdr:row>56</xdr:row>
      <xdr:rowOff>147655</xdr:rowOff>
    </xdr:to>
    <xdr:cxnSp macro="">
      <xdr:nvCxnSpPr>
        <xdr:cNvPr id="125" name="直線コネクタ 124"/>
        <xdr:cNvCxnSpPr/>
      </xdr:nvCxnSpPr>
      <xdr:spPr>
        <a:xfrm flipV="1">
          <a:off x="1130300" y="9737852"/>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98089</xdr:rowOff>
    </xdr:from>
    <xdr:to>
      <xdr:col>6</xdr:col>
      <xdr:colOff>561975</xdr:colOff>
      <xdr:row>57</xdr:row>
      <xdr:rowOff>28239</xdr:rowOff>
    </xdr:to>
    <xdr:sp macro="" textlink="">
      <xdr:nvSpPr>
        <xdr:cNvPr id="135" name="円/楕円 134"/>
        <xdr:cNvSpPr/>
      </xdr:nvSpPr>
      <xdr:spPr>
        <a:xfrm>
          <a:off x="4584700" y="96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76516</xdr:rowOff>
    </xdr:from>
    <xdr:ext cx="534377" cy="259045"/>
    <xdr:sp macro="" textlink="">
      <xdr:nvSpPr>
        <xdr:cNvPr id="136" name="総務費該当値テキスト"/>
        <xdr:cNvSpPr txBox="1"/>
      </xdr:nvSpPr>
      <xdr:spPr>
        <a:xfrm>
          <a:off x="4686300" y="96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91491</xdr:rowOff>
    </xdr:from>
    <xdr:to>
      <xdr:col>5</xdr:col>
      <xdr:colOff>409575</xdr:colOff>
      <xdr:row>57</xdr:row>
      <xdr:rowOff>21641</xdr:rowOff>
    </xdr:to>
    <xdr:sp macro="" textlink="">
      <xdr:nvSpPr>
        <xdr:cNvPr id="137" name="円/楕円 136"/>
        <xdr:cNvSpPr/>
      </xdr:nvSpPr>
      <xdr:spPr>
        <a:xfrm>
          <a:off x="3746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12768</xdr:rowOff>
    </xdr:from>
    <xdr:ext cx="534377" cy="259045"/>
    <xdr:sp macro="" textlink="">
      <xdr:nvSpPr>
        <xdr:cNvPr id="138" name="テキスト ボックス 137"/>
        <xdr:cNvSpPr txBox="1"/>
      </xdr:nvSpPr>
      <xdr:spPr>
        <a:xfrm>
          <a:off x="3530111" y="97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26241</xdr:rowOff>
    </xdr:from>
    <xdr:to>
      <xdr:col>4</xdr:col>
      <xdr:colOff>206375</xdr:colOff>
      <xdr:row>56</xdr:row>
      <xdr:rowOff>127841</xdr:rowOff>
    </xdr:to>
    <xdr:sp macro="" textlink="">
      <xdr:nvSpPr>
        <xdr:cNvPr id="139" name="円/楕円 138"/>
        <xdr:cNvSpPr/>
      </xdr:nvSpPr>
      <xdr:spPr>
        <a:xfrm>
          <a:off x="2857500" y="96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144368</xdr:rowOff>
    </xdr:from>
    <xdr:ext cx="534377" cy="259045"/>
    <xdr:sp macro="" textlink="">
      <xdr:nvSpPr>
        <xdr:cNvPr id="140" name="テキスト ボックス 139"/>
        <xdr:cNvSpPr txBox="1"/>
      </xdr:nvSpPr>
      <xdr:spPr>
        <a:xfrm>
          <a:off x="2641111" y="94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85852</xdr:rowOff>
    </xdr:from>
    <xdr:to>
      <xdr:col>3</xdr:col>
      <xdr:colOff>3175</xdr:colOff>
      <xdr:row>57</xdr:row>
      <xdr:rowOff>16002</xdr:rowOff>
    </xdr:to>
    <xdr:sp macro="" textlink="">
      <xdr:nvSpPr>
        <xdr:cNvPr id="141" name="円/楕円 140"/>
        <xdr:cNvSpPr/>
      </xdr:nvSpPr>
      <xdr:spPr>
        <a:xfrm>
          <a:off x="1968500" y="96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7129</xdr:rowOff>
    </xdr:from>
    <xdr:ext cx="534377" cy="259045"/>
    <xdr:sp macro="" textlink="">
      <xdr:nvSpPr>
        <xdr:cNvPr id="142" name="テキスト ボックス 141"/>
        <xdr:cNvSpPr txBox="1"/>
      </xdr:nvSpPr>
      <xdr:spPr>
        <a:xfrm>
          <a:off x="1752111" y="97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96855</xdr:rowOff>
    </xdr:from>
    <xdr:to>
      <xdr:col>1</xdr:col>
      <xdr:colOff>485775</xdr:colOff>
      <xdr:row>57</xdr:row>
      <xdr:rowOff>27005</xdr:rowOff>
    </xdr:to>
    <xdr:sp macro="" textlink="">
      <xdr:nvSpPr>
        <xdr:cNvPr id="143" name="円/楕円 142"/>
        <xdr:cNvSpPr/>
      </xdr:nvSpPr>
      <xdr:spPr>
        <a:xfrm>
          <a:off x="1079500" y="96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18132</xdr:rowOff>
    </xdr:from>
    <xdr:ext cx="534377" cy="259045"/>
    <xdr:sp macro="" textlink="">
      <xdr:nvSpPr>
        <xdr:cNvPr id="144" name="テキスト ボックス 143"/>
        <xdr:cNvSpPr txBox="1"/>
      </xdr:nvSpPr>
      <xdr:spPr>
        <a:xfrm>
          <a:off x="863111" y="97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134159</xdr:rowOff>
    </xdr:from>
    <xdr:to>
      <xdr:col>6</xdr:col>
      <xdr:colOff>510540</xdr:colOff>
      <xdr:row>77</xdr:row>
      <xdr:rowOff>125603</xdr:rowOff>
    </xdr:to>
    <xdr:cxnSp macro="">
      <xdr:nvCxnSpPr>
        <xdr:cNvPr id="171" name="直線コネクタ 170"/>
        <xdr:cNvCxnSpPr/>
      </xdr:nvCxnSpPr>
      <xdr:spPr>
        <a:xfrm flipV="1">
          <a:off x="4633595" y="12135659"/>
          <a:ext cx="1270" cy="119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129430</xdr:rowOff>
    </xdr:from>
    <xdr:ext cx="599010" cy="259045"/>
    <xdr:sp macro="" textlink="">
      <xdr:nvSpPr>
        <xdr:cNvPr id="172" name="民生費最小値テキスト"/>
        <xdr:cNvSpPr txBox="1"/>
      </xdr:nvSpPr>
      <xdr:spPr>
        <a:xfrm>
          <a:off x="4686300" y="133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125603</xdr:rowOff>
    </xdr:from>
    <xdr:to>
      <xdr:col>6</xdr:col>
      <xdr:colOff>600075</xdr:colOff>
      <xdr:row>77</xdr:row>
      <xdr:rowOff>125603</xdr:rowOff>
    </xdr:to>
    <xdr:cxnSp macro="">
      <xdr:nvCxnSpPr>
        <xdr:cNvPr id="173" name="直線コネクタ 172"/>
        <xdr:cNvCxnSpPr/>
      </xdr:nvCxnSpPr>
      <xdr:spPr>
        <a:xfrm>
          <a:off x="4546600" y="133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80836</xdr:rowOff>
    </xdr:from>
    <xdr:ext cx="599010" cy="259045"/>
    <xdr:sp macro="" textlink="">
      <xdr:nvSpPr>
        <xdr:cNvPr id="174" name="民生費最大値テキスト"/>
        <xdr:cNvSpPr txBox="1"/>
      </xdr:nvSpPr>
      <xdr:spPr>
        <a:xfrm>
          <a:off x="4686300" y="119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134159</xdr:rowOff>
    </xdr:from>
    <xdr:to>
      <xdr:col>6</xdr:col>
      <xdr:colOff>600075</xdr:colOff>
      <xdr:row>70</xdr:row>
      <xdr:rowOff>134159</xdr:rowOff>
    </xdr:to>
    <xdr:cxnSp macro="">
      <xdr:nvCxnSpPr>
        <xdr:cNvPr id="175" name="直線コネクタ 174"/>
        <xdr:cNvCxnSpPr/>
      </xdr:nvCxnSpPr>
      <xdr:spPr>
        <a:xfrm>
          <a:off x="4546600" y="1213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102634</xdr:rowOff>
    </xdr:from>
    <xdr:to>
      <xdr:col>6</xdr:col>
      <xdr:colOff>511175</xdr:colOff>
      <xdr:row>76</xdr:row>
      <xdr:rowOff>110167</xdr:rowOff>
    </xdr:to>
    <xdr:cxnSp macro="">
      <xdr:nvCxnSpPr>
        <xdr:cNvPr id="176" name="直線コネクタ 175"/>
        <xdr:cNvCxnSpPr/>
      </xdr:nvCxnSpPr>
      <xdr:spPr>
        <a:xfrm>
          <a:off x="3797300" y="13132834"/>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151978</xdr:rowOff>
    </xdr:from>
    <xdr:ext cx="599010" cy="259045"/>
    <xdr:sp macro="" textlink="">
      <xdr:nvSpPr>
        <xdr:cNvPr id="177" name="民生費平均値テキスト"/>
        <xdr:cNvSpPr txBox="1"/>
      </xdr:nvSpPr>
      <xdr:spPr>
        <a:xfrm>
          <a:off x="4686300" y="12667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129101</xdr:rowOff>
    </xdr:from>
    <xdr:to>
      <xdr:col>6</xdr:col>
      <xdr:colOff>561975</xdr:colOff>
      <xdr:row>75</xdr:row>
      <xdr:rowOff>59251</xdr:rowOff>
    </xdr:to>
    <xdr:sp macro="" textlink="">
      <xdr:nvSpPr>
        <xdr:cNvPr id="178" name="フローチャート : 判断 177"/>
        <xdr:cNvSpPr/>
      </xdr:nvSpPr>
      <xdr:spPr>
        <a:xfrm>
          <a:off x="45847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102634</xdr:rowOff>
    </xdr:from>
    <xdr:to>
      <xdr:col>5</xdr:col>
      <xdr:colOff>358775</xdr:colOff>
      <xdr:row>77</xdr:row>
      <xdr:rowOff>161026</xdr:rowOff>
    </xdr:to>
    <xdr:cxnSp macro="">
      <xdr:nvCxnSpPr>
        <xdr:cNvPr id="179" name="直線コネクタ 178"/>
        <xdr:cNvCxnSpPr/>
      </xdr:nvCxnSpPr>
      <xdr:spPr>
        <a:xfrm flipV="1">
          <a:off x="2908300" y="13132834"/>
          <a:ext cx="889000" cy="2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55687</xdr:rowOff>
    </xdr:from>
    <xdr:to>
      <xdr:col>5</xdr:col>
      <xdr:colOff>409575</xdr:colOff>
      <xdr:row>74</xdr:row>
      <xdr:rowOff>157287</xdr:rowOff>
    </xdr:to>
    <xdr:sp macro="" textlink="">
      <xdr:nvSpPr>
        <xdr:cNvPr id="180" name="フローチャート : 判断 179"/>
        <xdr:cNvSpPr/>
      </xdr:nvSpPr>
      <xdr:spPr>
        <a:xfrm>
          <a:off x="3746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2364</xdr:rowOff>
    </xdr:from>
    <xdr:ext cx="599010" cy="259045"/>
    <xdr:sp macro="" textlink="">
      <xdr:nvSpPr>
        <xdr:cNvPr id="181" name="テキスト ボックス 180"/>
        <xdr:cNvSpPr txBox="1"/>
      </xdr:nvSpPr>
      <xdr:spPr>
        <a:xfrm>
          <a:off x="3497794"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161026</xdr:rowOff>
    </xdr:from>
    <xdr:to>
      <xdr:col>4</xdr:col>
      <xdr:colOff>155575</xdr:colOff>
      <xdr:row>78</xdr:row>
      <xdr:rowOff>18259</xdr:rowOff>
    </xdr:to>
    <xdr:cxnSp macro="">
      <xdr:nvCxnSpPr>
        <xdr:cNvPr id="182" name="直線コネクタ 181"/>
        <xdr:cNvCxnSpPr/>
      </xdr:nvCxnSpPr>
      <xdr:spPr>
        <a:xfrm flipV="1">
          <a:off x="2019300" y="13362676"/>
          <a:ext cx="889000" cy="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143633</xdr:rowOff>
    </xdr:from>
    <xdr:to>
      <xdr:col>4</xdr:col>
      <xdr:colOff>206375</xdr:colOff>
      <xdr:row>76</xdr:row>
      <xdr:rowOff>73783</xdr:rowOff>
    </xdr:to>
    <xdr:sp macro="" textlink="">
      <xdr:nvSpPr>
        <xdr:cNvPr id="183" name="フローチャート : 判断 182"/>
        <xdr:cNvSpPr/>
      </xdr:nvSpPr>
      <xdr:spPr>
        <a:xfrm>
          <a:off x="2857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90310</xdr:rowOff>
    </xdr:from>
    <xdr:ext cx="599010" cy="259045"/>
    <xdr:sp macro="" textlink="">
      <xdr:nvSpPr>
        <xdr:cNvPr id="184" name="テキスト ボックス 183"/>
        <xdr:cNvSpPr txBox="1"/>
      </xdr:nvSpPr>
      <xdr:spPr>
        <a:xfrm>
          <a:off x="2608794"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18259</xdr:rowOff>
    </xdr:from>
    <xdr:to>
      <xdr:col>2</xdr:col>
      <xdr:colOff>638175</xdr:colOff>
      <xdr:row>78</xdr:row>
      <xdr:rowOff>61638</xdr:rowOff>
    </xdr:to>
    <xdr:cxnSp macro="">
      <xdr:nvCxnSpPr>
        <xdr:cNvPr id="185" name="直線コネクタ 184"/>
        <xdr:cNvCxnSpPr/>
      </xdr:nvCxnSpPr>
      <xdr:spPr>
        <a:xfrm flipV="1">
          <a:off x="1130300" y="13391359"/>
          <a:ext cx="8890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43996</xdr:rowOff>
    </xdr:from>
    <xdr:to>
      <xdr:col>3</xdr:col>
      <xdr:colOff>3175</xdr:colOff>
      <xdr:row>76</xdr:row>
      <xdr:rowOff>145596</xdr:rowOff>
    </xdr:to>
    <xdr:sp macro="" textlink="">
      <xdr:nvSpPr>
        <xdr:cNvPr id="186" name="フローチャート : 判断 185"/>
        <xdr:cNvSpPr/>
      </xdr:nvSpPr>
      <xdr:spPr>
        <a:xfrm>
          <a:off x="1968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162124</xdr:rowOff>
    </xdr:from>
    <xdr:ext cx="599010" cy="259045"/>
    <xdr:sp macro="" textlink="">
      <xdr:nvSpPr>
        <xdr:cNvPr id="187" name="テキスト ボックス 186"/>
        <xdr:cNvSpPr txBox="1"/>
      </xdr:nvSpPr>
      <xdr:spPr>
        <a:xfrm>
          <a:off x="1719794"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104488</xdr:rowOff>
    </xdr:from>
    <xdr:to>
      <xdr:col>1</xdr:col>
      <xdr:colOff>485775</xdr:colOff>
      <xdr:row>77</xdr:row>
      <xdr:rowOff>34638</xdr:rowOff>
    </xdr:to>
    <xdr:sp macro="" textlink="">
      <xdr:nvSpPr>
        <xdr:cNvPr id="188" name="フローチャート : 判断 187"/>
        <xdr:cNvSpPr/>
      </xdr:nvSpPr>
      <xdr:spPr>
        <a:xfrm>
          <a:off x="1079500" y="131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51165</xdr:rowOff>
    </xdr:from>
    <xdr:ext cx="599010" cy="259045"/>
    <xdr:sp macro="" textlink="">
      <xdr:nvSpPr>
        <xdr:cNvPr id="189" name="テキスト ボックス 188"/>
        <xdr:cNvSpPr txBox="1"/>
      </xdr:nvSpPr>
      <xdr:spPr>
        <a:xfrm>
          <a:off x="830794" y="129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59367</xdr:rowOff>
    </xdr:from>
    <xdr:to>
      <xdr:col>6</xdr:col>
      <xdr:colOff>561975</xdr:colOff>
      <xdr:row>76</xdr:row>
      <xdr:rowOff>160967</xdr:rowOff>
    </xdr:to>
    <xdr:sp macro="" textlink="">
      <xdr:nvSpPr>
        <xdr:cNvPr id="195" name="円/楕円 194"/>
        <xdr:cNvSpPr/>
      </xdr:nvSpPr>
      <xdr:spPr>
        <a:xfrm>
          <a:off x="4584700" y="130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37794</xdr:rowOff>
    </xdr:from>
    <xdr:ext cx="599010" cy="259045"/>
    <xdr:sp macro="" textlink="">
      <xdr:nvSpPr>
        <xdr:cNvPr id="196" name="民生費該当値テキスト"/>
        <xdr:cNvSpPr txBox="1"/>
      </xdr:nvSpPr>
      <xdr:spPr>
        <a:xfrm>
          <a:off x="4686300" y="13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51834</xdr:rowOff>
    </xdr:from>
    <xdr:to>
      <xdr:col>5</xdr:col>
      <xdr:colOff>409575</xdr:colOff>
      <xdr:row>76</xdr:row>
      <xdr:rowOff>153434</xdr:rowOff>
    </xdr:to>
    <xdr:sp macro="" textlink="">
      <xdr:nvSpPr>
        <xdr:cNvPr id="197" name="円/楕円 196"/>
        <xdr:cNvSpPr/>
      </xdr:nvSpPr>
      <xdr:spPr>
        <a:xfrm>
          <a:off x="3746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144561</xdr:rowOff>
    </xdr:from>
    <xdr:ext cx="599010" cy="259045"/>
    <xdr:sp macro="" textlink="">
      <xdr:nvSpPr>
        <xdr:cNvPr id="198" name="テキスト ボックス 197"/>
        <xdr:cNvSpPr txBox="1"/>
      </xdr:nvSpPr>
      <xdr:spPr>
        <a:xfrm>
          <a:off x="3497794" y="1317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110226</xdr:rowOff>
    </xdr:from>
    <xdr:to>
      <xdr:col>4</xdr:col>
      <xdr:colOff>206375</xdr:colOff>
      <xdr:row>78</xdr:row>
      <xdr:rowOff>40376</xdr:rowOff>
    </xdr:to>
    <xdr:sp macro="" textlink="">
      <xdr:nvSpPr>
        <xdr:cNvPr id="199" name="円/楕円 198"/>
        <xdr:cNvSpPr/>
      </xdr:nvSpPr>
      <xdr:spPr>
        <a:xfrm>
          <a:off x="2857500" y="13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31503</xdr:rowOff>
    </xdr:from>
    <xdr:ext cx="599010" cy="259045"/>
    <xdr:sp macro="" textlink="">
      <xdr:nvSpPr>
        <xdr:cNvPr id="200" name="テキスト ボックス 199"/>
        <xdr:cNvSpPr txBox="1"/>
      </xdr:nvSpPr>
      <xdr:spPr>
        <a:xfrm>
          <a:off x="2608794" y="134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138909</xdr:rowOff>
    </xdr:from>
    <xdr:to>
      <xdr:col>3</xdr:col>
      <xdr:colOff>3175</xdr:colOff>
      <xdr:row>78</xdr:row>
      <xdr:rowOff>69059</xdr:rowOff>
    </xdr:to>
    <xdr:sp macro="" textlink="">
      <xdr:nvSpPr>
        <xdr:cNvPr id="201" name="円/楕円 200"/>
        <xdr:cNvSpPr/>
      </xdr:nvSpPr>
      <xdr:spPr>
        <a:xfrm>
          <a:off x="1968500" y="133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60186</xdr:rowOff>
    </xdr:from>
    <xdr:ext cx="599010" cy="259045"/>
    <xdr:sp macro="" textlink="">
      <xdr:nvSpPr>
        <xdr:cNvPr id="202" name="テキスト ボックス 201"/>
        <xdr:cNvSpPr txBox="1"/>
      </xdr:nvSpPr>
      <xdr:spPr>
        <a:xfrm>
          <a:off x="1719794" y="1343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10838</xdr:rowOff>
    </xdr:from>
    <xdr:to>
      <xdr:col>1</xdr:col>
      <xdr:colOff>485775</xdr:colOff>
      <xdr:row>78</xdr:row>
      <xdr:rowOff>112438</xdr:rowOff>
    </xdr:to>
    <xdr:sp macro="" textlink="">
      <xdr:nvSpPr>
        <xdr:cNvPr id="203" name="円/楕円 202"/>
        <xdr:cNvSpPr/>
      </xdr:nvSpPr>
      <xdr:spPr>
        <a:xfrm>
          <a:off x="1079500" y="1338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103565</xdr:rowOff>
    </xdr:from>
    <xdr:ext cx="599010" cy="259045"/>
    <xdr:sp macro="" textlink="">
      <xdr:nvSpPr>
        <xdr:cNvPr id="204" name="テキスト ボックス 203"/>
        <xdr:cNvSpPr txBox="1"/>
      </xdr:nvSpPr>
      <xdr:spPr>
        <a:xfrm>
          <a:off x="830794" y="1347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58052</xdr:rowOff>
    </xdr:from>
    <xdr:to>
      <xdr:col>6</xdr:col>
      <xdr:colOff>511175</xdr:colOff>
      <xdr:row>97</xdr:row>
      <xdr:rowOff>154369</xdr:rowOff>
    </xdr:to>
    <xdr:cxnSp macro="">
      <xdr:nvCxnSpPr>
        <xdr:cNvPr id="234" name="直線コネクタ 233"/>
        <xdr:cNvCxnSpPr/>
      </xdr:nvCxnSpPr>
      <xdr:spPr>
        <a:xfrm flipV="1">
          <a:off x="3797300" y="16688702"/>
          <a:ext cx="8382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5"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154369</xdr:rowOff>
    </xdr:from>
    <xdr:to>
      <xdr:col>5</xdr:col>
      <xdr:colOff>358775</xdr:colOff>
      <xdr:row>98</xdr:row>
      <xdr:rowOff>1854</xdr:rowOff>
    </xdr:to>
    <xdr:cxnSp macro="">
      <xdr:nvCxnSpPr>
        <xdr:cNvPr id="237" name="直線コネクタ 236"/>
        <xdr:cNvCxnSpPr/>
      </xdr:nvCxnSpPr>
      <xdr:spPr>
        <a:xfrm flipV="1">
          <a:off x="2908300" y="16785019"/>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1854</xdr:rowOff>
    </xdr:from>
    <xdr:to>
      <xdr:col>4</xdr:col>
      <xdr:colOff>155575</xdr:colOff>
      <xdr:row>98</xdr:row>
      <xdr:rowOff>36564</xdr:rowOff>
    </xdr:to>
    <xdr:cxnSp macro="">
      <xdr:nvCxnSpPr>
        <xdr:cNvPr id="240" name="直線コネクタ 239"/>
        <xdr:cNvCxnSpPr/>
      </xdr:nvCxnSpPr>
      <xdr:spPr>
        <a:xfrm flipV="1">
          <a:off x="2019300" y="16803954"/>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169704</xdr:rowOff>
    </xdr:from>
    <xdr:to>
      <xdr:col>2</xdr:col>
      <xdr:colOff>638175</xdr:colOff>
      <xdr:row>98</xdr:row>
      <xdr:rowOff>36564</xdr:rowOff>
    </xdr:to>
    <xdr:cxnSp macro="">
      <xdr:nvCxnSpPr>
        <xdr:cNvPr id="243" name="直線コネクタ 242"/>
        <xdr:cNvCxnSpPr/>
      </xdr:nvCxnSpPr>
      <xdr:spPr>
        <a:xfrm>
          <a:off x="1130300" y="16800354"/>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7252</xdr:rowOff>
    </xdr:from>
    <xdr:to>
      <xdr:col>6</xdr:col>
      <xdr:colOff>561975</xdr:colOff>
      <xdr:row>97</xdr:row>
      <xdr:rowOff>108852</xdr:rowOff>
    </xdr:to>
    <xdr:sp macro="" textlink="">
      <xdr:nvSpPr>
        <xdr:cNvPr id="253" name="円/楕円 252"/>
        <xdr:cNvSpPr/>
      </xdr:nvSpPr>
      <xdr:spPr>
        <a:xfrm>
          <a:off x="45847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157129</xdr:rowOff>
    </xdr:from>
    <xdr:ext cx="534377" cy="259045"/>
    <xdr:sp macro="" textlink="">
      <xdr:nvSpPr>
        <xdr:cNvPr id="254" name="衛生費該当値テキスト"/>
        <xdr:cNvSpPr txBox="1"/>
      </xdr:nvSpPr>
      <xdr:spPr>
        <a:xfrm>
          <a:off x="4686300" y="166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103569</xdr:rowOff>
    </xdr:from>
    <xdr:to>
      <xdr:col>5</xdr:col>
      <xdr:colOff>409575</xdr:colOff>
      <xdr:row>98</xdr:row>
      <xdr:rowOff>33719</xdr:rowOff>
    </xdr:to>
    <xdr:sp macro="" textlink="">
      <xdr:nvSpPr>
        <xdr:cNvPr id="255" name="円/楕円 254"/>
        <xdr:cNvSpPr/>
      </xdr:nvSpPr>
      <xdr:spPr>
        <a:xfrm>
          <a:off x="3746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24846</xdr:rowOff>
    </xdr:from>
    <xdr:ext cx="534377" cy="259045"/>
    <xdr:sp macro="" textlink="">
      <xdr:nvSpPr>
        <xdr:cNvPr id="256" name="テキスト ボックス 255"/>
        <xdr:cNvSpPr txBox="1"/>
      </xdr:nvSpPr>
      <xdr:spPr>
        <a:xfrm>
          <a:off x="3530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122504</xdr:rowOff>
    </xdr:from>
    <xdr:to>
      <xdr:col>4</xdr:col>
      <xdr:colOff>206375</xdr:colOff>
      <xdr:row>98</xdr:row>
      <xdr:rowOff>52654</xdr:rowOff>
    </xdr:to>
    <xdr:sp macro="" textlink="">
      <xdr:nvSpPr>
        <xdr:cNvPr id="257" name="円/楕円 256"/>
        <xdr:cNvSpPr/>
      </xdr:nvSpPr>
      <xdr:spPr>
        <a:xfrm>
          <a:off x="2857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43781</xdr:rowOff>
    </xdr:from>
    <xdr:ext cx="534377" cy="259045"/>
    <xdr:sp macro="" textlink="">
      <xdr:nvSpPr>
        <xdr:cNvPr id="258" name="テキスト ボックス 257"/>
        <xdr:cNvSpPr txBox="1"/>
      </xdr:nvSpPr>
      <xdr:spPr>
        <a:xfrm>
          <a:off x="2641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157214</xdr:rowOff>
    </xdr:from>
    <xdr:to>
      <xdr:col>3</xdr:col>
      <xdr:colOff>3175</xdr:colOff>
      <xdr:row>98</xdr:row>
      <xdr:rowOff>87364</xdr:rowOff>
    </xdr:to>
    <xdr:sp macro="" textlink="">
      <xdr:nvSpPr>
        <xdr:cNvPr id="259" name="円/楕円 258"/>
        <xdr:cNvSpPr/>
      </xdr:nvSpPr>
      <xdr:spPr>
        <a:xfrm>
          <a:off x="1968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78491</xdr:rowOff>
    </xdr:from>
    <xdr:ext cx="534377" cy="259045"/>
    <xdr:sp macro="" textlink="">
      <xdr:nvSpPr>
        <xdr:cNvPr id="260" name="テキスト ボックス 259"/>
        <xdr:cNvSpPr txBox="1"/>
      </xdr:nvSpPr>
      <xdr:spPr>
        <a:xfrm>
          <a:off x="1752111" y="168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118904</xdr:rowOff>
    </xdr:from>
    <xdr:to>
      <xdr:col>1</xdr:col>
      <xdr:colOff>485775</xdr:colOff>
      <xdr:row>98</xdr:row>
      <xdr:rowOff>49054</xdr:rowOff>
    </xdr:to>
    <xdr:sp macro="" textlink="">
      <xdr:nvSpPr>
        <xdr:cNvPr id="261" name="円/楕円 260"/>
        <xdr:cNvSpPr/>
      </xdr:nvSpPr>
      <xdr:spPr>
        <a:xfrm>
          <a:off x="1079500" y="167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40181</xdr:rowOff>
    </xdr:from>
    <xdr:ext cx="534377" cy="259045"/>
    <xdr:sp macro="" textlink="">
      <xdr:nvSpPr>
        <xdr:cNvPr id="262" name="テキスト ボックス 261"/>
        <xdr:cNvSpPr txBox="1"/>
      </xdr:nvSpPr>
      <xdr:spPr>
        <a:xfrm>
          <a:off x="863111" y="168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53975</xdr:rowOff>
    </xdr:from>
    <xdr:to>
      <xdr:col>15</xdr:col>
      <xdr:colOff>180975</xdr:colOff>
      <xdr:row>38</xdr:row>
      <xdr:rowOff>139700</xdr:rowOff>
    </xdr:to>
    <xdr:cxnSp macro="">
      <xdr:nvCxnSpPr>
        <xdr:cNvPr id="289" name="直線コネクタ 288"/>
        <xdr:cNvCxnSpPr/>
      </xdr:nvCxnSpPr>
      <xdr:spPr>
        <a:xfrm>
          <a:off x="9639300" y="65690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90"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146558</xdr:rowOff>
    </xdr:from>
    <xdr:to>
      <xdr:col>14</xdr:col>
      <xdr:colOff>28575</xdr:colOff>
      <xdr:row>38</xdr:row>
      <xdr:rowOff>53975</xdr:rowOff>
    </xdr:to>
    <xdr:cxnSp macro="">
      <xdr:nvCxnSpPr>
        <xdr:cNvPr id="292" name="直線コネクタ 291"/>
        <xdr:cNvCxnSpPr/>
      </xdr:nvCxnSpPr>
      <xdr:spPr>
        <a:xfrm>
          <a:off x="8750300" y="649020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146558</xdr:rowOff>
    </xdr:from>
    <xdr:to>
      <xdr:col>12</xdr:col>
      <xdr:colOff>511175</xdr:colOff>
      <xdr:row>38</xdr:row>
      <xdr:rowOff>42316</xdr:rowOff>
    </xdr:to>
    <xdr:cxnSp macro="">
      <xdr:nvCxnSpPr>
        <xdr:cNvPr id="295" name="直線コネクタ 294"/>
        <xdr:cNvCxnSpPr/>
      </xdr:nvCxnSpPr>
      <xdr:spPr>
        <a:xfrm flipV="1">
          <a:off x="7861300" y="649020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7" name="テキスト ボックス 296"/>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147472</xdr:rowOff>
    </xdr:from>
    <xdr:to>
      <xdr:col>11</xdr:col>
      <xdr:colOff>307975</xdr:colOff>
      <xdr:row>38</xdr:row>
      <xdr:rowOff>42316</xdr:rowOff>
    </xdr:to>
    <xdr:cxnSp macro="">
      <xdr:nvCxnSpPr>
        <xdr:cNvPr id="298" name="直線コネクタ 297"/>
        <xdr:cNvCxnSpPr/>
      </xdr:nvCxnSpPr>
      <xdr:spPr>
        <a:xfrm>
          <a:off x="6972300" y="649112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300" name="テキスト ボックス 299"/>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2" name="テキスト ボックス 301"/>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8" name="円/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3175</xdr:rowOff>
    </xdr:from>
    <xdr:to>
      <xdr:col>14</xdr:col>
      <xdr:colOff>79375</xdr:colOff>
      <xdr:row>38</xdr:row>
      <xdr:rowOff>104775</xdr:rowOff>
    </xdr:to>
    <xdr:sp macro="" textlink="">
      <xdr:nvSpPr>
        <xdr:cNvPr id="310" name="円/楕円 309"/>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95902</xdr:rowOff>
    </xdr:from>
    <xdr:ext cx="378565" cy="259045"/>
    <xdr:sp macro="" textlink="">
      <xdr:nvSpPr>
        <xdr:cNvPr id="311" name="テキスト ボックス 310"/>
        <xdr:cNvSpPr txBox="1"/>
      </xdr:nvSpPr>
      <xdr:spPr>
        <a:xfrm>
          <a:off x="945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95758</xdr:rowOff>
    </xdr:from>
    <xdr:to>
      <xdr:col>12</xdr:col>
      <xdr:colOff>561975</xdr:colOff>
      <xdr:row>38</xdr:row>
      <xdr:rowOff>25908</xdr:rowOff>
    </xdr:to>
    <xdr:sp macro="" textlink="">
      <xdr:nvSpPr>
        <xdr:cNvPr id="312" name="円/楕円 311"/>
        <xdr:cNvSpPr/>
      </xdr:nvSpPr>
      <xdr:spPr>
        <a:xfrm>
          <a:off x="8699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17035</xdr:rowOff>
    </xdr:from>
    <xdr:ext cx="378565" cy="259045"/>
    <xdr:sp macro="" textlink="">
      <xdr:nvSpPr>
        <xdr:cNvPr id="313" name="テキスト ボックス 312"/>
        <xdr:cNvSpPr txBox="1"/>
      </xdr:nvSpPr>
      <xdr:spPr>
        <a:xfrm>
          <a:off x="8561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162966</xdr:rowOff>
    </xdr:from>
    <xdr:to>
      <xdr:col>11</xdr:col>
      <xdr:colOff>358775</xdr:colOff>
      <xdr:row>38</xdr:row>
      <xdr:rowOff>93116</xdr:rowOff>
    </xdr:to>
    <xdr:sp macro="" textlink="">
      <xdr:nvSpPr>
        <xdr:cNvPr id="314" name="円/楕円 313"/>
        <xdr:cNvSpPr/>
      </xdr:nvSpPr>
      <xdr:spPr>
        <a:xfrm>
          <a:off x="7810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84243</xdr:rowOff>
    </xdr:from>
    <xdr:ext cx="378565" cy="259045"/>
    <xdr:sp macro="" textlink="">
      <xdr:nvSpPr>
        <xdr:cNvPr id="315" name="テキスト ボックス 314"/>
        <xdr:cNvSpPr txBox="1"/>
      </xdr:nvSpPr>
      <xdr:spPr>
        <a:xfrm>
          <a:off x="7672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96672</xdr:rowOff>
    </xdr:from>
    <xdr:to>
      <xdr:col>10</xdr:col>
      <xdr:colOff>155575</xdr:colOff>
      <xdr:row>38</xdr:row>
      <xdr:rowOff>26822</xdr:rowOff>
    </xdr:to>
    <xdr:sp macro="" textlink="">
      <xdr:nvSpPr>
        <xdr:cNvPr id="316" name="円/楕円 315"/>
        <xdr:cNvSpPr/>
      </xdr:nvSpPr>
      <xdr:spPr>
        <a:xfrm>
          <a:off x="692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17949</xdr:rowOff>
    </xdr:from>
    <xdr:ext cx="378565" cy="259045"/>
    <xdr:sp macro="" textlink="">
      <xdr:nvSpPr>
        <xdr:cNvPr id="317" name="テキスト ボックス 316"/>
        <xdr:cNvSpPr txBox="1"/>
      </xdr:nvSpPr>
      <xdr:spPr>
        <a:xfrm>
          <a:off x="6783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49616</xdr:rowOff>
    </xdr:from>
    <xdr:to>
      <xdr:col>15</xdr:col>
      <xdr:colOff>180975</xdr:colOff>
      <xdr:row>58</xdr:row>
      <xdr:rowOff>62743</xdr:rowOff>
    </xdr:to>
    <xdr:cxnSp macro="">
      <xdr:nvCxnSpPr>
        <xdr:cNvPr id="348" name="直線コネクタ 347"/>
        <xdr:cNvCxnSpPr/>
      </xdr:nvCxnSpPr>
      <xdr:spPr>
        <a:xfrm flipV="1">
          <a:off x="9639300" y="9993716"/>
          <a:ext cx="8382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9"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49272</xdr:rowOff>
    </xdr:from>
    <xdr:to>
      <xdr:col>14</xdr:col>
      <xdr:colOff>28575</xdr:colOff>
      <xdr:row>58</xdr:row>
      <xdr:rowOff>62743</xdr:rowOff>
    </xdr:to>
    <xdr:cxnSp macro="">
      <xdr:nvCxnSpPr>
        <xdr:cNvPr id="351" name="直線コネクタ 350"/>
        <xdr:cNvCxnSpPr/>
      </xdr:nvCxnSpPr>
      <xdr:spPr>
        <a:xfrm>
          <a:off x="8750300" y="9993372"/>
          <a:ext cx="889000" cy="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49272</xdr:rowOff>
    </xdr:from>
    <xdr:to>
      <xdr:col>12</xdr:col>
      <xdr:colOff>511175</xdr:colOff>
      <xdr:row>58</xdr:row>
      <xdr:rowOff>75464</xdr:rowOff>
    </xdr:to>
    <xdr:cxnSp macro="">
      <xdr:nvCxnSpPr>
        <xdr:cNvPr id="354" name="直線コネクタ 353"/>
        <xdr:cNvCxnSpPr/>
      </xdr:nvCxnSpPr>
      <xdr:spPr>
        <a:xfrm flipV="1">
          <a:off x="7861300" y="9993372"/>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6" name="テキスト ボックス 355"/>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75464</xdr:rowOff>
    </xdr:from>
    <xdr:to>
      <xdr:col>11</xdr:col>
      <xdr:colOff>307975</xdr:colOff>
      <xdr:row>58</xdr:row>
      <xdr:rowOff>80884</xdr:rowOff>
    </xdr:to>
    <xdr:cxnSp macro="">
      <xdr:nvCxnSpPr>
        <xdr:cNvPr id="357" name="直線コネクタ 356"/>
        <xdr:cNvCxnSpPr/>
      </xdr:nvCxnSpPr>
      <xdr:spPr>
        <a:xfrm flipV="1">
          <a:off x="6972300" y="10019564"/>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9" name="テキスト ボックス 358"/>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61" name="テキスト ボックス 360"/>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170266</xdr:rowOff>
    </xdr:from>
    <xdr:to>
      <xdr:col>15</xdr:col>
      <xdr:colOff>231775</xdr:colOff>
      <xdr:row>58</xdr:row>
      <xdr:rowOff>100416</xdr:rowOff>
    </xdr:to>
    <xdr:sp macro="" textlink="">
      <xdr:nvSpPr>
        <xdr:cNvPr id="367" name="円/楕円 366"/>
        <xdr:cNvSpPr/>
      </xdr:nvSpPr>
      <xdr:spPr>
        <a:xfrm>
          <a:off x="10426700" y="99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148693</xdr:rowOff>
    </xdr:from>
    <xdr:ext cx="534377" cy="259045"/>
    <xdr:sp macro="" textlink="">
      <xdr:nvSpPr>
        <xdr:cNvPr id="368" name="農林水産業費該当値テキスト"/>
        <xdr:cNvSpPr txBox="1"/>
      </xdr:nvSpPr>
      <xdr:spPr>
        <a:xfrm>
          <a:off x="10528300" y="99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11943</xdr:rowOff>
    </xdr:from>
    <xdr:to>
      <xdr:col>14</xdr:col>
      <xdr:colOff>79375</xdr:colOff>
      <xdr:row>58</xdr:row>
      <xdr:rowOff>113543</xdr:rowOff>
    </xdr:to>
    <xdr:sp macro="" textlink="">
      <xdr:nvSpPr>
        <xdr:cNvPr id="369" name="円/楕円 368"/>
        <xdr:cNvSpPr/>
      </xdr:nvSpPr>
      <xdr:spPr>
        <a:xfrm>
          <a:off x="9588500" y="99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104670</xdr:rowOff>
    </xdr:from>
    <xdr:ext cx="534377" cy="259045"/>
    <xdr:sp macro="" textlink="">
      <xdr:nvSpPr>
        <xdr:cNvPr id="370" name="テキスト ボックス 369"/>
        <xdr:cNvSpPr txBox="1"/>
      </xdr:nvSpPr>
      <xdr:spPr>
        <a:xfrm>
          <a:off x="9372111" y="100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169922</xdr:rowOff>
    </xdr:from>
    <xdr:to>
      <xdr:col>12</xdr:col>
      <xdr:colOff>561975</xdr:colOff>
      <xdr:row>58</xdr:row>
      <xdr:rowOff>100072</xdr:rowOff>
    </xdr:to>
    <xdr:sp macro="" textlink="">
      <xdr:nvSpPr>
        <xdr:cNvPr id="371" name="円/楕円 370"/>
        <xdr:cNvSpPr/>
      </xdr:nvSpPr>
      <xdr:spPr>
        <a:xfrm>
          <a:off x="8699500" y="99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91199</xdr:rowOff>
    </xdr:from>
    <xdr:ext cx="534377" cy="259045"/>
    <xdr:sp macro="" textlink="">
      <xdr:nvSpPr>
        <xdr:cNvPr id="372" name="テキスト ボックス 371"/>
        <xdr:cNvSpPr txBox="1"/>
      </xdr:nvSpPr>
      <xdr:spPr>
        <a:xfrm>
          <a:off x="8483111" y="100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24664</xdr:rowOff>
    </xdr:from>
    <xdr:to>
      <xdr:col>11</xdr:col>
      <xdr:colOff>358775</xdr:colOff>
      <xdr:row>58</xdr:row>
      <xdr:rowOff>126264</xdr:rowOff>
    </xdr:to>
    <xdr:sp macro="" textlink="">
      <xdr:nvSpPr>
        <xdr:cNvPr id="373" name="円/楕円 372"/>
        <xdr:cNvSpPr/>
      </xdr:nvSpPr>
      <xdr:spPr>
        <a:xfrm>
          <a:off x="7810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117391</xdr:rowOff>
    </xdr:from>
    <xdr:ext cx="534377" cy="259045"/>
    <xdr:sp macro="" textlink="">
      <xdr:nvSpPr>
        <xdr:cNvPr id="374" name="テキスト ボックス 373"/>
        <xdr:cNvSpPr txBox="1"/>
      </xdr:nvSpPr>
      <xdr:spPr>
        <a:xfrm>
          <a:off x="7594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30084</xdr:rowOff>
    </xdr:from>
    <xdr:to>
      <xdr:col>10</xdr:col>
      <xdr:colOff>155575</xdr:colOff>
      <xdr:row>58</xdr:row>
      <xdr:rowOff>131684</xdr:rowOff>
    </xdr:to>
    <xdr:sp macro="" textlink="">
      <xdr:nvSpPr>
        <xdr:cNvPr id="375" name="円/楕円 374"/>
        <xdr:cNvSpPr/>
      </xdr:nvSpPr>
      <xdr:spPr>
        <a:xfrm>
          <a:off x="6921500" y="99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122811</xdr:rowOff>
    </xdr:from>
    <xdr:ext cx="534377" cy="259045"/>
    <xdr:sp macro="" textlink="">
      <xdr:nvSpPr>
        <xdr:cNvPr id="376" name="テキスト ボックス 375"/>
        <xdr:cNvSpPr txBox="1"/>
      </xdr:nvSpPr>
      <xdr:spPr>
        <a:xfrm>
          <a:off x="6705111" y="100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417</xdr:rowOff>
    </xdr:from>
    <xdr:to>
      <xdr:col>15</xdr:col>
      <xdr:colOff>180975</xdr:colOff>
      <xdr:row>78</xdr:row>
      <xdr:rowOff>18019</xdr:rowOff>
    </xdr:to>
    <xdr:cxnSp macro="">
      <xdr:nvCxnSpPr>
        <xdr:cNvPr id="407" name="直線コネクタ 406"/>
        <xdr:cNvCxnSpPr/>
      </xdr:nvCxnSpPr>
      <xdr:spPr>
        <a:xfrm flipV="1">
          <a:off x="9639300" y="1337351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8"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18019</xdr:rowOff>
    </xdr:from>
    <xdr:to>
      <xdr:col>14</xdr:col>
      <xdr:colOff>28575</xdr:colOff>
      <xdr:row>78</xdr:row>
      <xdr:rowOff>84347</xdr:rowOff>
    </xdr:to>
    <xdr:cxnSp macro="">
      <xdr:nvCxnSpPr>
        <xdr:cNvPr id="410" name="直線コネクタ 409"/>
        <xdr:cNvCxnSpPr/>
      </xdr:nvCxnSpPr>
      <xdr:spPr>
        <a:xfrm flipV="1">
          <a:off x="8750300" y="13391119"/>
          <a:ext cx="889000" cy="6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2" name="テキスト ボックス 411"/>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93980</xdr:rowOff>
    </xdr:from>
    <xdr:to>
      <xdr:col>12</xdr:col>
      <xdr:colOff>511175</xdr:colOff>
      <xdr:row>78</xdr:row>
      <xdr:rowOff>84347</xdr:rowOff>
    </xdr:to>
    <xdr:cxnSp macro="">
      <xdr:nvCxnSpPr>
        <xdr:cNvPr id="413" name="直線コネクタ 412"/>
        <xdr:cNvCxnSpPr/>
      </xdr:nvCxnSpPr>
      <xdr:spPr>
        <a:xfrm>
          <a:off x="7861300" y="13295630"/>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5" name="テキスト ボックス 414"/>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93980</xdr:rowOff>
    </xdr:from>
    <xdr:to>
      <xdr:col>11</xdr:col>
      <xdr:colOff>307975</xdr:colOff>
      <xdr:row>78</xdr:row>
      <xdr:rowOff>66091</xdr:rowOff>
    </xdr:to>
    <xdr:cxnSp macro="">
      <xdr:nvCxnSpPr>
        <xdr:cNvPr id="416" name="直線コネクタ 415"/>
        <xdr:cNvCxnSpPr/>
      </xdr:nvCxnSpPr>
      <xdr:spPr>
        <a:xfrm flipV="1">
          <a:off x="6972300" y="13295630"/>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8" name="テキスト ボックス 417"/>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20" name="テキスト ボックス 419"/>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121067</xdr:rowOff>
    </xdr:from>
    <xdr:to>
      <xdr:col>15</xdr:col>
      <xdr:colOff>231775</xdr:colOff>
      <xdr:row>78</xdr:row>
      <xdr:rowOff>51217</xdr:rowOff>
    </xdr:to>
    <xdr:sp macro="" textlink="">
      <xdr:nvSpPr>
        <xdr:cNvPr id="426" name="円/楕円 425"/>
        <xdr:cNvSpPr/>
      </xdr:nvSpPr>
      <xdr:spPr>
        <a:xfrm>
          <a:off x="10426700" y="13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99494</xdr:rowOff>
    </xdr:from>
    <xdr:ext cx="469744" cy="259045"/>
    <xdr:sp macro="" textlink="">
      <xdr:nvSpPr>
        <xdr:cNvPr id="427" name="商工費該当値テキスト"/>
        <xdr:cNvSpPr txBox="1"/>
      </xdr:nvSpPr>
      <xdr:spPr>
        <a:xfrm>
          <a:off x="10528300" y="133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138669</xdr:rowOff>
    </xdr:from>
    <xdr:to>
      <xdr:col>14</xdr:col>
      <xdr:colOff>79375</xdr:colOff>
      <xdr:row>78</xdr:row>
      <xdr:rowOff>68819</xdr:rowOff>
    </xdr:to>
    <xdr:sp macro="" textlink="">
      <xdr:nvSpPr>
        <xdr:cNvPr id="428" name="円/楕円 427"/>
        <xdr:cNvSpPr/>
      </xdr:nvSpPr>
      <xdr:spPr>
        <a:xfrm>
          <a:off x="9588500" y="133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59946</xdr:rowOff>
    </xdr:from>
    <xdr:ext cx="469744" cy="259045"/>
    <xdr:sp macro="" textlink="">
      <xdr:nvSpPr>
        <xdr:cNvPr id="429" name="テキスト ボックス 428"/>
        <xdr:cNvSpPr txBox="1"/>
      </xdr:nvSpPr>
      <xdr:spPr>
        <a:xfrm>
          <a:off x="9404427" y="1343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33547</xdr:rowOff>
    </xdr:from>
    <xdr:to>
      <xdr:col>12</xdr:col>
      <xdr:colOff>561975</xdr:colOff>
      <xdr:row>78</xdr:row>
      <xdr:rowOff>135147</xdr:rowOff>
    </xdr:to>
    <xdr:sp macro="" textlink="">
      <xdr:nvSpPr>
        <xdr:cNvPr id="430" name="円/楕円 429"/>
        <xdr:cNvSpPr/>
      </xdr:nvSpPr>
      <xdr:spPr>
        <a:xfrm>
          <a:off x="8699500" y="134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126274</xdr:rowOff>
    </xdr:from>
    <xdr:ext cx="469744" cy="259045"/>
    <xdr:sp macro="" textlink="">
      <xdr:nvSpPr>
        <xdr:cNvPr id="431" name="テキスト ボックス 430"/>
        <xdr:cNvSpPr txBox="1"/>
      </xdr:nvSpPr>
      <xdr:spPr>
        <a:xfrm>
          <a:off x="8515427" y="134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43180</xdr:rowOff>
    </xdr:from>
    <xdr:to>
      <xdr:col>11</xdr:col>
      <xdr:colOff>358775</xdr:colOff>
      <xdr:row>77</xdr:row>
      <xdr:rowOff>144780</xdr:rowOff>
    </xdr:to>
    <xdr:sp macro="" textlink="">
      <xdr:nvSpPr>
        <xdr:cNvPr id="432" name="円/楕円 431"/>
        <xdr:cNvSpPr/>
      </xdr:nvSpPr>
      <xdr:spPr>
        <a:xfrm>
          <a:off x="781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161307</xdr:rowOff>
    </xdr:from>
    <xdr:ext cx="534377" cy="259045"/>
    <xdr:sp macro="" textlink="">
      <xdr:nvSpPr>
        <xdr:cNvPr id="433" name="テキスト ボックス 432"/>
        <xdr:cNvSpPr txBox="1"/>
      </xdr:nvSpPr>
      <xdr:spPr>
        <a:xfrm>
          <a:off x="7594111" y="13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15291</xdr:rowOff>
    </xdr:from>
    <xdr:to>
      <xdr:col>10</xdr:col>
      <xdr:colOff>155575</xdr:colOff>
      <xdr:row>78</xdr:row>
      <xdr:rowOff>116891</xdr:rowOff>
    </xdr:to>
    <xdr:sp macro="" textlink="">
      <xdr:nvSpPr>
        <xdr:cNvPr id="434" name="円/楕円 433"/>
        <xdr:cNvSpPr/>
      </xdr:nvSpPr>
      <xdr:spPr>
        <a:xfrm>
          <a:off x="6921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108018</xdr:rowOff>
    </xdr:from>
    <xdr:ext cx="469744" cy="259045"/>
    <xdr:sp macro="" textlink="">
      <xdr:nvSpPr>
        <xdr:cNvPr id="435" name="テキスト ボックス 434"/>
        <xdr:cNvSpPr txBox="1"/>
      </xdr:nvSpPr>
      <xdr:spPr>
        <a:xfrm>
          <a:off x="6737427"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80581</xdr:rowOff>
    </xdr:from>
    <xdr:to>
      <xdr:col>15</xdr:col>
      <xdr:colOff>180975</xdr:colOff>
      <xdr:row>96</xdr:row>
      <xdr:rowOff>82359</xdr:rowOff>
    </xdr:to>
    <xdr:cxnSp macro="">
      <xdr:nvCxnSpPr>
        <xdr:cNvPr id="464" name="直線コネクタ 463"/>
        <xdr:cNvCxnSpPr/>
      </xdr:nvCxnSpPr>
      <xdr:spPr>
        <a:xfrm flipV="1">
          <a:off x="9639300" y="16539781"/>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5"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74194</xdr:rowOff>
    </xdr:from>
    <xdr:to>
      <xdr:col>14</xdr:col>
      <xdr:colOff>28575</xdr:colOff>
      <xdr:row>96</xdr:row>
      <xdr:rowOff>82359</xdr:rowOff>
    </xdr:to>
    <xdr:cxnSp macro="">
      <xdr:nvCxnSpPr>
        <xdr:cNvPr id="467" name="直線コネクタ 466"/>
        <xdr:cNvCxnSpPr/>
      </xdr:nvCxnSpPr>
      <xdr:spPr>
        <a:xfrm>
          <a:off x="8750300" y="165333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9" name="テキスト ボックス 468"/>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14466</xdr:rowOff>
    </xdr:from>
    <xdr:to>
      <xdr:col>12</xdr:col>
      <xdr:colOff>511175</xdr:colOff>
      <xdr:row>96</xdr:row>
      <xdr:rowOff>74194</xdr:rowOff>
    </xdr:to>
    <xdr:cxnSp macro="">
      <xdr:nvCxnSpPr>
        <xdr:cNvPr id="470" name="直線コネクタ 469"/>
        <xdr:cNvCxnSpPr/>
      </xdr:nvCxnSpPr>
      <xdr:spPr>
        <a:xfrm>
          <a:off x="7861300" y="16473666"/>
          <a:ext cx="889000" cy="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2" name="テキスト ボックス 471"/>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108649</xdr:rowOff>
    </xdr:from>
    <xdr:to>
      <xdr:col>11</xdr:col>
      <xdr:colOff>307975</xdr:colOff>
      <xdr:row>96</xdr:row>
      <xdr:rowOff>14466</xdr:rowOff>
    </xdr:to>
    <xdr:cxnSp macro="">
      <xdr:nvCxnSpPr>
        <xdr:cNvPr id="473" name="直線コネクタ 472"/>
        <xdr:cNvCxnSpPr/>
      </xdr:nvCxnSpPr>
      <xdr:spPr>
        <a:xfrm>
          <a:off x="6972300" y="1639639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5" name="テキスト ボックス 474"/>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7" name="テキスト ボックス 476"/>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29781</xdr:rowOff>
    </xdr:from>
    <xdr:to>
      <xdr:col>15</xdr:col>
      <xdr:colOff>231775</xdr:colOff>
      <xdr:row>96</xdr:row>
      <xdr:rowOff>131381</xdr:rowOff>
    </xdr:to>
    <xdr:sp macro="" textlink="">
      <xdr:nvSpPr>
        <xdr:cNvPr id="483" name="円/楕円 482"/>
        <xdr:cNvSpPr/>
      </xdr:nvSpPr>
      <xdr:spPr>
        <a:xfrm>
          <a:off x="10426700" y="1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8208</xdr:rowOff>
    </xdr:from>
    <xdr:ext cx="534377" cy="259045"/>
    <xdr:sp macro="" textlink="">
      <xdr:nvSpPr>
        <xdr:cNvPr id="484" name="土木費該当値テキスト"/>
        <xdr:cNvSpPr txBox="1"/>
      </xdr:nvSpPr>
      <xdr:spPr>
        <a:xfrm>
          <a:off x="10528300" y="164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31559</xdr:rowOff>
    </xdr:from>
    <xdr:to>
      <xdr:col>14</xdr:col>
      <xdr:colOff>79375</xdr:colOff>
      <xdr:row>96</xdr:row>
      <xdr:rowOff>133159</xdr:rowOff>
    </xdr:to>
    <xdr:sp macro="" textlink="">
      <xdr:nvSpPr>
        <xdr:cNvPr id="485" name="円/楕円 484"/>
        <xdr:cNvSpPr/>
      </xdr:nvSpPr>
      <xdr:spPr>
        <a:xfrm>
          <a:off x="9588500" y="164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124286</xdr:rowOff>
    </xdr:from>
    <xdr:ext cx="534377" cy="259045"/>
    <xdr:sp macro="" textlink="">
      <xdr:nvSpPr>
        <xdr:cNvPr id="486" name="テキスト ボックス 485"/>
        <xdr:cNvSpPr txBox="1"/>
      </xdr:nvSpPr>
      <xdr:spPr>
        <a:xfrm>
          <a:off x="9372111" y="1658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23394</xdr:rowOff>
    </xdr:from>
    <xdr:to>
      <xdr:col>12</xdr:col>
      <xdr:colOff>561975</xdr:colOff>
      <xdr:row>96</xdr:row>
      <xdr:rowOff>124994</xdr:rowOff>
    </xdr:to>
    <xdr:sp macro="" textlink="">
      <xdr:nvSpPr>
        <xdr:cNvPr id="487" name="円/楕円 486"/>
        <xdr:cNvSpPr/>
      </xdr:nvSpPr>
      <xdr:spPr>
        <a:xfrm>
          <a:off x="8699500" y="164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116121</xdr:rowOff>
    </xdr:from>
    <xdr:ext cx="534377" cy="259045"/>
    <xdr:sp macro="" textlink="">
      <xdr:nvSpPr>
        <xdr:cNvPr id="488" name="テキスト ボックス 487"/>
        <xdr:cNvSpPr txBox="1"/>
      </xdr:nvSpPr>
      <xdr:spPr>
        <a:xfrm>
          <a:off x="8483111" y="165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135116</xdr:rowOff>
    </xdr:from>
    <xdr:to>
      <xdr:col>11</xdr:col>
      <xdr:colOff>358775</xdr:colOff>
      <xdr:row>96</xdr:row>
      <xdr:rowOff>65266</xdr:rowOff>
    </xdr:to>
    <xdr:sp macro="" textlink="">
      <xdr:nvSpPr>
        <xdr:cNvPr id="489" name="円/楕円 488"/>
        <xdr:cNvSpPr/>
      </xdr:nvSpPr>
      <xdr:spPr>
        <a:xfrm>
          <a:off x="7810500" y="164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56393</xdr:rowOff>
    </xdr:from>
    <xdr:ext cx="534377" cy="259045"/>
    <xdr:sp macro="" textlink="">
      <xdr:nvSpPr>
        <xdr:cNvPr id="490" name="テキスト ボックス 489"/>
        <xdr:cNvSpPr txBox="1"/>
      </xdr:nvSpPr>
      <xdr:spPr>
        <a:xfrm>
          <a:off x="7594111" y="165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57849</xdr:rowOff>
    </xdr:from>
    <xdr:to>
      <xdr:col>10</xdr:col>
      <xdr:colOff>155575</xdr:colOff>
      <xdr:row>95</xdr:row>
      <xdr:rowOff>159449</xdr:rowOff>
    </xdr:to>
    <xdr:sp macro="" textlink="">
      <xdr:nvSpPr>
        <xdr:cNvPr id="491" name="円/楕円 490"/>
        <xdr:cNvSpPr/>
      </xdr:nvSpPr>
      <xdr:spPr>
        <a:xfrm>
          <a:off x="6921500" y="163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4526</xdr:rowOff>
    </xdr:from>
    <xdr:ext cx="534377" cy="259045"/>
    <xdr:sp macro="" textlink="">
      <xdr:nvSpPr>
        <xdr:cNvPr id="492" name="テキスト ボックス 491"/>
        <xdr:cNvSpPr txBox="1"/>
      </xdr:nvSpPr>
      <xdr:spPr>
        <a:xfrm>
          <a:off x="6705111" y="161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140980</xdr:rowOff>
    </xdr:from>
    <xdr:to>
      <xdr:col>23</xdr:col>
      <xdr:colOff>517525</xdr:colOff>
      <xdr:row>37</xdr:row>
      <xdr:rowOff>31938</xdr:rowOff>
    </xdr:to>
    <xdr:cxnSp macro="">
      <xdr:nvCxnSpPr>
        <xdr:cNvPr id="520" name="直線コネクタ 519"/>
        <xdr:cNvCxnSpPr/>
      </xdr:nvCxnSpPr>
      <xdr:spPr>
        <a:xfrm>
          <a:off x="15481300" y="6313180"/>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1"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140980</xdr:rowOff>
    </xdr:from>
    <xdr:to>
      <xdr:col>22</xdr:col>
      <xdr:colOff>365125</xdr:colOff>
      <xdr:row>36</xdr:row>
      <xdr:rowOff>162194</xdr:rowOff>
    </xdr:to>
    <xdr:cxnSp macro="">
      <xdr:nvCxnSpPr>
        <xdr:cNvPr id="523" name="直線コネクタ 522"/>
        <xdr:cNvCxnSpPr/>
      </xdr:nvCxnSpPr>
      <xdr:spPr>
        <a:xfrm flipV="1">
          <a:off x="14592300" y="6313180"/>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5" name="テキスト ボックス 524"/>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150673</xdr:rowOff>
    </xdr:from>
    <xdr:to>
      <xdr:col>21</xdr:col>
      <xdr:colOff>161925</xdr:colOff>
      <xdr:row>36</xdr:row>
      <xdr:rowOff>162194</xdr:rowOff>
    </xdr:to>
    <xdr:cxnSp macro="">
      <xdr:nvCxnSpPr>
        <xdr:cNvPr id="526" name="直線コネクタ 525"/>
        <xdr:cNvCxnSpPr/>
      </xdr:nvCxnSpPr>
      <xdr:spPr>
        <a:xfrm>
          <a:off x="13703300" y="6322873"/>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8" name="テキスト ボックス 527"/>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150673</xdr:rowOff>
    </xdr:from>
    <xdr:to>
      <xdr:col>19</xdr:col>
      <xdr:colOff>644525</xdr:colOff>
      <xdr:row>37</xdr:row>
      <xdr:rowOff>16302</xdr:rowOff>
    </xdr:to>
    <xdr:cxnSp macro="">
      <xdr:nvCxnSpPr>
        <xdr:cNvPr id="529" name="直線コネクタ 528"/>
        <xdr:cNvCxnSpPr/>
      </xdr:nvCxnSpPr>
      <xdr:spPr>
        <a:xfrm flipV="1">
          <a:off x="12814300" y="6322873"/>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1" name="テキスト ボックス 530"/>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3" name="テキスト ボックス 532"/>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152588</xdr:rowOff>
    </xdr:from>
    <xdr:to>
      <xdr:col>23</xdr:col>
      <xdr:colOff>568325</xdr:colOff>
      <xdr:row>37</xdr:row>
      <xdr:rowOff>82738</xdr:rowOff>
    </xdr:to>
    <xdr:sp macro="" textlink="">
      <xdr:nvSpPr>
        <xdr:cNvPr id="539" name="円/楕円 538"/>
        <xdr:cNvSpPr/>
      </xdr:nvSpPr>
      <xdr:spPr>
        <a:xfrm>
          <a:off x="16268700" y="6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131015</xdr:rowOff>
    </xdr:from>
    <xdr:ext cx="534377" cy="259045"/>
    <xdr:sp macro="" textlink="">
      <xdr:nvSpPr>
        <xdr:cNvPr id="540" name="消防費該当値テキスト"/>
        <xdr:cNvSpPr txBox="1"/>
      </xdr:nvSpPr>
      <xdr:spPr>
        <a:xfrm>
          <a:off x="16370300" y="630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90180</xdr:rowOff>
    </xdr:from>
    <xdr:to>
      <xdr:col>22</xdr:col>
      <xdr:colOff>415925</xdr:colOff>
      <xdr:row>37</xdr:row>
      <xdr:rowOff>20330</xdr:rowOff>
    </xdr:to>
    <xdr:sp macro="" textlink="">
      <xdr:nvSpPr>
        <xdr:cNvPr id="541" name="円/楕円 540"/>
        <xdr:cNvSpPr/>
      </xdr:nvSpPr>
      <xdr:spPr>
        <a:xfrm>
          <a:off x="15430500" y="62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11457</xdr:rowOff>
    </xdr:from>
    <xdr:ext cx="534377" cy="259045"/>
    <xdr:sp macro="" textlink="">
      <xdr:nvSpPr>
        <xdr:cNvPr id="542" name="テキスト ボックス 541"/>
        <xdr:cNvSpPr txBox="1"/>
      </xdr:nvSpPr>
      <xdr:spPr>
        <a:xfrm>
          <a:off x="15214111" y="63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111394</xdr:rowOff>
    </xdr:from>
    <xdr:to>
      <xdr:col>21</xdr:col>
      <xdr:colOff>212725</xdr:colOff>
      <xdr:row>37</xdr:row>
      <xdr:rowOff>41544</xdr:rowOff>
    </xdr:to>
    <xdr:sp macro="" textlink="">
      <xdr:nvSpPr>
        <xdr:cNvPr id="543" name="円/楕円 542"/>
        <xdr:cNvSpPr/>
      </xdr:nvSpPr>
      <xdr:spPr>
        <a:xfrm>
          <a:off x="14541500" y="62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32671</xdr:rowOff>
    </xdr:from>
    <xdr:ext cx="534377" cy="259045"/>
    <xdr:sp macro="" textlink="">
      <xdr:nvSpPr>
        <xdr:cNvPr id="544" name="テキスト ボックス 543"/>
        <xdr:cNvSpPr txBox="1"/>
      </xdr:nvSpPr>
      <xdr:spPr>
        <a:xfrm>
          <a:off x="14325111" y="63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99873</xdr:rowOff>
    </xdr:from>
    <xdr:to>
      <xdr:col>20</xdr:col>
      <xdr:colOff>9525</xdr:colOff>
      <xdr:row>37</xdr:row>
      <xdr:rowOff>30023</xdr:rowOff>
    </xdr:to>
    <xdr:sp macro="" textlink="">
      <xdr:nvSpPr>
        <xdr:cNvPr id="545" name="円/楕円 544"/>
        <xdr:cNvSpPr/>
      </xdr:nvSpPr>
      <xdr:spPr>
        <a:xfrm>
          <a:off x="13652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46550</xdr:rowOff>
    </xdr:from>
    <xdr:ext cx="534377" cy="259045"/>
    <xdr:sp macro="" textlink="">
      <xdr:nvSpPr>
        <xdr:cNvPr id="546" name="テキスト ボックス 545"/>
        <xdr:cNvSpPr txBox="1"/>
      </xdr:nvSpPr>
      <xdr:spPr>
        <a:xfrm>
          <a:off x="13436111" y="60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136952</xdr:rowOff>
    </xdr:from>
    <xdr:to>
      <xdr:col>18</xdr:col>
      <xdr:colOff>492125</xdr:colOff>
      <xdr:row>37</xdr:row>
      <xdr:rowOff>67102</xdr:rowOff>
    </xdr:to>
    <xdr:sp macro="" textlink="">
      <xdr:nvSpPr>
        <xdr:cNvPr id="547" name="円/楕円 546"/>
        <xdr:cNvSpPr/>
      </xdr:nvSpPr>
      <xdr:spPr>
        <a:xfrm>
          <a:off x="12763500" y="63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83629</xdr:rowOff>
    </xdr:from>
    <xdr:ext cx="534377" cy="259045"/>
    <xdr:sp macro="" textlink="">
      <xdr:nvSpPr>
        <xdr:cNvPr id="548" name="テキスト ボックス 547"/>
        <xdr:cNvSpPr txBox="1"/>
      </xdr:nvSpPr>
      <xdr:spPr>
        <a:xfrm>
          <a:off x="12547111" y="60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20847</xdr:rowOff>
    </xdr:from>
    <xdr:to>
      <xdr:col>23</xdr:col>
      <xdr:colOff>517525</xdr:colOff>
      <xdr:row>57</xdr:row>
      <xdr:rowOff>88760</xdr:rowOff>
    </xdr:to>
    <xdr:cxnSp macro="">
      <xdr:nvCxnSpPr>
        <xdr:cNvPr id="578" name="直線コネクタ 577"/>
        <xdr:cNvCxnSpPr/>
      </xdr:nvCxnSpPr>
      <xdr:spPr>
        <a:xfrm flipV="1">
          <a:off x="15481300" y="9622047"/>
          <a:ext cx="838200" cy="2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5969</xdr:rowOff>
    </xdr:from>
    <xdr:to>
      <xdr:col>22</xdr:col>
      <xdr:colOff>365125</xdr:colOff>
      <xdr:row>57</xdr:row>
      <xdr:rowOff>88760</xdr:rowOff>
    </xdr:to>
    <xdr:cxnSp macro="">
      <xdr:nvCxnSpPr>
        <xdr:cNvPr id="581" name="直線コネクタ 580"/>
        <xdr:cNvCxnSpPr/>
      </xdr:nvCxnSpPr>
      <xdr:spPr>
        <a:xfrm>
          <a:off x="14592300" y="9778619"/>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162922</xdr:rowOff>
    </xdr:from>
    <xdr:to>
      <xdr:col>21</xdr:col>
      <xdr:colOff>161925</xdr:colOff>
      <xdr:row>57</xdr:row>
      <xdr:rowOff>5969</xdr:rowOff>
    </xdr:to>
    <xdr:cxnSp macro="">
      <xdr:nvCxnSpPr>
        <xdr:cNvPr id="584" name="直線コネクタ 583"/>
        <xdr:cNvCxnSpPr/>
      </xdr:nvCxnSpPr>
      <xdr:spPr>
        <a:xfrm>
          <a:off x="13703300" y="97641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6" name="テキスト ボックス 585"/>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86684</xdr:rowOff>
    </xdr:from>
    <xdr:to>
      <xdr:col>19</xdr:col>
      <xdr:colOff>644525</xdr:colOff>
      <xdr:row>56</xdr:row>
      <xdr:rowOff>162922</xdr:rowOff>
    </xdr:to>
    <xdr:cxnSp macro="">
      <xdr:nvCxnSpPr>
        <xdr:cNvPr id="587" name="直線コネクタ 586"/>
        <xdr:cNvCxnSpPr/>
      </xdr:nvCxnSpPr>
      <xdr:spPr>
        <a:xfrm>
          <a:off x="12814300" y="9516434"/>
          <a:ext cx="889000" cy="2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9" name="テキスト ボックス 588"/>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141497</xdr:rowOff>
    </xdr:from>
    <xdr:to>
      <xdr:col>23</xdr:col>
      <xdr:colOff>568325</xdr:colOff>
      <xdr:row>56</xdr:row>
      <xdr:rowOff>71647</xdr:rowOff>
    </xdr:to>
    <xdr:sp macro="" textlink="">
      <xdr:nvSpPr>
        <xdr:cNvPr id="597" name="円/楕円 596"/>
        <xdr:cNvSpPr/>
      </xdr:nvSpPr>
      <xdr:spPr>
        <a:xfrm>
          <a:off x="16268700" y="95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119924</xdr:rowOff>
    </xdr:from>
    <xdr:ext cx="534377" cy="259045"/>
    <xdr:sp macro="" textlink="">
      <xdr:nvSpPr>
        <xdr:cNvPr id="598" name="教育費該当値テキスト"/>
        <xdr:cNvSpPr txBox="1"/>
      </xdr:nvSpPr>
      <xdr:spPr>
        <a:xfrm>
          <a:off x="16370300" y="95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37960</xdr:rowOff>
    </xdr:from>
    <xdr:to>
      <xdr:col>22</xdr:col>
      <xdr:colOff>415925</xdr:colOff>
      <xdr:row>57</xdr:row>
      <xdr:rowOff>139560</xdr:rowOff>
    </xdr:to>
    <xdr:sp macro="" textlink="">
      <xdr:nvSpPr>
        <xdr:cNvPr id="599" name="円/楕円 598"/>
        <xdr:cNvSpPr/>
      </xdr:nvSpPr>
      <xdr:spPr>
        <a:xfrm>
          <a:off x="15430500" y="9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130687</xdr:rowOff>
    </xdr:from>
    <xdr:ext cx="534377" cy="259045"/>
    <xdr:sp macro="" textlink="">
      <xdr:nvSpPr>
        <xdr:cNvPr id="600" name="テキスト ボックス 599"/>
        <xdr:cNvSpPr txBox="1"/>
      </xdr:nvSpPr>
      <xdr:spPr>
        <a:xfrm>
          <a:off x="15214111" y="9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126619</xdr:rowOff>
    </xdr:from>
    <xdr:to>
      <xdr:col>21</xdr:col>
      <xdr:colOff>212725</xdr:colOff>
      <xdr:row>57</xdr:row>
      <xdr:rowOff>56769</xdr:rowOff>
    </xdr:to>
    <xdr:sp macro="" textlink="">
      <xdr:nvSpPr>
        <xdr:cNvPr id="601" name="円/楕円 600"/>
        <xdr:cNvSpPr/>
      </xdr:nvSpPr>
      <xdr:spPr>
        <a:xfrm>
          <a:off x="14541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47896</xdr:rowOff>
    </xdr:from>
    <xdr:ext cx="534377" cy="259045"/>
    <xdr:sp macro="" textlink="">
      <xdr:nvSpPr>
        <xdr:cNvPr id="602" name="テキスト ボックス 601"/>
        <xdr:cNvSpPr txBox="1"/>
      </xdr:nvSpPr>
      <xdr:spPr>
        <a:xfrm>
          <a:off x="14325111" y="98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112122</xdr:rowOff>
    </xdr:from>
    <xdr:to>
      <xdr:col>20</xdr:col>
      <xdr:colOff>9525</xdr:colOff>
      <xdr:row>57</xdr:row>
      <xdr:rowOff>42272</xdr:rowOff>
    </xdr:to>
    <xdr:sp macro="" textlink="">
      <xdr:nvSpPr>
        <xdr:cNvPr id="603" name="円/楕円 602"/>
        <xdr:cNvSpPr/>
      </xdr:nvSpPr>
      <xdr:spPr>
        <a:xfrm>
          <a:off x="13652500" y="97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33399</xdr:rowOff>
    </xdr:from>
    <xdr:ext cx="534377" cy="259045"/>
    <xdr:sp macro="" textlink="">
      <xdr:nvSpPr>
        <xdr:cNvPr id="604" name="テキスト ボックス 603"/>
        <xdr:cNvSpPr txBox="1"/>
      </xdr:nvSpPr>
      <xdr:spPr>
        <a:xfrm>
          <a:off x="13436111" y="98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35884</xdr:rowOff>
    </xdr:from>
    <xdr:to>
      <xdr:col>18</xdr:col>
      <xdr:colOff>492125</xdr:colOff>
      <xdr:row>55</xdr:row>
      <xdr:rowOff>137484</xdr:rowOff>
    </xdr:to>
    <xdr:sp macro="" textlink="">
      <xdr:nvSpPr>
        <xdr:cNvPr id="605" name="円/楕円 604"/>
        <xdr:cNvSpPr/>
      </xdr:nvSpPr>
      <xdr:spPr>
        <a:xfrm>
          <a:off x="12763500" y="9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154011</xdr:rowOff>
    </xdr:from>
    <xdr:ext cx="534377" cy="259045"/>
    <xdr:sp macro="" textlink="">
      <xdr:nvSpPr>
        <xdr:cNvPr id="606" name="テキスト ボックス 605"/>
        <xdr:cNvSpPr txBox="1"/>
      </xdr:nvSpPr>
      <xdr:spPr>
        <a:xfrm>
          <a:off x="12547111" y="92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119058</xdr:rowOff>
    </xdr:from>
    <xdr:to>
      <xdr:col>23</xdr:col>
      <xdr:colOff>517525</xdr:colOff>
      <xdr:row>78</xdr:row>
      <xdr:rowOff>139700</xdr:rowOff>
    </xdr:to>
    <xdr:cxnSp macro="">
      <xdr:nvCxnSpPr>
        <xdr:cNvPr id="633" name="直線コネクタ 632"/>
        <xdr:cNvCxnSpPr/>
      </xdr:nvCxnSpPr>
      <xdr:spPr>
        <a:xfrm>
          <a:off x="15481300" y="13492158"/>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115582</xdr:rowOff>
    </xdr:from>
    <xdr:to>
      <xdr:col>22</xdr:col>
      <xdr:colOff>365125</xdr:colOff>
      <xdr:row>78</xdr:row>
      <xdr:rowOff>119058</xdr:rowOff>
    </xdr:to>
    <xdr:cxnSp macro="">
      <xdr:nvCxnSpPr>
        <xdr:cNvPr id="636" name="直線コネクタ 635"/>
        <xdr:cNvCxnSpPr/>
      </xdr:nvCxnSpPr>
      <xdr:spPr>
        <a:xfrm>
          <a:off x="14592300" y="13488682"/>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115582</xdr:rowOff>
    </xdr:from>
    <xdr:to>
      <xdr:col>21</xdr:col>
      <xdr:colOff>161925</xdr:colOff>
      <xdr:row>78</xdr:row>
      <xdr:rowOff>128727</xdr:rowOff>
    </xdr:to>
    <xdr:cxnSp macro="">
      <xdr:nvCxnSpPr>
        <xdr:cNvPr id="639" name="直線コネクタ 638"/>
        <xdr:cNvCxnSpPr/>
      </xdr:nvCxnSpPr>
      <xdr:spPr>
        <a:xfrm flipV="1">
          <a:off x="13703300" y="1348868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122487</xdr:rowOff>
    </xdr:from>
    <xdr:to>
      <xdr:col>19</xdr:col>
      <xdr:colOff>644525</xdr:colOff>
      <xdr:row>78</xdr:row>
      <xdr:rowOff>128727</xdr:rowOff>
    </xdr:to>
    <xdr:cxnSp macro="">
      <xdr:nvCxnSpPr>
        <xdr:cNvPr id="642" name="直線コネクタ 641"/>
        <xdr:cNvCxnSpPr/>
      </xdr:nvCxnSpPr>
      <xdr:spPr>
        <a:xfrm>
          <a:off x="12814300" y="13324137"/>
          <a:ext cx="889000" cy="17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6" name="テキスト ボックス 645"/>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3"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68258</xdr:rowOff>
    </xdr:from>
    <xdr:to>
      <xdr:col>22</xdr:col>
      <xdr:colOff>415925</xdr:colOff>
      <xdr:row>78</xdr:row>
      <xdr:rowOff>169858</xdr:rowOff>
    </xdr:to>
    <xdr:sp macro="" textlink="">
      <xdr:nvSpPr>
        <xdr:cNvPr id="654" name="円/楕円 653"/>
        <xdr:cNvSpPr/>
      </xdr:nvSpPr>
      <xdr:spPr>
        <a:xfrm>
          <a:off x="15430500" y="134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160985</xdr:rowOff>
    </xdr:from>
    <xdr:ext cx="378565" cy="259045"/>
    <xdr:sp macro="" textlink="">
      <xdr:nvSpPr>
        <xdr:cNvPr id="655" name="テキスト ボックス 654"/>
        <xdr:cNvSpPr txBox="1"/>
      </xdr:nvSpPr>
      <xdr:spPr>
        <a:xfrm>
          <a:off x="15292017" y="1353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64782</xdr:rowOff>
    </xdr:from>
    <xdr:to>
      <xdr:col>21</xdr:col>
      <xdr:colOff>212725</xdr:colOff>
      <xdr:row>78</xdr:row>
      <xdr:rowOff>166382</xdr:rowOff>
    </xdr:to>
    <xdr:sp macro="" textlink="">
      <xdr:nvSpPr>
        <xdr:cNvPr id="656" name="円/楕円 655"/>
        <xdr:cNvSpPr/>
      </xdr:nvSpPr>
      <xdr:spPr>
        <a:xfrm>
          <a:off x="14541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157509</xdr:rowOff>
    </xdr:from>
    <xdr:ext cx="469744" cy="259045"/>
    <xdr:sp macro="" textlink="">
      <xdr:nvSpPr>
        <xdr:cNvPr id="657" name="テキスト ボックス 656"/>
        <xdr:cNvSpPr txBox="1"/>
      </xdr:nvSpPr>
      <xdr:spPr>
        <a:xfrm>
          <a:off x="14357427"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77927</xdr:rowOff>
    </xdr:from>
    <xdr:to>
      <xdr:col>20</xdr:col>
      <xdr:colOff>9525</xdr:colOff>
      <xdr:row>79</xdr:row>
      <xdr:rowOff>8077</xdr:rowOff>
    </xdr:to>
    <xdr:sp macro="" textlink="">
      <xdr:nvSpPr>
        <xdr:cNvPr id="658" name="円/楕円 657"/>
        <xdr:cNvSpPr/>
      </xdr:nvSpPr>
      <xdr:spPr>
        <a:xfrm>
          <a:off x="13652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170654</xdr:rowOff>
    </xdr:from>
    <xdr:ext cx="378565" cy="259045"/>
    <xdr:sp macro="" textlink="">
      <xdr:nvSpPr>
        <xdr:cNvPr id="659" name="テキスト ボックス 658"/>
        <xdr:cNvSpPr txBox="1"/>
      </xdr:nvSpPr>
      <xdr:spPr>
        <a:xfrm>
          <a:off x="13514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71687</xdr:rowOff>
    </xdr:from>
    <xdr:to>
      <xdr:col>18</xdr:col>
      <xdr:colOff>492125</xdr:colOff>
      <xdr:row>78</xdr:row>
      <xdr:rowOff>1837</xdr:rowOff>
    </xdr:to>
    <xdr:sp macro="" textlink="">
      <xdr:nvSpPr>
        <xdr:cNvPr id="660" name="円/楕円 659"/>
        <xdr:cNvSpPr/>
      </xdr:nvSpPr>
      <xdr:spPr>
        <a:xfrm>
          <a:off x="12763500" y="132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18364</xdr:rowOff>
    </xdr:from>
    <xdr:ext cx="469744" cy="259045"/>
    <xdr:sp macro="" textlink="">
      <xdr:nvSpPr>
        <xdr:cNvPr id="661" name="テキスト ボックス 660"/>
        <xdr:cNvSpPr txBox="1"/>
      </xdr:nvSpPr>
      <xdr:spPr>
        <a:xfrm>
          <a:off x="12579427" y="1304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14694</xdr:rowOff>
    </xdr:from>
    <xdr:to>
      <xdr:col>23</xdr:col>
      <xdr:colOff>517525</xdr:colOff>
      <xdr:row>96</xdr:row>
      <xdr:rowOff>76149</xdr:rowOff>
    </xdr:to>
    <xdr:cxnSp macro="">
      <xdr:nvCxnSpPr>
        <xdr:cNvPr id="690" name="直線コネクタ 689"/>
        <xdr:cNvCxnSpPr/>
      </xdr:nvCxnSpPr>
      <xdr:spPr>
        <a:xfrm flipV="1">
          <a:off x="15481300" y="16473894"/>
          <a:ext cx="8382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64923</xdr:rowOff>
    </xdr:from>
    <xdr:to>
      <xdr:col>22</xdr:col>
      <xdr:colOff>365125</xdr:colOff>
      <xdr:row>96</xdr:row>
      <xdr:rowOff>76149</xdr:rowOff>
    </xdr:to>
    <xdr:cxnSp macro="">
      <xdr:nvCxnSpPr>
        <xdr:cNvPr id="693" name="直線コネクタ 692"/>
        <xdr:cNvCxnSpPr/>
      </xdr:nvCxnSpPr>
      <xdr:spPr>
        <a:xfrm>
          <a:off x="14592300" y="16524123"/>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46113</xdr:rowOff>
    </xdr:from>
    <xdr:to>
      <xdr:col>21</xdr:col>
      <xdr:colOff>161925</xdr:colOff>
      <xdr:row>96</xdr:row>
      <xdr:rowOff>64923</xdr:rowOff>
    </xdr:to>
    <xdr:cxnSp macro="">
      <xdr:nvCxnSpPr>
        <xdr:cNvPr id="696" name="直線コネクタ 695"/>
        <xdr:cNvCxnSpPr/>
      </xdr:nvCxnSpPr>
      <xdr:spPr>
        <a:xfrm>
          <a:off x="13703300" y="1650531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8" name="テキスト ボックス 697"/>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46113</xdr:rowOff>
    </xdr:from>
    <xdr:to>
      <xdr:col>19</xdr:col>
      <xdr:colOff>644525</xdr:colOff>
      <xdr:row>96</xdr:row>
      <xdr:rowOff>107938</xdr:rowOff>
    </xdr:to>
    <xdr:cxnSp macro="">
      <xdr:nvCxnSpPr>
        <xdr:cNvPr id="699" name="直線コネクタ 698"/>
        <xdr:cNvCxnSpPr/>
      </xdr:nvCxnSpPr>
      <xdr:spPr>
        <a:xfrm flipV="1">
          <a:off x="12814300" y="16505313"/>
          <a:ext cx="889000" cy="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3" name="テキスト ボックス 702"/>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135344</xdr:rowOff>
    </xdr:from>
    <xdr:to>
      <xdr:col>23</xdr:col>
      <xdr:colOff>568325</xdr:colOff>
      <xdr:row>96</xdr:row>
      <xdr:rowOff>65494</xdr:rowOff>
    </xdr:to>
    <xdr:sp macro="" textlink="">
      <xdr:nvSpPr>
        <xdr:cNvPr id="709" name="円/楕円 708"/>
        <xdr:cNvSpPr/>
      </xdr:nvSpPr>
      <xdr:spPr>
        <a:xfrm>
          <a:off x="162687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113771</xdr:rowOff>
    </xdr:from>
    <xdr:ext cx="534377" cy="259045"/>
    <xdr:sp macro="" textlink="">
      <xdr:nvSpPr>
        <xdr:cNvPr id="710" name="公債費該当値テキスト"/>
        <xdr:cNvSpPr txBox="1"/>
      </xdr:nvSpPr>
      <xdr:spPr>
        <a:xfrm>
          <a:off x="16370300" y="164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25349</xdr:rowOff>
    </xdr:from>
    <xdr:to>
      <xdr:col>22</xdr:col>
      <xdr:colOff>415925</xdr:colOff>
      <xdr:row>96</xdr:row>
      <xdr:rowOff>126949</xdr:rowOff>
    </xdr:to>
    <xdr:sp macro="" textlink="">
      <xdr:nvSpPr>
        <xdr:cNvPr id="711" name="円/楕円 710"/>
        <xdr:cNvSpPr/>
      </xdr:nvSpPr>
      <xdr:spPr>
        <a:xfrm>
          <a:off x="15430500" y="164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118076</xdr:rowOff>
    </xdr:from>
    <xdr:ext cx="534377" cy="259045"/>
    <xdr:sp macro="" textlink="">
      <xdr:nvSpPr>
        <xdr:cNvPr id="712" name="テキスト ボックス 711"/>
        <xdr:cNvSpPr txBox="1"/>
      </xdr:nvSpPr>
      <xdr:spPr>
        <a:xfrm>
          <a:off x="15214111" y="165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14123</xdr:rowOff>
    </xdr:from>
    <xdr:to>
      <xdr:col>21</xdr:col>
      <xdr:colOff>212725</xdr:colOff>
      <xdr:row>96</xdr:row>
      <xdr:rowOff>115723</xdr:rowOff>
    </xdr:to>
    <xdr:sp macro="" textlink="">
      <xdr:nvSpPr>
        <xdr:cNvPr id="713" name="円/楕円 712"/>
        <xdr:cNvSpPr/>
      </xdr:nvSpPr>
      <xdr:spPr>
        <a:xfrm>
          <a:off x="14541500" y="16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106850</xdr:rowOff>
    </xdr:from>
    <xdr:ext cx="534377" cy="259045"/>
    <xdr:sp macro="" textlink="">
      <xdr:nvSpPr>
        <xdr:cNvPr id="714" name="テキスト ボックス 713"/>
        <xdr:cNvSpPr txBox="1"/>
      </xdr:nvSpPr>
      <xdr:spPr>
        <a:xfrm>
          <a:off x="14325111" y="165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166763</xdr:rowOff>
    </xdr:from>
    <xdr:to>
      <xdr:col>20</xdr:col>
      <xdr:colOff>9525</xdr:colOff>
      <xdr:row>96</xdr:row>
      <xdr:rowOff>96913</xdr:rowOff>
    </xdr:to>
    <xdr:sp macro="" textlink="">
      <xdr:nvSpPr>
        <xdr:cNvPr id="715" name="円/楕円 714"/>
        <xdr:cNvSpPr/>
      </xdr:nvSpPr>
      <xdr:spPr>
        <a:xfrm>
          <a:off x="13652500" y="16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88040</xdr:rowOff>
    </xdr:from>
    <xdr:ext cx="534377" cy="259045"/>
    <xdr:sp macro="" textlink="">
      <xdr:nvSpPr>
        <xdr:cNvPr id="716" name="テキスト ボックス 715"/>
        <xdr:cNvSpPr txBox="1"/>
      </xdr:nvSpPr>
      <xdr:spPr>
        <a:xfrm>
          <a:off x="13436111" y="165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57138</xdr:rowOff>
    </xdr:from>
    <xdr:to>
      <xdr:col>18</xdr:col>
      <xdr:colOff>492125</xdr:colOff>
      <xdr:row>96</xdr:row>
      <xdr:rowOff>158738</xdr:rowOff>
    </xdr:to>
    <xdr:sp macro="" textlink="">
      <xdr:nvSpPr>
        <xdr:cNvPr id="717" name="円/楕円 716"/>
        <xdr:cNvSpPr/>
      </xdr:nvSpPr>
      <xdr:spPr>
        <a:xfrm>
          <a:off x="12763500" y="165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149865</xdr:rowOff>
    </xdr:from>
    <xdr:ext cx="534377" cy="259045"/>
    <xdr:sp macro="" textlink="">
      <xdr:nvSpPr>
        <xdr:cNvPr id="718" name="テキスト ボックス 717"/>
        <xdr:cNvSpPr txBox="1"/>
      </xdr:nvSpPr>
      <xdr:spPr>
        <a:xfrm>
          <a:off x="12547111" y="166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類似団体平均に比べ、平成２</a:t>
          </a:r>
          <a:r>
            <a:rPr lang="ja-JP" altLang="en-US" sz="1100" baseline="0">
              <a:solidFill>
                <a:schemeClr val="dk1"/>
              </a:solidFill>
              <a:latin typeface="+mn-lt"/>
              <a:ea typeface="+mn-ea"/>
              <a:cs typeface="+mn-cs"/>
            </a:rPr>
            <a:t>８</a:t>
          </a:r>
          <a:r>
            <a:rPr lang="ja-JP" altLang="ja-JP" sz="1100" baseline="0">
              <a:solidFill>
                <a:schemeClr val="dk1"/>
              </a:solidFill>
              <a:latin typeface="+mn-lt"/>
              <a:ea typeface="+mn-ea"/>
              <a:cs typeface="+mn-cs"/>
            </a:rPr>
            <a:t>年度に高くなっている項目は無い状況となっている。これは、毎年度実施している事務事業の見直しによるコスト縮減効果が出ていることなどが考えられる。 </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衛生費について</a:t>
          </a:r>
          <a:r>
            <a:rPr lang="ja-JP" altLang="en-US" sz="1100" baseline="0">
              <a:solidFill>
                <a:schemeClr val="dk1"/>
              </a:solidFill>
              <a:latin typeface="+mn-lt"/>
              <a:ea typeface="+mn-ea"/>
              <a:cs typeface="+mn-cs"/>
            </a:rPr>
            <a:t>は、</a:t>
          </a:r>
          <a:r>
            <a:rPr lang="ja-JP" altLang="ja-JP" sz="1100" baseline="0">
              <a:solidFill>
                <a:schemeClr val="dk1"/>
              </a:solidFill>
              <a:latin typeface="+mn-lt"/>
              <a:ea typeface="+mn-ea"/>
              <a:cs typeface="+mn-cs"/>
            </a:rPr>
            <a:t>福田地区地域振興整備事業や病院事業支出金（建設改良費出資金）</a:t>
          </a:r>
          <a:r>
            <a:rPr lang="ja-JP" altLang="en-US" sz="1100" baseline="0">
              <a:solidFill>
                <a:schemeClr val="dk1"/>
              </a:solidFill>
              <a:latin typeface="+mn-lt"/>
              <a:ea typeface="+mn-ea"/>
              <a:cs typeface="+mn-cs"/>
            </a:rPr>
            <a:t>等、教育費については、認定こども園整備事業（稲田地区），民間認定こども園運営事業，岩間第一小学校校舎改修事業等の臨時的経費の影響が大きく，それぞれ３７，２８６円（</a:t>
          </a:r>
          <a:r>
            <a:rPr kumimoji="1" lang="ja-JP" altLang="ja-JP" sz="1100">
              <a:solidFill>
                <a:schemeClr val="dk1"/>
              </a:solidFill>
              <a:latin typeface="+mn-lt"/>
              <a:ea typeface="+mn-ea"/>
              <a:cs typeface="+mn-cs"/>
            </a:rPr>
            <a:t>前年度比</a:t>
          </a:r>
          <a:r>
            <a:rPr kumimoji="1" lang="ja-JP" altLang="en-US" sz="1100">
              <a:solidFill>
                <a:schemeClr val="dk1"/>
              </a:solidFill>
              <a:latin typeface="+mn-lt"/>
              <a:ea typeface="+mn-ea"/>
              <a:cs typeface="+mn-cs"/>
            </a:rPr>
            <a:t>約１５．７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増</a:t>
          </a:r>
          <a:r>
            <a:rPr lang="ja-JP" altLang="en-US" sz="1100" baseline="0">
              <a:solidFill>
                <a:schemeClr val="dk1"/>
              </a:solidFill>
              <a:latin typeface="+mn-lt"/>
              <a:ea typeface="+mn-ea"/>
              <a:cs typeface="+mn-cs"/>
            </a:rPr>
            <a:t>）の４８，２３９円（同約</a:t>
          </a:r>
          <a:r>
            <a:rPr lang="ja-JP" altLang="ja-JP" sz="1100" baseline="0">
              <a:solidFill>
                <a:schemeClr val="dk1"/>
              </a:solidFill>
              <a:latin typeface="+mn-lt"/>
              <a:ea typeface="+mn-ea"/>
              <a:cs typeface="+mn-cs"/>
            </a:rPr>
            <a:t>３５．２％</a:t>
          </a:r>
          <a:r>
            <a:rPr lang="ja-JP" altLang="en-US" sz="1100" baseline="0">
              <a:solidFill>
                <a:schemeClr val="dk1"/>
              </a:solidFill>
              <a:latin typeface="+mn-lt"/>
              <a:ea typeface="+mn-ea"/>
              <a:cs typeface="+mn-cs"/>
            </a:rPr>
            <a:t>増）と大きく上昇している。今後も建物の老朽化による大規模改修等が予想されることから、</a:t>
          </a:r>
          <a:r>
            <a:rPr kumimoji="1" lang="ja-JP" altLang="ja-JP" sz="1100">
              <a:solidFill>
                <a:schemeClr val="dk1"/>
              </a:solidFill>
              <a:latin typeface="+mn-lt"/>
              <a:ea typeface="+mn-ea"/>
              <a:cs typeface="+mn-cs"/>
            </a:rPr>
            <a:t>施設管理の適正化に努める。</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また、公債費については、</a:t>
          </a:r>
          <a:r>
            <a:rPr kumimoji="1" lang="ja-JP" altLang="ja-JP" sz="1100">
              <a:solidFill>
                <a:schemeClr val="dk1"/>
              </a:solidFill>
              <a:latin typeface="+mn-lt"/>
              <a:ea typeface="+mn-ea"/>
              <a:cs typeface="+mn-cs"/>
            </a:rPr>
            <a:t>合併特例債の借入額が増加したことに伴う元利償還金の増や繰上償還を行ったことにより、</a:t>
          </a:r>
          <a:r>
            <a:rPr kumimoji="1" lang="ja-JP" altLang="en-US" sz="1100">
              <a:solidFill>
                <a:schemeClr val="dk1"/>
              </a:solidFill>
              <a:latin typeface="+mn-lt"/>
              <a:ea typeface="+mn-ea"/>
              <a:cs typeface="+mn-cs"/>
            </a:rPr>
            <a:t>４２，８４３円（同約１２．７％増）となった。</a:t>
          </a:r>
          <a:endParaRPr lang="en-US" altLang="ja-JP" sz="1100" baseline="0">
            <a:solidFill>
              <a:schemeClr val="dk1"/>
            </a:solidFill>
            <a:latin typeface="+mn-lt"/>
            <a:ea typeface="+mn-ea"/>
            <a:cs typeface="+mn-cs"/>
          </a:endParaRPr>
        </a:p>
        <a:p>
          <a:pPr fontAlgn="base"/>
          <a:r>
            <a:rPr lang="ja-JP" altLang="en-US" sz="1100" baseline="0">
              <a:solidFill>
                <a:schemeClr val="dk1"/>
              </a:solidFill>
              <a:latin typeface="+mn-lt"/>
              <a:ea typeface="+mn-ea"/>
              <a:cs typeface="+mn-cs"/>
            </a:rPr>
            <a:t>　労働費については、緊急雇用創出事業費が皆減となったため、０となった。</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　今後、推移を考慮しながらサービスの低下に繋がっていないかなど注視していく必要がある。</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a:solidFill>
                <a:schemeClr val="dk1"/>
              </a:solidFill>
              <a:latin typeface="+mn-lt"/>
              <a:ea typeface="+mn-ea"/>
              <a:cs typeface="+mn-cs"/>
            </a:rPr>
            <a:t>　</a:t>
          </a:r>
          <a:r>
            <a:rPr lang="ja-JP" altLang="ja-JP" sz="1100" b="0" i="0">
              <a:solidFill>
                <a:schemeClr val="dk1"/>
              </a:solidFill>
              <a:effectLst/>
              <a:latin typeface="+mn-lt"/>
              <a:ea typeface="+mn-ea"/>
              <a:cs typeface="+mn-cs"/>
            </a:rPr>
            <a:t>財政調整基金残高</a:t>
          </a:r>
          <a:r>
            <a:rPr lang="ja-JP" altLang="en-US" sz="1100" b="0" i="0">
              <a:solidFill>
                <a:schemeClr val="dk1"/>
              </a:solidFill>
              <a:effectLst/>
              <a:latin typeface="+mn-lt"/>
              <a:ea typeface="+mn-ea"/>
              <a:cs typeface="+mn-cs"/>
            </a:rPr>
            <a:t>の</a:t>
          </a:r>
          <a:r>
            <a:rPr lang="ja-JP" altLang="en-US" sz="1100" b="0" i="0">
              <a:solidFill>
                <a:schemeClr val="dk1"/>
              </a:solidFill>
              <a:latin typeface="+mn-lt"/>
              <a:ea typeface="+mn-ea"/>
              <a:cs typeface="+mn-cs"/>
            </a:rPr>
            <a:t>標準財政規模比</a:t>
          </a:r>
          <a:r>
            <a:rPr lang="ja-JP" altLang="ja-JP" sz="1100" b="0" i="0">
              <a:solidFill>
                <a:schemeClr val="dk1"/>
              </a:solidFill>
              <a:latin typeface="+mn-lt"/>
              <a:ea typeface="+mn-ea"/>
              <a:cs typeface="+mn-cs"/>
            </a:rPr>
            <a:t>は</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平成２</a:t>
          </a:r>
          <a:r>
            <a:rPr lang="ja-JP" altLang="en-US" sz="1100" b="0" i="0">
              <a:solidFill>
                <a:schemeClr val="dk1"/>
              </a:solidFill>
              <a:latin typeface="+mn-lt"/>
              <a:ea typeface="+mn-ea"/>
              <a:cs typeface="+mn-cs"/>
            </a:rPr>
            <a:t>４</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３８．７２</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であったが、</a:t>
          </a:r>
          <a:r>
            <a:rPr lang="ja-JP" altLang="ja-JP" sz="1100" b="0" i="0">
              <a:solidFill>
                <a:schemeClr val="dk1"/>
              </a:solidFill>
              <a:latin typeface="+mn-lt"/>
              <a:ea typeface="+mn-ea"/>
              <a:cs typeface="+mn-cs"/>
            </a:rPr>
            <a:t>行財政改革による経費の節減や定員管理による人件費の減額等により積み増し、平成２</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年度には</a:t>
          </a:r>
          <a:r>
            <a:rPr lang="ja-JP" altLang="en-US" sz="1100" b="0" i="0">
              <a:solidFill>
                <a:schemeClr val="dk1"/>
              </a:solidFill>
              <a:latin typeface="+mn-lt"/>
              <a:ea typeface="+mn-ea"/>
              <a:cs typeface="+mn-cs"/>
            </a:rPr>
            <a:t>４１．２０％まで上昇</a:t>
          </a:r>
          <a:r>
            <a:rPr lang="ja-JP" altLang="ja-JP" sz="1100" b="0" i="0">
              <a:solidFill>
                <a:schemeClr val="dk1"/>
              </a:solidFill>
              <a:latin typeface="+mn-lt"/>
              <a:ea typeface="+mn-ea"/>
              <a:cs typeface="+mn-cs"/>
            </a:rPr>
            <a:t>している。</a:t>
          </a:r>
          <a:endParaRPr lang="en-US" altLang="ja-JP" sz="1100" b="0" i="0">
            <a:solidFill>
              <a:schemeClr val="dk1"/>
            </a:solidFill>
            <a:latin typeface="+mn-lt"/>
            <a:ea typeface="+mn-ea"/>
            <a:cs typeface="+mn-cs"/>
          </a:endParaRPr>
        </a:p>
        <a:p>
          <a:pPr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実質収支については、２～３％台とほぼ同水準で推移している。</a:t>
          </a:r>
          <a:endParaRPr lang="en-US" altLang="ja-JP" sz="1100" b="0" i="0">
            <a:solidFill>
              <a:schemeClr val="dk1"/>
            </a:solidFill>
            <a:latin typeface="+mn-lt"/>
            <a:ea typeface="+mn-ea"/>
            <a:cs typeface="+mn-cs"/>
          </a:endParaRPr>
        </a:p>
        <a:p>
          <a:pPr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実質単年度収支は、</a:t>
          </a:r>
          <a:r>
            <a:rPr lang="ja-JP" altLang="en-US" sz="1100" b="0" i="0">
              <a:solidFill>
                <a:schemeClr val="dk1"/>
              </a:solidFill>
              <a:latin typeface="+mn-lt"/>
              <a:ea typeface="+mn-ea"/>
              <a:cs typeface="+mn-cs"/>
            </a:rPr>
            <a:t>平成２６年度に財政調整基金を６５８，４５１千円取り崩したため</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▲３．０７％</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、直近５年間では唯一マイナスとなった。</a:t>
          </a:r>
          <a:endParaRPr lang="en-US" altLang="ja-JP" sz="1100" b="0" i="0">
            <a:solidFill>
              <a:schemeClr val="dk1"/>
            </a:solidFill>
            <a:latin typeface="+mn-lt"/>
            <a:ea typeface="+mn-ea"/>
            <a:cs typeface="+mn-cs"/>
          </a:endParaRPr>
        </a:p>
        <a:p>
          <a:pPr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平成</a:t>
          </a:r>
          <a:r>
            <a:rPr lang="ja-JP" altLang="en-US" sz="1100" b="0" i="0">
              <a:solidFill>
                <a:schemeClr val="dk1"/>
              </a:solidFill>
              <a:latin typeface="+mn-lt"/>
              <a:ea typeface="+mn-ea"/>
              <a:cs typeface="+mn-cs"/>
            </a:rPr>
            <a:t>２８</a:t>
          </a:r>
          <a:r>
            <a:rPr lang="ja-JP" altLang="ja-JP" sz="1100" b="0" i="0">
              <a:solidFill>
                <a:schemeClr val="dk1"/>
              </a:solidFill>
              <a:latin typeface="+mn-lt"/>
              <a:ea typeface="+mn-ea"/>
              <a:cs typeface="+mn-cs"/>
            </a:rPr>
            <a:t>年度は、</a:t>
          </a:r>
          <a:r>
            <a:rPr lang="ja-JP" altLang="en-US" sz="1100" b="0" i="0">
              <a:solidFill>
                <a:schemeClr val="dk1"/>
              </a:solidFill>
              <a:latin typeface="+mn-lt"/>
              <a:ea typeface="+mn-ea"/>
              <a:cs typeface="+mn-cs"/>
            </a:rPr>
            <a:t>分子である実質収支が前年度と比べ８３，４５５千円増加し、分母である基準財政規模が２１，１７８千円減少したことから、２．７７％となった。</a:t>
          </a:r>
          <a:endParaRPr lang="en-US" altLang="ja-JP" sz="1100" b="0" i="0">
            <a:solidFill>
              <a:schemeClr val="dk1"/>
            </a:solidFill>
            <a:latin typeface="+mn-lt"/>
            <a:ea typeface="+mn-ea"/>
            <a:cs typeface="+mn-cs"/>
          </a:endParaRPr>
        </a:p>
        <a:p>
          <a:pPr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今後も財政健全化の推進を図るため、事業の選択と集中を進め、適正な財政運営に努める。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全会計の合計で毎年黒字を維持している。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黒字額の構成比が高いのは水道事業会計で、平成２４年度から１３％台の黒字を</a:t>
          </a:r>
          <a:r>
            <a:rPr kumimoji="1" lang="ja-JP" altLang="ja-JP" sz="1100">
              <a:solidFill>
                <a:schemeClr val="dk1"/>
              </a:solidFill>
              <a:latin typeface="+mn-lt"/>
              <a:ea typeface="+mn-ea"/>
              <a:cs typeface="+mn-cs"/>
            </a:rPr>
            <a:t>５年間</a:t>
          </a:r>
          <a:r>
            <a:rPr kumimoji="1" lang="ja-JP" altLang="en-US" sz="1100">
              <a:latin typeface="ＭＳ ゴシック" pitchFamily="49" charset="-128"/>
              <a:ea typeface="ＭＳ ゴシック" pitchFamily="49" charset="-128"/>
            </a:rPr>
            <a:t>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一般会計は、２～３％台の黒字を維持しており、平成２８年度は</a:t>
          </a:r>
          <a:r>
            <a:rPr kumimoji="1" lang="ja-JP" altLang="ja-JP" sz="1100">
              <a:solidFill>
                <a:schemeClr val="dk1"/>
              </a:solidFill>
              <a:latin typeface="+mn-lt"/>
              <a:ea typeface="+mn-ea"/>
              <a:cs typeface="+mn-cs"/>
            </a:rPr>
            <a:t>国庫支出金</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歳入が</a:t>
          </a:r>
          <a:r>
            <a:rPr kumimoji="1" lang="ja-JP" altLang="ja-JP" sz="1100">
              <a:solidFill>
                <a:schemeClr val="dk1"/>
              </a:solidFill>
              <a:latin typeface="+mn-lt"/>
              <a:ea typeface="+mn-ea"/>
              <a:cs typeface="+mn-cs"/>
            </a:rPr>
            <a:t>増</a:t>
          </a:r>
          <a:r>
            <a:rPr kumimoji="1" lang="ja-JP" altLang="en-US" sz="1100">
              <a:solidFill>
                <a:schemeClr val="dk1"/>
              </a:solidFill>
              <a:latin typeface="+mn-lt"/>
              <a:ea typeface="+mn-ea"/>
              <a:cs typeface="+mn-cs"/>
            </a:rPr>
            <a:t>加したこと等により</a:t>
          </a:r>
          <a:r>
            <a:rPr kumimoji="1" lang="ja-JP" altLang="en-US" sz="1100">
              <a:latin typeface="ＭＳ ゴシック" pitchFamily="49" charset="-128"/>
              <a:ea typeface="ＭＳ ゴシック" pitchFamily="49" charset="-128"/>
            </a:rPr>
            <a:t>３．６７％となった。　</a:t>
          </a:r>
        </a:p>
        <a:p>
          <a:r>
            <a:rPr kumimoji="1" lang="ja-JP" altLang="en-US" sz="1100">
              <a:latin typeface="ＭＳ ゴシック" pitchFamily="49" charset="-128"/>
              <a:ea typeface="ＭＳ ゴシック" pitchFamily="49" charset="-128"/>
            </a:rPr>
            <a:t>　また、介護保険は、介護保険料や</a:t>
          </a:r>
          <a:r>
            <a:rPr kumimoji="1" lang="ja-JP" altLang="ja-JP" sz="1100">
              <a:solidFill>
                <a:schemeClr val="dk1"/>
              </a:solidFill>
              <a:latin typeface="+mn-lt"/>
              <a:ea typeface="+mn-ea"/>
              <a:cs typeface="+mn-cs"/>
            </a:rPr>
            <a:t>国庫支出金などの歳入が増加したこと等により、</a:t>
          </a:r>
          <a:r>
            <a:rPr kumimoji="1" lang="ja-JP" altLang="en-US" sz="1100">
              <a:solidFill>
                <a:schemeClr val="dk1"/>
              </a:solidFill>
              <a:latin typeface="+mn-lt"/>
              <a:ea typeface="+mn-ea"/>
              <a:cs typeface="+mn-cs"/>
            </a:rPr>
            <a:t>１．２２</a:t>
          </a:r>
          <a:r>
            <a:rPr kumimoji="1" lang="ja-JP" altLang="ja-JP" sz="1100">
              <a:solidFill>
                <a:schemeClr val="dk1"/>
              </a:solidFill>
              <a:latin typeface="+mn-lt"/>
              <a:ea typeface="+mn-ea"/>
              <a:cs typeface="+mn-cs"/>
            </a:rPr>
            <a:t>％とな</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国民健康保険特別会計</a:t>
          </a:r>
          <a:r>
            <a:rPr kumimoji="1" lang="ja-JP" altLang="en-US" sz="1100">
              <a:solidFill>
                <a:schemeClr val="dk1"/>
              </a:solidFill>
              <a:latin typeface="+mn-lt"/>
              <a:ea typeface="+mn-ea"/>
              <a:cs typeface="+mn-cs"/>
            </a:rPr>
            <a:t>は療養給付費等の</a:t>
          </a:r>
          <a:r>
            <a:rPr kumimoji="1" lang="ja-JP" altLang="ja-JP" sz="1100">
              <a:solidFill>
                <a:schemeClr val="dk1"/>
              </a:solidFill>
              <a:latin typeface="+mn-lt"/>
              <a:ea typeface="+mn-ea"/>
              <a:cs typeface="+mn-cs"/>
            </a:rPr>
            <a:t>歳</a:t>
          </a:r>
          <a:r>
            <a:rPr kumimoji="1" lang="ja-JP" altLang="en-US" sz="1100">
              <a:solidFill>
                <a:schemeClr val="dk1"/>
              </a:solidFill>
              <a:latin typeface="+mn-lt"/>
              <a:ea typeface="+mn-ea"/>
              <a:cs typeface="+mn-cs"/>
            </a:rPr>
            <a:t>出</a:t>
          </a:r>
          <a:r>
            <a:rPr kumimoji="1" lang="ja-JP" altLang="ja-JP" sz="1100">
              <a:solidFill>
                <a:schemeClr val="dk1"/>
              </a:solidFill>
              <a:latin typeface="+mn-lt"/>
              <a:ea typeface="+mn-ea"/>
              <a:cs typeface="+mn-cs"/>
            </a:rPr>
            <a:t>が増加したこと等により、１．</a:t>
          </a:r>
          <a:r>
            <a:rPr kumimoji="1" lang="ja-JP" altLang="en-US" sz="1100">
              <a:solidFill>
                <a:schemeClr val="dk1"/>
              </a:solidFill>
              <a:latin typeface="+mn-lt"/>
              <a:ea typeface="+mn-ea"/>
              <a:cs typeface="+mn-cs"/>
            </a:rPr>
            <a:t>４９</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en-US" sz="1100">
              <a:latin typeface="ＭＳ ゴシック" pitchFamily="49" charset="-128"/>
              <a:ea typeface="ＭＳ ゴシック" pitchFamily="49" charset="-128"/>
            </a:rPr>
            <a:t>　今後も全会計合計の黒字を維持できるよう、経費の適正化、収入の確保に努める。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31577270</v>
      </c>
      <c r="BO4" s="411"/>
      <c r="BP4" s="411"/>
      <c r="BQ4" s="411"/>
      <c r="BR4" s="411"/>
      <c r="BS4" s="411"/>
      <c r="BT4" s="411"/>
      <c r="BU4" s="412"/>
      <c r="BV4" s="410">
        <v>30378451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30765701</v>
      </c>
      <c r="BO5" s="416"/>
      <c r="BP5" s="416"/>
      <c r="BQ5" s="416"/>
      <c r="BR5" s="416"/>
      <c r="BS5" s="416"/>
      <c r="BT5" s="416"/>
      <c r="BU5" s="417"/>
      <c r="BV5" s="415">
        <v>29447180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90.3</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811569</v>
      </c>
      <c r="BO6" s="416"/>
      <c r="BP6" s="416"/>
      <c r="BQ6" s="416"/>
      <c r="BR6" s="416"/>
      <c r="BS6" s="416"/>
      <c r="BT6" s="416"/>
      <c r="BU6" s="417"/>
      <c r="BV6" s="415">
        <v>931271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95.3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137147</v>
      </c>
      <c r="BO7" s="416"/>
      <c r="BP7" s="416"/>
      <c r="BQ7" s="416"/>
      <c r="BR7" s="416"/>
      <c r="BS7" s="416"/>
      <c r="BT7" s="416"/>
      <c r="BU7" s="417"/>
      <c r="BV7" s="415">
        <v>340304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18373854</v>
      </c>
      <c r="CU7" s="416"/>
      <c r="CV7" s="416"/>
      <c r="CW7" s="416"/>
      <c r="CX7" s="416"/>
      <c r="CY7" s="416"/>
      <c r="CZ7" s="416"/>
      <c r="DA7" s="417"/>
      <c r="DB7" s="415">
        <v>18395032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674422</v>
      </c>
      <c r="BO8" s="416"/>
      <c r="BP8" s="416"/>
      <c r="BQ8" s="416"/>
      <c r="BR8" s="416"/>
      <c r="BS8" s="416"/>
      <c r="BT8" s="416"/>
      <c r="BU8" s="417"/>
      <c r="BV8" s="415">
        <v>590967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0.62</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76739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83455</v>
      </c>
      <c r="BO9" s="416"/>
      <c r="BP9" s="416"/>
      <c r="BQ9" s="416"/>
      <c r="BR9" s="416"/>
      <c r="BS9" s="416"/>
      <c r="BT9" s="416"/>
      <c r="BU9" s="417"/>
      <c r="BV9" s="415">
        <v>-41007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15.9</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79409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424845</v>
      </c>
      <c r="BO10" s="416"/>
      <c r="BP10" s="416"/>
      <c r="BQ10" s="416"/>
      <c r="BR10" s="416"/>
      <c r="BS10" s="416"/>
      <c r="BT10" s="416"/>
      <c r="BU10" s="417"/>
      <c r="BV10" s="415">
        <v>546155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77446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76852</v>
      </c>
      <c r="S13" s="517"/>
      <c r="T13" s="517"/>
      <c r="U13" s="517"/>
      <c r="V13" s="518"/>
      <c r="W13" s="504" t="s">
        <v>123</v>
      </c>
      <c r="X13" s="428"/>
      <c r="Y13" s="428"/>
      <c r="Z13" s="428"/>
      <c r="AA13" s="428"/>
      <c r="AB13" s="429"/>
      <c r="AC13" s="391">
        <v>2223</v>
      </c>
      <c r="AD13" s="392"/>
      <c r="AE13" s="392"/>
      <c r="AF13" s="392"/>
      <c r="AG13" s="393"/>
      <c r="AH13" s="391">
        <v>2053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508300</v>
      </c>
      <c r="BO13" s="416"/>
      <c r="BP13" s="416"/>
      <c r="BQ13" s="416"/>
      <c r="BR13" s="416"/>
      <c r="BS13" s="416"/>
      <c r="BT13" s="416"/>
      <c r="BU13" s="417"/>
      <c r="BV13" s="415">
        <v>505148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8.8000000000000007</v>
      </c>
      <c r="CU13" s="386"/>
      <c r="CV13" s="386"/>
      <c r="CW13" s="386"/>
      <c r="CX13" s="386"/>
      <c r="CY13" s="386"/>
      <c r="CZ13" s="386"/>
      <c r="DA13" s="387"/>
      <c r="DB13" s="385">
        <v>9.1999999999999993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77957</v>
      </c>
      <c r="S14" s="517"/>
      <c r="T14" s="517"/>
      <c r="U14" s="517"/>
      <c r="V14" s="518"/>
      <c r="W14" s="519"/>
      <c r="X14" s="431"/>
      <c r="Y14" s="431"/>
      <c r="Z14" s="431"/>
      <c r="AA14" s="431"/>
      <c r="AB14" s="432"/>
      <c r="AC14" s="509">
        <v>6.2</v>
      </c>
      <c r="AD14" s="510"/>
      <c r="AE14" s="510"/>
      <c r="AF14" s="510"/>
      <c r="AG14" s="511"/>
      <c r="AH14" s="509">
        <v>5.7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19.899999999999999</v>
      </c>
      <c r="CU14" s="488"/>
      <c r="CV14" s="488"/>
      <c r="CW14" s="488"/>
      <c r="CX14" s="488"/>
      <c r="CY14" s="488"/>
      <c r="CZ14" s="488"/>
      <c r="DA14" s="489"/>
      <c r="DB14" s="520">
        <v>22.8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77394</v>
      </c>
      <c r="S15" s="517"/>
      <c r="T15" s="517"/>
      <c r="U15" s="517"/>
      <c r="V15" s="518"/>
      <c r="W15" s="504" t="s">
        <v>130</v>
      </c>
      <c r="X15" s="428"/>
      <c r="Y15" s="428"/>
      <c r="Z15" s="428"/>
      <c r="AA15" s="428"/>
      <c r="AB15" s="429"/>
      <c r="AC15" s="391">
        <v>9763</v>
      </c>
      <c r="AD15" s="392"/>
      <c r="AE15" s="392"/>
      <c r="AF15" s="392"/>
      <c r="AG15" s="393"/>
      <c r="AH15" s="391">
        <v>10061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8645803</v>
      </c>
      <c r="BO15" s="411"/>
      <c r="BP15" s="411"/>
      <c r="BQ15" s="411"/>
      <c r="BR15" s="411"/>
      <c r="BS15" s="411"/>
      <c r="BT15" s="411"/>
      <c r="BU15" s="412"/>
      <c r="BV15" s="410">
        <v>8410022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27.1</v>
      </c>
      <c r="AD16" s="510"/>
      <c r="AE16" s="510"/>
      <c r="AF16" s="510"/>
      <c r="AG16" s="511"/>
      <c r="AH16" s="509">
        <v>27.9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14164068</v>
      </c>
      <c r="BO16" s="416"/>
      <c r="BP16" s="416"/>
      <c r="BQ16" s="416"/>
      <c r="BR16" s="416"/>
      <c r="BS16" s="416"/>
      <c r="BT16" s="416"/>
      <c r="BU16" s="417"/>
      <c r="BV16" s="415">
        <v>13703803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23977</v>
      </c>
      <c r="AD17" s="392"/>
      <c r="AE17" s="392"/>
      <c r="AF17" s="392"/>
      <c r="AG17" s="393"/>
      <c r="AH17" s="391">
        <v>23969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10955091</v>
      </c>
      <c r="BO17" s="416"/>
      <c r="BP17" s="416"/>
      <c r="BQ17" s="416"/>
      <c r="BR17" s="416"/>
      <c r="BS17" s="416"/>
      <c r="BT17" s="416"/>
      <c r="BU17" s="417"/>
      <c r="BV17" s="415">
        <v>10634495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240.4</v>
      </c>
      <c r="M18" s="480"/>
      <c r="N18" s="480"/>
      <c r="O18" s="480"/>
      <c r="P18" s="480"/>
      <c r="Q18" s="480"/>
      <c r="R18" s="481"/>
      <c r="S18" s="481"/>
      <c r="T18" s="481"/>
      <c r="U18" s="481"/>
      <c r="V18" s="482"/>
      <c r="W18" s="496"/>
      <c r="X18" s="497"/>
      <c r="Y18" s="497"/>
      <c r="Z18" s="497"/>
      <c r="AA18" s="497"/>
      <c r="AB18" s="505"/>
      <c r="AC18" s="379">
        <v>66.7</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16802821</v>
      </c>
      <c r="BO18" s="416"/>
      <c r="BP18" s="416"/>
      <c r="BQ18" s="416"/>
      <c r="BR18" s="416"/>
      <c r="BS18" s="416"/>
      <c r="BT18" s="416"/>
      <c r="BU18" s="417"/>
      <c r="BV18" s="415">
        <v>16658238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319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20512852</v>
      </c>
      <c r="BO19" s="416"/>
      <c r="BP19" s="416"/>
      <c r="BQ19" s="416"/>
      <c r="BR19" s="416"/>
      <c r="BS19" s="416"/>
      <c r="BT19" s="416"/>
      <c r="BU19" s="417"/>
      <c r="BV19" s="415">
        <v>20885975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28202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30546553</v>
      </c>
      <c r="BO23" s="416"/>
      <c r="BP23" s="416"/>
      <c r="BQ23" s="416"/>
      <c r="BR23" s="416"/>
      <c r="BS23" s="416"/>
      <c r="BT23" s="416"/>
      <c r="BU23" s="417"/>
      <c r="BV23" s="415">
        <v>29898322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7200</v>
      </c>
      <c r="R24" s="392"/>
      <c r="S24" s="392"/>
      <c r="T24" s="392"/>
      <c r="U24" s="392"/>
      <c r="V24" s="393"/>
      <c r="W24" s="457"/>
      <c r="X24" s="448"/>
      <c r="Y24" s="449"/>
      <c r="Z24" s="388" t="s">
        <v>153</v>
      </c>
      <c r="AA24" s="389"/>
      <c r="AB24" s="389"/>
      <c r="AC24" s="389"/>
      <c r="AD24" s="389"/>
      <c r="AE24" s="389"/>
      <c r="AF24" s="389"/>
      <c r="AG24" s="390"/>
      <c r="AH24" s="391">
        <v>602</v>
      </c>
      <c r="AI24" s="392"/>
      <c r="AJ24" s="392"/>
      <c r="AK24" s="392"/>
      <c r="AL24" s="393"/>
      <c r="AM24" s="391">
        <v>1896300</v>
      </c>
      <c r="AN24" s="392"/>
      <c r="AO24" s="392"/>
      <c r="AP24" s="392"/>
      <c r="AQ24" s="392"/>
      <c r="AR24" s="393"/>
      <c r="AS24" s="391">
        <v>3150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26210257</v>
      </c>
      <c r="BO24" s="416"/>
      <c r="BP24" s="416"/>
      <c r="BQ24" s="416"/>
      <c r="BR24" s="416"/>
      <c r="BS24" s="416"/>
      <c r="BT24" s="416"/>
      <c r="BU24" s="417"/>
      <c r="BV24" s="415">
        <v>26499631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6840</v>
      </c>
      <c r="R25" s="392"/>
      <c r="S25" s="392"/>
      <c r="T25" s="392"/>
      <c r="U25" s="392"/>
      <c r="V25" s="393"/>
      <c r="W25" s="457"/>
      <c r="X25" s="448"/>
      <c r="Y25" s="449"/>
      <c r="Z25" s="388" t="s">
        <v>156</v>
      </c>
      <c r="AA25" s="389"/>
      <c r="AB25" s="389"/>
      <c r="AC25" s="389"/>
      <c r="AD25" s="389"/>
      <c r="AE25" s="389"/>
      <c r="AF25" s="389"/>
      <c r="AG25" s="390"/>
      <c r="AH25" s="391">
        <v>128</v>
      </c>
      <c r="AI25" s="392"/>
      <c r="AJ25" s="392"/>
      <c r="AK25" s="392"/>
      <c r="AL25" s="393"/>
      <c r="AM25" s="391">
        <v>391808</v>
      </c>
      <c r="AN25" s="392"/>
      <c r="AO25" s="392"/>
      <c r="AP25" s="392"/>
      <c r="AQ25" s="392"/>
      <c r="AR25" s="393"/>
      <c r="AS25" s="391">
        <v>3061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3065471</v>
      </c>
      <c r="BO25" s="411"/>
      <c r="BP25" s="411"/>
      <c r="BQ25" s="411"/>
      <c r="BR25" s="411"/>
      <c r="BS25" s="411"/>
      <c r="BT25" s="411"/>
      <c r="BU25" s="412"/>
      <c r="BV25" s="410">
        <v>3736713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6175</v>
      </c>
      <c r="R26" s="392"/>
      <c r="S26" s="392"/>
      <c r="T26" s="392"/>
      <c r="U26" s="392"/>
      <c r="V26" s="393"/>
      <c r="W26" s="457"/>
      <c r="X26" s="448"/>
      <c r="Y26" s="449"/>
      <c r="Z26" s="388" t="s">
        <v>159</v>
      </c>
      <c r="AA26" s="470"/>
      <c r="AB26" s="470"/>
      <c r="AC26" s="470"/>
      <c r="AD26" s="470"/>
      <c r="AE26" s="470"/>
      <c r="AF26" s="470"/>
      <c r="AG26" s="471"/>
      <c r="AH26" s="391">
        <v>26</v>
      </c>
      <c r="AI26" s="392"/>
      <c r="AJ26" s="392"/>
      <c r="AK26" s="392"/>
      <c r="AL26" s="393"/>
      <c r="AM26" s="391">
        <v>76622</v>
      </c>
      <c r="AN26" s="392"/>
      <c r="AO26" s="392"/>
      <c r="AP26" s="392"/>
      <c r="AQ26" s="392"/>
      <c r="AR26" s="393"/>
      <c r="AS26" s="391">
        <v>2947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4600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1481959</v>
      </c>
      <c r="BO27" s="419"/>
      <c r="BP27" s="419"/>
      <c r="BQ27" s="419"/>
      <c r="BR27" s="419"/>
      <c r="BS27" s="419"/>
      <c r="BT27" s="419"/>
      <c r="BU27" s="420"/>
      <c r="BV27" s="418">
        <v>1481177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4250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7569453</v>
      </c>
      <c r="BO28" s="411"/>
      <c r="BP28" s="411"/>
      <c r="BQ28" s="411"/>
      <c r="BR28" s="411"/>
      <c r="BS28" s="411"/>
      <c r="BT28" s="411"/>
      <c r="BU28" s="412"/>
      <c r="BV28" s="410">
        <v>7144608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20</v>
      </c>
      <c r="M29" s="392"/>
      <c r="N29" s="392"/>
      <c r="O29" s="392"/>
      <c r="P29" s="393"/>
      <c r="Q29" s="391">
        <v>4000</v>
      </c>
      <c r="R29" s="392"/>
      <c r="S29" s="392"/>
      <c r="T29" s="392"/>
      <c r="U29" s="392"/>
      <c r="V29" s="393"/>
      <c r="W29" s="458"/>
      <c r="X29" s="459"/>
      <c r="Y29" s="460"/>
      <c r="Z29" s="388" t="s">
        <v>169</v>
      </c>
      <c r="AA29" s="389"/>
      <c r="AB29" s="389"/>
      <c r="AC29" s="389"/>
      <c r="AD29" s="389"/>
      <c r="AE29" s="389"/>
      <c r="AF29" s="389"/>
      <c r="AG29" s="390"/>
      <c r="AH29" s="391">
        <v>602</v>
      </c>
      <c r="AI29" s="392"/>
      <c r="AJ29" s="392"/>
      <c r="AK29" s="392"/>
      <c r="AL29" s="393"/>
      <c r="AM29" s="391">
        <v>1896300</v>
      </c>
      <c r="AN29" s="392"/>
      <c r="AO29" s="392"/>
      <c r="AP29" s="392"/>
      <c r="AQ29" s="392"/>
      <c r="AR29" s="393"/>
      <c r="AS29" s="391">
        <v>3150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2000961</v>
      </c>
      <c r="BO29" s="416"/>
      <c r="BP29" s="416"/>
      <c r="BQ29" s="416"/>
      <c r="BR29" s="416"/>
      <c r="BS29" s="416"/>
      <c r="BT29" s="416"/>
      <c r="BU29" s="417"/>
      <c r="BV29" s="415">
        <v>2345224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5334132</v>
      </c>
      <c r="BO30" s="419"/>
      <c r="BP30" s="419"/>
      <c r="BQ30" s="419"/>
      <c r="BR30" s="419"/>
      <c r="BS30" s="419"/>
      <c r="BT30" s="419"/>
      <c r="BU30" s="420"/>
      <c r="BV30" s="418">
        <v>5671086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笠間市国民健康保険特別会計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笠間市水道事業会計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笠間市公共下水道事業特別会計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笠間市開発公社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笠間市介護保険特別会計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笠間市工業用水道事業会計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笠間市農業集落排水事業特別会計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笠間工芸の丘</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笠間市後期高齢者医療特別会計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笠間市立病院事業会計</v>
      </c>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笠間市岩間駅東土地区画整理事業特別会計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笠間市農業公社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笠間市介護サービス事業特別会計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茨城地方広域環境事務組合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笠間・水戸環境組合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笠間地方広域事務組合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筑北環境衛生組合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5" t="s">
        <v>526</v>
      </c>
      <c r="D34" s="1185"/>
      <c r="E34" s="1186"/>
      <c r="F34" s="32">
        <v>13.62</v>
      </c>
      <c r="G34" s="33">
        <v>13.41</v>
      </c>
      <c r="H34" s="33">
        <v>13.79</v>
      </c>
      <c r="I34" s="33">
        <v>13.69</v>
      </c>
      <c r="J34" s="34">
        <v>13.68</v>
      </c>
      <c r="K34" s="22"/>
      <c r="L34" s="22"/>
      <c r="M34" s="22"/>
      <c r="N34" s="22"/>
      <c r="O34" s="22"/>
      <c r="P34" s="22"/>
    </row>
    <row r="35" spans="1:16" ht="39" customHeight="1" x14ac:dyDescent="0.15">
      <c r="A35" s="22"/>
      <c r="B35" s="35"/>
      <c r="C35" s="1179" t="s">
        <v>527</v>
      </c>
      <c r="D35" s="1180"/>
      <c r="E35" s="1181"/>
      <c r="F35" s="36">
        <v>2.5</v>
      </c>
      <c r="G35" s="37">
        <v>3.75</v>
      </c>
      <c r="H35" s="37">
        <v>3.48</v>
      </c>
      <c r="I35" s="37">
        <v>3.21</v>
      </c>
      <c r="J35" s="38">
        <v>3.67</v>
      </c>
      <c r="K35" s="22"/>
      <c r="L35" s="22"/>
      <c r="M35" s="22"/>
      <c r="N35" s="22"/>
      <c r="O35" s="22"/>
      <c r="P35" s="22"/>
    </row>
    <row r="36" spans="1:16" ht="39" customHeight="1" x14ac:dyDescent="0.15">
      <c r="A36" s="22"/>
      <c r="B36" s="35"/>
      <c r="C36" s="1179" t="s">
        <v>528</v>
      </c>
      <c r="D36" s="1180"/>
      <c r="E36" s="1181"/>
      <c r="F36" s="36">
        <v>1.44</v>
      </c>
      <c r="G36" s="37">
        <v>1.42</v>
      </c>
      <c r="H36" s="37">
        <v>1.47</v>
      </c>
      <c r="I36" s="37">
        <v>1.52</v>
      </c>
      <c r="J36" s="38">
        <v>1.58</v>
      </c>
      <c r="K36" s="22"/>
      <c r="L36" s="22"/>
      <c r="M36" s="22"/>
      <c r="N36" s="22"/>
      <c r="O36" s="22"/>
      <c r="P36" s="22"/>
    </row>
    <row r="37" spans="1:16" ht="39" customHeight="1" x14ac:dyDescent="0.15">
      <c r="A37" s="22"/>
      <c r="B37" s="35"/>
      <c r="C37" s="1179" t="s">
        <v>529</v>
      </c>
      <c r="D37" s="1180"/>
      <c r="E37" s="1181"/>
      <c r="F37" s="36">
        <v>0.57999999999999996</v>
      </c>
      <c r="G37" s="37">
        <v>0.74</v>
      </c>
      <c r="H37" s="37">
        <v>0.96</v>
      </c>
      <c r="I37" s="37">
        <v>1.1399999999999999</v>
      </c>
      <c r="J37" s="38">
        <v>1.53</v>
      </c>
      <c r="K37" s="22"/>
      <c r="L37" s="22"/>
      <c r="M37" s="22"/>
      <c r="N37" s="22"/>
      <c r="O37" s="22"/>
      <c r="P37" s="22"/>
    </row>
    <row r="38" spans="1:16" ht="39" customHeight="1" x14ac:dyDescent="0.15">
      <c r="A38" s="22"/>
      <c r="B38" s="35"/>
      <c r="C38" s="1179" t="s">
        <v>530</v>
      </c>
      <c r="D38" s="1180"/>
      <c r="E38" s="1181"/>
      <c r="F38" s="36">
        <v>1.28</v>
      </c>
      <c r="G38" s="37">
        <v>1.88</v>
      </c>
      <c r="H38" s="37">
        <v>1.37</v>
      </c>
      <c r="I38" s="37">
        <v>0.98</v>
      </c>
      <c r="J38" s="38">
        <v>1.49</v>
      </c>
      <c r="K38" s="22"/>
      <c r="L38" s="22"/>
      <c r="M38" s="22"/>
      <c r="N38" s="22"/>
      <c r="O38" s="22"/>
      <c r="P38" s="22"/>
    </row>
    <row r="39" spans="1:16" ht="39" customHeight="1" x14ac:dyDescent="0.15">
      <c r="A39" s="22"/>
      <c r="B39" s="35"/>
      <c r="C39" s="1179" t="s">
        <v>531</v>
      </c>
      <c r="D39" s="1180"/>
      <c r="E39" s="1181"/>
      <c r="F39" s="36">
        <v>0.76</v>
      </c>
      <c r="G39" s="37">
        <v>0.22</v>
      </c>
      <c r="H39" s="37">
        <v>0.81</v>
      </c>
      <c r="I39" s="37">
        <v>0.56999999999999995</v>
      </c>
      <c r="J39" s="38">
        <v>1.22</v>
      </c>
      <c r="K39" s="22"/>
      <c r="L39" s="22"/>
      <c r="M39" s="22"/>
      <c r="N39" s="22"/>
      <c r="O39" s="22"/>
      <c r="P39" s="22"/>
    </row>
    <row r="40" spans="1:16" ht="39" customHeight="1" x14ac:dyDescent="0.15">
      <c r="A40" s="22"/>
      <c r="B40" s="35"/>
      <c r="C40" s="1179" t="s">
        <v>532</v>
      </c>
      <c r="D40" s="1180"/>
      <c r="E40" s="1181"/>
      <c r="F40" s="36">
        <v>0.44</v>
      </c>
      <c r="G40" s="37">
        <v>0.3</v>
      </c>
      <c r="H40" s="37">
        <v>0.2</v>
      </c>
      <c r="I40" s="37">
        <v>0.23</v>
      </c>
      <c r="J40" s="38">
        <v>0.41</v>
      </c>
      <c r="K40" s="22"/>
      <c r="L40" s="22"/>
      <c r="M40" s="22"/>
      <c r="N40" s="22"/>
      <c r="O40" s="22"/>
      <c r="P40" s="22"/>
    </row>
    <row r="41" spans="1:16" ht="39" customHeight="1" x14ac:dyDescent="0.15">
      <c r="A41" s="22"/>
      <c r="B41" s="35"/>
      <c r="C41" s="1179" t="s">
        <v>533</v>
      </c>
      <c r="D41" s="1180"/>
      <c r="E41" s="1181"/>
      <c r="F41" s="36">
        <v>0.02</v>
      </c>
      <c r="G41" s="37">
        <v>0.02</v>
      </c>
      <c r="H41" s="37">
        <v>0.01</v>
      </c>
      <c r="I41" s="37">
        <v>0</v>
      </c>
      <c r="J41" s="38">
        <v>0.01</v>
      </c>
      <c r="K41" s="22"/>
      <c r="L41" s="22"/>
      <c r="M41" s="22"/>
      <c r="N41" s="22"/>
      <c r="O41" s="22"/>
      <c r="P41" s="22"/>
    </row>
    <row r="42" spans="1:16" ht="39" customHeight="1" x14ac:dyDescent="0.15">
      <c r="A42" s="22"/>
      <c r="B42" s="39"/>
      <c r="C42" s="1179" t="s">
        <v>534</v>
      </c>
      <c r="D42" s="1180"/>
      <c r="E42" s="1181"/>
      <c r="F42" s="36" t="s">
        <v>480</v>
      </c>
      <c r="G42" s="37" t="s">
        <v>480</v>
      </c>
      <c r="H42" s="37" t="s">
        <v>480</v>
      </c>
      <c r="I42" s="37" t="s">
        <v>480</v>
      </c>
      <c r="J42" s="38" t="s">
        <v>480</v>
      </c>
      <c r="K42" s="22"/>
      <c r="L42" s="22"/>
      <c r="M42" s="22"/>
      <c r="N42" s="22"/>
      <c r="O42" s="22"/>
      <c r="P42" s="22"/>
    </row>
    <row r="43" spans="1:16" ht="39" customHeight="1" thickBot="1" x14ac:dyDescent="0.2">
      <c r="A43" s="22"/>
      <c r="B43" s="40"/>
      <c r="C43" s="1182" t="s">
        <v>535</v>
      </c>
      <c r="D43" s="1183"/>
      <c r="E43" s="1184"/>
      <c r="F43" s="41">
        <v>0.06</v>
      </c>
      <c r="G43" s="42">
        <v>7.0000000000000007E-2</v>
      </c>
      <c r="H43" s="42">
        <v>0.03</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2728</v>
      </c>
      <c r="L45" s="60">
        <v>2921</v>
      </c>
      <c r="M45" s="60">
        <v>2997</v>
      </c>
      <c r="N45" s="60">
        <v>2958</v>
      </c>
      <c r="O45" s="61">
        <v>2968</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480</v>
      </c>
      <c r="L46" s="64" t="s">
        <v>480</v>
      </c>
      <c r="M46" s="64" t="s">
        <v>480</v>
      </c>
      <c r="N46" s="64" t="s">
        <v>480</v>
      </c>
      <c r="O46" s="65" t="s">
        <v>480</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480</v>
      </c>
      <c r="L47" s="64" t="s">
        <v>480</v>
      </c>
      <c r="M47" s="64" t="s">
        <v>480</v>
      </c>
      <c r="N47" s="64" t="s">
        <v>480</v>
      </c>
      <c r="O47" s="65" t="s">
        <v>480</v>
      </c>
      <c r="P47" s="48"/>
      <c r="Q47" s="48"/>
      <c r="R47" s="48"/>
      <c r="S47" s="48"/>
      <c r="T47" s="48"/>
      <c r="U47" s="48"/>
    </row>
    <row r="48" spans="1:21" ht="30.75" customHeight="1" x14ac:dyDescent="0.15">
      <c r="A48" s="48"/>
      <c r="B48" s="1197"/>
      <c r="C48" s="1198"/>
      <c r="D48" s="62"/>
      <c r="E48" s="1189" t="s">
        <v>14</v>
      </c>
      <c r="F48" s="1189"/>
      <c r="G48" s="1189"/>
      <c r="H48" s="1189"/>
      <c r="I48" s="1189"/>
      <c r="J48" s="1190"/>
      <c r="K48" s="63">
        <v>1212</v>
      </c>
      <c r="L48" s="64">
        <v>1110</v>
      </c>
      <c r="M48" s="64">
        <v>1054</v>
      </c>
      <c r="N48" s="64">
        <v>1055</v>
      </c>
      <c r="O48" s="65">
        <v>1077</v>
      </c>
      <c r="P48" s="48"/>
      <c r="Q48" s="48"/>
      <c r="R48" s="48"/>
      <c r="S48" s="48"/>
      <c r="T48" s="48"/>
      <c r="U48" s="48"/>
    </row>
    <row r="49" spans="1:21" ht="30.75" customHeight="1" x14ac:dyDescent="0.15">
      <c r="A49" s="48"/>
      <c r="B49" s="1197"/>
      <c r="C49" s="1198"/>
      <c r="D49" s="62"/>
      <c r="E49" s="1189" t="s">
        <v>15</v>
      </c>
      <c r="F49" s="1189"/>
      <c r="G49" s="1189"/>
      <c r="H49" s="1189"/>
      <c r="I49" s="1189"/>
      <c r="J49" s="1190"/>
      <c r="K49" s="63">
        <v>81</v>
      </c>
      <c r="L49" s="64">
        <v>86</v>
      </c>
      <c r="M49" s="64">
        <v>80</v>
      </c>
      <c r="N49" s="64">
        <v>80</v>
      </c>
      <c r="O49" s="65">
        <v>63</v>
      </c>
      <c r="P49" s="48"/>
      <c r="Q49" s="48"/>
      <c r="R49" s="48"/>
      <c r="S49" s="48"/>
      <c r="T49" s="48"/>
      <c r="U49" s="48"/>
    </row>
    <row r="50" spans="1:21" ht="30.75" customHeight="1" x14ac:dyDescent="0.15">
      <c r="A50" s="48"/>
      <c r="B50" s="1197"/>
      <c r="C50" s="1198"/>
      <c r="D50" s="62"/>
      <c r="E50" s="1189" t="s">
        <v>16</v>
      </c>
      <c r="F50" s="1189"/>
      <c r="G50" s="1189"/>
      <c r="H50" s="1189"/>
      <c r="I50" s="1189"/>
      <c r="J50" s="1190"/>
      <c r="K50" s="63">
        <v>51</v>
      </c>
      <c r="L50" s="64">
        <v>44</v>
      </c>
      <c r="M50" s="64">
        <v>36</v>
      </c>
      <c r="N50" s="64">
        <v>28</v>
      </c>
      <c r="O50" s="65">
        <v>21</v>
      </c>
      <c r="P50" s="48"/>
      <c r="Q50" s="48"/>
      <c r="R50" s="48"/>
      <c r="S50" s="48"/>
      <c r="T50" s="48"/>
      <c r="U50" s="48"/>
    </row>
    <row r="51" spans="1:21" ht="30.75" customHeight="1" x14ac:dyDescent="0.15">
      <c r="A51" s="48"/>
      <c r="B51" s="1199"/>
      <c r="C51" s="1200"/>
      <c r="D51" s="66"/>
      <c r="E51" s="1189" t="s">
        <v>17</v>
      </c>
      <c r="F51" s="1189"/>
      <c r="G51" s="1189"/>
      <c r="H51" s="1189"/>
      <c r="I51" s="1189"/>
      <c r="J51" s="1190"/>
      <c r="K51" s="63" t="s">
        <v>480</v>
      </c>
      <c r="L51" s="64" t="s">
        <v>480</v>
      </c>
      <c r="M51" s="64" t="s">
        <v>480</v>
      </c>
      <c r="N51" s="64" t="s">
        <v>480</v>
      </c>
      <c r="O51" s="65" t="s">
        <v>480</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2495</v>
      </c>
      <c r="L52" s="64">
        <v>2674</v>
      </c>
      <c r="M52" s="64">
        <v>2779</v>
      </c>
      <c r="N52" s="64">
        <v>2683</v>
      </c>
      <c r="O52" s="65">
        <v>2814</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1577</v>
      </c>
      <c r="L53" s="69">
        <v>1487</v>
      </c>
      <c r="M53" s="69">
        <v>1388</v>
      </c>
      <c r="N53" s="69">
        <v>1438</v>
      </c>
      <c r="O53" s="70">
        <v>1315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4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5" t="s">
        <v>23</v>
      </c>
      <c r="C41" s="1216"/>
      <c r="D41" s="81"/>
      <c r="E41" s="1217" t="s">
        <v>24</v>
      </c>
      <c r="F41" s="1217"/>
      <c r="G41" s="1217"/>
      <c r="H41" s="1218"/>
      <c r="I41" s="82">
        <v>28874</v>
      </c>
      <c r="J41" s="83">
        <v>29316</v>
      </c>
      <c r="K41" s="83">
        <v>29320</v>
      </c>
      <c r="L41" s="83">
        <v>29848</v>
      </c>
      <c r="M41" s="84">
        <v>30500</v>
      </c>
    </row>
    <row r="42" spans="2:13" ht="27.75" customHeight="1" x14ac:dyDescent="0.15">
      <c r="B42" s="1205"/>
      <c r="C42" s="1206"/>
      <c r="D42" s="85"/>
      <c r="E42" s="1209" t="s">
        <v>25</v>
      </c>
      <c r="F42" s="1209"/>
      <c r="G42" s="1209"/>
      <c r="H42" s="1210"/>
      <c r="I42" s="86">
        <v>454</v>
      </c>
      <c r="J42" s="87">
        <v>407</v>
      </c>
      <c r="K42" s="87">
        <v>376</v>
      </c>
      <c r="L42" s="87">
        <v>348</v>
      </c>
      <c r="M42" s="88">
        <v>326</v>
      </c>
    </row>
    <row r="43" spans="2:13" ht="27.75" customHeight="1" x14ac:dyDescent="0.15">
      <c r="B43" s="1205"/>
      <c r="C43" s="1206"/>
      <c r="D43" s="85"/>
      <c r="E43" s="1209" t="s">
        <v>26</v>
      </c>
      <c r="F43" s="1209"/>
      <c r="G43" s="1209"/>
      <c r="H43" s="1210"/>
      <c r="I43" s="86">
        <v>18531</v>
      </c>
      <c r="J43" s="87">
        <v>18140</v>
      </c>
      <c r="K43" s="87">
        <v>17868</v>
      </c>
      <c r="L43" s="87">
        <v>17593</v>
      </c>
      <c r="M43" s="88">
        <v>17430</v>
      </c>
    </row>
    <row r="44" spans="2:13" ht="27.75" customHeight="1" x14ac:dyDescent="0.15">
      <c r="B44" s="1205"/>
      <c r="C44" s="1206"/>
      <c r="D44" s="85"/>
      <c r="E44" s="1209" t="s">
        <v>27</v>
      </c>
      <c r="F44" s="1209"/>
      <c r="G44" s="1209"/>
      <c r="H44" s="1210"/>
      <c r="I44" s="86">
        <v>424</v>
      </c>
      <c r="J44" s="87">
        <v>350</v>
      </c>
      <c r="K44" s="87">
        <v>272</v>
      </c>
      <c r="L44" s="87">
        <v>200</v>
      </c>
      <c r="M44" s="88">
        <v>140</v>
      </c>
    </row>
    <row r="45" spans="2:13" ht="27.75" customHeight="1" x14ac:dyDescent="0.15">
      <c r="B45" s="1205"/>
      <c r="C45" s="1206"/>
      <c r="D45" s="85"/>
      <c r="E45" s="1209" t="s">
        <v>28</v>
      </c>
      <c r="F45" s="1209"/>
      <c r="G45" s="1209"/>
      <c r="H45" s="1210"/>
      <c r="I45" s="86">
        <v>6818</v>
      </c>
      <c r="J45" s="87">
        <v>6223</v>
      </c>
      <c r="K45" s="87">
        <v>5957</v>
      </c>
      <c r="L45" s="87">
        <v>5497</v>
      </c>
      <c r="M45" s="88">
        <v>5519</v>
      </c>
    </row>
    <row r="46" spans="2:13" ht="27.75" customHeight="1" x14ac:dyDescent="0.15">
      <c r="B46" s="1205"/>
      <c r="C46" s="1206"/>
      <c r="D46" s="89"/>
      <c r="E46" s="1209" t="s">
        <v>29</v>
      </c>
      <c r="F46" s="1209"/>
      <c r="G46" s="1209"/>
      <c r="H46" s="1210"/>
      <c r="I46" s="86">
        <v>13</v>
      </c>
      <c r="J46" s="87">
        <v>7</v>
      </c>
      <c r="K46" s="87">
        <v>9</v>
      </c>
      <c r="L46" s="87">
        <v>8</v>
      </c>
      <c r="M46" s="88">
        <v>7</v>
      </c>
    </row>
    <row r="47" spans="2:13" ht="27.75" customHeight="1" x14ac:dyDescent="0.15">
      <c r="B47" s="1205"/>
      <c r="C47" s="1206"/>
      <c r="D47" s="90"/>
      <c r="E47" s="1219" t="s">
        <v>30</v>
      </c>
      <c r="F47" s="1220"/>
      <c r="G47" s="1220"/>
      <c r="H47" s="1221"/>
      <c r="I47" s="86" t="s">
        <v>480</v>
      </c>
      <c r="J47" s="87" t="s">
        <v>480</v>
      </c>
      <c r="K47" s="87" t="s">
        <v>480</v>
      </c>
      <c r="L47" s="87" t="s">
        <v>480</v>
      </c>
      <c r="M47" s="88" t="s">
        <v>480</v>
      </c>
    </row>
    <row r="48" spans="2:13" ht="27.75" customHeight="1" x14ac:dyDescent="0.15">
      <c r="B48" s="1205"/>
      <c r="C48" s="1206"/>
      <c r="D48" s="85"/>
      <c r="E48" s="1209" t="s">
        <v>31</v>
      </c>
      <c r="F48" s="1209"/>
      <c r="G48" s="1209"/>
      <c r="H48" s="1210"/>
      <c r="I48" s="86" t="s">
        <v>480</v>
      </c>
      <c r="J48" s="87" t="s">
        <v>480</v>
      </c>
      <c r="K48" s="87" t="s">
        <v>480</v>
      </c>
      <c r="L48" s="87" t="s">
        <v>480</v>
      </c>
      <c r="M48" s="88" t="s">
        <v>480</v>
      </c>
    </row>
    <row r="49" spans="2:13" ht="27.75" customHeight="1" x14ac:dyDescent="0.15">
      <c r="B49" s="1207"/>
      <c r="C49" s="1208"/>
      <c r="D49" s="85"/>
      <c r="E49" s="1209" t="s">
        <v>32</v>
      </c>
      <c r="F49" s="1209"/>
      <c r="G49" s="1209"/>
      <c r="H49" s="1210"/>
      <c r="I49" s="86" t="s">
        <v>480</v>
      </c>
      <c r="J49" s="87" t="s">
        <v>480</v>
      </c>
      <c r="K49" s="87" t="s">
        <v>480</v>
      </c>
      <c r="L49" s="87" t="s">
        <v>480</v>
      </c>
      <c r="M49" s="88" t="s">
        <v>480</v>
      </c>
    </row>
    <row r="50" spans="2:13" ht="27.75" customHeight="1" x14ac:dyDescent="0.15">
      <c r="B50" s="1203" t="s">
        <v>33</v>
      </c>
      <c r="C50" s="1204"/>
      <c r="D50" s="91"/>
      <c r="E50" s="1209" t="s">
        <v>34</v>
      </c>
      <c r="F50" s="1209"/>
      <c r="G50" s="1209"/>
      <c r="H50" s="1210"/>
      <c r="I50" s="86">
        <v>12530</v>
      </c>
      <c r="J50" s="87">
        <v>13473</v>
      </c>
      <c r="K50" s="87">
        <v>14142</v>
      </c>
      <c r="L50" s="87">
        <v>15296</v>
      </c>
      <c r="M50" s="88">
        <v>15141</v>
      </c>
    </row>
    <row r="51" spans="2:13" ht="27.75" customHeight="1" x14ac:dyDescent="0.15">
      <c r="B51" s="1205"/>
      <c r="C51" s="1206"/>
      <c r="D51" s="85"/>
      <c r="E51" s="1209" t="s">
        <v>35</v>
      </c>
      <c r="F51" s="1209"/>
      <c r="G51" s="1209"/>
      <c r="H51" s="1210"/>
      <c r="I51" s="86">
        <v>543</v>
      </c>
      <c r="J51" s="87">
        <v>512</v>
      </c>
      <c r="K51" s="87">
        <v>413</v>
      </c>
      <c r="L51" s="87">
        <v>391</v>
      </c>
      <c r="M51" s="88">
        <v>335</v>
      </c>
    </row>
    <row r="52" spans="2:13" ht="27.75" customHeight="1" x14ac:dyDescent="0.15">
      <c r="B52" s="1207"/>
      <c r="C52" s="1208"/>
      <c r="D52" s="85"/>
      <c r="E52" s="1209" t="s">
        <v>36</v>
      </c>
      <c r="F52" s="1209"/>
      <c r="G52" s="1209"/>
      <c r="H52" s="1210"/>
      <c r="I52" s="86">
        <v>32801</v>
      </c>
      <c r="J52" s="87">
        <v>33230</v>
      </c>
      <c r="K52" s="87">
        <v>33791</v>
      </c>
      <c r="L52" s="87">
        <v>34205</v>
      </c>
      <c r="M52" s="88">
        <v>35337</v>
      </c>
    </row>
    <row r="53" spans="2:13" ht="27.75" customHeight="1" thickBot="1" x14ac:dyDescent="0.2">
      <c r="B53" s="1211" t="s">
        <v>37</v>
      </c>
      <c r="C53" s="1212"/>
      <c r="D53" s="92"/>
      <c r="E53" s="1213" t="s">
        <v>38</v>
      </c>
      <c r="F53" s="1213"/>
      <c r="G53" s="1213"/>
      <c r="H53" s="1214"/>
      <c r="I53" s="93">
        <v>9241</v>
      </c>
      <c r="J53" s="94">
        <v>7229</v>
      </c>
      <c r="K53" s="94">
        <v>5456</v>
      </c>
      <c r="L53" s="94">
        <v>3601</v>
      </c>
      <c r="M53" s="95">
        <v>3109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25" zoomScale="70" zoomScaleNormal="70"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4"/>
      <c r="H43" s="1235"/>
      <c r="I43" s="1235"/>
      <c r="J43" s="1235"/>
      <c r="K43" s="1235"/>
      <c r="L43" s="1235"/>
      <c r="M43" s="1235"/>
      <c r="N43" s="1235"/>
      <c r="O43" s="1236"/>
    </row>
    <row r="44" spans="2:17" ht="13.5" x14ac:dyDescent="0.15">
      <c r="B44" s="250"/>
      <c r="C44" s="246"/>
      <c r="D44" s="246"/>
      <c r="E44" s="246"/>
      <c r="F44" s="246"/>
      <c r="G44" s="1237"/>
      <c r="H44" s="1238"/>
      <c r="I44" s="1238"/>
      <c r="J44" s="1238"/>
      <c r="K44" s="1238"/>
      <c r="L44" s="1238"/>
      <c r="M44" s="1238"/>
      <c r="N44" s="1238"/>
      <c r="O44" s="1239"/>
    </row>
    <row r="45" spans="2:17" ht="13.5" x14ac:dyDescent="0.15">
      <c r="B45" s="250"/>
      <c r="C45" s="246"/>
      <c r="D45" s="246"/>
      <c r="E45" s="246"/>
      <c r="F45" s="246"/>
      <c r="G45" s="1237"/>
      <c r="H45" s="1238"/>
      <c r="I45" s="1238"/>
      <c r="J45" s="1238"/>
      <c r="K45" s="1238"/>
      <c r="L45" s="1238"/>
      <c r="M45" s="1238"/>
      <c r="N45" s="1238"/>
      <c r="O45" s="1239"/>
    </row>
    <row r="46" spans="2:17" ht="13.5" x14ac:dyDescent="0.15">
      <c r="B46" s="250"/>
      <c r="C46" s="246"/>
      <c r="D46" s="246"/>
      <c r="E46" s="246"/>
      <c r="F46" s="246"/>
      <c r="G46" s="1237"/>
      <c r="H46" s="1238"/>
      <c r="I46" s="1238"/>
      <c r="J46" s="1238"/>
      <c r="K46" s="1238"/>
      <c r="L46" s="1238"/>
      <c r="M46" s="1238"/>
      <c r="N46" s="1238"/>
      <c r="O46" s="1239"/>
    </row>
    <row r="47" spans="2:17" ht="13.5" x14ac:dyDescent="0.15">
      <c r="B47" s="250"/>
      <c r="C47" s="246"/>
      <c r="D47" s="246"/>
      <c r="E47" s="246"/>
      <c r="F47" s="246"/>
      <c r="G47" s="1240"/>
      <c r="H47" s="1241"/>
      <c r="I47" s="1241"/>
      <c r="J47" s="1241"/>
      <c r="K47" s="1241"/>
      <c r="L47" s="1241"/>
      <c r="M47" s="1241"/>
      <c r="N47" s="1241"/>
      <c r="O47" s="1242"/>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3"/>
      <c r="H50" s="1244"/>
      <c r="I50" s="1244"/>
      <c r="J50" s="1245"/>
      <c r="K50" s="356" t="s">
        <v>520</v>
      </c>
      <c r="L50" s="356" t="s">
        <v>521</v>
      </c>
      <c r="M50" s="356" t="s">
        <v>522</v>
      </c>
      <c r="N50" s="356" t="s">
        <v>523</v>
      </c>
      <c r="O50" s="356" t="s">
        <v>524</v>
      </c>
    </row>
    <row r="51" spans="1:17" ht="13.5" x14ac:dyDescent="0.15">
      <c r="B51" s="250"/>
      <c r="C51" s="246"/>
      <c r="D51" s="246"/>
      <c r="E51" s="246"/>
      <c r="F51" s="246"/>
      <c r="G51" s="1246" t="s">
        <v>557</v>
      </c>
      <c r="H51" s="1247"/>
      <c r="I51" s="1252" t="s">
        <v>558</v>
      </c>
      <c r="J51" s="1252"/>
      <c r="K51" s="1256"/>
      <c r="L51" s="1256"/>
      <c r="M51" s="1256"/>
      <c r="N51" s="1256"/>
      <c r="O51" s="1256"/>
    </row>
    <row r="52" spans="1:17" ht="13.5" x14ac:dyDescent="0.15">
      <c r="B52" s="250"/>
      <c r="C52" s="246"/>
      <c r="D52" s="246"/>
      <c r="E52" s="246"/>
      <c r="F52" s="246"/>
      <c r="G52" s="1248"/>
      <c r="H52" s="1249"/>
      <c r="I52" s="1253"/>
      <c r="J52" s="1253"/>
      <c r="K52" s="1222"/>
      <c r="L52" s="1222"/>
      <c r="M52" s="1222"/>
      <c r="N52" s="1222"/>
      <c r="O52" s="1222"/>
    </row>
    <row r="53" spans="1:17" ht="13.5" x14ac:dyDescent="0.15">
      <c r="A53" s="357"/>
      <c r="B53" s="250"/>
      <c r="C53" s="246"/>
      <c r="D53" s="246"/>
      <c r="E53" s="246"/>
      <c r="F53" s="246"/>
      <c r="G53" s="1248"/>
      <c r="H53" s="1249"/>
      <c r="I53" s="1232" t="s">
        <v>559</v>
      </c>
      <c r="J53" s="1232"/>
      <c r="K53" s="1257"/>
      <c r="L53" s="1257"/>
      <c r="M53" s="1257"/>
      <c r="N53" s="1257"/>
      <c r="O53" s="1257"/>
    </row>
    <row r="54" spans="1:17" ht="13.5" x14ac:dyDescent="0.15">
      <c r="A54" s="357"/>
      <c r="B54" s="250"/>
      <c r="C54" s="246"/>
      <c r="D54" s="246"/>
      <c r="E54" s="246"/>
      <c r="F54" s="246"/>
      <c r="G54" s="1250"/>
      <c r="H54" s="1251"/>
      <c r="I54" s="1232"/>
      <c r="J54" s="1232"/>
      <c r="K54" s="1255"/>
      <c r="L54" s="1255"/>
      <c r="M54" s="1255"/>
      <c r="N54" s="1255"/>
      <c r="O54" s="1255"/>
    </row>
    <row r="55" spans="1:17" ht="13.5" x14ac:dyDescent="0.15">
      <c r="A55" s="357"/>
      <c r="B55" s="250"/>
      <c r="C55" s="246"/>
      <c r="D55" s="246"/>
      <c r="E55" s="246"/>
      <c r="F55" s="246"/>
      <c r="G55" s="1226" t="s">
        <v>560</v>
      </c>
      <c r="H55" s="1227"/>
      <c r="I55" s="1232" t="s">
        <v>558</v>
      </c>
      <c r="J55" s="1232"/>
      <c r="K55" s="1256"/>
      <c r="L55" s="1256"/>
      <c r="M55" s="1256"/>
      <c r="N55" s="1256"/>
      <c r="O55" s="1256"/>
    </row>
    <row r="56" spans="1:17" ht="13.5" x14ac:dyDescent="0.15">
      <c r="A56" s="357"/>
      <c r="B56" s="250"/>
      <c r="C56" s="246"/>
      <c r="D56" s="246"/>
      <c r="E56" s="246"/>
      <c r="F56" s="246"/>
      <c r="G56" s="1228"/>
      <c r="H56" s="1229"/>
      <c r="I56" s="1232"/>
      <c r="J56" s="1232"/>
      <c r="K56" s="1222"/>
      <c r="L56" s="1222"/>
      <c r="M56" s="1222"/>
      <c r="N56" s="1222"/>
      <c r="O56" s="1222"/>
    </row>
    <row r="57" spans="1:17" s="357" customFormat="1" ht="13.5" x14ac:dyDescent="0.15">
      <c r="B57" s="358"/>
      <c r="C57" s="354"/>
      <c r="D57" s="354"/>
      <c r="E57" s="354"/>
      <c r="F57" s="354"/>
      <c r="G57" s="1228"/>
      <c r="H57" s="1229"/>
      <c r="I57" s="1224" t="s">
        <v>559</v>
      </c>
      <c r="J57" s="1224"/>
      <c r="K57" s="1257"/>
      <c r="L57" s="1257"/>
      <c r="M57" s="1257"/>
      <c r="N57" s="1257"/>
      <c r="O57" s="1257"/>
      <c r="P57" s="359"/>
      <c r="Q57" s="358"/>
    </row>
    <row r="58" spans="1:17" s="357" customFormat="1" ht="13.5" x14ac:dyDescent="0.15">
      <c r="A58" s="245"/>
      <c r="B58" s="358"/>
      <c r="C58" s="354"/>
      <c r="D58" s="354"/>
      <c r="E58" s="354"/>
      <c r="F58" s="354"/>
      <c r="G58" s="1230"/>
      <c r="H58" s="1231"/>
      <c r="I58" s="1224"/>
      <c r="J58" s="1224"/>
      <c r="K58" s="1255"/>
      <c r="L58" s="1255"/>
      <c r="M58" s="1255"/>
      <c r="N58" s="1255"/>
      <c r="O58" s="125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4" t="s">
        <v>564</v>
      </c>
      <c r="H65" s="1235"/>
      <c r="I65" s="1235"/>
      <c r="J65" s="1235"/>
      <c r="K65" s="1235"/>
      <c r="L65" s="1235"/>
      <c r="M65" s="1235"/>
      <c r="N65" s="1235"/>
      <c r="O65" s="1236"/>
    </row>
    <row r="66" spans="2:30" ht="13.5" x14ac:dyDescent="0.15">
      <c r="B66" s="250"/>
      <c r="C66" s="246"/>
      <c r="D66" s="246"/>
      <c r="E66" s="246"/>
      <c r="F66" s="246"/>
      <c r="G66" s="1237"/>
      <c r="H66" s="1238"/>
      <c r="I66" s="1238"/>
      <c r="J66" s="1238"/>
      <c r="K66" s="1238"/>
      <c r="L66" s="1238"/>
      <c r="M66" s="1238"/>
      <c r="N66" s="1238"/>
      <c r="O66" s="1239"/>
    </row>
    <row r="67" spans="2:30" ht="13.5" x14ac:dyDescent="0.15">
      <c r="B67" s="250"/>
      <c r="C67" s="246"/>
      <c r="D67" s="246"/>
      <c r="E67" s="246"/>
      <c r="F67" s="246"/>
      <c r="G67" s="1237"/>
      <c r="H67" s="1238"/>
      <c r="I67" s="1238"/>
      <c r="J67" s="1238"/>
      <c r="K67" s="1238"/>
      <c r="L67" s="1238"/>
      <c r="M67" s="1238"/>
      <c r="N67" s="1238"/>
      <c r="O67" s="1239"/>
    </row>
    <row r="68" spans="2:30" ht="13.5" x14ac:dyDescent="0.15">
      <c r="B68" s="250"/>
      <c r="C68" s="246"/>
      <c r="D68" s="246"/>
      <c r="E68" s="246"/>
      <c r="F68" s="246"/>
      <c r="G68" s="1237"/>
      <c r="H68" s="1238"/>
      <c r="I68" s="1238"/>
      <c r="J68" s="1238"/>
      <c r="K68" s="1238"/>
      <c r="L68" s="1238"/>
      <c r="M68" s="1238"/>
      <c r="N68" s="1238"/>
      <c r="O68" s="1239"/>
    </row>
    <row r="69" spans="2:30" ht="13.5" x14ac:dyDescent="0.15">
      <c r="B69" s="250"/>
      <c r="C69" s="246"/>
      <c r="D69" s="246"/>
      <c r="E69" s="246"/>
      <c r="F69" s="246"/>
      <c r="G69" s="1240"/>
      <c r="H69" s="1241"/>
      <c r="I69" s="1241"/>
      <c r="J69" s="1241"/>
      <c r="K69" s="1241"/>
      <c r="L69" s="1241"/>
      <c r="M69" s="1241"/>
      <c r="N69" s="1241"/>
      <c r="O69" s="1242"/>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43"/>
      <c r="H72" s="1244"/>
      <c r="I72" s="1244"/>
      <c r="J72" s="1245"/>
      <c r="K72" s="356" t="s">
        <v>520</v>
      </c>
      <c r="L72" s="356" t="s">
        <v>521</v>
      </c>
      <c r="M72" s="356" t="s">
        <v>522</v>
      </c>
      <c r="N72" s="356" t="s">
        <v>523</v>
      </c>
      <c r="O72" s="356" t="s">
        <v>524</v>
      </c>
    </row>
    <row r="73" spans="2:30" ht="13.5" x14ac:dyDescent="0.15">
      <c r="B73" s="250"/>
      <c r="C73" s="246"/>
      <c r="D73" s="246"/>
      <c r="E73" s="246"/>
      <c r="F73" s="246"/>
      <c r="G73" s="1246" t="s">
        <v>557</v>
      </c>
      <c r="H73" s="1247"/>
      <c r="I73" s="1252" t="s">
        <v>558</v>
      </c>
      <c r="J73" s="1252"/>
      <c r="K73" s="1233">
        <v>58.9</v>
      </c>
      <c r="L73" s="1233">
        <v>46.5</v>
      </c>
      <c r="M73" s="1222">
        <v>35.200000000000003</v>
      </c>
      <c r="N73" s="1222">
        <v>22.8</v>
      </c>
      <c r="O73" s="1222">
        <v>19.899999999999999</v>
      </c>
      <c r="S73" s="245">
        <v>9.9</v>
      </c>
    </row>
    <row r="74" spans="2:30" ht="13.5" x14ac:dyDescent="0.15">
      <c r="B74" s="250"/>
      <c r="C74" s="246"/>
      <c r="D74" s="246"/>
      <c r="E74" s="246"/>
      <c r="F74" s="246"/>
      <c r="G74" s="1248"/>
      <c r="H74" s="1249"/>
      <c r="I74" s="1253"/>
      <c r="J74" s="1253"/>
      <c r="K74" s="1233"/>
      <c r="L74" s="1233"/>
      <c r="M74" s="1222"/>
      <c r="N74" s="1222"/>
      <c r="O74" s="1222"/>
    </row>
    <row r="75" spans="2:30" ht="13.5" x14ac:dyDescent="0.15">
      <c r="B75" s="250"/>
      <c r="C75" s="246"/>
      <c r="D75" s="246"/>
      <c r="E75" s="246"/>
      <c r="F75" s="246"/>
      <c r="G75" s="1248"/>
      <c r="H75" s="1249"/>
      <c r="I75" s="1232" t="s">
        <v>563</v>
      </c>
      <c r="J75" s="1232"/>
      <c r="K75" s="1254">
        <v>10.3</v>
      </c>
      <c r="L75" s="1254">
        <v>9.9</v>
      </c>
      <c r="M75" s="1254">
        <v>9.5</v>
      </c>
      <c r="N75" s="1254">
        <v>9.1999999999999993</v>
      </c>
      <c r="O75" s="1254">
        <v>8.8000000000000007</v>
      </c>
      <c r="U75" s="245">
        <v>81.2</v>
      </c>
      <c r="W75" s="245">
        <v>87.2</v>
      </c>
      <c r="Y75" s="245">
        <v>99.8</v>
      </c>
      <c r="AA75" s="245">
        <v>109.5</v>
      </c>
      <c r="AC75" s="245">
        <v>115.2</v>
      </c>
    </row>
    <row r="76" spans="2:30" ht="13.5" x14ac:dyDescent="0.15">
      <c r="B76" s="250"/>
      <c r="C76" s="246"/>
      <c r="D76" s="246"/>
      <c r="E76" s="246"/>
      <c r="F76" s="246"/>
      <c r="G76" s="1250"/>
      <c r="H76" s="1251"/>
      <c r="I76" s="1232"/>
      <c r="J76" s="1232"/>
      <c r="K76" s="1255"/>
      <c r="L76" s="1255"/>
      <c r="M76" s="1255"/>
      <c r="N76" s="1255"/>
      <c r="O76" s="1255"/>
    </row>
    <row r="77" spans="2:30" ht="13.5" x14ac:dyDescent="0.15">
      <c r="B77" s="250"/>
      <c r="C77" s="246"/>
      <c r="D77" s="246"/>
      <c r="E77" s="246"/>
      <c r="F77" s="246"/>
      <c r="G77" s="1226" t="s">
        <v>560</v>
      </c>
      <c r="H77" s="1227"/>
      <c r="I77" s="1232" t="s">
        <v>558</v>
      </c>
      <c r="J77" s="1232"/>
      <c r="K77" s="1233">
        <v>58.2</v>
      </c>
      <c r="L77" s="1233">
        <v>50.3</v>
      </c>
      <c r="M77" s="1222">
        <v>45.9</v>
      </c>
      <c r="N77" s="1222">
        <v>39</v>
      </c>
      <c r="O77" s="1222">
        <v>32.5</v>
      </c>
      <c r="R77" s="245">
        <v>12.3</v>
      </c>
      <c r="T77" s="245">
        <v>11.1</v>
      </c>
    </row>
    <row r="78" spans="2:30" ht="13.5" x14ac:dyDescent="0.15">
      <c r="B78" s="250"/>
      <c r="C78" s="246"/>
      <c r="D78" s="246"/>
      <c r="E78" s="246"/>
      <c r="F78" s="246"/>
      <c r="G78" s="1228"/>
      <c r="H78" s="1229"/>
      <c r="I78" s="1232"/>
      <c r="J78" s="1232"/>
      <c r="K78" s="1233"/>
      <c r="L78" s="1233"/>
      <c r="M78" s="1222"/>
      <c r="N78" s="1222"/>
      <c r="O78" s="1222"/>
    </row>
    <row r="79" spans="2:30" ht="13.5" x14ac:dyDescent="0.15">
      <c r="B79" s="250"/>
      <c r="C79" s="246"/>
      <c r="D79" s="246"/>
      <c r="E79" s="246"/>
      <c r="F79" s="246"/>
      <c r="G79" s="1228"/>
      <c r="H79" s="1229"/>
      <c r="I79" s="1223" t="s">
        <v>563</v>
      </c>
      <c r="J79" s="1224"/>
      <c r="K79" s="1225">
        <v>10.3</v>
      </c>
      <c r="L79" s="1225">
        <v>9.6</v>
      </c>
      <c r="M79" s="1225">
        <v>8.8000000000000007</v>
      </c>
      <c r="N79" s="1225">
        <v>9</v>
      </c>
      <c r="O79" s="1225">
        <v>8.1999999999999993</v>
      </c>
      <c r="V79" s="245">
        <v>53.5</v>
      </c>
      <c r="X79" s="245">
        <v>48.2</v>
      </c>
      <c r="Z79" s="245">
        <v>34.200000000000003</v>
      </c>
      <c r="AB79" s="245">
        <v>30.3</v>
      </c>
      <c r="AD79" s="245">
        <v>28.9</v>
      </c>
    </row>
    <row r="80" spans="2:30" ht="13.5" x14ac:dyDescent="0.15">
      <c r="B80" s="250"/>
      <c r="C80" s="246"/>
      <c r="D80" s="246"/>
      <c r="E80" s="246"/>
      <c r="F80" s="246"/>
      <c r="G80" s="1230"/>
      <c r="H80" s="1231"/>
      <c r="I80" s="1224"/>
      <c r="J80" s="1224"/>
      <c r="K80" s="1225"/>
      <c r="L80" s="1225"/>
      <c r="M80" s="1225"/>
      <c r="N80" s="1225"/>
      <c r="O80" s="122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election activeCell="K72" sqref="K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55" workbookViewId="0">
      <selection activeCell="K72" sqref="K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62776</v>
      </c>
      <c r="E3" s="118"/>
      <c r="F3" s="119">
        <v>50880</v>
      </c>
      <c r="G3" s="120"/>
      <c r="H3" s="121"/>
    </row>
    <row r="4" spans="1:8" x14ac:dyDescent="0.15">
      <c r="A4" s="122"/>
      <c r="B4" s="123"/>
      <c r="C4" s="124"/>
      <c r="D4" s="125">
        <v>23609</v>
      </c>
      <c r="E4" s="126"/>
      <c r="F4" s="127">
        <v>26879</v>
      </c>
      <c r="G4" s="128"/>
      <c r="H4" s="129"/>
    </row>
    <row r="5" spans="1:8" x14ac:dyDescent="0.15">
      <c r="A5" s="110" t="s">
        <v>514</v>
      </c>
      <c r="B5" s="115"/>
      <c r="C5" s="116"/>
      <c r="D5" s="117">
        <v>50654</v>
      </c>
      <c r="E5" s="118"/>
      <c r="F5" s="119">
        <v>63956</v>
      </c>
      <c r="G5" s="120"/>
      <c r="H5" s="121"/>
    </row>
    <row r="6" spans="1:8" x14ac:dyDescent="0.15">
      <c r="A6" s="122"/>
      <c r="B6" s="123"/>
      <c r="C6" s="124"/>
      <c r="D6" s="125">
        <v>22417</v>
      </c>
      <c r="E6" s="126"/>
      <c r="F6" s="127">
        <v>29239</v>
      </c>
      <c r="G6" s="128"/>
      <c r="H6" s="129"/>
    </row>
    <row r="7" spans="1:8" x14ac:dyDescent="0.15">
      <c r="A7" s="110" t="s">
        <v>515</v>
      </c>
      <c r="B7" s="115"/>
      <c r="C7" s="116"/>
      <c r="D7" s="117">
        <v>43015</v>
      </c>
      <c r="E7" s="118"/>
      <c r="F7" s="119">
        <v>66255</v>
      </c>
      <c r="G7" s="120"/>
      <c r="H7" s="121"/>
    </row>
    <row r="8" spans="1:8" x14ac:dyDescent="0.15">
      <c r="A8" s="122"/>
      <c r="B8" s="123"/>
      <c r="C8" s="124"/>
      <c r="D8" s="125">
        <v>20819</v>
      </c>
      <c r="E8" s="126"/>
      <c r="F8" s="127">
        <v>31822</v>
      </c>
      <c r="G8" s="128"/>
      <c r="H8" s="129"/>
    </row>
    <row r="9" spans="1:8" x14ac:dyDescent="0.15">
      <c r="A9" s="110" t="s">
        <v>516</v>
      </c>
      <c r="B9" s="115"/>
      <c r="C9" s="116"/>
      <c r="D9" s="117">
        <v>46270</v>
      </c>
      <c r="E9" s="118"/>
      <c r="F9" s="119">
        <v>92247</v>
      </c>
      <c r="G9" s="120"/>
      <c r="H9" s="121"/>
    </row>
    <row r="10" spans="1:8" x14ac:dyDescent="0.15">
      <c r="A10" s="122"/>
      <c r="B10" s="123"/>
      <c r="C10" s="124"/>
      <c r="D10" s="125">
        <v>28775</v>
      </c>
      <c r="E10" s="126"/>
      <c r="F10" s="127">
        <v>37204</v>
      </c>
      <c r="G10" s="128"/>
      <c r="H10" s="129"/>
    </row>
    <row r="11" spans="1:8" x14ac:dyDescent="0.15">
      <c r="A11" s="110" t="s">
        <v>517</v>
      </c>
      <c r="B11" s="115"/>
      <c r="C11" s="116"/>
      <c r="D11" s="117">
        <v>63031</v>
      </c>
      <c r="E11" s="118"/>
      <c r="F11" s="119">
        <v>67319</v>
      </c>
      <c r="G11" s="120"/>
      <c r="H11" s="121"/>
    </row>
    <row r="12" spans="1:8" x14ac:dyDescent="0.15">
      <c r="A12" s="122"/>
      <c r="B12" s="123"/>
      <c r="C12" s="130"/>
      <c r="D12" s="125">
        <v>32430</v>
      </c>
      <c r="E12" s="126"/>
      <c r="F12" s="127">
        <v>38101</v>
      </c>
      <c r="G12" s="128"/>
      <c r="H12" s="129"/>
    </row>
    <row r="13" spans="1:8" x14ac:dyDescent="0.15">
      <c r="A13" s="110"/>
      <c r="B13" s="115"/>
      <c r="C13" s="131"/>
      <c r="D13" s="132">
        <v>53149</v>
      </c>
      <c r="E13" s="133"/>
      <c r="F13" s="134">
        <v>68131</v>
      </c>
      <c r="G13" s="135"/>
      <c r="H13" s="121"/>
    </row>
    <row r="14" spans="1:8" x14ac:dyDescent="0.15">
      <c r="A14" s="122"/>
      <c r="B14" s="123"/>
      <c r="C14" s="124"/>
      <c r="D14" s="125">
        <v>25610</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2.5099999999999998</v>
      </c>
      <c r="C19" s="136">
        <f>ROUND(VALUE(SUBSTITUTE(実質収支比率等に係る経年分析!G$48,"▲","-")),2)</f>
        <v>3.75</v>
      </c>
      <c r="D19" s="136">
        <f>ROUND(VALUE(SUBSTITUTE(実質収支比率等に係る経年分析!H$48,"▲","-")),2)</f>
        <v>3.49</v>
      </c>
      <c r="E19" s="136">
        <f>ROUND(VALUE(SUBSTITUTE(実質収支比率等に係る経年分析!I$48,"▲","-")),2)</f>
        <v>3.21</v>
      </c>
      <c r="F19" s="136">
        <f>ROUND(VALUE(SUBSTITUTE(実質収支比率等に係る経年分析!J$48,"▲","-")),2)</f>
        <v>3.67</v>
      </c>
    </row>
    <row r="20" spans="1:11" x14ac:dyDescent="0.15">
      <c r="A20" s="136" t="s">
        <v>43</v>
      </c>
      <c r="B20" s="136">
        <f>ROUND(VALUE(SUBSTITUTE(実質収支比率等に係る経年分析!F$47,"▲","-")),2)</f>
        <v>38.72</v>
      </c>
      <c r="C20" s="136">
        <f>ROUND(VALUE(SUBSTITUTE(実質収支比率等に係る経年分析!G$47,"▲","-")),2)</f>
        <v>39.46</v>
      </c>
      <c r="D20" s="136">
        <f>ROUND(VALUE(SUBSTITUTE(実質収支比率等に係る経年分析!H$47,"▲","-")),2)</f>
        <v>36.4</v>
      </c>
      <c r="E20" s="136">
        <f>ROUND(VALUE(SUBSTITUTE(実質収支比率等に係る経年分析!I$47,"▲","-")),2)</f>
        <v>38.840000000000003</v>
      </c>
      <c r="F20" s="136">
        <f>ROUND(VALUE(SUBSTITUTE(実質収支比率等に係る経年分析!J$47,"▲","-")),2)</f>
        <v>41.2</v>
      </c>
    </row>
    <row r="21" spans="1:11" x14ac:dyDescent="0.15">
      <c r="A21" s="136" t="s">
        <v>44</v>
      </c>
      <c r="B21" s="136">
        <f>IF(ISNUMBER(VALUE(SUBSTITUTE(実質収支比率等に係る経年分析!F$49,"▲","-"))),ROUND(VALUE(SUBSTITUTE(実質収支比率等に係る経年分析!F$49,"▲","-")),2),NA())</f>
        <v>3.89</v>
      </c>
      <c r="C21" s="136">
        <f>IF(ISNUMBER(VALUE(SUBSTITUTE(実質収支比率等に係る経年分析!G$49,"▲","-"))),ROUND(VALUE(SUBSTITUTE(実質収支比率等に係る経年分析!G$49,"▲","-")),2),NA())</f>
        <v>3.56</v>
      </c>
      <c r="D21" s="136">
        <f>IF(ISNUMBER(VALUE(SUBSTITUTE(実質収支比率等に係る経年分析!H$49,"▲","-"))),ROUND(VALUE(SUBSTITUTE(実質収支比率等に係る経年分析!H$49,"▲","-")),2),NA())</f>
        <v>-3.07</v>
      </c>
      <c r="E21" s="136">
        <f>IF(ISNUMBER(VALUE(SUBSTITUTE(実質収支比率等に係る経年分析!I$49,"▲","-"))),ROUND(VALUE(SUBSTITUTE(実質収支比率等に係る経年分析!I$49,"▲","-")),2),NA())</f>
        <v>2.75</v>
      </c>
      <c r="F21" s="136">
        <f>IF(ISNUMBER(VALUE(SUBSTITUTE(実質収支比率等に係る経年分析!J$49,"▲","-"))),ROUND(VALUE(SUBSTITUTE(実質収支比率等に係る経年分析!J$49,"▲","-")),2),NA())</f>
        <v>2.77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笠間市後期高齢者医療特別会計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笠間市公共下水道事業特別会計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0.41</v>
      </c>
    </row>
    <row r="31" spans="1:11" x14ac:dyDescent="0.15">
      <c r="A31" s="137" t="str">
        <f>IF(連結実質赤字比率に係る赤字・黒字の構成分析!C$39="",NA(),連結実質赤字比率に係る赤字・黒字の構成分析!C$39)</f>
        <v>笠間市介護保険特別会計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0.56999999999999995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1.22</v>
      </c>
    </row>
    <row r="32" spans="1:11" x14ac:dyDescent="0.15">
      <c r="A32" s="137" t="str">
        <f>IF(連結実質赤字比率に係る赤字・黒字の構成分析!C$38="",NA(),連結実質赤字比率に係る赤字・黒字の構成分析!C$38)</f>
        <v>笠間市国民健康保険特別会計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1.49</v>
      </c>
    </row>
    <row r="33" spans="1:16" x14ac:dyDescent="0.15">
      <c r="A33" s="137" t="str">
        <f>IF(連結実質赤字比率に係る赤字・黒字の構成分析!C$37="",NA(),連結実質赤字比率に係る赤字・黒字の構成分析!C$37)</f>
        <v>笠間市立病院事業会計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x14ac:dyDescent="0.15">
      <c r="A34" s="137" t="str">
        <f>IF(連結実質赤字比率に係る赤字・黒字の構成分析!C$36="",NA(),連結実質赤字比率に係る赤字・黒字の構成分析!C$36)</f>
        <v>笠間市工業用水道事業会計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3.67</v>
      </c>
    </row>
    <row r="36" spans="1:16" x14ac:dyDescent="0.15">
      <c r="A36" s="137" t="str">
        <f>IF(連結実質赤字比率に係る赤字・黒字の構成分析!C$34="",NA(),連結実質赤字比率に係る赤字・黒字の構成分析!C$34)</f>
        <v>笠間市水道事業会計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2495</v>
      </c>
      <c r="E42" s="138"/>
      <c r="F42" s="138"/>
      <c r="G42" s="138">
        <f>'実質公債費比率（分子）の構造'!L$52</f>
        <v>2674</v>
      </c>
      <c r="H42" s="138"/>
      <c r="I42" s="138"/>
      <c r="J42" s="138">
        <f>'実質公債費比率（分子）の構造'!M$52</f>
        <v>2779</v>
      </c>
      <c r="K42" s="138"/>
      <c r="L42" s="138"/>
      <c r="M42" s="138">
        <f>'実質公債費比率（分子）の構造'!N$52</f>
        <v>2683</v>
      </c>
      <c r="N42" s="138"/>
      <c r="O42" s="138"/>
      <c r="P42" s="138">
        <f>'実質公債費比率（分子）の構造'!O$52</f>
        <v>2814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51</v>
      </c>
      <c r="C44" s="138"/>
      <c r="D44" s="138"/>
      <c r="E44" s="138">
        <f>'実質公債費比率（分子）の構造'!L$50</f>
        <v>44</v>
      </c>
      <c r="F44" s="138"/>
      <c r="G44" s="138"/>
      <c r="H44" s="138">
        <f>'実質公債費比率（分子）の構造'!M$50</f>
        <v>36</v>
      </c>
      <c r="I44" s="138"/>
      <c r="J44" s="138"/>
      <c r="K44" s="138">
        <f>'実質公債費比率（分子）の構造'!N$50</f>
        <v>28</v>
      </c>
      <c r="L44" s="138"/>
      <c r="M44" s="138"/>
      <c r="N44" s="138">
        <f>'実質公債費比率（分子）の構造'!O$50</f>
        <v>21</v>
      </c>
      <c r="O44" s="138"/>
      <c r="P44" s="138"/>
    </row>
    <row r="45" spans="1:16" x14ac:dyDescent="0.15">
      <c r="A45" s="138" t="s">
        <v>54</v>
      </c>
      <c r="B45" s="138">
        <f>'実質公債費比率（分子）の構造'!K$49</f>
        <v>81</v>
      </c>
      <c r="C45" s="138"/>
      <c r="D45" s="138"/>
      <c r="E45" s="138">
        <f>'実質公債費比率（分子）の構造'!L$49</f>
        <v>86</v>
      </c>
      <c r="F45" s="138"/>
      <c r="G45" s="138"/>
      <c r="H45" s="138">
        <f>'実質公債費比率（分子）の構造'!M$49</f>
        <v>80</v>
      </c>
      <c r="I45" s="138"/>
      <c r="J45" s="138"/>
      <c r="K45" s="138">
        <f>'実質公債費比率（分子）の構造'!N$49</f>
        <v>80</v>
      </c>
      <c r="L45" s="138"/>
      <c r="M45" s="138"/>
      <c r="N45" s="138">
        <f>'実質公債費比率（分子）の構造'!O$49</f>
        <v>63</v>
      </c>
      <c r="O45" s="138"/>
      <c r="P45" s="138"/>
    </row>
    <row r="46" spans="1:16" x14ac:dyDescent="0.15">
      <c r="A46" s="138" t="s">
        <v>55</v>
      </c>
      <c r="B46" s="138">
        <f>'実質公債費比率（分子）の構造'!K$48</f>
        <v>1212</v>
      </c>
      <c r="C46" s="138"/>
      <c r="D46" s="138"/>
      <c r="E46" s="138">
        <f>'実質公債費比率（分子）の構造'!L$48</f>
        <v>1110</v>
      </c>
      <c r="F46" s="138"/>
      <c r="G46" s="138"/>
      <c r="H46" s="138">
        <f>'実質公債費比率（分子）の構造'!M$48</f>
        <v>1054</v>
      </c>
      <c r="I46" s="138"/>
      <c r="J46" s="138"/>
      <c r="K46" s="138">
        <f>'実質公債費比率（分子）の構造'!N$48</f>
        <v>1055</v>
      </c>
      <c r="L46" s="138"/>
      <c r="M46" s="138"/>
      <c r="N46" s="138">
        <f>'実質公債費比率（分子）の構造'!O$48</f>
        <v>1077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2728</v>
      </c>
      <c r="C49" s="138"/>
      <c r="D49" s="138"/>
      <c r="E49" s="138">
        <f>'実質公債費比率（分子）の構造'!L$45</f>
        <v>2921</v>
      </c>
      <c r="F49" s="138"/>
      <c r="G49" s="138"/>
      <c r="H49" s="138">
        <f>'実質公債費比率（分子）の構造'!M$45</f>
        <v>2997</v>
      </c>
      <c r="I49" s="138"/>
      <c r="J49" s="138"/>
      <c r="K49" s="138">
        <f>'実質公債費比率（分子）の構造'!N$45</f>
        <v>2958</v>
      </c>
      <c r="L49" s="138"/>
      <c r="M49" s="138"/>
      <c r="N49" s="138">
        <f>'実質公債費比率（分子）の構造'!O$45</f>
        <v>2968</v>
      </c>
      <c r="O49" s="138"/>
      <c r="P49" s="138"/>
    </row>
    <row r="50" spans="1:16" x14ac:dyDescent="0.15">
      <c r="A50" s="138" t="s">
        <v>59</v>
      </c>
      <c r="B50" s="138" t="e">
        <f>NA()</f>
        <v>#N/A</v>
      </c>
      <c r="C50" s="138">
        <f>IF(ISNUMBER('実質公債費比率（分子）の構造'!K$53),'実質公債費比率（分子）の構造'!K$53,NA())</f>
        <v>1577</v>
      </c>
      <c r="D50" s="138" t="e">
        <f>NA()</f>
        <v>#N/A</v>
      </c>
      <c r="E50" s="138" t="e">
        <f>NA()</f>
        <v>#N/A</v>
      </c>
      <c r="F50" s="138">
        <f>IF(ISNUMBER('実質公債費比率（分子）の構造'!L$53),'実質公債費比率（分子）の構造'!L$53,NA())</f>
        <v>1487</v>
      </c>
      <c r="G50" s="138" t="e">
        <f>NA()</f>
        <v>#N/A</v>
      </c>
      <c r="H50" s="138" t="e">
        <f>NA()</f>
        <v>#N/A</v>
      </c>
      <c r="I50" s="138">
        <f>IF(ISNUMBER('実質公債費比率（分子）の構造'!M$53),'実質公債費比率（分子）の構造'!M$53,NA())</f>
        <v>1388</v>
      </c>
      <c r="J50" s="138" t="e">
        <f>NA()</f>
        <v>#N/A</v>
      </c>
      <c r="K50" s="138" t="e">
        <f>NA()</f>
        <v>#N/A</v>
      </c>
      <c r="L50" s="138">
        <f>IF(ISNUMBER('実質公債費比率（分子）の構造'!N$53),'実質公債費比率（分子）の構造'!N$53,NA())</f>
        <v>1438</v>
      </c>
      <c r="M50" s="138" t="e">
        <f>NA()</f>
        <v>#N/A</v>
      </c>
      <c r="N50" s="138" t="e">
        <f>NA()</f>
        <v>#N/A</v>
      </c>
      <c r="O50" s="138">
        <f>IF(ISNUMBER('実質公債費比率（分子）の構造'!O$53),'実質公債費比率（分子）の構造'!O$53,NA())</f>
        <v>1315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32801</v>
      </c>
      <c r="E56" s="137"/>
      <c r="F56" s="137"/>
      <c r="G56" s="137">
        <f>'将来負担比率（分子）の構造'!J$52</f>
        <v>33230</v>
      </c>
      <c r="H56" s="137"/>
      <c r="I56" s="137"/>
      <c r="J56" s="137">
        <f>'将来負担比率（分子）の構造'!K$52</f>
        <v>33791</v>
      </c>
      <c r="K56" s="137"/>
      <c r="L56" s="137"/>
      <c r="M56" s="137">
        <f>'将来負担比率（分子）の構造'!L$52</f>
        <v>34205</v>
      </c>
      <c r="N56" s="137"/>
      <c r="O56" s="137"/>
      <c r="P56" s="137">
        <f>'将来負担比率（分子）の構造'!M$52</f>
        <v>35337</v>
      </c>
    </row>
    <row r="57" spans="1:16" x14ac:dyDescent="0.15">
      <c r="A57" s="137" t="s">
        <v>35</v>
      </c>
      <c r="B57" s="137"/>
      <c r="C57" s="137"/>
      <c r="D57" s="137">
        <f>'将来負担比率（分子）の構造'!I$51</f>
        <v>543</v>
      </c>
      <c r="E57" s="137"/>
      <c r="F57" s="137"/>
      <c r="G57" s="137">
        <f>'将来負担比率（分子）の構造'!J$51</f>
        <v>512</v>
      </c>
      <c r="H57" s="137"/>
      <c r="I57" s="137"/>
      <c r="J57" s="137">
        <f>'将来負担比率（分子）の構造'!K$51</f>
        <v>413</v>
      </c>
      <c r="K57" s="137"/>
      <c r="L57" s="137"/>
      <c r="M57" s="137">
        <f>'将来負担比率（分子）の構造'!L$51</f>
        <v>391</v>
      </c>
      <c r="N57" s="137"/>
      <c r="O57" s="137"/>
      <c r="P57" s="137">
        <f>'将来負担比率（分子）の構造'!M$51</f>
        <v>335</v>
      </c>
    </row>
    <row r="58" spans="1:16" x14ac:dyDescent="0.15">
      <c r="A58" s="137" t="s">
        <v>34</v>
      </c>
      <c r="B58" s="137"/>
      <c r="C58" s="137"/>
      <c r="D58" s="137">
        <f>'将来負担比率（分子）の構造'!I$50</f>
        <v>12530</v>
      </c>
      <c r="E58" s="137"/>
      <c r="F58" s="137"/>
      <c r="G58" s="137">
        <f>'将来負担比率（分子）の構造'!J$50</f>
        <v>13473</v>
      </c>
      <c r="H58" s="137"/>
      <c r="I58" s="137"/>
      <c r="J58" s="137">
        <f>'将来負担比率（分子）の構造'!K$50</f>
        <v>14142</v>
      </c>
      <c r="K58" s="137"/>
      <c r="L58" s="137"/>
      <c r="M58" s="137">
        <f>'将来負担比率（分子）の構造'!L$50</f>
        <v>15296</v>
      </c>
      <c r="N58" s="137"/>
      <c r="O58" s="137"/>
      <c r="P58" s="137">
        <f>'将来負担比率（分子）の構造'!M$50</f>
        <v>15141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13</v>
      </c>
      <c r="C61" s="137"/>
      <c r="D61" s="137"/>
      <c r="E61" s="137">
        <f>'将来負担比率（分子）の構造'!J$46</f>
        <v>7</v>
      </c>
      <c r="F61" s="137"/>
      <c r="G61" s="137"/>
      <c r="H61" s="137">
        <f>'将来負担比率（分子）の構造'!K$46</f>
        <v>9</v>
      </c>
      <c r="I61" s="137"/>
      <c r="J61" s="137"/>
      <c r="K61" s="137">
        <f>'将来負担比率（分子）の構造'!L$46</f>
        <v>8</v>
      </c>
      <c r="L61" s="137"/>
      <c r="M61" s="137"/>
      <c r="N61" s="137">
        <f>'将来負担比率（分子）の構造'!M$46</f>
        <v>7</v>
      </c>
      <c r="O61" s="137"/>
      <c r="P61" s="137"/>
    </row>
    <row r="62" spans="1:16" x14ac:dyDescent="0.15">
      <c r="A62" s="137" t="s">
        <v>28</v>
      </c>
      <c r="B62" s="137">
        <f>'将来負担比率（分子）の構造'!I$45</f>
        <v>6818</v>
      </c>
      <c r="C62" s="137"/>
      <c r="D62" s="137"/>
      <c r="E62" s="137">
        <f>'将来負担比率（分子）の構造'!J$45</f>
        <v>6223</v>
      </c>
      <c r="F62" s="137"/>
      <c r="G62" s="137"/>
      <c r="H62" s="137">
        <f>'将来負担比率（分子）の構造'!K$45</f>
        <v>5957</v>
      </c>
      <c r="I62" s="137"/>
      <c r="J62" s="137"/>
      <c r="K62" s="137">
        <f>'将来負担比率（分子）の構造'!L$45</f>
        <v>5497</v>
      </c>
      <c r="L62" s="137"/>
      <c r="M62" s="137"/>
      <c r="N62" s="137">
        <f>'将来負担比率（分子）の構造'!M$45</f>
        <v>5519</v>
      </c>
      <c r="O62" s="137"/>
      <c r="P62" s="137"/>
    </row>
    <row r="63" spans="1:16" x14ac:dyDescent="0.15">
      <c r="A63" s="137" t="s">
        <v>27</v>
      </c>
      <c r="B63" s="137">
        <f>'将来負担比率（分子）の構造'!I$44</f>
        <v>424</v>
      </c>
      <c r="C63" s="137"/>
      <c r="D63" s="137"/>
      <c r="E63" s="137">
        <f>'将来負担比率（分子）の構造'!J$44</f>
        <v>350</v>
      </c>
      <c r="F63" s="137"/>
      <c r="G63" s="137"/>
      <c r="H63" s="137">
        <f>'将来負担比率（分子）の構造'!K$44</f>
        <v>272</v>
      </c>
      <c r="I63" s="137"/>
      <c r="J63" s="137"/>
      <c r="K63" s="137">
        <f>'将来負担比率（分子）の構造'!L$44</f>
        <v>200</v>
      </c>
      <c r="L63" s="137"/>
      <c r="M63" s="137"/>
      <c r="N63" s="137">
        <f>'将来負担比率（分子）の構造'!M$44</f>
        <v>140</v>
      </c>
      <c r="O63" s="137"/>
      <c r="P63" s="137"/>
    </row>
    <row r="64" spans="1:16" x14ac:dyDescent="0.15">
      <c r="A64" s="137" t="s">
        <v>26</v>
      </c>
      <c r="B64" s="137">
        <f>'将来負担比率（分子）の構造'!I$43</f>
        <v>18531</v>
      </c>
      <c r="C64" s="137"/>
      <c r="D64" s="137"/>
      <c r="E64" s="137">
        <f>'将来負担比率（分子）の構造'!J$43</f>
        <v>18140</v>
      </c>
      <c r="F64" s="137"/>
      <c r="G64" s="137"/>
      <c r="H64" s="137">
        <f>'将来負担比率（分子）の構造'!K$43</f>
        <v>17868</v>
      </c>
      <c r="I64" s="137"/>
      <c r="J64" s="137"/>
      <c r="K64" s="137">
        <f>'将来負担比率（分子）の構造'!L$43</f>
        <v>17593</v>
      </c>
      <c r="L64" s="137"/>
      <c r="M64" s="137"/>
      <c r="N64" s="137">
        <f>'将来負担比率（分子）の構造'!M$43</f>
        <v>17430</v>
      </c>
      <c r="O64" s="137"/>
      <c r="P64" s="137"/>
    </row>
    <row r="65" spans="1:16" x14ac:dyDescent="0.15">
      <c r="A65" s="137" t="s">
        <v>25</v>
      </c>
      <c r="B65" s="137">
        <f>'将来負担比率（分子）の構造'!I$42</f>
        <v>454</v>
      </c>
      <c r="C65" s="137"/>
      <c r="D65" s="137"/>
      <c r="E65" s="137">
        <f>'将来負担比率（分子）の構造'!J$42</f>
        <v>407</v>
      </c>
      <c r="F65" s="137"/>
      <c r="G65" s="137"/>
      <c r="H65" s="137">
        <f>'将来負担比率（分子）の構造'!K$42</f>
        <v>376</v>
      </c>
      <c r="I65" s="137"/>
      <c r="J65" s="137"/>
      <c r="K65" s="137">
        <f>'将来負担比率（分子）の構造'!L$42</f>
        <v>348</v>
      </c>
      <c r="L65" s="137"/>
      <c r="M65" s="137"/>
      <c r="N65" s="137">
        <f>'将来負担比率（分子）の構造'!M$42</f>
        <v>326</v>
      </c>
      <c r="O65" s="137"/>
      <c r="P65" s="137"/>
    </row>
    <row r="66" spans="1:16" x14ac:dyDescent="0.15">
      <c r="A66" s="137" t="s">
        <v>24</v>
      </c>
      <c r="B66" s="137">
        <f>'将来負担比率（分子）の構造'!I$41</f>
        <v>28874</v>
      </c>
      <c r="C66" s="137"/>
      <c r="D66" s="137"/>
      <c r="E66" s="137">
        <f>'将来負担比率（分子）の構造'!J$41</f>
        <v>29316</v>
      </c>
      <c r="F66" s="137"/>
      <c r="G66" s="137"/>
      <c r="H66" s="137">
        <f>'将来負担比率（分子）の構造'!K$41</f>
        <v>29320</v>
      </c>
      <c r="I66" s="137"/>
      <c r="J66" s="137"/>
      <c r="K66" s="137">
        <f>'将来負担比率（分子）の構造'!L$41</f>
        <v>29848</v>
      </c>
      <c r="L66" s="137"/>
      <c r="M66" s="137"/>
      <c r="N66" s="137">
        <f>'将来負担比率（分子）の構造'!M$41</f>
        <v>30500</v>
      </c>
      <c r="O66" s="137"/>
      <c r="P66" s="137"/>
    </row>
    <row r="67" spans="1:16" x14ac:dyDescent="0.15">
      <c r="A67" s="137" t="s">
        <v>63</v>
      </c>
      <c r="B67" s="137" t="e">
        <f>NA()</f>
        <v>#N/A</v>
      </c>
      <c r="C67" s="137">
        <f>IF(ISNUMBER('将来負担比率（分子）の構造'!I$53), IF('将来負担比率（分子）の構造'!I$53 &lt; 0, 0, '将来負担比率（分子）の構造'!I$53), NA())</f>
        <v>9241</v>
      </c>
      <c r="D67" s="137" t="e">
        <f>NA()</f>
        <v>#N/A</v>
      </c>
      <c r="E67" s="137" t="e">
        <f>NA()</f>
        <v>#N/A</v>
      </c>
      <c r="F67" s="137">
        <f>IF(ISNUMBER('将来負担比率（分子）の構造'!J$53), IF('将来負担比率（分子）の構造'!J$53 &lt; 0, 0, '将来負担比率（分子）の構造'!J$53), NA())</f>
        <v>7229</v>
      </c>
      <c r="G67" s="137" t="e">
        <f>NA()</f>
        <v>#N/A</v>
      </c>
      <c r="H67" s="137" t="e">
        <f>NA()</f>
        <v>#N/A</v>
      </c>
      <c r="I67" s="137">
        <f>IF(ISNUMBER('将来負担比率（分子）の構造'!K$53), IF('将来負担比率（分子）の構造'!K$53 &lt; 0, 0, '将来負担比率（分子）の構造'!K$53), NA())</f>
        <v>5456</v>
      </c>
      <c r="J67" s="137" t="e">
        <f>NA()</f>
        <v>#N/A</v>
      </c>
      <c r="K67" s="137" t="e">
        <f>NA()</f>
        <v>#N/A</v>
      </c>
      <c r="L67" s="137">
        <f>IF(ISNUMBER('将来負担比率（分子）の構造'!L$53), IF('将来負担比率（分子）の構造'!L$53 &lt; 0, 0, '将来負担比率（分子）の構造'!L$53), NA())</f>
        <v>3601</v>
      </c>
      <c r="M67" s="137" t="e">
        <f>NA()</f>
        <v>#N/A</v>
      </c>
      <c r="N67" s="137" t="e">
        <f>NA()</f>
        <v>#N/A</v>
      </c>
      <c r="O67" s="137">
        <f>IF(ISNUMBER('将来負担比率（分子）の構造'!M$53), IF('将来負担比率（分子）の構造'!M$53 &lt; 0, 0, '将来負担比率（分子）の構造'!M$53), NA())</f>
        <v>3109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9146685</v>
      </c>
      <c r="S5" s="671"/>
      <c r="T5" s="671"/>
      <c r="U5" s="671"/>
      <c r="V5" s="671"/>
      <c r="W5" s="671"/>
      <c r="X5" s="671"/>
      <c r="Y5" s="718"/>
      <c r="Z5" s="731">
        <v>29</v>
      </c>
      <c r="AA5" s="731"/>
      <c r="AB5" s="731"/>
      <c r="AC5" s="731"/>
      <c r="AD5" s="732">
        <v>9146685</v>
      </c>
      <c r="AE5" s="732"/>
      <c r="AF5" s="732"/>
      <c r="AG5" s="732"/>
      <c r="AH5" s="732"/>
      <c r="AI5" s="732"/>
      <c r="AJ5" s="732"/>
      <c r="AK5" s="732"/>
      <c r="AL5" s="719">
        <v>52.5</v>
      </c>
      <c r="AM5" s="688"/>
      <c r="AN5" s="688"/>
      <c r="AO5" s="720"/>
      <c r="AP5" s="707" t="s">
        <v>208</v>
      </c>
      <c r="AQ5" s="708"/>
      <c r="AR5" s="708"/>
      <c r="AS5" s="708"/>
      <c r="AT5" s="708"/>
      <c r="AU5" s="708"/>
      <c r="AV5" s="708"/>
      <c r="AW5" s="708"/>
      <c r="AX5" s="708"/>
      <c r="AY5" s="708"/>
      <c r="AZ5" s="708"/>
      <c r="BA5" s="708"/>
      <c r="BB5" s="708"/>
      <c r="BC5" s="708"/>
      <c r="BD5" s="708"/>
      <c r="BE5" s="708"/>
      <c r="BF5" s="709"/>
      <c r="BG5" s="620">
        <v>9146685</v>
      </c>
      <c r="BH5" s="621"/>
      <c r="BI5" s="621"/>
      <c r="BJ5" s="621"/>
      <c r="BK5" s="621"/>
      <c r="BL5" s="621"/>
      <c r="BM5" s="621"/>
      <c r="BN5" s="622"/>
      <c r="BO5" s="673">
        <v>100</v>
      </c>
      <c r="BP5" s="673"/>
      <c r="BQ5" s="673"/>
      <c r="BR5" s="673"/>
      <c r="BS5" s="674">
        <v>81297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367228</v>
      </c>
      <c r="S6" s="621"/>
      <c r="T6" s="621"/>
      <c r="U6" s="621"/>
      <c r="V6" s="621"/>
      <c r="W6" s="621"/>
      <c r="X6" s="621"/>
      <c r="Y6" s="622"/>
      <c r="Z6" s="673">
        <v>1.2</v>
      </c>
      <c r="AA6" s="673"/>
      <c r="AB6" s="673"/>
      <c r="AC6" s="673"/>
      <c r="AD6" s="674">
        <v>367228</v>
      </c>
      <c r="AE6" s="674"/>
      <c r="AF6" s="674"/>
      <c r="AG6" s="674"/>
      <c r="AH6" s="674"/>
      <c r="AI6" s="674"/>
      <c r="AJ6" s="674"/>
      <c r="AK6" s="674"/>
      <c r="AL6" s="643">
        <v>2.1</v>
      </c>
      <c r="AM6" s="675"/>
      <c r="AN6" s="675"/>
      <c r="AO6" s="676"/>
      <c r="AP6" s="617" t="s">
        <v>213</v>
      </c>
      <c r="AQ6" s="618"/>
      <c r="AR6" s="618"/>
      <c r="AS6" s="618"/>
      <c r="AT6" s="618"/>
      <c r="AU6" s="618"/>
      <c r="AV6" s="618"/>
      <c r="AW6" s="618"/>
      <c r="AX6" s="618"/>
      <c r="AY6" s="618"/>
      <c r="AZ6" s="618"/>
      <c r="BA6" s="618"/>
      <c r="BB6" s="618"/>
      <c r="BC6" s="618"/>
      <c r="BD6" s="618"/>
      <c r="BE6" s="618"/>
      <c r="BF6" s="619"/>
      <c r="BG6" s="620">
        <v>9146685</v>
      </c>
      <c r="BH6" s="621"/>
      <c r="BI6" s="621"/>
      <c r="BJ6" s="621"/>
      <c r="BK6" s="621"/>
      <c r="BL6" s="621"/>
      <c r="BM6" s="621"/>
      <c r="BN6" s="622"/>
      <c r="BO6" s="673">
        <v>100</v>
      </c>
      <c r="BP6" s="673"/>
      <c r="BQ6" s="673"/>
      <c r="BR6" s="673"/>
      <c r="BS6" s="674">
        <v>81297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258273</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258273</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6964</v>
      </c>
      <c r="S7" s="621"/>
      <c r="T7" s="621"/>
      <c r="U7" s="621"/>
      <c r="V7" s="621"/>
      <c r="W7" s="621"/>
      <c r="X7" s="621"/>
      <c r="Y7" s="622"/>
      <c r="Z7" s="673">
        <v>0</v>
      </c>
      <c r="AA7" s="673"/>
      <c r="AB7" s="673"/>
      <c r="AC7" s="673"/>
      <c r="AD7" s="674">
        <v>6964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3962141</v>
      </c>
      <c r="BH7" s="621"/>
      <c r="BI7" s="621"/>
      <c r="BJ7" s="621"/>
      <c r="BK7" s="621"/>
      <c r="BL7" s="621"/>
      <c r="BM7" s="621"/>
      <c r="BN7" s="622"/>
      <c r="BO7" s="673">
        <v>43.3</v>
      </c>
      <c r="BP7" s="673"/>
      <c r="BQ7" s="673"/>
      <c r="BR7" s="673"/>
      <c r="BS7" s="674">
        <v>81297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4166146</v>
      </c>
      <c r="CS7" s="621"/>
      <c r="CT7" s="621"/>
      <c r="CU7" s="621"/>
      <c r="CV7" s="621"/>
      <c r="CW7" s="621"/>
      <c r="CX7" s="621"/>
      <c r="CY7" s="622"/>
      <c r="CZ7" s="673">
        <v>13.5</v>
      </c>
      <c r="DA7" s="673"/>
      <c r="DB7" s="673"/>
      <c r="DC7" s="673"/>
      <c r="DD7" s="626">
        <v>849931</v>
      </c>
      <c r="DE7" s="621"/>
      <c r="DF7" s="621"/>
      <c r="DG7" s="621"/>
      <c r="DH7" s="621"/>
      <c r="DI7" s="621"/>
      <c r="DJ7" s="621"/>
      <c r="DK7" s="621"/>
      <c r="DL7" s="621"/>
      <c r="DM7" s="621"/>
      <c r="DN7" s="621"/>
      <c r="DO7" s="621"/>
      <c r="DP7" s="622"/>
      <c r="DQ7" s="626">
        <v>2960645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27456</v>
      </c>
      <c r="S8" s="621"/>
      <c r="T8" s="621"/>
      <c r="U8" s="621"/>
      <c r="V8" s="621"/>
      <c r="W8" s="621"/>
      <c r="X8" s="621"/>
      <c r="Y8" s="622"/>
      <c r="Z8" s="673">
        <v>0.1</v>
      </c>
      <c r="AA8" s="673"/>
      <c r="AB8" s="673"/>
      <c r="AC8" s="673"/>
      <c r="AD8" s="674">
        <v>27456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131290</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10549120</v>
      </c>
      <c r="CS8" s="621"/>
      <c r="CT8" s="621"/>
      <c r="CU8" s="621"/>
      <c r="CV8" s="621"/>
      <c r="CW8" s="621"/>
      <c r="CX8" s="621"/>
      <c r="CY8" s="622"/>
      <c r="CZ8" s="673">
        <v>34.299999999999997</v>
      </c>
      <c r="DA8" s="673"/>
      <c r="DB8" s="673"/>
      <c r="DC8" s="673"/>
      <c r="DD8" s="626">
        <v>649437</v>
      </c>
      <c r="DE8" s="621"/>
      <c r="DF8" s="621"/>
      <c r="DG8" s="621"/>
      <c r="DH8" s="621"/>
      <c r="DI8" s="621"/>
      <c r="DJ8" s="621"/>
      <c r="DK8" s="621"/>
      <c r="DL8" s="621"/>
      <c r="DM8" s="621"/>
      <c r="DN8" s="621"/>
      <c r="DO8" s="621"/>
      <c r="DP8" s="622"/>
      <c r="DQ8" s="626">
        <v>4812692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16118</v>
      </c>
      <c r="S9" s="621"/>
      <c r="T9" s="621"/>
      <c r="U9" s="621"/>
      <c r="V9" s="621"/>
      <c r="W9" s="621"/>
      <c r="X9" s="621"/>
      <c r="Y9" s="622"/>
      <c r="Z9" s="673">
        <v>0.1</v>
      </c>
      <c r="AA9" s="673"/>
      <c r="AB9" s="673"/>
      <c r="AC9" s="673"/>
      <c r="AD9" s="674">
        <v>16118</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3241003</v>
      </c>
      <c r="BH9" s="621"/>
      <c r="BI9" s="621"/>
      <c r="BJ9" s="621"/>
      <c r="BK9" s="621"/>
      <c r="BL9" s="621"/>
      <c r="BM9" s="621"/>
      <c r="BN9" s="622"/>
      <c r="BO9" s="673">
        <v>35.4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2887622</v>
      </c>
      <c r="CS9" s="621"/>
      <c r="CT9" s="621"/>
      <c r="CU9" s="621"/>
      <c r="CV9" s="621"/>
      <c r="CW9" s="621"/>
      <c r="CX9" s="621"/>
      <c r="CY9" s="622"/>
      <c r="CZ9" s="673">
        <v>9.4</v>
      </c>
      <c r="DA9" s="673"/>
      <c r="DB9" s="673"/>
      <c r="DC9" s="673"/>
      <c r="DD9" s="626">
        <v>679118</v>
      </c>
      <c r="DE9" s="621"/>
      <c r="DF9" s="621"/>
      <c r="DG9" s="621"/>
      <c r="DH9" s="621"/>
      <c r="DI9" s="621"/>
      <c r="DJ9" s="621"/>
      <c r="DK9" s="621"/>
      <c r="DL9" s="621"/>
      <c r="DM9" s="621"/>
      <c r="DN9" s="621"/>
      <c r="DO9" s="621"/>
      <c r="DP9" s="622"/>
      <c r="DQ9" s="626">
        <v>1834536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1178297</v>
      </c>
      <c r="S10" s="621"/>
      <c r="T10" s="621"/>
      <c r="U10" s="621"/>
      <c r="V10" s="621"/>
      <c r="W10" s="621"/>
      <c r="X10" s="621"/>
      <c r="Y10" s="622"/>
      <c r="Z10" s="673">
        <v>3.7</v>
      </c>
      <c r="AA10" s="673"/>
      <c r="AB10" s="673"/>
      <c r="AC10" s="673"/>
      <c r="AD10" s="674">
        <v>1178297</v>
      </c>
      <c r="AE10" s="674"/>
      <c r="AF10" s="674"/>
      <c r="AG10" s="674"/>
      <c r="AH10" s="674"/>
      <c r="AI10" s="674"/>
      <c r="AJ10" s="674"/>
      <c r="AK10" s="674"/>
      <c r="AL10" s="643">
        <v>6.8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180852</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200559</v>
      </c>
      <c r="S11" s="621"/>
      <c r="T11" s="621"/>
      <c r="U11" s="621"/>
      <c r="V11" s="621"/>
      <c r="W11" s="621"/>
      <c r="X11" s="621"/>
      <c r="Y11" s="622"/>
      <c r="Z11" s="673">
        <v>0.6</v>
      </c>
      <c r="AA11" s="673"/>
      <c r="AB11" s="673"/>
      <c r="AC11" s="673"/>
      <c r="AD11" s="674">
        <v>200559</v>
      </c>
      <c r="AE11" s="674"/>
      <c r="AF11" s="674"/>
      <c r="AG11" s="674"/>
      <c r="AH11" s="674"/>
      <c r="AI11" s="674"/>
      <c r="AJ11" s="674"/>
      <c r="AK11" s="674"/>
      <c r="AL11" s="643">
        <v>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408996</v>
      </c>
      <c r="BH11" s="621"/>
      <c r="BI11" s="621"/>
      <c r="BJ11" s="621"/>
      <c r="BK11" s="621"/>
      <c r="BL11" s="621"/>
      <c r="BM11" s="621"/>
      <c r="BN11" s="622"/>
      <c r="BO11" s="673">
        <v>4.5</v>
      </c>
      <c r="BP11" s="673"/>
      <c r="BQ11" s="673"/>
      <c r="BR11" s="673"/>
      <c r="BS11" s="626">
        <v>81297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1046840</v>
      </c>
      <c r="CS11" s="621"/>
      <c r="CT11" s="621"/>
      <c r="CU11" s="621"/>
      <c r="CV11" s="621"/>
      <c r="CW11" s="621"/>
      <c r="CX11" s="621"/>
      <c r="CY11" s="622"/>
      <c r="CZ11" s="673">
        <v>3.4</v>
      </c>
      <c r="DA11" s="673"/>
      <c r="DB11" s="673"/>
      <c r="DC11" s="673"/>
      <c r="DD11" s="626">
        <v>158929</v>
      </c>
      <c r="DE11" s="621"/>
      <c r="DF11" s="621"/>
      <c r="DG11" s="621"/>
      <c r="DH11" s="621"/>
      <c r="DI11" s="621"/>
      <c r="DJ11" s="621"/>
      <c r="DK11" s="621"/>
      <c r="DL11" s="621"/>
      <c r="DM11" s="621"/>
      <c r="DN11" s="621"/>
      <c r="DO11" s="621"/>
      <c r="DP11" s="622"/>
      <c r="DQ11" s="626">
        <v>795274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4436223</v>
      </c>
      <c r="BH12" s="621"/>
      <c r="BI12" s="621"/>
      <c r="BJ12" s="621"/>
      <c r="BK12" s="621"/>
      <c r="BL12" s="621"/>
      <c r="BM12" s="621"/>
      <c r="BN12" s="622"/>
      <c r="BO12" s="673">
        <v>48.5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640114</v>
      </c>
      <c r="CS12" s="621"/>
      <c r="CT12" s="621"/>
      <c r="CU12" s="621"/>
      <c r="CV12" s="621"/>
      <c r="CW12" s="621"/>
      <c r="CX12" s="621"/>
      <c r="CY12" s="622"/>
      <c r="CZ12" s="673">
        <v>2.1</v>
      </c>
      <c r="DA12" s="673"/>
      <c r="DB12" s="673"/>
      <c r="DC12" s="673"/>
      <c r="DD12" s="626">
        <v>176889</v>
      </c>
      <c r="DE12" s="621"/>
      <c r="DF12" s="621"/>
      <c r="DG12" s="621"/>
      <c r="DH12" s="621"/>
      <c r="DI12" s="621"/>
      <c r="DJ12" s="621"/>
      <c r="DK12" s="621"/>
      <c r="DL12" s="621"/>
      <c r="DM12" s="621"/>
      <c r="DN12" s="621"/>
      <c r="DO12" s="621"/>
      <c r="DP12" s="622"/>
      <c r="DQ12" s="626">
        <v>406259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68188</v>
      </c>
      <c r="S13" s="621"/>
      <c r="T13" s="621"/>
      <c r="U13" s="621"/>
      <c r="V13" s="621"/>
      <c r="W13" s="621"/>
      <c r="X13" s="621"/>
      <c r="Y13" s="622"/>
      <c r="Z13" s="673">
        <v>0.2</v>
      </c>
      <c r="AA13" s="673"/>
      <c r="AB13" s="673"/>
      <c r="AC13" s="673"/>
      <c r="AD13" s="674">
        <v>68188</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4417043</v>
      </c>
      <c r="BH13" s="621"/>
      <c r="BI13" s="621"/>
      <c r="BJ13" s="621"/>
      <c r="BK13" s="621"/>
      <c r="BL13" s="621"/>
      <c r="BM13" s="621"/>
      <c r="BN13" s="622"/>
      <c r="BO13" s="673">
        <v>48.3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2916199</v>
      </c>
      <c r="CS13" s="621"/>
      <c r="CT13" s="621"/>
      <c r="CU13" s="621"/>
      <c r="CV13" s="621"/>
      <c r="CW13" s="621"/>
      <c r="CX13" s="621"/>
      <c r="CY13" s="622"/>
      <c r="CZ13" s="673">
        <v>9.5</v>
      </c>
      <c r="DA13" s="673"/>
      <c r="DB13" s="673"/>
      <c r="DC13" s="673"/>
      <c r="DD13" s="626">
        <v>1326077</v>
      </c>
      <c r="DE13" s="621"/>
      <c r="DF13" s="621"/>
      <c r="DG13" s="621"/>
      <c r="DH13" s="621"/>
      <c r="DI13" s="621"/>
      <c r="DJ13" s="621"/>
      <c r="DK13" s="621"/>
      <c r="DL13" s="621"/>
      <c r="DM13" s="621"/>
      <c r="DN13" s="621"/>
      <c r="DO13" s="621"/>
      <c r="DP13" s="622"/>
      <c r="DQ13" s="626">
        <v>1871441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207344</v>
      </c>
      <c r="BH14" s="621"/>
      <c r="BI14" s="621"/>
      <c r="BJ14" s="621"/>
      <c r="BK14" s="621"/>
      <c r="BL14" s="621"/>
      <c r="BM14" s="621"/>
      <c r="BN14" s="622"/>
      <c r="BO14" s="673">
        <v>2.2999999999999998</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1247451</v>
      </c>
      <c r="CS14" s="621"/>
      <c r="CT14" s="621"/>
      <c r="CU14" s="621"/>
      <c r="CV14" s="621"/>
      <c r="CW14" s="621"/>
      <c r="CX14" s="621"/>
      <c r="CY14" s="622"/>
      <c r="CZ14" s="673">
        <v>4.0999999999999996</v>
      </c>
      <c r="DA14" s="673"/>
      <c r="DB14" s="673"/>
      <c r="DC14" s="673"/>
      <c r="DD14" s="626">
        <v>105703</v>
      </c>
      <c r="DE14" s="621"/>
      <c r="DF14" s="621"/>
      <c r="DG14" s="621"/>
      <c r="DH14" s="621"/>
      <c r="DI14" s="621"/>
      <c r="DJ14" s="621"/>
      <c r="DK14" s="621"/>
      <c r="DL14" s="621"/>
      <c r="DM14" s="621"/>
      <c r="DN14" s="621"/>
      <c r="DO14" s="621"/>
      <c r="DP14" s="622"/>
      <c r="DQ14" s="626">
        <v>1120099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35864</v>
      </c>
      <c r="S15" s="621"/>
      <c r="T15" s="621"/>
      <c r="U15" s="621"/>
      <c r="V15" s="621"/>
      <c r="W15" s="621"/>
      <c r="X15" s="621"/>
      <c r="Y15" s="622"/>
      <c r="Z15" s="673">
        <v>0.1</v>
      </c>
      <c r="AA15" s="673"/>
      <c r="AB15" s="673"/>
      <c r="AC15" s="673"/>
      <c r="AD15" s="674">
        <v>35864</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540977</v>
      </c>
      <c r="BH15" s="621"/>
      <c r="BI15" s="621"/>
      <c r="BJ15" s="621"/>
      <c r="BK15" s="621"/>
      <c r="BL15" s="621"/>
      <c r="BM15" s="621"/>
      <c r="BN15" s="622"/>
      <c r="BO15" s="673">
        <v>5.9</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3735891</v>
      </c>
      <c r="CS15" s="621"/>
      <c r="CT15" s="621"/>
      <c r="CU15" s="621"/>
      <c r="CV15" s="621"/>
      <c r="CW15" s="621"/>
      <c r="CX15" s="621"/>
      <c r="CY15" s="622"/>
      <c r="CZ15" s="673">
        <v>12.1</v>
      </c>
      <c r="DA15" s="673"/>
      <c r="DB15" s="673"/>
      <c r="DC15" s="673"/>
      <c r="DD15" s="626">
        <v>935453</v>
      </c>
      <c r="DE15" s="621"/>
      <c r="DF15" s="621"/>
      <c r="DG15" s="621"/>
      <c r="DH15" s="621"/>
      <c r="DI15" s="621"/>
      <c r="DJ15" s="621"/>
      <c r="DK15" s="621"/>
      <c r="DL15" s="621"/>
      <c r="DM15" s="621"/>
      <c r="DN15" s="621"/>
      <c r="DO15" s="621"/>
      <c r="DP15" s="622"/>
      <c r="DQ15" s="626">
        <v>2378775</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6892644</v>
      </c>
      <c r="S16" s="621"/>
      <c r="T16" s="621"/>
      <c r="U16" s="621"/>
      <c r="V16" s="621"/>
      <c r="W16" s="621"/>
      <c r="X16" s="621"/>
      <c r="Y16" s="622"/>
      <c r="Z16" s="673">
        <v>21.8</v>
      </c>
      <c r="AA16" s="673"/>
      <c r="AB16" s="673"/>
      <c r="AC16" s="673"/>
      <c r="AD16" s="674">
        <v>6259552</v>
      </c>
      <c r="AE16" s="674"/>
      <c r="AF16" s="674"/>
      <c r="AG16" s="674"/>
      <c r="AH16" s="674"/>
      <c r="AI16" s="674"/>
      <c r="AJ16" s="674"/>
      <c r="AK16" s="674"/>
      <c r="AL16" s="643">
        <v>35.9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6259552</v>
      </c>
      <c r="S17" s="621"/>
      <c r="T17" s="621"/>
      <c r="U17" s="621"/>
      <c r="V17" s="621"/>
      <c r="W17" s="621"/>
      <c r="X17" s="621"/>
      <c r="Y17" s="622"/>
      <c r="Z17" s="673">
        <v>19.8</v>
      </c>
      <c r="AA17" s="673"/>
      <c r="AB17" s="673"/>
      <c r="AC17" s="673"/>
      <c r="AD17" s="674">
        <v>6259552</v>
      </c>
      <c r="AE17" s="674"/>
      <c r="AF17" s="674"/>
      <c r="AG17" s="674"/>
      <c r="AH17" s="674"/>
      <c r="AI17" s="674"/>
      <c r="AJ17" s="674"/>
      <c r="AK17" s="674"/>
      <c r="AL17" s="643">
        <v>35.9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3318045</v>
      </c>
      <c r="CS17" s="621"/>
      <c r="CT17" s="621"/>
      <c r="CU17" s="621"/>
      <c r="CV17" s="621"/>
      <c r="CW17" s="621"/>
      <c r="CX17" s="621"/>
      <c r="CY17" s="622"/>
      <c r="CZ17" s="673">
        <v>10.8</v>
      </c>
      <c r="DA17" s="673"/>
      <c r="DB17" s="673"/>
      <c r="DC17" s="673"/>
      <c r="DD17" s="626" t="s">
        <v>111</v>
      </c>
      <c r="DE17" s="621"/>
      <c r="DF17" s="621"/>
      <c r="DG17" s="621"/>
      <c r="DH17" s="621"/>
      <c r="DI17" s="621"/>
      <c r="DJ17" s="621"/>
      <c r="DK17" s="621"/>
      <c r="DL17" s="621"/>
      <c r="DM17" s="621"/>
      <c r="DN17" s="621"/>
      <c r="DO17" s="621"/>
      <c r="DP17" s="622"/>
      <c r="DQ17" s="626">
        <v>3263289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629707</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3385</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17940003</v>
      </c>
      <c r="S20" s="621"/>
      <c r="T20" s="621"/>
      <c r="U20" s="621"/>
      <c r="V20" s="621"/>
      <c r="W20" s="621"/>
      <c r="X20" s="621"/>
      <c r="Y20" s="622"/>
      <c r="Z20" s="673">
        <v>56.8</v>
      </c>
      <c r="AA20" s="673"/>
      <c r="AB20" s="673"/>
      <c r="AC20" s="673"/>
      <c r="AD20" s="674">
        <v>17306911</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30765701</v>
      </c>
      <c r="CS20" s="621"/>
      <c r="CT20" s="621"/>
      <c r="CU20" s="621"/>
      <c r="CV20" s="621"/>
      <c r="CW20" s="621"/>
      <c r="CX20" s="621"/>
      <c r="CY20" s="622"/>
      <c r="CZ20" s="673">
        <v>100</v>
      </c>
      <c r="DA20" s="673"/>
      <c r="DB20" s="673"/>
      <c r="DC20" s="673"/>
      <c r="DD20" s="626">
        <v>4881537</v>
      </c>
      <c r="DE20" s="621"/>
      <c r="DF20" s="621"/>
      <c r="DG20" s="621"/>
      <c r="DH20" s="621"/>
      <c r="DI20" s="621"/>
      <c r="DJ20" s="621"/>
      <c r="DK20" s="621"/>
      <c r="DL20" s="621"/>
      <c r="DM20" s="621"/>
      <c r="DN20" s="621"/>
      <c r="DO20" s="621"/>
      <c r="DP20" s="622"/>
      <c r="DQ20" s="626">
        <v>19701283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9382</v>
      </c>
      <c r="S21" s="621"/>
      <c r="T21" s="621"/>
      <c r="U21" s="621"/>
      <c r="V21" s="621"/>
      <c r="W21" s="621"/>
      <c r="X21" s="621"/>
      <c r="Y21" s="622"/>
      <c r="Z21" s="673">
        <v>0</v>
      </c>
      <c r="AA21" s="673"/>
      <c r="AB21" s="673"/>
      <c r="AC21" s="673"/>
      <c r="AD21" s="674">
        <v>9382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173296</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219448</v>
      </c>
      <c r="S23" s="621"/>
      <c r="T23" s="621"/>
      <c r="U23" s="621"/>
      <c r="V23" s="621"/>
      <c r="W23" s="621"/>
      <c r="X23" s="621"/>
      <c r="Y23" s="622"/>
      <c r="Z23" s="673">
        <v>0.7</v>
      </c>
      <c r="AA23" s="673"/>
      <c r="AB23" s="673"/>
      <c r="AC23" s="673"/>
      <c r="AD23" s="674">
        <v>24069</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145596</v>
      </c>
      <c r="S24" s="621"/>
      <c r="T24" s="621"/>
      <c r="U24" s="621"/>
      <c r="V24" s="621"/>
      <c r="W24" s="621"/>
      <c r="X24" s="621"/>
      <c r="Y24" s="622"/>
      <c r="Z24" s="673">
        <v>0.5</v>
      </c>
      <c r="AA24" s="673"/>
      <c r="AB24" s="673"/>
      <c r="AC24" s="673"/>
      <c r="AD24" s="674">
        <v>2669</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14580179</v>
      </c>
      <c r="CS24" s="671"/>
      <c r="CT24" s="671"/>
      <c r="CU24" s="671"/>
      <c r="CV24" s="671"/>
      <c r="CW24" s="671"/>
      <c r="CX24" s="671"/>
      <c r="CY24" s="718"/>
      <c r="CZ24" s="722">
        <v>47.4</v>
      </c>
      <c r="DA24" s="723"/>
      <c r="DB24" s="723"/>
      <c r="DC24" s="724"/>
      <c r="DD24" s="717">
        <v>10053801</v>
      </c>
      <c r="DE24" s="671"/>
      <c r="DF24" s="671"/>
      <c r="DG24" s="671"/>
      <c r="DH24" s="671"/>
      <c r="DI24" s="671"/>
      <c r="DJ24" s="671"/>
      <c r="DK24" s="718"/>
      <c r="DL24" s="717">
        <v>9517278</v>
      </c>
      <c r="DM24" s="671"/>
      <c r="DN24" s="671"/>
      <c r="DO24" s="671"/>
      <c r="DP24" s="671"/>
      <c r="DQ24" s="671"/>
      <c r="DR24" s="671"/>
      <c r="DS24" s="671"/>
      <c r="DT24" s="671"/>
      <c r="DU24" s="671"/>
      <c r="DV24" s="718"/>
      <c r="DW24" s="719">
        <v>51.2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4502625</v>
      </c>
      <c r="S25" s="621"/>
      <c r="T25" s="621"/>
      <c r="U25" s="621"/>
      <c r="V25" s="621"/>
      <c r="W25" s="621"/>
      <c r="X25" s="621"/>
      <c r="Y25" s="622"/>
      <c r="Z25" s="673">
        <v>14.3</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5301107</v>
      </c>
      <c r="CS25" s="639"/>
      <c r="CT25" s="639"/>
      <c r="CU25" s="639"/>
      <c r="CV25" s="639"/>
      <c r="CW25" s="639"/>
      <c r="CX25" s="639"/>
      <c r="CY25" s="640"/>
      <c r="CZ25" s="623">
        <v>17.2</v>
      </c>
      <c r="DA25" s="641"/>
      <c r="DB25" s="641"/>
      <c r="DC25" s="642"/>
      <c r="DD25" s="626">
        <v>4966889</v>
      </c>
      <c r="DE25" s="639"/>
      <c r="DF25" s="639"/>
      <c r="DG25" s="639"/>
      <c r="DH25" s="639"/>
      <c r="DI25" s="639"/>
      <c r="DJ25" s="639"/>
      <c r="DK25" s="640"/>
      <c r="DL25" s="626">
        <v>4777654</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3597863</v>
      </c>
      <c r="CS26" s="621"/>
      <c r="CT26" s="621"/>
      <c r="CU26" s="621"/>
      <c r="CV26" s="621"/>
      <c r="CW26" s="621"/>
      <c r="CX26" s="621"/>
      <c r="CY26" s="622"/>
      <c r="CZ26" s="623">
        <v>11.7</v>
      </c>
      <c r="DA26" s="641"/>
      <c r="DB26" s="641"/>
      <c r="DC26" s="642"/>
      <c r="DD26" s="626">
        <v>3303723</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2141595</v>
      </c>
      <c r="S27" s="621"/>
      <c r="T27" s="621"/>
      <c r="U27" s="621"/>
      <c r="V27" s="621"/>
      <c r="W27" s="621"/>
      <c r="X27" s="621"/>
      <c r="Y27" s="622"/>
      <c r="Z27" s="673">
        <v>6.8</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9146685</v>
      </c>
      <c r="BH27" s="621"/>
      <c r="BI27" s="621"/>
      <c r="BJ27" s="621"/>
      <c r="BK27" s="621"/>
      <c r="BL27" s="621"/>
      <c r="BM27" s="621"/>
      <c r="BN27" s="622"/>
      <c r="BO27" s="673">
        <v>100</v>
      </c>
      <c r="BP27" s="673"/>
      <c r="BQ27" s="673"/>
      <c r="BR27" s="673"/>
      <c r="BS27" s="626">
        <v>81297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5961027</v>
      </c>
      <c r="CS27" s="639"/>
      <c r="CT27" s="639"/>
      <c r="CU27" s="639"/>
      <c r="CV27" s="639"/>
      <c r="CW27" s="639"/>
      <c r="CX27" s="639"/>
      <c r="CY27" s="640"/>
      <c r="CZ27" s="623">
        <v>19.399999999999999</v>
      </c>
      <c r="DA27" s="641"/>
      <c r="DB27" s="641"/>
      <c r="DC27" s="642"/>
      <c r="DD27" s="626">
        <v>1823623</v>
      </c>
      <c r="DE27" s="639"/>
      <c r="DF27" s="639"/>
      <c r="DG27" s="639"/>
      <c r="DH27" s="639"/>
      <c r="DI27" s="639"/>
      <c r="DJ27" s="639"/>
      <c r="DK27" s="640"/>
      <c r="DL27" s="626">
        <v>1822159</v>
      </c>
      <c r="DM27" s="639"/>
      <c r="DN27" s="639"/>
      <c r="DO27" s="639"/>
      <c r="DP27" s="639"/>
      <c r="DQ27" s="639"/>
      <c r="DR27" s="639"/>
      <c r="DS27" s="639"/>
      <c r="DT27" s="639"/>
      <c r="DU27" s="639"/>
      <c r="DV27" s="640"/>
      <c r="DW27" s="643">
        <v>9.8000000000000007</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72924</v>
      </c>
      <c r="S28" s="621"/>
      <c r="T28" s="621"/>
      <c r="U28" s="621"/>
      <c r="V28" s="621"/>
      <c r="W28" s="621"/>
      <c r="X28" s="621"/>
      <c r="Y28" s="622"/>
      <c r="Z28" s="673">
        <v>0.2</v>
      </c>
      <c r="AA28" s="673"/>
      <c r="AB28" s="673"/>
      <c r="AC28" s="673"/>
      <c r="AD28" s="674">
        <v>50612</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3318045</v>
      </c>
      <c r="CS28" s="621"/>
      <c r="CT28" s="621"/>
      <c r="CU28" s="621"/>
      <c r="CV28" s="621"/>
      <c r="CW28" s="621"/>
      <c r="CX28" s="621"/>
      <c r="CY28" s="622"/>
      <c r="CZ28" s="623">
        <v>10.8</v>
      </c>
      <c r="DA28" s="641"/>
      <c r="DB28" s="641"/>
      <c r="DC28" s="642"/>
      <c r="DD28" s="626">
        <v>3263289</v>
      </c>
      <c r="DE28" s="621"/>
      <c r="DF28" s="621"/>
      <c r="DG28" s="621"/>
      <c r="DH28" s="621"/>
      <c r="DI28" s="621"/>
      <c r="DJ28" s="621"/>
      <c r="DK28" s="622"/>
      <c r="DL28" s="626">
        <v>2917465</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25231</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3318045</v>
      </c>
      <c r="CS29" s="639"/>
      <c r="CT29" s="639"/>
      <c r="CU29" s="639"/>
      <c r="CV29" s="639"/>
      <c r="CW29" s="639"/>
      <c r="CX29" s="639"/>
      <c r="CY29" s="640"/>
      <c r="CZ29" s="623">
        <v>10.8</v>
      </c>
      <c r="DA29" s="641"/>
      <c r="DB29" s="641"/>
      <c r="DC29" s="642"/>
      <c r="DD29" s="626">
        <v>3263289</v>
      </c>
      <c r="DE29" s="639"/>
      <c r="DF29" s="639"/>
      <c r="DG29" s="639"/>
      <c r="DH29" s="639"/>
      <c r="DI29" s="639"/>
      <c r="DJ29" s="639"/>
      <c r="DK29" s="640"/>
      <c r="DL29" s="626">
        <v>2917465</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916951</v>
      </c>
      <c r="S30" s="621"/>
      <c r="T30" s="621"/>
      <c r="U30" s="621"/>
      <c r="V30" s="621"/>
      <c r="W30" s="621"/>
      <c r="X30" s="621"/>
      <c r="Y30" s="622"/>
      <c r="Z30" s="673">
        <v>2.9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98.5</v>
      </c>
      <c r="BH30" s="687"/>
      <c r="BI30" s="687"/>
      <c r="BJ30" s="687"/>
      <c r="BK30" s="687"/>
      <c r="BL30" s="687"/>
      <c r="BM30" s="688">
        <v>93.2</v>
      </c>
      <c r="BN30" s="687"/>
      <c r="BO30" s="687"/>
      <c r="BP30" s="687"/>
      <c r="BQ30" s="689"/>
      <c r="BR30" s="686">
        <v>98.1</v>
      </c>
      <c r="BS30" s="687"/>
      <c r="BT30" s="687"/>
      <c r="BU30" s="687"/>
      <c r="BV30" s="687"/>
      <c r="BW30" s="687"/>
      <c r="BX30" s="688">
        <v>91.7</v>
      </c>
      <c r="BY30" s="687"/>
      <c r="BZ30" s="687"/>
      <c r="CA30" s="687"/>
      <c r="CB30" s="689"/>
      <c r="CD30" s="692"/>
      <c r="CE30" s="693"/>
      <c r="CF30" s="657" t="s">
        <v>291</v>
      </c>
      <c r="CG30" s="654"/>
      <c r="CH30" s="654"/>
      <c r="CI30" s="654"/>
      <c r="CJ30" s="654"/>
      <c r="CK30" s="654"/>
      <c r="CL30" s="654"/>
      <c r="CM30" s="654"/>
      <c r="CN30" s="654"/>
      <c r="CO30" s="654"/>
      <c r="CP30" s="654"/>
      <c r="CQ30" s="655"/>
      <c r="CR30" s="620">
        <v>3057780</v>
      </c>
      <c r="CS30" s="621"/>
      <c r="CT30" s="621"/>
      <c r="CU30" s="621"/>
      <c r="CV30" s="621"/>
      <c r="CW30" s="621"/>
      <c r="CX30" s="621"/>
      <c r="CY30" s="622"/>
      <c r="CZ30" s="623">
        <v>9.9</v>
      </c>
      <c r="DA30" s="641"/>
      <c r="DB30" s="641"/>
      <c r="DC30" s="642"/>
      <c r="DD30" s="626">
        <v>3008297</v>
      </c>
      <c r="DE30" s="621"/>
      <c r="DF30" s="621"/>
      <c r="DG30" s="621"/>
      <c r="DH30" s="621"/>
      <c r="DI30" s="621"/>
      <c r="DJ30" s="621"/>
      <c r="DK30" s="622"/>
      <c r="DL30" s="626">
        <v>2662473</v>
      </c>
      <c r="DM30" s="621"/>
      <c r="DN30" s="621"/>
      <c r="DO30" s="621"/>
      <c r="DP30" s="621"/>
      <c r="DQ30" s="621"/>
      <c r="DR30" s="621"/>
      <c r="DS30" s="621"/>
      <c r="DT30" s="621"/>
      <c r="DU30" s="621"/>
      <c r="DV30" s="622"/>
      <c r="DW30" s="643">
        <v>14.3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931271</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94.3</v>
      </c>
      <c r="BN31" s="685"/>
      <c r="BO31" s="685"/>
      <c r="BP31" s="685"/>
      <c r="BQ31" s="649"/>
      <c r="BR31" s="684">
        <v>98.4</v>
      </c>
      <c r="BS31" s="639"/>
      <c r="BT31" s="639"/>
      <c r="BU31" s="639"/>
      <c r="BV31" s="639"/>
      <c r="BW31" s="639"/>
      <c r="BX31" s="675">
        <v>92.8</v>
      </c>
      <c r="BY31" s="685"/>
      <c r="BZ31" s="685"/>
      <c r="CA31" s="685"/>
      <c r="CB31" s="649"/>
      <c r="CD31" s="692"/>
      <c r="CE31" s="693"/>
      <c r="CF31" s="657" t="s">
        <v>295</v>
      </c>
      <c r="CG31" s="654"/>
      <c r="CH31" s="654"/>
      <c r="CI31" s="654"/>
      <c r="CJ31" s="654"/>
      <c r="CK31" s="654"/>
      <c r="CL31" s="654"/>
      <c r="CM31" s="654"/>
      <c r="CN31" s="654"/>
      <c r="CO31" s="654"/>
      <c r="CP31" s="654"/>
      <c r="CQ31" s="655"/>
      <c r="CR31" s="620">
        <v>260265</v>
      </c>
      <c r="CS31" s="639"/>
      <c r="CT31" s="639"/>
      <c r="CU31" s="639"/>
      <c r="CV31" s="639"/>
      <c r="CW31" s="639"/>
      <c r="CX31" s="639"/>
      <c r="CY31" s="640"/>
      <c r="CZ31" s="623">
        <v>0.8</v>
      </c>
      <c r="DA31" s="641"/>
      <c r="DB31" s="641"/>
      <c r="DC31" s="642"/>
      <c r="DD31" s="626">
        <v>254992</v>
      </c>
      <c r="DE31" s="639"/>
      <c r="DF31" s="639"/>
      <c r="DG31" s="639"/>
      <c r="DH31" s="639"/>
      <c r="DI31" s="639"/>
      <c r="DJ31" s="639"/>
      <c r="DK31" s="640"/>
      <c r="DL31" s="626">
        <v>254992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792937</v>
      </c>
      <c r="S32" s="621"/>
      <c r="T32" s="621"/>
      <c r="U32" s="621"/>
      <c r="V32" s="621"/>
      <c r="W32" s="621"/>
      <c r="X32" s="621"/>
      <c r="Y32" s="622"/>
      <c r="Z32" s="673">
        <v>2.5</v>
      </c>
      <c r="AA32" s="673"/>
      <c r="AB32" s="673"/>
      <c r="AC32" s="673"/>
      <c r="AD32" s="674">
        <v>44686</v>
      </c>
      <c r="AE32" s="674"/>
      <c r="AF32" s="674"/>
      <c r="AG32" s="674"/>
      <c r="AH32" s="674"/>
      <c r="AI32" s="674"/>
      <c r="AJ32" s="674"/>
      <c r="AK32" s="674"/>
      <c r="AL32" s="643">
        <v>0.3</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98.2</v>
      </c>
      <c r="BH32" s="605"/>
      <c r="BI32" s="605"/>
      <c r="BJ32" s="605"/>
      <c r="BK32" s="605"/>
      <c r="BL32" s="605"/>
      <c r="BM32" s="668">
        <v>91.6</v>
      </c>
      <c r="BN32" s="605"/>
      <c r="BO32" s="605"/>
      <c r="BP32" s="605"/>
      <c r="BQ32" s="662"/>
      <c r="BR32" s="683">
        <v>97.6</v>
      </c>
      <c r="BS32" s="605"/>
      <c r="BT32" s="605"/>
      <c r="BU32" s="605"/>
      <c r="BV32" s="605"/>
      <c r="BW32" s="605"/>
      <c r="BX32" s="668">
        <v>89.8</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3706011</v>
      </c>
      <c r="S33" s="621"/>
      <c r="T33" s="621"/>
      <c r="U33" s="621"/>
      <c r="V33" s="621"/>
      <c r="W33" s="621"/>
      <c r="X33" s="621"/>
      <c r="Y33" s="622"/>
      <c r="Z33" s="673">
        <v>11.7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11303985</v>
      </c>
      <c r="CS33" s="639"/>
      <c r="CT33" s="639"/>
      <c r="CU33" s="639"/>
      <c r="CV33" s="639"/>
      <c r="CW33" s="639"/>
      <c r="CX33" s="639"/>
      <c r="CY33" s="640"/>
      <c r="CZ33" s="623">
        <v>36.700000000000003</v>
      </c>
      <c r="DA33" s="641"/>
      <c r="DB33" s="641"/>
      <c r="DC33" s="642"/>
      <c r="DD33" s="626">
        <v>8847527</v>
      </c>
      <c r="DE33" s="639"/>
      <c r="DF33" s="639"/>
      <c r="DG33" s="639"/>
      <c r="DH33" s="639"/>
      <c r="DI33" s="639"/>
      <c r="DJ33" s="639"/>
      <c r="DK33" s="640"/>
      <c r="DL33" s="626">
        <v>7285543</v>
      </c>
      <c r="DM33" s="639"/>
      <c r="DN33" s="639"/>
      <c r="DO33" s="639"/>
      <c r="DP33" s="639"/>
      <c r="DQ33" s="639"/>
      <c r="DR33" s="639"/>
      <c r="DS33" s="639"/>
      <c r="DT33" s="639"/>
      <c r="DU33" s="639"/>
      <c r="DV33" s="640"/>
      <c r="DW33" s="643">
        <v>39.200000000000003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4409534</v>
      </c>
      <c r="CS34" s="621"/>
      <c r="CT34" s="621"/>
      <c r="CU34" s="621"/>
      <c r="CV34" s="621"/>
      <c r="CW34" s="621"/>
      <c r="CX34" s="621"/>
      <c r="CY34" s="622"/>
      <c r="CZ34" s="623">
        <v>14.3</v>
      </c>
      <c r="DA34" s="641"/>
      <c r="DB34" s="641"/>
      <c r="DC34" s="642"/>
      <c r="DD34" s="626">
        <v>3424470</v>
      </c>
      <c r="DE34" s="621"/>
      <c r="DF34" s="621"/>
      <c r="DG34" s="621"/>
      <c r="DH34" s="621"/>
      <c r="DI34" s="621"/>
      <c r="DJ34" s="621"/>
      <c r="DK34" s="622"/>
      <c r="DL34" s="626">
        <v>2888632</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1159211</v>
      </c>
      <c r="S35" s="621"/>
      <c r="T35" s="621"/>
      <c r="U35" s="621"/>
      <c r="V35" s="621"/>
      <c r="W35" s="621"/>
      <c r="X35" s="621"/>
      <c r="Y35" s="622"/>
      <c r="Z35" s="673">
        <v>3.7</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3925415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275486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208871</v>
      </c>
      <c r="CS35" s="639"/>
      <c r="CT35" s="639"/>
      <c r="CU35" s="639"/>
      <c r="CV35" s="639"/>
      <c r="CW35" s="639"/>
      <c r="CX35" s="639"/>
      <c r="CY35" s="640"/>
      <c r="CZ35" s="623">
        <v>0.7</v>
      </c>
      <c r="DA35" s="641"/>
      <c r="DB35" s="641"/>
      <c r="DC35" s="642"/>
      <c r="DD35" s="626">
        <v>199862</v>
      </c>
      <c r="DE35" s="639"/>
      <c r="DF35" s="639"/>
      <c r="DG35" s="639"/>
      <c r="DH35" s="639"/>
      <c r="DI35" s="639"/>
      <c r="DJ35" s="639"/>
      <c r="DK35" s="640"/>
      <c r="DL35" s="626">
        <v>199862</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31577270</v>
      </c>
      <c r="S36" s="661"/>
      <c r="T36" s="661"/>
      <c r="U36" s="661"/>
      <c r="V36" s="661"/>
      <c r="W36" s="661"/>
      <c r="X36" s="661"/>
      <c r="Y36" s="664"/>
      <c r="Z36" s="665">
        <v>100</v>
      </c>
      <c r="AA36" s="665"/>
      <c r="AB36" s="665"/>
      <c r="AC36" s="665"/>
      <c r="AD36" s="666">
        <v>17438329</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1089433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169223</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2344355</v>
      </c>
      <c r="CS36" s="621"/>
      <c r="CT36" s="621"/>
      <c r="CU36" s="621"/>
      <c r="CV36" s="621"/>
      <c r="CW36" s="621"/>
      <c r="CX36" s="621"/>
      <c r="CY36" s="622"/>
      <c r="CZ36" s="623">
        <v>7.6</v>
      </c>
      <c r="DA36" s="641"/>
      <c r="DB36" s="641"/>
      <c r="DC36" s="642"/>
      <c r="DD36" s="626">
        <v>1710363</v>
      </c>
      <c r="DE36" s="621"/>
      <c r="DF36" s="621"/>
      <c r="DG36" s="621"/>
      <c r="DH36" s="621"/>
      <c r="DI36" s="621"/>
      <c r="DJ36" s="621"/>
      <c r="DK36" s="622"/>
      <c r="DL36" s="626">
        <v>1212142</v>
      </c>
      <c r="DM36" s="621"/>
      <c r="DN36" s="621"/>
      <c r="DO36" s="621"/>
      <c r="DP36" s="621"/>
      <c r="DQ36" s="621"/>
      <c r="DR36" s="621"/>
      <c r="DS36" s="621"/>
      <c r="DT36" s="621"/>
      <c r="DU36" s="621"/>
      <c r="DV36" s="622"/>
      <c r="DW36" s="643">
        <v>6.5</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239635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12521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651371</v>
      </c>
      <c r="CS37" s="639"/>
      <c r="CT37" s="639"/>
      <c r="CU37" s="639"/>
      <c r="CV37" s="639"/>
      <c r="CW37" s="639"/>
      <c r="CX37" s="639"/>
      <c r="CY37" s="640"/>
      <c r="CZ37" s="623">
        <v>2.1</v>
      </c>
      <c r="DA37" s="641"/>
      <c r="DB37" s="641"/>
      <c r="DC37" s="642"/>
      <c r="DD37" s="626">
        <v>650861</v>
      </c>
      <c r="DE37" s="639"/>
      <c r="DF37" s="639"/>
      <c r="DG37" s="639"/>
      <c r="DH37" s="639"/>
      <c r="DI37" s="639"/>
      <c r="DJ37" s="639"/>
      <c r="DK37" s="640"/>
      <c r="DL37" s="626">
        <v>587147</v>
      </c>
      <c r="DM37" s="639"/>
      <c r="DN37" s="639"/>
      <c r="DO37" s="639"/>
      <c r="DP37" s="639"/>
      <c r="DQ37" s="639"/>
      <c r="DR37" s="639"/>
      <c r="DS37" s="639"/>
      <c r="DT37" s="639"/>
      <c r="DU37" s="639"/>
      <c r="DV37" s="640"/>
      <c r="DW37" s="643">
        <v>3.2</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122563</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21417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3563217</v>
      </c>
      <c r="CS38" s="621"/>
      <c r="CT38" s="621"/>
      <c r="CU38" s="621"/>
      <c r="CV38" s="621"/>
      <c r="CW38" s="621"/>
      <c r="CX38" s="621"/>
      <c r="CY38" s="622"/>
      <c r="CZ38" s="623">
        <v>11.6</v>
      </c>
      <c r="DA38" s="641"/>
      <c r="DB38" s="641"/>
      <c r="DC38" s="642"/>
      <c r="DD38" s="626">
        <v>3060599</v>
      </c>
      <c r="DE38" s="621"/>
      <c r="DF38" s="621"/>
      <c r="DG38" s="621"/>
      <c r="DH38" s="621"/>
      <c r="DI38" s="621"/>
      <c r="DJ38" s="621"/>
      <c r="DK38" s="622"/>
      <c r="DL38" s="626">
        <v>2961453</v>
      </c>
      <c r="DM38" s="621"/>
      <c r="DN38" s="621"/>
      <c r="DO38" s="621"/>
      <c r="DP38" s="621"/>
      <c r="DQ38" s="621"/>
      <c r="DR38" s="621"/>
      <c r="DS38" s="621"/>
      <c r="DT38" s="621"/>
      <c r="DU38" s="621"/>
      <c r="DV38" s="622"/>
      <c r="DW38" s="643">
        <v>15.9</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9764</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99</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597997</v>
      </c>
      <c r="CS39" s="639"/>
      <c r="CT39" s="639"/>
      <c r="CU39" s="639"/>
      <c r="CV39" s="639"/>
      <c r="CW39" s="639"/>
      <c r="CX39" s="639"/>
      <c r="CY39" s="640"/>
      <c r="CZ39" s="623">
        <v>1.9</v>
      </c>
      <c r="DA39" s="641"/>
      <c r="DB39" s="641"/>
      <c r="DC39" s="642"/>
      <c r="DD39" s="626">
        <v>422056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687768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180011</v>
      </c>
      <c r="CS40" s="621"/>
      <c r="CT40" s="621"/>
      <c r="CU40" s="621"/>
      <c r="CV40" s="621"/>
      <c r="CW40" s="621"/>
      <c r="CX40" s="621"/>
      <c r="CY40" s="622"/>
      <c r="CZ40" s="623">
        <v>0.6</v>
      </c>
      <c r="DA40" s="641"/>
      <c r="DB40" s="641"/>
      <c r="DC40" s="642"/>
      <c r="DD40" s="626">
        <v>30177</v>
      </c>
      <c r="DE40" s="621"/>
      <c r="DF40" s="621"/>
      <c r="DG40" s="621"/>
      <c r="DH40" s="621"/>
      <c r="DI40" s="621"/>
      <c r="DJ40" s="621"/>
      <c r="DK40" s="622"/>
      <c r="DL40" s="626">
        <v>23454</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1776252</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265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4881537</v>
      </c>
      <c r="CS42" s="621"/>
      <c r="CT42" s="621"/>
      <c r="CU42" s="621"/>
      <c r="CV42" s="621"/>
      <c r="CW42" s="621"/>
      <c r="CX42" s="621"/>
      <c r="CY42" s="622"/>
      <c r="CZ42" s="623">
        <v>15.9</v>
      </c>
      <c r="DA42" s="624"/>
      <c r="DB42" s="624"/>
      <c r="DC42" s="625"/>
      <c r="DD42" s="626">
        <v>799955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58046</v>
      </c>
      <c r="CS43" s="639"/>
      <c r="CT43" s="639"/>
      <c r="CU43" s="639"/>
      <c r="CV43" s="639"/>
      <c r="CW43" s="639"/>
      <c r="CX43" s="639"/>
      <c r="CY43" s="640"/>
      <c r="CZ43" s="623">
        <v>0.2</v>
      </c>
      <c r="DA43" s="641"/>
      <c r="DB43" s="641"/>
      <c r="DC43" s="642"/>
      <c r="DD43" s="626">
        <v>58046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4881537</v>
      </c>
      <c r="CS44" s="621"/>
      <c r="CT44" s="621"/>
      <c r="CU44" s="621"/>
      <c r="CV44" s="621"/>
      <c r="CW44" s="621"/>
      <c r="CX44" s="621"/>
      <c r="CY44" s="622"/>
      <c r="CZ44" s="623">
        <v>15.9</v>
      </c>
      <c r="DA44" s="624"/>
      <c r="DB44" s="624"/>
      <c r="DC44" s="625"/>
      <c r="DD44" s="626">
        <v>799955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2300224</v>
      </c>
      <c r="CS45" s="639"/>
      <c r="CT45" s="639"/>
      <c r="CU45" s="639"/>
      <c r="CV45" s="639"/>
      <c r="CW45" s="639"/>
      <c r="CX45" s="639"/>
      <c r="CY45" s="640"/>
      <c r="CZ45" s="623">
        <v>7.5</v>
      </c>
      <c r="DA45" s="641"/>
      <c r="DB45" s="641"/>
      <c r="DC45" s="642"/>
      <c r="DD45" s="626">
        <v>68056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2511563</v>
      </c>
      <c r="CS46" s="621"/>
      <c r="CT46" s="621"/>
      <c r="CU46" s="621"/>
      <c r="CV46" s="621"/>
      <c r="CW46" s="621"/>
      <c r="CX46" s="621"/>
      <c r="CY46" s="622"/>
      <c r="CZ46" s="623">
        <v>8.1999999999999993</v>
      </c>
      <c r="DA46" s="624"/>
      <c r="DB46" s="624"/>
      <c r="DC46" s="625"/>
      <c r="DD46" s="626">
        <v>678149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30765701</v>
      </c>
      <c r="CS49" s="605"/>
      <c r="CT49" s="605"/>
      <c r="CU49" s="605"/>
      <c r="CV49" s="605"/>
      <c r="CW49" s="605"/>
      <c r="CX49" s="605"/>
      <c r="CY49" s="606"/>
      <c r="CZ49" s="607">
        <v>100</v>
      </c>
      <c r="DA49" s="608"/>
      <c r="DB49" s="608"/>
      <c r="DC49" s="609"/>
      <c r="DD49" s="610">
        <v>19701283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343</v>
      </c>
      <c r="DK2" s="1141"/>
      <c r="DL2" s="1141"/>
      <c r="DM2" s="1141"/>
      <c r="DN2" s="1141"/>
      <c r="DO2" s="1142"/>
      <c r="DP2" s="202"/>
      <c r="DQ2" s="1140" t="s">
        <v>344</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345</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3"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8" t="s">
        <v>361</v>
      </c>
      <c r="DH5" s="1129"/>
      <c r="DI5" s="1129"/>
      <c r="DJ5" s="1129"/>
      <c r="DK5" s="1130"/>
      <c r="DL5" s="1128" t="s">
        <v>362</v>
      </c>
      <c r="DM5" s="1129"/>
      <c r="DN5" s="1129"/>
      <c r="DO5" s="1129"/>
      <c r="DP5" s="1130"/>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80" t="s">
        <v>364</v>
      </c>
      <c r="C7" s="1081"/>
      <c r="D7" s="1081"/>
      <c r="E7" s="1081"/>
      <c r="F7" s="1081"/>
      <c r="G7" s="1081"/>
      <c r="H7" s="1081"/>
      <c r="I7" s="1081"/>
      <c r="J7" s="1081"/>
      <c r="K7" s="1081"/>
      <c r="L7" s="1081"/>
      <c r="M7" s="1081"/>
      <c r="N7" s="1081"/>
      <c r="O7" s="1081"/>
      <c r="P7" s="1082"/>
      <c r="Q7" s="1134">
        <v>31601</v>
      </c>
      <c r="R7" s="1135"/>
      <c r="S7" s="1135"/>
      <c r="T7" s="1135"/>
      <c r="U7" s="1135"/>
      <c r="V7" s="1135">
        <v>30789</v>
      </c>
      <c r="W7" s="1135"/>
      <c r="X7" s="1135"/>
      <c r="Y7" s="1135"/>
      <c r="Z7" s="1135"/>
      <c r="AA7" s="1135">
        <f>Q7-V7</f>
        <v>812</v>
      </c>
      <c r="AB7" s="1135"/>
      <c r="AC7" s="1135"/>
      <c r="AD7" s="1135"/>
      <c r="AE7" s="1136"/>
      <c r="AF7" s="1137">
        <v>674</v>
      </c>
      <c r="AG7" s="1138"/>
      <c r="AH7" s="1138"/>
      <c r="AI7" s="1138"/>
      <c r="AJ7" s="1139"/>
      <c r="AK7" s="1121">
        <v>917</v>
      </c>
      <c r="AL7" s="1122"/>
      <c r="AM7" s="1122"/>
      <c r="AN7" s="1122"/>
      <c r="AO7" s="1122"/>
      <c r="AP7" s="1122">
        <v>30500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536</v>
      </c>
      <c r="BT7" s="1126"/>
      <c r="BU7" s="1126"/>
      <c r="BV7" s="1126"/>
      <c r="BW7" s="1126"/>
      <c r="BX7" s="1126"/>
      <c r="BY7" s="1126"/>
      <c r="BZ7" s="1126"/>
      <c r="CA7" s="1126"/>
      <c r="CB7" s="1126"/>
      <c r="CC7" s="1126"/>
      <c r="CD7" s="1126"/>
      <c r="CE7" s="1126"/>
      <c r="CF7" s="1126"/>
      <c r="CG7" s="1127"/>
      <c r="CH7" s="1118">
        <v>-1</v>
      </c>
      <c r="CI7" s="1119"/>
      <c r="CJ7" s="1119"/>
      <c r="CK7" s="1119"/>
      <c r="CL7" s="1120"/>
      <c r="CM7" s="1118">
        <v>367</v>
      </c>
      <c r="CN7" s="1119"/>
      <c r="CO7" s="1119"/>
      <c r="CP7" s="1119"/>
      <c r="CQ7" s="1120"/>
      <c r="CR7" s="1118">
        <v>3</v>
      </c>
      <c r="CS7" s="1119"/>
      <c r="CT7" s="1119"/>
      <c r="CU7" s="1119"/>
      <c r="CV7" s="1120"/>
      <c r="CW7" s="1118" t="s">
        <v>480</v>
      </c>
      <c r="CX7" s="1119"/>
      <c r="CY7" s="1119"/>
      <c r="CZ7" s="1119"/>
      <c r="DA7" s="1120"/>
      <c r="DB7" s="1118" t="s">
        <v>480</v>
      </c>
      <c r="DC7" s="1119"/>
      <c r="DD7" s="1119"/>
      <c r="DE7" s="1119"/>
      <c r="DF7" s="1120"/>
      <c r="DG7" s="1118" t="s">
        <v>480</v>
      </c>
      <c r="DH7" s="1119"/>
      <c r="DI7" s="1119"/>
      <c r="DJ7" s="1119"/>
      <c r="DK7" s="1120"/>
      <c r="DL7" s="1118" t="s">
        <v>480</v>
      </c>
      <c r="DM7" s="1119"/>
      <c r="DN7" s="1119"/>
      <c r="DO7" s="1119"/>
      <c r="DP7" s="1120"/>
      <c r="DQ7" s="1118" t="s">
        <v>480</v>
      </c>
      <c r="DR7" s="1119"/>
      <c r="DS7" s="1119"/>
      <c r="DT7" s="1119"/>
      <c r="DU7" s="1120"/>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537</v>
      </c>
      <c r="BT8" s="1044"/>
      <c r="BU8" s="1044"/>
      <c r="BV8" s="1044"/>
      <c r="BW8" s="1044"/>
      <c r="BX8" s="1044"/>
      <c r="BY8" s="1044"/>
      <c r="BZ8" s="1044"/>
      <c r="CA8" s="1044"/>
      <c r="CB8" s="1044"/>
      <c r="CC8" s="1044"/>
      <c r="CD8" s="1044"/>
      <c r="CE8" s="1044"/>
      <c r="CF8" s="1044"/>
      <c r="CG8" s="1045"/>
      <c r="CH8" s="1018">
        <v>2</v>
      </c>
      <c r="CI8" s="1019"/>
      <c r="CJ8" s="1019"/>
      <c r="CK8" s="1019"/>
      <c r="CL8" s="1020"/>
      <c r="CM8" s="1018">
        <v>100</v>
      </c>
      <c r="CN8" s="1019"/>
      <c r="CO8" s="1019"/>
      <c r="CP8" s="1019"/>
      <c r="CQ8" s="1020"/>
      <c r="CR8" s="1018">
        <v>10</v>
      </c>
      <c r="CS8" s="1019"/>
      <c r="CT8" s="1019"/>
      <c r="CU8" s="1019"/>
      <c r="CV8" s="1020"/>
      <c r="CW8" s="1018" t="s">
        <v>540</v>
      </c>
      <c r="CX8" s="1019"/>
      <c r="CY8" s="1019"/>
      <c r="CZ8" s="1019"/>
      <c r="DA8" s="1020"/>
      <c r="DB8" s="1018" t="s">
        <v>540</v>
      </c>
      <c r="DC8" s="1019"/>
      <c r="DD8" s="1019"/>
      <c r="DE8" s="1019"/>
      <c r="DF8" s="1020"/>
      <c r="DG8" s="1018" t="s">
        <v>540</v>
      </c>
      <c r="DH8" s="1019"/>
      <c r="DI8" s="1019"/>
      <c r="DJ8" s="1019"/>
      <c r="DK8" s="1020"/>
      <c r="DL8" s="1018" t="s">
        <v>540</v>
      </c>
      <c r="DM8" s="1019"/>
      <c r="DN8" s="1019"/>
      <c r="DO8" s="1019"/>
      <c r="DP8" s="1020"/>
      <c r="DQ8" s="1018" t="s">
        <v>540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538</v>
      </c>
      <c r="BT9" s="1044"/>
      <c r="BU9" s="1044"/>
      <c r="BV9" s="1044"/>
      <c r="BW9" s="1044"/>
      <c r="BX9" s="1044"/>
      <c r="BY9" s="1044"/>
      <c r="BZ9" s="1044"/>
      <c r="CA9" s="1044"/>
      <c r="CB9" s="1044"/>
      <c r="CC9" s="1044"/>
      <c r="CD9" s="1044"/>
      <c r="CE9" s="1044"/>
      <c r="CF9" s="1044"/>
      <c r="CG9" s="1045"/>
      <c r="CH9" s="1018">
        <v>5</v>
      </c>
      <c r="CI9" s="1019"/>
      <c r="CJ9" s="1019"/>
      <c r="CK9" s="1019"/>
      <c r="CL9" s="1020"/>
      <c r="CM9" s="1018">
        <v>17</v>
      </c>
      <c r="CN9" s="1019"/>
      <c r="CO9" s="1019"/>
      <c r="CP9" s="1019"/>
      <c r="CQ9" s="1020"/>
      <c r="CR9" s="1018">
        <v>10</v>
      </c>
      <c r="CS9" s="1019"/>
      <c r="CT9" s="1019"/>
      <c r="CU9" s="1019"/>
      <c r="CV9" s="1020"/>
      <c r="CW9" s="1018">
        <v>17</v>
      </c>
      <c r="CX9" s="1019"/>
      <c r="CY9" s="1019"/>
      <c r="CZ9" s="1019"/>
      <c r="DA9" s="1020"/>
      <c r="DB9" s="1018" t="s">
        <v>480</v>
      </c>
      <c r="DC9" s="1019"/>
      <c r="DD9" s="1019"/>
      <c r="DE9" s="1019"/>
      <c r="DF9" s="1020"/>
      <c r="DG9" s="1018" t="s">
        <v>480</v>
      </c>
      <c r="DH9" s="1019"/>
      <c r="DI9" s="1019"/>
      <c r="DJ9" s="1019"/>
      <c r="DK9" s="1020"/>
      <c r="DL9" s="1018" t="s">
        <v>480</v>
      </c>
      <c r="DM9" s="1019"/>
      <c r="DN9" s="1019"/>
      <c r="DO9" s="1019"/>
      <c r="DP9" s="1020"/>
      <c r="DQ9" s="1018" t="s">
        <v>480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8">
        <v>31601</v>
      </c>
      <c r="R23" s="1099"/>
      <c r="S23" s="1099"/>
      <c r="T23" s="1099"/>
      <c r="U23" s="1099"/>
      <c r="V23" s="1099">
        <v>30789</v>
      </c>
      <c r="W23" s="1099"/>
      <c r="X23" s="1099"/>
      <c r="Y23" s="1099"/>
      <c r="Z23" s="1099"/>
      <c r="AA23" s="1099">
        <v>812</v>
      </c>
      <c r="AB23" s="1099"/>
      <c r="AC23" s="1099"/>
      <c r="AD23" s="1099"/>
      <c r="AE23" s="1100"/>
      <c r="AF23" s="1101">
        <v>674</v>
      </c>
      <c r="AG23" s="1099"/>
      <c r="AH23" s="1099"/>
      <c r="AI23" s="1099"/>
      <c r="AJ23" s="1102"/>
      <c r="AK23" s="1103"/>
      <c r="AL23" s="1104"/>
      <c r="AM23" s="1104"/>
      <c r="AN23" s="1104"/>
      <c r="AO23" s="1104"/>
      <c r="AP23" s="1099">
        <v>30500</v>
      </c>
      <c r="AQ23" s="1099"/>
      <c r="AR23" s="1099"/>
      <c r="AS23" s="1099"/>
      <c r="AT23" s="1099"/>
      <c r="AU23" s="1105"/>
      <c r="AV23" s="1105"/>
      <c r="AW23" s="1105"/>
      <c r="AX23" s="1105"/>
      <c r="AY23" s="1106"/>
      <c r="AZ23" s="1095" t="s">
        <v>111</v>
      </c>
      <c r="BA23" s="1096"/>
      <c r="BB23" s="1096"/>
      <c r="BC23" s="1096"/>
      <c r="BD23" s="1097"/>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4" t="s">
        <v>368</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3" t="s">
        <v>369</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9" t="s">
        <v>373</v>
      </c>
      <c r="AG26" s="1037"/>
      <c r="AH26" s="1037"/>
      <c r="AI26" s="1037"/>
      <c r="AJ26" s="1090"/>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1"/>
      <c r="AG27" s="1040"/>
      <c r="AH27" s="1040"/>
      <c r="AI27" s="1040"/>
      <c r="AJ27" s="1092"/>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378</v>
      </c>
      <c r="C28" s="1081"/>
      <c r="D28" s="1081"/>
      <c r="E28" s="1081"/>
      <c r="F28" s="1081"/>
      <c r="G28" s="1081"/>
      <c r="H28" s="1081"/>
      <c r="I28" s="1081"/>
      <c r="J28" s="1081"/>
      <c r="K28" s="1081"/>
      <c r="L28" s="1081"/>
      <c r="M28" s="1081"/>
      <c r="N28" s="1081"/>
      <c r="O28" s="1081"/>
      <c r="P28" s="1082"/>
      <c r="Q28" s="1083">
        <v>10205</v>
      </c>
      <c r="R28" s="1084"/>
      <c r="S28" s="1084"/>
      <c r="T28" s="1084"/>
      <c r="U28" s="1084"/>
      <c r="V28" s="1084">
        <v>9930</v>
      </c>
      <c r="W28" s="1084"/>
      <c r="X28" s="1084"/>
      <c r="Y28" s="1084"/>
      <c r="Z28" s="1084"/>
      <c r="AA28" s="1084">
        <f>Q28-V28</f>
        <v>275</v>
      </c>
      <c r="AB28" s="1084"/>
      <c r="AC28" s="1084"/>
      <c r="AD28" s="1084"/>
      <c r="AE28" s="1085"/>
      <c r="AF28" s="1086">
        <v>275</v>
      </c>
      <c r="AG28" s="1084"/>
      <c r="AH28" s="1084"/>
      <c r="AI28" s="1084"/>
      <c r="AJ28" s="1087"/>
      <c r="AK28" s="1088">
        <v>688</v>
      </c>
      <c r="AL28" s="1076"/>
      <c r="AM28" s="1076"/>
      <c r="AN28" s="1076"/>
      <c r="AO28" s="1076"/>
      <c r="AP28" s="1076" t="s">
        <v>480</v>
      </c>
      <c r="AQ28" s="1076"/>
      <c r="AR28" s="1076"/>
      <c r="AS28" s="1076"/>
      <c r="AT28" s="1076"/>
      <c r="AU28" s="1076" t="s">
        <v>551</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6020</v>
      </c>
      <c r="R29" s="1073"/>
      <c r="S29" s="1073"/>
      <c r="T29" s="1073"/>
      <c r="U29" s="1073"/>
      <c r="V29" s="1073">
        <v>5795</v>
      </c>
      <c r="W29" s="1073"/>
      <c r="X29" s="1073"/>
      <c r="Y29" s="1073"/>
      <c r="Z29" s="1073"/>
      <c r="AA29" s="1073">
        <f>Q29-V29+1</f>
        <v>226</v>
      </c>
      <c r="AB29" s="1073"/>
      <c r="AC29" s="1073"/>
      <c r="AD29" s="1073"/>
      <c r="AE29" s="1074"/>
      <c r="AF29" s="1048">
        <v>226</v>
      </c>
      <c r="AG29" s="1049"/>
      <c r="AH29" s="1049"/>
      <c r="AI29" s="1049"/>
      <c r="AJ29" s="1050"/>
      <c r="AK29" s="1009">
        <v>917</v>
      </c>
      <c r="AL29" s="1000"/>
      <c r="AM29" s="1000"/>
      <c r="AN29" s="1000"/>
      <c r="AO29" s="1000"/>
      <c r="AP29" s="1000" t="s">
        <v>480</v>
      </c>
      <c r="AQ29" s="1000"/>
      <c r="AR29" s="1000"/>
      <c r="AS29" s="1000"/>
      <c r="AT29" s="1000"/>
      <c r="AU29" s="1000" t="s">
        <v>552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723</v>
      </c>
      <c r="R30" s="1073"/>
      <c r="S30" s="1073"/>
      <c r="T30" s="1073"/>
      <c r="U30" s="1073"/>
      <c r="V30" s="1073">
        <v>721</v>
      </c>
      <c r="W30" s="1073"/>
      <c r="X30" s="1073"/>
      <c r="Y30" s="1073"/>
      <c r="Z30" s="1073"/>
      <c r="AA30" s="1073">
        <f t="shared" ref="AA30:AA36" si="0">Q30-V30</f>
        <v>2</v>
      </c>
      <c r="AB30" s="1073"/>
      <c r="AC30" s="1073"/>
      <c r="AD30" s="1073"/>
      <c r="AE30" s="1074"/>
      <c r="AF30" s="1048">
        <v>2</v>
      </c>
      <c r="AG30" s="1049"/>
      <c r="AH30" s="1049"/>
      <c r="AI30" s="1049"/>
      <c r="AJ30" s="1050"/>
      <c r="AK30" s="1009">
        <v>178</v>
      </c>
      <c r="AL30" s="1000"/>
      <c r="AM30" s="1000"/>
      <c r="AN30" s="1000"/>
      <c r="AO30" s="1000"/>
      <c r="AP30" s="1000" t="s">
        <v>480</v>
      </c>
      <c r="AQ30" s="1000"/>
      <c r="AR30" s="1000"/>
      <c r="AS30" s="1000"/>
      <c r="AT30" s="1000"/>
      <c r="AU30" s="1000" t="s">
        <v>551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29</v>
      </c>
      <c r="R31" s="1073"/>
      <c r="S31" s="1073"/>
      <c r="T31" s="1073"/>
      <c r="U31" s="1073"/>
      <c r="V31" s="1073">
        <v>27</v>
      </c>
      <c r="W31" s="1073"/>
      <c r="X31" s="1073"/>
      <c r="Y31" s="1073"/>
      <c r="Z31" s="1073"/>
      <c r="AA31" s="1073">
        <f>Q31-V31-1</f>
        <v>1</v>
      </c>
      <c r="AB31" s="1073"/>
      <c r="AC31" s="1073"/>
      <c r="AD31" s="1073"/>
      <c r="AE31" s="1074"/>
      <c r="AF31" s="1048">
        <v>1</v>
      </c>
      <c r="AG31" s="1049"/>
      <c r="AH31" s="1049"/>
      <c r="AI31" s="1049"/>
      <c r="AJ31" s="1050"/>
      <c r="AK31" s="1009" t="s">
        <v>480</v>
      </c>
      <c r="AL31" s="1000"/>
      <c r="AM31" s="1000"/>
      <c r="AN31" s="1000"/>
      <c r="AO31" s="1000"/>
      <c r="AP31" s="1000" t="s">
        <v>480</v>
      </c>
      <c r="AQ31" s="1000"/>
      <c r="AR31" s="1000"/>
      <c r="AS31" s="1000"/>
      <c r="AT31" s="1000"/>
      <c r="AU31" s="1000" t="s">
        <v>551</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1802</v>
      </c>
      <c r="R32" s="1073"/>
      <c r="S32" s="1073"/>
      <c r="T32" s="1073"/>
      <c r="U32" s="1073"/>
      <c r="V32" s="1073">
        <v>1691</v>
      </c>
      <c r="W32" s="1073"/>
      <c r="X32" s="1073"/>
      <c r="Y32" s="1073"/>
      <c r="Z32" s="1073"/>
      <c r="AA32" s="1073">
        <f t="shared" si="0"/>
        <v>111</v>
      </c>
      <c r="AB32" s="1073"/>
      <c r="AC32" s="1073"/>
      <c r="AD32" s="1073"/>
      <c r="AE32" s="1074"/>
      <c r="AF32" s="1048">
        <v>2515</v>
      </c>
      <c r="AG32" s="1049"/>
      <c r="AH32" s="1049"/>
      <c r="AI32" s="1049"/>
      <c r="AJ32" s="1050"/>
      <c r="AK32" s="1009">
        <v>105</v>
      </c>
      <c r="AL32" s="1000"/>
      <c r="AM32" s="1000"/>
      <c r="AN32" s="1000"/>
      <c r="AO32" s="1000"/>
      <c r="AP32" s="1000">
        <v>3017</v>
      </c>
      <c r="AQ32" s="1000"/>
      <c r="AR32" s="1000"/>
      <c r="AS32" s="1000"/>
      <c r="AT32" s="1000"/>
      <c r="AU32" s="1000">
        <v>371</v>
      </c>
      <c r="AV32" s="1000"/>
      <c r="AW32" s="1000"/>
      <c r="AX32" s="1000"/>
      <c r="AY32" s="1000"/>
      <c r="AZ32" s="1071"/>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27</v>
      </c>
      <c r="R33" s="1073"/>
      <c r="S33" s="1073"/>
      <c r="T33" s="1073"/>
      <c r="U33" s="1073"/>
      <c r="V33" s="1073">
        <v>23</v>
      </c>
      <c r="W33" s="1073"/>
      <c r="X33" s="1073"/>
      <c r="Y33" s="1073"/>
      <c r="Z33" s="1073"/>
      <c r="AA33" s="1073">
        <f>Q33-V33+1</f>
        <v>5</v>
      </c>
      <c r="AB33" s="1073"/>
      <c r="AC33" s="1073"/>
      <c r="AD33" s="1073"/>
      <c r="AE33" s="1074"/>
      <c r="AF33" s="1048">
        <v>292</v>
      </c>
      <c r="AG33" s="1049"/>
      <c r="AH33" s="1049"/>
      <c r="AI33" s="1049"/>
      <c r="AJ33" s="1050"/>
      <c r="AK33" s="1075" t="s">
        <v>480</v>
      </c>
      <c r="AL33" s="1008"/>
      <c r="AM33" s="1008"/>
      <c r="AN33" s="1008"/>
      <c r="AO33" s="1009"/>
      <c r="AP33" s="1000" t="s">
        <v>480</v>
      </c>
      <c r="AQ33" s="1000"/>
      <c r="AR33" s="1000"/>
      <c r="AS33" s="1000"/>
      <c r="AT33" s="1000"/>
      <c r="AU33" s="1000" t="s">
        <v>480</v>
      </c>
      <c r="AV33" s="1000"/>
      <c r="AW33" s="1000"/>
      <c r="AX33" s="1000"/>
      <c r="AY33" s="1000"/>
      <c r="AZ33" s="1071"/>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701</v>
      </c>
      <c r="R34" s="1073"/>
      <c r="S34" s="1073"/>
      <c r="T34" s="1073"/>
      <c r="U34" s="1073"/>
      <c r="V34" s="1073">
        <v>669</v>
      </c>
      <c r="W34" s="1073"/>
      <c r="X34" s="1073"/>
      <c r="Y34" s="1073"/>
      <c r="Z34" s="1073"/>
      <c r="AA34" s="1073">
        <f t="shared" si="0"/>
        <v>32</v>
      </c>
      <c r="AB34" s="1073"/>
      <c r="AC34" s="1073"/>
      <c r="AD34" s="1073"/>
      <c r="AE34" s="1074"/>
      <c r="AF34" s="1048">
        <v>282</v>
      </c>
      <c r="AG34" s="1049"/>
      <c r="AH34" s="1049"/>
      <c r="AI34" s="1049"/>
      <c r="AJ34" s="1050"/>
      <c r="AK34" s="1009">
        <v>113</v>
      </c>
      <c r="AL34" s="1000"/>
      <c r="AM34" s="1000"/>
      <c r="AN34" s="1000"/>
      <c r="AO34" s="1000"/>
      <c r="AP34" s="1000">
        <v>455</v>
      </c>
      <c r="AQ34" s="1000"/>
      <c r="AR34" s="1000"/>
      <c r="AS34" s="1000"/>
      <c r="AT34" s="1000"/>
      <c r="AU34" s="1000">
        <v>305</v>
      </c>
      <c r="AV34" s="1000"/>
      <c r="AW34" s="1000"/>
      <c r="AX34" s="1000"/>
      <c r="AY34" s="1000"/>
      <c r="AZ34" s="1071"/>
      <c r="BA34" s="1071"/>
      <c r="BB34" s="1071"/>
      <c r="BC34" s="1071"/>
      <c r="BD34" s="1071"/>
      <c r="BE34" s="1061" t="s">
        <v>383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386</v>
      </c>
      <c r="C35" s="1067"/>
      <c r="D35" s="1067"/>
      <c r="E35" s="1067"/>
      <c r="F35" s="1067"/>
      <c r="G35" s="1067"/>
      <c r="H35" s="1067"/>
      <c r="I35" s="1067"/>
      <c r="J35" s="1067"/>
      <c r="K35" s="1067"/>
      <c r="L35" s="1067"/>
      <c r="M35" s="1067"/>
      <c r="N35" s="1067"/>
      <c r="O35" s="1067"/>
      <c r="P35" s="1068"/>
      <c r="Q35" s="1072">
        <v>2792</v>
      </c>
      <c r="R35" s="1073"/>
      <c r="S35" s="1073"/>
      <c r="T35" s="1073"/>
      <c r="U35" s="1073"/>
      <c r="V35" s="1073">
        <v>2662</v>
      </c>
      <c r="W35" s="1073"/>
      <c r="X35" s="1073"/>
      <c r="Y35" s="1073"/>
      <c r="Z35" s="1073"/>
      <c r="AA35" s="1073">
        <f t="shared" si="0"/>
        <v>130</v>
      </c>
      <c r="AB35" s="1073"/>
      <c r="AC35" s="1073"/>
      <c r="AD35" s="1073"/>
      <c r="AE35" s="1074"/>
      <c r="AF35" s="1048">
        <v>76</v>
      </c>
      <c r="AG35" s="1049"/>
      <c r="AH35" s="1049"/>
      <c r="AI35" s="1049"/>
      <c r="AJ35" s="1050"/>
      <c r="AK35" s="1009">
        <v>818</v>
      </c>
      <c r="AL35" s="1000"/>
      <c r="AM35" s="1000"/>
      <c r="AN35" s="1000"/>
      <c r="AO35" s="1000"/>
      <c r="AP35" s="1000">
        <v>15812</v>
      </c>
      <c r="AQ35" s="1000"/>
      <c r="AR35" s="1000"/>
      <c r="AS35" s="1000"/>
      <c r="AT35" s="1000"/>
      <c r="AU35" s="1000">
        <v>13013</v>
      </c>
      <c r="AV35" s="1000"/>
      <c r="AW35" s="1000"/>
      <c r="AX35" s="1000"/>
      <c r="AY35" s="1000"/>
      <c r="AZ35" s="1071"/>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388</v>
      </c>
      <c r="C36" s="1067"/>
      <c r="D36" s="1067"/>
      <c r="E36" s="1067"/>
      <c r="F36" s="1067"/>
      <c r="G36" s="1067"/>
      <c r="H36" s="1067"/>
      <c r="I36" s="1067"/>
      <c r="J36" s="1067"/>
      <c r="K36" s="1067"/>
      <c r="L36" s="1067"/>
      <c r="M36" s="1067"/>
      <c r="N36" s="1067"/>
      <c r="O36" s="1067"/>
      <c r="P36" s="1068"/>
      <c r="Q36" s="1072">
        <v>481</v>
      </c>
      <c r="R36" s="1073"/>
      <c r="S36" s="1073"/>
      <c r="T36" s="1073"/>
      <c r="U36" s="1073"/>
      <c r="V36" s="1073">
        <v>476</v>
      </c>
      <c r="W36" s="1073"/>
      <c r="X36" s="1073"/>
      <c r="Y36" s="1073"/>
      <c r="Z36" s="1073"/>
      <c r="AA36" s="1073">
        <f t="shared" si="0"/>
        <v>5</v>
      </c>
      <c r="AB36" s="1073"/>
      <c r="AC36" s="1073"/>
      <c r="AD36" s="1073"/>
      <c r="AE36" s="1074"/>
      <c r="AF36" s="1048">
        <v>1</v>
      </c>
      <c r="AG36" s="1049"/>
      <c r="AH36" s="1049"/>
      <c r="AI36" s="1049"/>
      <c r="AJ36" s="1050"/>
      <c r="AK36" s="1009">
        <v>283</v>
      </c>
      <c r="AL36" s="1000"/>
      <c r="AM36" s="1000"/>
      <c r="AN36" s="1000"/>
      <c r="AO36" s="1000"/>
      <c r="AP36" s="1000">
        <v>3913</v>
      </c>
      <c r="AQ36" s="1000"/>
      <c r="AR36" s="1000"/>
      <c r="AS36" s="1000"/>
      <c r="AT36" s="1000"/>
      <c r="AU36" s="1000">
        <v>3741</v>
      </c>
      <c r="AV36" s="1000"/>
      <c r="AW36" s="1000"/>
      <c r="AX36" s="1000"/>
      <c r="AY36" s="1000"/>
      <c r="AZ36" s="1071"/>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389</v>
      </c>
      <c r="C37" s="1067"/>
      <c r="D37" s="1067"/>
      <c r="E37" s="1067"/>
      <c r="F37" s="1067"/>
      <c r="G37" s="1067"/>
      <c r="H37" s="1067"/>
      <c r="I37" s="1067"/>
      <c r="J37" s="1067"/>
      <c r="K37" s="1067"/>
      <c r="L37" s="1067"/>
      <c r="M37" s="1067"/>
      <c r="N37" s="1067"/>
      <c r="O37" s="1067"/>
      <c r="P37" s="1068"/>
      <c r="Q37" s="1072">
        <v>14</v>
      </c>
      <c r="R37" s="1073"/>
      <c r="S37" s="1073"/>
      <c r="T37" s="1073"/>
      <c r="U37" s="1073"/>
      <c r="V37" s="1073">
        <v>14</v>
      </c>
      <c r="W37" s="1073"/>
      <c r="X37" s="1073"/>
      <c r="Y37" s="1073"/>
      <c r="Z37" s="1073"/>
      <c r="AA37" s="1073" t="s">
        <v>550</v>
      </c>
      <c r="AB37" s="1073"/>
      <c r="AC37" s="1073"/>
      <c r="AD37" s="1073"/>
      <c r="AE37" s="1074"/>
      <c r="AF37" s="1048" t="s">
        <v>111</v>
      </c>
      <c r="AG37" s="1049"/>
      <c r="AH37" s="1049"/>
      <c r="AI37" s="1049"/>
      <c r="AJ37" s="1050"/>
      <c r="AK37" s="1009">
        <v>14</v>
      </c>
      <c r="AL37" s="1000"/>
      <c r="AM37" s="1000"/>
      <c r="AN37" s="1000"/>
      <c r="AO37" s="1000"/>
      <c r="AP37" s="1000">
        <v>10</v>
      </c>
      <c r="AQ37" s="1000"/>
      <c r="AR37" s="1000"/>
      <c r="AS37" s="1000"/>
      <c r="AT37" s="1000"/>
      <c r="AU37" s="1000" t="s">
        <v>539</v>
      </c>
      <c r="AV37" s="1000"/>
      <c r="AW37" s="1000"/>
      <c r="AX37" s="1000"/>
      <c r="AY37" s="1000"/>
      <c r="AZ37" s="1071"/>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3670</v>
      </c>
      <c r="AG63" s="988"/>
      <c r="AH63" s="988"/>
      <c r="AI63" s="988"/>
      <c r="AJ63" s="1059"/>
      <c r="AK63" s="1060"/>
      <c r="AL63" s="992"/>
      <c r="AM63" s="992"/>
      <c r="AN63" s="992"/>
      <c r="AO63" s="992"/>
      <c r="AP63" s="988">
        <v>23207</v>
      </c>
      <c r="AQ63" s="988"/>
      <c r="AR63" s="988"/>
      <c r="AS63" s="988"/>
      <c r="AT63" s="988"/>
      <c r="AU63" s="988">
        <v>17430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f>Q68-V68</f>
        <v>23</v>
      </c>
      <c r="AB68" s="1011"/>
      <c r="AC68" s="1011"/>
      <c r="AD68" s="1011"/>
      <c r="AE68" s="1011"/>
      <c r="AF68" s="1011">
        <v>23</v>
      </c>
      <c r="AG68" s="1011"/>
      <c r="AH68" s="1011"/>
      <c r="AI68" s="1011"/>
      <c r="AJ68" s="1011"/>
      <c r="AK68" s="1011">
        <v>44</v>
      </c>
      <c r="AL68" s="1011"/>
      <c r="AM68" s="1011"/>
      <c r="AN68" s="1011"/>
      <c r="AO68" s="1011"/>
      <c r="AP68" s="1011" t="s">
        <v>480</v>
      </c>
      <c r="AQ68" s="1011"/>
      <c r="AR68" s="1011"/>
      <c r="AS68" s="1011"/>
      <c r="AT68" s="1011"/>
      <c r="AU68" s="1011" t="s">
        <v>480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f t="shared" ref="AA69:AA76" si="1">Q69-V69</f>
        <v>1</v>
      </c>
      <c r="AB69" s="1000"/>
      <c r="AC69" s="1000"/>
      <c r="AD69" s="1000"/>
      <c r="AE69" s="1000"/>
      <c r="AF69" s="1000">
        <v>1</v>
      </c>
      <c r="AG69" s="1000"/>
      <c r="AH69" s="1000"/>
      <c r="AI69" s="1000"/>
      <c r="AJ69" s="1000"/>
      <c r="AK69" s="1000">
        <v>54</v>
      </c>
      <c r="AL69" s="1000"/>
      <c r="AM69" s="1000"/>
      <c r="AN69" s="1000"/>
      <c r="AO69" s="1000"/>
      <c r="AP69" s="1000" t="s">
        <v>480</v>
      </c>
      <c r="AQ69" s="1000"/>
      <c r="AR69" s="1000"/>
      <c r="AS69" s="1000"/>
      <c r="AT69" s="1000"/>
      <c r="AU69" s="1000" t="s">
        <v>480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f>Q70-V70-1</f>
        <v>170</v>
      </c>
      <c r="AB70" s="1000"/>
      <c r="AC70" s="1000"/>
      <c r="AD70" s="1000"/>
      <c r="AE70" s="1000"/>
      <c r="AF70" s="1000">
        <v>170</v>
      </c>
      <c r="AG70" s="1000"/>
      <c r="AH70" s="1000"/>
      <c r="AI70" s="1000"/>
      <c r="AJ70" s="1000"/>
      <c r="AK70" s="1000" t="s">
        <v>480</v>
      </c>
      <c r="AL70" s="1000"/>
      <c r="AM70" s="1000"/>
      <c r="AN70" s="1000"/>
      <c r="AO70" s="1000"/>
      <c r="AP70" s="1000" t="s">
        <v>480</v>
      </c>
      <c r="AQ70" s="1000"/>
      <c r="AR70" s="1000"/>
      <c r="AS70" s="1000"/>
      <c r="AT70" s="1000"/>
      <c r="AU70" s="1000" t="s">
        <v>480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f t="shared" si="1"/>
        <v>5</v>
      </c>
      <c r="AB71" s="1000"/>
      <c r="AC71" s="1000"/>
      <c r="AD71" s="1000"/>
      <c r="AE71" s="1000"/>
      <c r="AF71" s="1000">
        <v>5</v>
      </c>
      <c r="AG71" s="1000"/>
      <c r="AH71" s="1000"/>
      <c r="AI71" s="1000"/>
      <c r="AJ71" s="1000"/>
      <c r="AK71" s="1000" t="s">
        <v>480</v>
      </c>
      <c r="AL71" s="1000"/>
      <c r="AM71" s="1000"/>
      <c r="AN71" s="1000"/>
      <c r="AO71" s="1000"/>
      <c r="AP71" s="1000" t="s">
        <v>480</v>
      </c>
      <c r="AQ71" s="1000"/>
      <c r="AR71" s="1000"/>
      <c r="AS71" s="1000"/>
      <c r="AT71" s="1000"/>
      <c r="AU71" s="1000" t="s">
        <v>480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f t="shared" si="1"/>
        <v>6474</v>
      </c>
      <c r="AB72" s="1000"/>
      <c r="AC72" s="1000"/>
      <c r="AD72" s="1000"/>
      <c r="AE72" s="1000"/>
      <c r="AF72" s="1000">
        <v>6474</v>
      </c>
      <c r="AG72" s="1000"/>
      <c r="AH72" s="1000"/>
      <c r="AI72" s="1000"/>
      <c r="AJ72" s="1000"/>
      <c r="AK72" s="1000">
        <v>2340</v>
      </c>
      <c r="AL72" s="1000"/>
      <c r="AM72" s="1000"/>
      <c r="AN72" s="1000"/>
      <c r="AO72" s="1000"/>
      <c r="AP72" s="1000" t="s">
        <v>480</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212</v>
      </c>
      <c r="R73" s="1000"/>
      <c r="S73" s="1000"/>
      <c r="T73" s="1000"/>
      <c r="U73" s="1000"/>
      <c r="V73" s="1000">
        <v>198</v>
      </c>
      <c r="W73" s="1000"/>
      <c r="X73" s="1000"/>
      <c r="Y73" s="1000"/>
      <c r="Z73" s="1000"/>
      <c r="AA73" s="1000">
        <f t="shared" si="1"/>
        <v>14</v>
      </c>
      <c r="AB73" s="1000"/>
      <c r="AC73" s="1000"/>
      <c r="AD73" s="1000"/>
      <c r="AE73" s="1000"/>
      <c r="AF73" s="1000">
        <v>14</v>
      </c>
      <c r="AG73" s="1000"/>
      <c r="AH73" s="1000"/>
      <c r="AI73" s="1000"/>
      <c r="AJ73" s="1000"/>
      <c r="AK73" s="1000" t="s">
        <v>480</v>
      </c>
      <c r="AL73" s="1000"/>
      <c r="AM73" s="1000"/>
      <c r="AN73" s="1000"/>
      <c r="AO73" s="1000"/>
      <c r="AP73" s="1000" t="s">
        <v>480</v>
      </c>
      <c r="AQ73" s="1000"/>
      <c r="AR73" s="1000"/>
      <c r="AS73" s="1000"/>
      <c r="AT73" s="1000"/>
      <c r="AU73" s="1000" t="s">
        <v>480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620</v>
      </c>
      <c r="R74" s="1000"/>
      <c r="S74" s="1000"/>
      <c r="T74" s="1000"/>
      <c r="U74" s="1000"/>
      <c r="V74" s="1000">
        <v>599</v>
      </c>
      <c r="W74" s="1000"/>
      <c r="X74" s="1000"/>
      <c r="Y74" s="1000"/>
      <c r="Z74" s="1000"/>
      <c r="AA74" s="1000">
        <f t="shared" si="1"/>
        <v>21</v>
      </c>
      <c r="AB74" s="1000"/>
      <c r="AC74" s="1000"/>
      <c r="AD74" s="1000"/>
      <c r="AE74" s="1000"/>
      <c r="AF74" s="1000">
        <v>21</v>
      </c>
      <c r="AG74" s="1000"/>
      <c r="AH74" s="1000"/>
      <c r="AI74" s="1000"/>
      <c r="AJ74" s="1000"/>
      <c r="AK74" s="1000" t="s">
        <v>480</v>
      </c>
      <c r="AL74" s="1000"/>
      <c r="AM74" s="1000"/>
      <c r="AN74" s="1000"/>
      <c r="AO74" s="1000"/>
      <c r="AP74" s="1000" t="s">
        <v>480</v>
      </c>
      <c r="AQ74" s="1000"/>
      <c r="AR74" s="1000"/>
      <c r="AS74" s="1000"/>
      <c r="AT74" s="1000"/>
      <c r="AU74" s="1000" t="s">
        <v>480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235</v>
      </c>
      <c r="R75" s="1008"/>
      <c r="S75" s="1008"/>
      <c r="T75" s="1008"/>
      <c r="U75" s="1009"/>
      <c r="V75" s="1010">
        <v>223</v>
      </c>
      <c r="W75" s="1008"/>
      <c r="X75" s="1008"/>
      <c r="Y75" s="1008"/>
      <c r="Z75" s="1009"/>
      <c r="AA75" s="1010">
        <f t="shared" si="1"/>
        <v>12</v>
      </c>
      <c r="AB75" s="1008"/>
      <c r="AC75" s="1008"/>
      <c r="AD75" s="1008"/>
      <c r="AE75" s="1009"/>
      <c r="AF75" s="1010">
        <v>12</v>
      </c>
      <c r="AG75" s="1008"/>
      <c r="AH75" s="1008"/>
      <c r="AI75" s="1008"/>
      <c r="AJ75" s="1009"/>
      <c r="AK75" s="1010" t="s">
        <v>480</v>
      </c>
      <c r="AL75" s="1008"/>
      <c r="AM75" s="1008"/>
      <c r="AN75" s="1008"/>
      <c r="AO75" s="1009"/>
      <c r="AP75" s="1010">
        <v>217</v>
      </c>
      <c r="AQ75" s="1008"/>
      <c r="AR75" s="1008"/>
      <c r="AS75" s="1008"/>
      <c r="AT75" s="1009"/>
      <c r="AU75" s="1010">
        <v>140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222</v>
      </c>
      <c r="R76" s="1008"/>
      <c r="S76" s="1008"/>
      <c r="T76" s="1008"/>
      <c r="U76" s="1009"/>
      <c r="V76" s="1010">
        <v>209</v>
      </c>
      <c r="W76" s="1008"/>
      <c r="X76" s="1008"/>
      <c r="Y76" s="1008"/>
      <c r="Z76" s="1009"/>
      <c r="AA76" s="1010">
        <f t="shared" si="1"/>
        <v>13</v>
      </c>
      <c r="AB76" s="1008"/>
      <c r="AC76" s="1008"/>
      <c r="AD76" s="1008"/>
      <c r="AE76" s="1009"/>
      <c r="AF76" s="1010">
        <v>13</v>
      </c>
      <c r="AG76" s="1008"/>
      <c r="AH76" s="1008"/>
      <c r="AI76" s="1008"/>
      <c r="AJ76" s="1009"/>
      <c r="AK76" s="1010" t="s">
        <v>480</v>
      </c>
      <c r="AL76" s="1008"/>
      <c r="AM76" s="1008"/>
      <c r="AN76" s="1008"/>
      <c r="AO76" s="1009"/>
      <c r="AP76" s="1010" t="s">
        <v>480</v>
      </c>
      <c r="AQ76" s="1008"/>
      <c r="AR76" s="1008"/>
      <c r="AS76" s="1008"/>
      <c r="AT76" s="1009"/>
      <c r="AU76" s="1010" t="s">
        <v>480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6735</v>
      </c>
      <c r="AG88" s="988"/>
      <c r="AH88" s="988"/>
      <c r="AI88" s="988"/>
      <c r="AJ88" s="988"/>
      <c r="AK88" s="992"/>
      <c r="AL88" s="992"/>
      <c r="AM88" s="992"/>
      <c r="AN88" s="992"/>
      <c r="AO88" s="992"/>
      <c r="AP88" s="988">
        <v>217</v>
      </c>
      <c r="AQ88" s="988"/>
      <c r="AR88" s="988"/>
      <c r="AS88" s="988"/>
      <c r="AT88" s="988"/>
      <c r="AU88" s="988">
        <v>140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v>
      </c>
      <c r="CS102" s="980"/>
      <c r="CT102" s="980"/>
      <c r="CU102" s="980"/>
      <c r="CV102" s="981"/>
      <c r="CW102" s="979">
        <v>17</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2996581</v>
      </c>
      <c r="AB110" s="916"/>
      <c r="AC110" s="916"/>
      <c r="AD110" s="916"/>
      <c r="AE110" s="917"/>
      <c r="AF110" s="918">
        <v>2958161</v>
      </c>
      <c r="AG110" s="916"/>
      <c r="AH110" s="916"/>
      <c r="AI110" s="916"/>
      <c r="AJ110" s="917"/>
      <c r="AK110" s="918">
        <v>2967703</v>
      </c>
      <c r="AL110" s="916"/>
      <c r="AM110" s="916"/>
      <c r="AN110" s="916"/>
      <c r="AO110" s="917"/>
      <c r="AP110" s="919">
        <v>19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29319769</v>
      </c>
      <c r="BR110" s="863"/>
      <c r="BS110" s="863"/>
      <c r="BT110" s="863"/>
      <c r="BU110" s="863"/>
      <c r="BV110" s="863">
        <v>29847883</v>
      </c>
      <c r="BW110" s="863"/>
      <c r="BX110" s="863"/>
      <c r="BY110" s="863"/>
      <c r="BZ110" s="863"/>
      <c r="CA110" s="863">
        <v>30500248</v>
      </c>
      <c r="CB110" s="863"/>
      <c r="CC110" s="863"/>
      <c r="CD110" s="863"/>
      <c r="CE110" s="863"/>
      <c r="CF110" s="887">
        <v>195.3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375579</v>
      </c>
      <c r="BR111" s="835"/>
      <c r="BS111" s="835"/>
      <c r="BT111" s="835"/>
      <c r="BU111" s="835"/>
      <c r="BV111" s="835">
        <v>347616</v>
      </c>
      <c r="BW111" s="835"/>
      <c r="BX111" s="835"/>
      <c r="BY111" s="835"/>
      <c r="BZ111" s="835"/>
      <c r="CA111" s="835">
        <v>325685</v>
      </c>
      <c r="CB111" s="835"/>
      <c r="CC111" s="835"/>
      <c r="CD111" s="835"/>
      <c r="CE111" s="835"/>
      <c r="CF111" s="896">
        <v>2.1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17868157</v>
      </c>
      <c r="BR112" s="835"/>
      <c r="BS112" s="835"/>
      <c r="BT112" s="835"/>
      <c r="BU112" s="835"/>
      <c r="BV112" s="835">
        <v>17593241</v>
      </c>
      <c r="BW112" s="835"/>
      <c r="BX112" s="835"/>
      <c r="BY112" s="835"/>
      <c r="BZ112" s="835"/>
      <c r="CA112" s="835">
        <v>17429506</v>
      </c>
      <c r="CB112" s="835"/>
      <c r="CC112" s="835"/>
      <c r="CD112" s="835"/>
      <c r="CE112" s="835"/>
      <c r="CF112" s="896">
        <v>111.6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357583</v>
      </c>
      <c r="DH112" s="835"/>
      <c r="DI112" s="835"/>
      <c r="DJ112" s="835"/>
      <c r="DK112" s="835"/>
      <c r="DL112" s="835">
        <v>336129</v>
      </c>
      <c r="DM112" s="835"/>
      <c r="DN112" s="835"/>
      <c r="DO112" s="835"/>
      <c r="DP112" s="835"/>
      <c r="DQ112" s="835">
        <v>316739</v>
      </c>
      <c r="DR112" s="835"/>
      <c r="DS112" s="835"/>
      <c r="DT112" s="835"/>
      <c r="DU112" s="835"/>
      <c r="DV112" s="812">
        <v>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1054221</v>
      </c>
      <c r="AB113" s="944"/>
      <c r="AC113" s="944"/>
      <c r="AD113" s="944"/>
      <c r="AE113" s="945"/>
      <c r="AF113" s="946">
        <v>1055284</v>
      </c>
      <c r="AG113" s="944"/>
      <c r="AH113" s="944"/>
      <c r="AI113" s="944"/>
      <c r="AJ113" s="945"/>
      <c r="AK113" s="946">
        <v>1077029</v>
      </c>
      <c r="AL113" s="944"/>
      <c r="AM113" s="944"/>
      <c r="AN113" s="944"/>
      <c r="AO113" s="945"/>
      <c r="AP113" s="947">
        <v>6.9</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272239</v>
      </c>
      <c r="BR113" s="835"/>
      <c r="BS113" s="835"/>
      <c r="BT113" s="835"/>
      <c r="BU113" s="835"/>
      <c r="BV113" s="835">
        <v>199560</v>
      </c>
      <c r="BW113" s="835"/>
      <c r="BX113" s="835"/>
      <c r="BY113" s="835"/>
      <c r="BZ113" s="835"/>
      <c r="CA113" s="835">
        <v>139908</v>
      </c>
      <c r="CB113" s="835"/>
      <c r="CC113" s="835"/>
      <c r="CD113" s="835"/>
      <c r="CE113" s="835"/>
      <c r="CF113" s="896">
        <v>0.9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15194</v>
      </c>
      <c r="DH113" s="798"/>
      <c r="DI113" s="798"/>
      <c r="DJ113" s="798"/>
      <c r="DK113" s="799"/>
      <c r="DL113" s="800">
        <v>11487</v>
      </c>
      <c r="DM113" s="798"/>
      <c r="DN113" s="798"/>
      <c r="DO113" s="798"/>
      <c r="DP113" s="799"/>
      <c r="DQ113" s="800">
        <v>8946</v>
      </c>
      <c r="DR113" s="798"/>
      <c r="DS113" s="798"/>
      <c r="DT113" s="798"/>
      <c r="DU113" s="799"/>
      <c r="DV113" s="845">
        <v>0.1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79621</v>
      </c>
      <c r="AB114" s="798"/>
      <c r="AC114" s="798"/>
      <c r="AD114" s="798"/>
      <c r="AE114" s="799"/>
      <c r="AF114" s="800">
        <v>79655</v>
      </c>
      <c r="AG114" s="798"/>
      <c r="AH114" s="798"/>
      <c r="AI114" s="798"/>
      <c r="AJ114" s="799"/>
      <c r="AK114" s="800">
        <v>63133</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5957394</v>
      </c>
      <c r="BR114" s="835"/>
      <c r="BS114" s="835"/>
      <c r="BT114" s="835"/>
      <c r="BU114" s="835"/>
      <c r="BV114" s="835">
        <v>5496524</v>
      </c>
      <c r="BW114" s="835"/>
      <c r="BX114" s="835"/>
      <c r="BY114" s="835"/>
      <c r="BZ114" s="835"/>
      <c r="CA114" s="835">
        <v>5518781</v>
      </c>
      <c r="CB114" s="835"/>
      <c r="CC114" s="835"/>
      <c r="CD114" s="835"/>
      <c r="CE114" s="835"/>
      <c r="CF114" s="896">
        <v>35.299999999999997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35611</v>
      </c>
      <c r="AB115" s="944"/>
      <c r="AC115" s="944"/>
      <c r="AD115" s="944"/>
      <c r="AE115" s="945"/>
      <c r="AF115" s="946">
        <v>27838</v>
      </c>
      <c r="AG115" s="944"/>
      <c r="AH115" s="944"/>
      <c r="AI115" s="944"/>
      <c r="AJ115" s="945"/>
      <c r="AK115" s="946">
        <v>21405</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9006</v>
      </c>
      <c r="BR115" s="835"/>
      <c r="BS115" s="835"/>
      <c r="BT115" s="835"/>
      <c r="BU115" s="835"/>
      <c r="BV115" s="835">
        <v>7745</v>
      </c>
      <c r="BW115" s="835"/>
      <c r="BX115" s="835"/>
      <c r="BY115" s="835"/>
      <c r="BZ115" s="835"/>
      <c r="CA115" s="835">
        <v>7472</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4166034</v>
      </c>
      <c r="AB117" s="930"/>
      <c r="AC117" s="930"/>
      <c r="AD117" s="930"/>
      <c r="AE117" s="931"/>
      <c r="AF117" s="932">
        <v>4120938</v>
      </c>
      <c r="AG117" s="930"/>
      <c r="AH117" s="930"/>
      <c r="AI117" s="930"/>
      <c r="AJ117" s="931"/>
      <c r="AK117" s="932">
        <v>4129270</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53802144</v>
      </c>
      <c r="BR119" s="866"/>
      <c r="BS119" s="866"/>
      <c r="BT119" s="866"/>
      <c r="BU119" s="866"/>
      <c r="BV119" s="866">
        <v>53492569</v>
      </c>
      <c r="BW119" s="866"/>
      <c r="BX119" s="866"/>
      <c r="BY119" s="866"/>
      <c r="BZ119" s="866"/>
      <c r="CA119" s="866">
        <v>53921600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2802</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14142000</v>
      </c>
      <c r="BR120" s="863"/>
      <c r="BS120" s="863"/>
      <c r="BT120" s="863"/>
      <c r="BU120" s="863"/>
      <c r="BV120" s="863">
        <v>15296146</v>
      </c>
      <c r="BW120" s="863"/>
      <c r="BX120" s="863"/>
      <c r="BY120" s="863"/>
      <c r="BZ120" s="863"/>
      <c r="CA120" s="863">
        <v>15141364</v>
      </c>
      <c r="CB120" s="863"/>
      <c r="CC120" s="863"/>
      <c r="CD120" s="863"/>
      <c r="CE120" s="863"/>
      <c r="CF120" s="887">
        <v>97</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13347911</v>
      </c>
      <c r="DH120" s="863"/>
      <c r="DI120" s="863"/>
      <c r="DJ120" s="863"/>
      <c r="DK120" s="863"/>
      <c r="DL120" s="863">
        <v>13285415</v>
      </c>
      <c r="DM120" s="863"/>
      <c r="DN120" s="863"/>
      <c r="DO120" s="863"/>
      <c r="DP120" s="863"/>
      <c r="DQ120" s="863">
        <v>13013221</v>
      </c>
      <c r="DR120" s="863"/>
      <c r="DS120" s="863"/>
      <c r="DT120" s="863"/>
      <c r="DU120" s="863"/>
      <c r="DV120" s="864">
        <v>83.3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29071</v>
      </c>
      <c r="AB121" s="798"/>
      <c r="AC121" s="798"/>
      <c r="AD121" s="798"/>
      <c r="AE121" s="799"/>
      <c r="AF121" s="800">
        <v>24988</v>
      </c>
      <c r="AG121" s="798"/>
      <c r="AH121" s="798"/>
      <c r="AI121" s="798"/>
      <c r="AJ121" s="799"/>
      <c r="AK121" s="800">
        <v>21405</v>
      </c>
      <c r="AL121" s="798"/>
      <c r="AM121" s="798"/>
      <c r="AN121" s="798"/>
      <c r="AO121" s="799"/>
      <c r="AP121" s="845">
        <v>0.1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413466</v>
      </c>
      <c r="BR121" s="835"/>
      <c r="BS121" s="835"/>
      <c r="BT121" s="835"/>
      <c r="BU121" s="835"/>
      <c r="BV121" s="835">
        <v>390759</v>
      </c>
      <c r="BW121" s="835"/>
      <c r="BX121" s="835"/>
      <c r="BY121" s="835"/>
      <c r="BZ121" s="835"/>
      <c r="CA121" s="835">
        <v>334599</v>
      </c>
      <c r="CB121" s="835"/>
      <c r="CC121" s="835"/>
      <c r="CD121" s="835"/>
      <c r="CE121" s="835"/>
      <c r="CF121" s="896">
        <v>2.1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4016572</v>
      </c>
      <c r="DH121" s="835"/>
      <c r="DI121" s="835"/>
      <c r="DJ121" s="835"/>
      <c r="DK121" s="835"/>
      <c r="DL121" s="835">
        <v>3878852</v>
      </c>
      <c r="DM121" s="835"/>
      <c r="DN121" s="835"/>
      <c r="DO121" s="835"/>
      <c r="DP121" s="835"/>
      <c r="DQ121" s="835">
        <v>3740627</v>
      </c>
      <c r="DR121" s="835"/>
      <c r="DS121" s="835"/>
      <c r="DT121" s="835"/>
      <c r="DU121" s="835"/>
      <c r="DV121" s="812">
        <v>24</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33790507</v>
      </c>
      <c r="BR122" s="866"/>
      <c r="BS122" s="866"/>
      <c r="BT122" s="866"/>
      <c r="BU122" s="866"/>
      <c r="BV122" s="866">
        <v>34204897</v>
      </c>
      <c r="BW122" s="866"/>
      <c r="BX122" s="866"/>
      <c r="BY122" s="866"/>
      <c r="BZ122" s="866"/>
      <c r="CA122" s="866">
        <v>35337103</v>
      </c>
      <c r="CB122" s="866"/>
      <c r="CC122" s="866"/>
      <c r="CD122" s="866"/>
      <c r="CE122" s="866"/>
      <c r="CF122" s="867">
        <v>226.3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447386</v>
      </c>
      <c r="DH122" s="835"/>
      <c r="DI122" s="835"/>
      <c r="DJ122" s="835"/>
      <c r="DK122" s="835"/>
      <c r="DL122" s="835">
        <v>379177</v>
      </c>
      <c r="DM122" s="835"/>
      <c r="DN122" s="835"/>
      <c r="DO122" s="835"/>
      <c r="DP122" s="835"/>
      <c r="DQ122" s="835">
        <v>371098</v>
      </c>
      <c r="DR122" s="835"/>
      <c r="DS122" s="835"/>
      <c r="DT122" s="835"/>
      <c r="DU122" s="835"/>
      <c r="DV122" s="812">
        <v>2.4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48345973</v>
      </c>
      <c r="BR123" s="854"/>
      <c r="BS123" s="854"/>
      <c r="BT123" s="854"/>
      <c r="BU123" s="854"/>
      <c r="BV123" s="854">
        <v>49891802</v>
      </c>
      <c r="BW123" s="854"/>
      <c r="BX123" s="854"/>
      <c r="BY123" s="854"/>
      <c r="BZ123" s="854"/>
      <c r="CA123" s="854">
        <v>50813066</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56288</v>
      </c>
      <c r="DH123" s="798"/>
      <c r="DI123" s="798"/>
      <c r="DJ123" s="798"/>
      <c r="DK123" s="799"/>
      <c r="DL123" s="800">
        <v>49797</v>
      </c>
      <c r="DM123" s="798"/>
      <c r="DN123" s="798"/>
      <c r="DO123" s="798"/>
      <c r="DP123" s="799"/>
      <c r="DQ123" s="800">
        <v>304560</v>
      </c>
      <c r="DR123" s="798"/>
      <c r="DS123" s="798"/>
      <c r="DT123" s="798"/>
      <c r="DU123" s="799"/>
      <c r="DV123" s="845">
        <v>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35.200000000000003</v>
      </c>
      <c r="BR124" s="852"/>
      <c r="BS124" s="852"/>
      <c r="BT124" s="852"/>
      <c r="BU124" s="852"/>
      <c r="BV124" s="852">
        <v>22.8</v>
      </c>
      <c r="BW124" s="852"/>
      <c r="BX124" s="852"/>
      <c r="BY124" s="852"/>
      <c r="BZ124" s="852"/>
      <c r="CA124" s="852">
        <v>19.899999999999999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6540</v>
      </c>
      <c r="AB127" s="798"/>
      <c r="AC127" s="798"/>
      <c r="AD127" s="798"/>
      <c r="AE127" s="799"/>
      <c r="AF127" s="800">
        <v>2850</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121418</v>
      </c>
      <c r="AB128" s="819"/>
      <c r="AC128" s="819"/>
      <c r="AD128" s="819"/>
      <c r="AE128" s="820"/>
      <c r="AF128" s="821">
        <v>62755</v>
      </c>
      <c r="AG128" s="819"/>
      <c r="AH128" s="819"/>
      <c r="AI128" s="819"/>
      <c r="AJ128" s="820"/>
      <c r="AK128" s="821">
        <v>54756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12.57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9006</v>
      </c>
      <c r="DH128" s="809"/>
      <c r="DI128" s="809"/>
      <c r="DJ128" s="809"/>
      <c r="DK128" s="809"/>
      <c r="DL128" s="809">
        <v>7745</v>
      </c>
      <c r="DM128" s="809"/>
      <c r="DN128" s="809"/>
      <c r="DO128" s="809"/>
      <c r="DP128" s="809"/>
      <c r="DQ128" s="809">
        <v>7472</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18128875</v>
      </c>
      <c r="AB129" s="798"/>
      <c r="AC129" s="798"/>
      <c r="AD129" s="798"/>
      <c r="AE129" s="799"/>
      <c r="AF129" s="800">
        <v>18395032</v>
      </c>
      <c r="AG129" s="798"/>
      <c r="AH129" s="798"/>
      <c r="AI129" s="798"/>
      <c r="AJ129" s="799"/>
      <c r="AK129" s="800">
        <v>18373854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17.57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2658374</v>
      </c>
      <c r="AB130" s="798"/>
      <c r="AC130" s="798"/>
      <c r="AD130" s="798"/>
      <c r="AE130" s="799"/>
      <c r="AF130" s="800">
        <v>2621111</v>
      </c>
      <c r="AG130" s="798"/>
      <c r="AH130" s="798"/>
      <c r="AI130" s="798"/>
      <c r="AJ130" s="799"/>
      <c r="AK130" s="800">
        <v>2758838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8.8000000000000007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15470501</v>
      </c>
      <c r="AB131" s="781"/>
      <c r="AC131" s="781"/>
      <c r="AD131" s="781"/>
      <c r="AE131" s="782"/>
      <c r="AF131" s="783">
        <v>15773921</v>
      </c>
      <c r="AG131" s="781"/>
      <c r="AH131" s="781"/>
      <c r="AI131" s="781"/>
      <c r="AJ131" s="782"/>
      <c r="AK131" s="783">
        <v>15615016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19.899999999999999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8.9605501459999992</v>
      </c>
      <c r="AB132" s="761"/>
      <c r="AC132" s="761"/>
      <c r="AD132" s="761"/>
      <c r="AE132" s="762"/>
      <c r="AF132" s="763">
        <v>9.1104298040000007</v>
      </c>
      <c r="AG132" s="761"/>
      <c r="AH132" s="761"/>
      <c r="AI132" s="761"/>
      <c r="AJ132" s="762"/>
      <c r="AK132" s="763">
        <v>8.4257102269999997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9.5</v>
      </c>
      <c r="AB133" s="740"/>
      <c r="AC133" s="740"/>
      <c r="AD133" s="740"/>
      <c r="AE133" s="741"/>
      <c r="AF133" s="739">
        <v>9.1999999999999993</v>
      </c>
      <c r="AG133" s="740"/>
      <c r="AH133" s="740"/>
      <c r="AI133" s="740"/>
      <c r="AJ133" s="741"/>
      <c r="AK133" s="739">
        <v>8.8000000000000007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M4" zoomScale="75" zoomScaleNormal="75" zoomScaleSheetLayoutView="13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3" t="s">
        <v>471</v>
      </c>
      <c r="L7" s="256"/>
      <c r="M7" s="257" t="s">
        <v>472</v>
      </c>
      <c r="N7" s="258"/>
    </row>
    <row r="8" spans="1:16" x14ac:dyDescent="0.15">
      <c r="A8" s="250"/>
      <c r="B8" s="246"/>
      <c r="C8" s="246"/>
      <c r="D8" s="246"/>
      <c r="E8" s="246"/>
      <c r="F8" s="246"/>
      <c r="G8" s="259"/>
      <c r="H8" s="260"/>
      <c r="I8" s="260"/>
      <c r="J8" s="261"/>
      <c r="K8" s="1154"/>
      <c r="L8" s="262" t="s">
        <v>473</v>
      </c>
      <c r="M8" s="263" t="s">
        <v>474</v>
      </c>
      <c r="N8" s="264" t="s">
        <v>475</v>
      </c>
    </row>
    <row r="9" spans="1:16" x14ac:dyDescent="0.15">
      <c r="A9" s="250"/>
      <c r="B9" s="246"/>
      <c r="C9" s="246"/>
      <c r="D9" s="246"/>
      <c r="E9" s="246"/>
      <c r="F9" s="246"/>
      <c r="G9" s="1167" t="s">
        <v>476</v>
      </c>
      <c r="H9" s="1168"/>
      <c r="I9" s="1168"/>
      <c r="J9" s="1169"/>
      <c r="K9" s="265">
        <v>5301107</v>
      </c>
      <c r="L9" s="266">
        <v>68449</v>
      </c>
      <c r="M9" s="267">
        <v>72433</v>
      </c>
      <c r="N9" s="268">
        <v>-5.5</v>
      </c>
    </row>
    <row r="10" spans="1:16" x14ac:dyDescent="0.15">
      <c r="A10" s="250"/>
      <c r="B10" s="246"/>
      <c r="C10" s="246"/>
      <c r="D10" s="246"/>
      <c r="E10" s="246"/>
      <c r="F10" s="246"/>
      <c r="G10" s="1167" t="s">
        <v>477</v>
      </c>
      <c r="H10" s="1168"/>
      <c r="I10" s="1168"/>
      <c r="J10" s="1169"/>
      <c r="K10" s="269">
        <v>373511</v>
      </c>
      <c r="L10" s="270">
        <v>4823</v>
      </c>
      <c r="M10" s="271">
        <v>5807</v>
      </c>
      <c r="N10" s="272">
        <v>-16.899999999999999</v>
      </c>
    </row>
    <row r="11" spans="1:16" ht="13.5" customHeight="1" x14ac:dyDescent="0.15">
      <c r="A11" s="250"/>
      <c r="B11" s="246"/>
      <c r="C11" s="246"/>
      <c r="D11" s="246"/>
      <c r="E11" s="246"/>
      <c r="F11" s="246"/>
      <c r="G11" s="1167" t="s">
        <v>478</v>
      </c>
      <c r="H11" s="1168"/>
      <c r="I11" s="1168"/>
      <c r="J11" s="1169"/>
      <c r="K11" s="269">
        <v>167366</v>
      </c>
      <c r="L11" s="270">
        <v>2161</v>
      </c>
      <c r="M11" s="271">
        <v>5465</v>
      </c>
      <c r="N11" s="272">
        <v>-60.5</v>
      </c>
    </row>
    <row r="12" spans="1:16" ht="13.5" customHeight="1" x14ac:dyDescent="0.15">
      <c r="A12" s="250"/>
      <c r="B12" s="246"/>
      <c r="C12" s="246"/>
      <c r="D12" s="246"/>
      <c r="E12" s="246"/>
      <c r="F12" s="246"/>
      <c r="G12" s="1167" t="s">
        <v>479</v>
      </c>
      <c r="H12" s="1168"/>
      <c r="I12" s="1168"/>
      <c r="J12" s="1169"/>
      <c r="K12" s="269" t="s">
        <v>480</v>
      </c>
      <c r="L12" s="270" t="s">
        <v>480</v>
      </c>
      <c r="M12" s="271">
        <v>1191</v>
      </c>
      <c r="N12" s="272" t="s">
        <v>480</v>
      </c>
    </row>
    <row r="13" spans="1:16" ht="13.5" customHeight="1" x14ac:dyDescent="0.15">
      <c r="A13" s="250"/>
      <c r="B13" s="246"/>
      <c r="C13" s="246"/>
      <c r="D13" s="246"/>
      <c r="E13" s="246"/>
      <c r="F13" s="246"/>
      <c r="G13" s="1167" t="s">
        <v>481</v>
      </c>
      <c r="H13" s="1168"/>
      <c r="I13" s="1168"/>
      <c r="J13" s="1169"/>
      <c r="K13" s="269" t="s">
        <v>480</v>
      </c>
      <c r="L13" s="270" t="s">
        <v>480</v>
      </c>
      <c r="M13" s="271">
        <v>3</v>
      </c>
      <c r="N13" s="272" t="s">
        <v>480</v>
      </c>
    </row>
    <row r="14" spans="1:16" ht="13.5" customHeight="1" x14ac:dyDescent="0.15">
      <c r="A14" s="250"/>
      <c r="B14" s="246"/>
      <c r="C14" s="246"/>
      <c r="D14" s="246"/>
      <c r="E14" s="246"/>
      <c r="F14" s="246"/>
      <c r="G14" s="1167" t="s">
        <v>482</v>
      </c>
      <c r="H14" s="1168"/>
      <c r="I14" s="1168"/>
      <c r="J14" s="1169"/>
      <c r="K14" s="269">
        <v>217963</v>
      </c>
      <c r="L14" s="270">
        <v>2814</v>
      </c>
      <c r="M14" s="271">
        <v>3078</v>
      </c>
      <c r="N14" s="272">
        <v>-8.6</v>
      </c>
    </row>
    <row r="15" spans="1:16" ht="13.5" customHeight="1" x14ac:dyDescent="0.15">
      <c r="A15" s="250"/>
      <c r="B15" s="246"/>
      <c r="C15" s="246"/>
      <c r="D15" s="246"/>
      <c r="E15" s="246"/>
      <c r="F15" s="246"/>
      <c r="G15" s="1167" t="s">
        <v>483</v>
      </c>
      <c r="H15" s="1168"/>
      <c r="I15" s="1168"/>
      <c r="J15" s="1169"/>
      <c r="K15" s="269">
        <v>58046</v>
      </c>
      <c r="L15" s="270">
        <v>750</v>
      </c>
      <c r="M15" s="271">
        <v>1624</v>
      </c>
      <c r="N15" s="272">
        <v>-53.8</v>
      </c>
    </row>
    <row r="16" spans="1:16" x14ac:dyDescent="0.15">
      <c r="A16" s="250"/>
      <c r="B16" s="246"/>
      <c r="C16" s="246"/>
      <c r="D16" s="246"/>
      <c r="E16" s="246"/>
      <c r="F16" s="246"/>
      <c r="G16" s="1170" t="s">
        <v>484</v>
      </c>
      <c r="H16" s="1171"/>
      <c r="I16" s="1171"/>
      <c r="J16" s="1172"/>
      <c r="K16" s="270">
        <v>-516248</v>
      </c>
      <c r="L16" s="270">
        <v>-6666</v>
      </c>
      <c r="M16" s="271">
        <v>-7680</v>
      </c>
      <c r="N16" s="272">
        <v>-13.2</v>
      </c>
    </row>
    <row r="17" spans="1:16" x14ac:dyDescent="0.15">
      <c r="A17" s="250"/>
      <c r="B17" s="246"/>
      <c r="C17" s="246"/>
      <c r="D17" s="246"/>
      <c r="E17" s="246"/>
      <c r="F17" s="246"/>
      <c r="G17" s="1170" t="s">
        <v>169</v>
      </c>
      <c r="H17" s="1171"/>
      <c r="I17" s="1171"/>
      <c r="J17" s="1172"/>
      <c r="K17" s="270">
        <v>5601745</v>
      </c>
      <c r="L17" s="270">
        <v>72331</v>
      </c>
      <c r="M17" s="271">
        <v>81920</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4" t="s">
        <v>489</v>
      </c>
      <c r="H21" s="1165"/>
      <c r="I21" s="1165"/>
      <c r="J21" s="1166"/>
      <c r="K21" s="282">
        <v>7.77</v>
      </c>
      <c r="L21" s="283">
        <v>8.2100000000000009</v>
      </c>
      <c r="M21" s="284">
        <v>-0.44</v>
      </c>
      <c r="N21" s="251"/>
      <c r="O21" s="285"/>
      <c r="P21" s="281"/>
    </row>
    <row r="22" spans="1:16" s="286" customFormat="1" x14ac:dyDescent="0.15">
      <c r="A22" s="281"/>
      <c r="B22" s="251"/>
      <c r="C22" s="251"/>
      <c r="D22" s="251"/>
      <c r="E22" s="251"/>
      <c r="F22" s="251"/>
      <c r="G22" s="1164" t="s">
        <v>490</v>
      </c>
      <c r="H22" s="1165"/>
      <c r="I22" s="1165"/>
      <c r="J22" s="1166"/>
      <c r="K22" s="287">
        <v>96.5</v>
      </c>
      <c r="L22" s="288">
        <v>98.1</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3" t="s">
        <v>471</v>
      </c>
      <c r="L30" s="256"/>
      <c r="M30" s="257" t="s">
        <v>472</v>
      </c>
      <c r="N30" s="258"/>
    </row>
    <row r="31" spans="1:16" x14ac:dyDescent="0.15">
      <c r="A31" s="250"/>
      <c r="B31" s="246"/>
      <c r="C31" s="246"/>
      <c r="D31" s="246"/>
      <c r="E31" s="246"/>
      <c r="F31" s="246"/>
      <c r="G31" s="259"/>
      <c r="H31" s="260"/>
      <c r="I31" s="260"/>
      <c r="J31" s="261"/>
      <c r="K31" s="1154"/>
      <c r="L31" s="262" t="s">
        <v>473</v>
      </c>
      <c r="M31" s="263" t="s">
        <v>474</v>
      </c>
      <c r="N31" s="264" t="s">
        <v>475</v>
      </c>
    </row>
    <row r="32" spans="1:16" ht="27" customHeight="1" x14ac:dyDescent="0.15">
      <c r="A32" s="250"/>
      <c r="B32" s="246"/>
      <c r="C32" s="246"/>
      <c r="D32" s="246"/>
      <c r="E32" s="246"/>
      <c r="F32" s="246"/>
      <c r="G32" s="1155" t="s">
        <v>494</v>
      </c>
      <c r="H32" s="1156"/>
      <c r="I32" s="1156"/>
      <c r="J32" s="1157"/>
      <c r="K32" s="296">
        <v>2967703</v>
      </c>
      <c r="L32" s="296">
        <v>38320</v>
      </c>
      <c r="M32" s="297">
        <v>53781</v>
      </c>
      <c r="N32" s="298">
        <v>-28.7</v>
      </c>
    </row>
    <row r="33" spans="1:16" ht="13.5" customHeight="1" x14ac:dyDescent="0.15">
      <c r="A33" s="250"/>
      <c r="B33" s="246"/>
      <c r="C33" s="246"/>
      <c r="D33" s="246"/>
      <c r="E33" s="246"/>
      <c r="F33" s="246"/>
      <c r="G33" s="1155" t="s">
        <v>495</v>
      </c>
      <c r="H33" s="1156"/>
      <c r="I33" s="1156"/>
      <c r="J33" s="1157"/>
      <c r="K33" s="296" t="s">
        <v>480</v>
      </c>
      <c r="L33" s="296" t="s">
        <v>480</v>
      </c>
      <c r="M33" s="297" t="s">
        <v>480</v>
      </c>
      <c r="N33" s="298" t="s">
        <v>480</v>
      </c>
    </row>
    <row r="34" spans="1:16" ht="27" customHeight="1" x14ac:dyDescent="0.15">
      <c r="A34" s="250"/>
      <c r="B34" s="246"/>
      <c r="C34" s="246"/>
      <c r="D34" s="246"/>
      <c r="E34" s="246"/>
      <c r="F34" s="246"/>
      <c r="G34" s="1155" t="s">
        <v>496</v>
      </c>
      <c r="H34" s="1156"/>
      <c r="I34" s="1156"/>
      <c r="J34" s="1157"/>
      <c r="K34" s="296" t="s">
        <v>480</v>
      </c>
      <c r="L34" s="296" t="s">
        <v>480</v>
      </c>
      <c r="M34" s="297">
        <v>41</v>
      </c>
      <c r="N34" s="298" t="s">
        <v>480</v>
      </c>
    </row>
    <row r="35" spans="1:16" ht="27" customHeight="1" x14ac:dyDescent="0.15">
      <c r="A35" s="250"/>
      <c r="B35" s="246"/>
      <c r="C35" s="246"/>
      <c r="D35" s="246"/>
      <c r="E35" s="246"/>
      <c r="F35" s="246"/>
      <c r="G35" s="1155" t="s">
        <v>497</v>
      </c>
      <c r="H35" s="1156"/>
      <c r="I35" s="1156"/>
      <c r="J35" s="1157"/>
      <c r="K35" s="296">
        <v>1077029</v>
      </c>
      <c r="L35" s="296">
        <v>13907</v>
      </c>
      <c r="M35" s="297">
        <v>14373</v>
      </c>
      <c r="N35" s="298">
        <v>-3.2</v>
      </c>
    </row>
    <row r="36" spans="1:16" ht="27" customHeight="1" x14ac:dyDescent="0.15">
      <c r="A36" s="250"/>
      <c r="B36" s="246"/>
      <c r="C36" s="246"/>
      <c r="D36" s="246"/>
      <c r="E36" s="246"/>
      <c r="F36" s="246"/>
      <c r="G36" s="1155" t="s">
        <v>498</v>
      </c>
      <c r="H36" s="1156"/>
      <c r="I36" s="1156"/>
      <c r="J36" s="1157"/>
      <c r="K36" s="296">
        <v>63133</v>
      </c>
      <c r="L36" s="296">
        <v>815</v>
      </c>
      <c r="M36" s="297">
        <v>1414</v>
      </c>
      <c r="N36" s="298">
        <v>-42.4</v>
      </c>
    </row>
    <row r="37" spans="1:16" ht="13.5" customHeight="1" x14ac:dyDescent="0.15">
      <c r="A37" s="250"/>
      <c r="B37" s="246"/>
      <c r="C37" s="246"/>
      <c r="D37" s="246"/>
      <c r="E37" s="246"/>
      <c r="F37" s="246"/>
      <c r="G37" s="1155" t="s">
        <v>499</v>
      </c>
      <c r="H37" s="1156"/>
      <c r="I37" s="1156"/>
      <c r="J37" s="1157"/>
      <c r="K37" s="296">
        <v>21405</v>
      </c>
      <c r="L37" s="296">
        <v>276</v>
      </c>
      <c r="M37" s="297">
        <v>886</v>
      </c>
      <c r="N37" s="298">
        <v>-68.8</v>
      </c>
    </row>
    <row r="38" spans="1:16" ht="27" customHeight="1" x14ac:dyDescent="0.15">
      <c r="A38" s="250"/>
      <c r="B38" s="246"/>
      <c r="C38" s="246"/>
      <c r="D38" s="246"/>
      <c r="E38" s="246"/>
      <c r="F38" s="246"/>
      <c r="G38" s="1158" t="s">
        <v>500</v>
      </c>
      <c r="H38" s="1159"/>
      <c r="I38" s="1159"/>
      <c r="J38" s="1160"/>
      <c r="K38" s="299" t="s">
        <v>480</v>
      </c>
      <c r="L38" s="299" t="s">
        <v>480</v>
      </c>
      <c r="M38" s="300">
        <v>2</v>
      </c>
      <c r="N38" s="301" t="s">
        <v>480</v>
      </c>
      <c r="O38" s="295"/>
    </row>
    <row r="39" spans="1:16" x14ac:dyDescent="0.15">
      <c r="A39" s="250"/>
      <c r="B39" s="246"/>
      <c r="C39" s="246"/>
      <c r="D39" s="246"/>
      <c r="E39" s="246"/>
      <c r="F39" s="246"/>
      <c r="G39" s="1158" t="s">
        <v>501</v>
      </c>
      <c r="H39" s="1159"/>
      <c r="I39" s="1159"/>
      <c r="J39" s="1160"/>
      <c r="K39" s="302">
        <v>-54756</v>
      </c>
      <c r="L39" s="302">
        <v>-707</v>
      </c>
      <c r="M39" s="303">
        <v>-4261</v>
      </c>
      <c r="N39" s="304">
        <v>-83.4</v>
      </c>
      <c r="O39" s="295"/>
    </row>
    <row r="40" spans="1:16" ht="27" customHeight="1" x14ac:dyDescent="0.15">
      <c r="A40" s="250"/>
      <c r="B40" s="246"/>
      <c r="C40" s="246"/>
      <c r="D40" s="246"/>
      <c r="E40" s="246"/>
      <c r="F40" s="246"/>
      <c r="G40" s="1155" t="s">
        <v>502</v>
      </c>
      <c r="H40" s="1156"/>
      <c r="I40" s="1156"/>
      <c r="J40" s="1157"/>
      <c r="K40" s="302">
        <v>-2758838</v>
      </c>
      <c r="L40" s="302">
        <v>-35623</v>
      </c>
      <c r="M40" s="303">
        <v>-47768</v>
      </c>
      <c r="N40" s="304">
        <v>-25.4</v>
      </c>
      <c r="O40" s="295"/>
    </row>
    <row r="41" spans="1:16" x14ac:dyDescent="0.15">
      <c r="A41" s="250"/>
      <c r="B41" s="246"/>
      <c r="C41" s="246"/>
      <c r="D41" s="246"/>
      <c r="E41" s="246"/>
      <c r="F41" s="246"/>
      <c r="G41" s="1161" t="s">
        <v>280</v>
      </c>
      <c r="H41" s="1162"/>
      <c r="I41" s="1162"/>
      <c r="J41" s="1163"/>
      <c r="K41" s="296">
        <v>1315676</v>
      </c>
      <c r="L41" s="302">
        <v>16988</v>
      </c>
      <c r="M41" s="303">
        <v>18468</v>
      </c>
      <c r="N41" s="304">
        <v>-8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8" t="s">
        <v>471</v>
      </c>
      <c r="J49" s="1150" t="s">
        <v>506</v>
      </c>
      <c r="K49" s="1151"/>
      <c r="L49" s="1151"/>
      <c r="M49" s="1151"/>
      <c r="N49" s="1152"/>
    </row>
    <row r="50" spans="1:14" x14ac:dyDescent="0.15">
      <c r="A50" s="250"/>
      <c r="B50" s="246"/>
      <c r="C50" s="246"/>
      <c r="D50" s="246"/>
      <c r="E50" s="246"/>
      <c r="F50" s="246"/>
      <c r="G50" s="314"/>
      <c r="H50" s="315"/>
      <c r="I50" s="1149"/>
      <c r="J50" s="316" t="s">
        <v>507</v>
      </c>
      <c r="K50" s="317" t="s">
        <v>508</v>
      </c>
      <c r="L50" s="318" t="s">
        <v>509</v>
      </c>
      <c r="M50" s="319" t="s">
        <v>510</v>
      </c>
      <c r="N50" s="320" t="s">
        <v>511</v>
      </c>
    </row>
    <row r="51" spans="1:14" x14ac:dyDescent="0.15">
      <c r="A51" s="250"/>
      <c r="B51" s="246"/>
      <c r="C51" s="246"/>
      <c r="D51" s="246"/>
      <c r="E51" s="246"/>
      <c r="F51" s="246"/>
      <c r="G51" s="312" t="s">
        <v>512</v>
      </c>
      <c r="H51" s="313"/>
      <c r="I51" s="321">
        <v>4969380</v>
      </c>
      <c r="J51" s="322">
        <v>62776</v>
      </c>
      <c r="K51" s="323">
        <v>97.3</v>
      </c>
      <c r="L51" s="324">
        <v>50880</v>
      </c>
      <c r="M51" s="325">
        <v>7</v>
      </c>
      <c r="N51" s="326">
        <v>90.3</v>
      </c>
    </row>
    <row r="52" spans="1:14" x14ac:dyDescent="0.15">
      <c r="A52" s="250"/>
      <c r="B52" s="246"/>
      <c r="C52" s="246"/>
      <c r="D52" s="246"/>
      <c r="E52" s="246"/>
      <c r="F52" s="246"/>
      <c r="G52" s="327"/>
      <c r="H52" s="328" t="s">
        <v>513</v>
      </c>
      <c r="I52" s="329">
        <v>1868883</v>
      </c>
      <c r="J52" s="330">
        <v>23609</v>
      </c>
      <c r="K52" s="331">
        <v>86.7</v>
      </c>
      <c r="L52" s="332">
        <v>26879</v>
      </c>
      <c r="M52" s="333">
        <v>2.4</v>
      </c>
      <c r="N52" s="334">
        <v>84.3</v>
      </c>
    </row>
    <row r="53" spans="1:14" x14ac:dyDescent="0.15">
      <c r="A53" s="250"/>
      <c r="B53" s="246"/>
      <c r="C53" s="246"/>
      <c r="D53" s="246"/>
      <c r="E53" s="246"/>
      <c r="F53" s="246"/>
      <c r="G53" s="312" t="s">
        <v>514</v>
      </c>
      <c r="H53" s="313"/>
      <c r="I53" s="321">
        <v>3997516</v>
      </c>
      <c r="J53" s="322">
        <v>50654</v>
      </c>
      <c r="K53" s="323">
        <v>-19.3</v>
      </c>
      <c r="L53" s="324">
        <v>63956</v>
      </c>
      <c r="M53" s="325">
        <v>25.7</v>
      </c>
      <c r="N53" s="326">
        <v>-45</v>
      </c>
    </row>
    <row r="54" spans="1:14" x14ac:dyDescent="0.15">
      <c r="A54" s="250"/>
      <c r="B54" s="246"/>
      <c r="C54" s="246"/>
      <c r="D54" s="246"/>
      <c r="E54" s="246"/>
      <c r="F54" s="246"/>
      <c r="G54" s="327"/>
      <c r="H54" s="328" t="s">
        <v>513</v>
      </c>
      <c r="I54" s="329">
        <v>1769068</v>
      </c>
      <c r="J54" s="330">
        <v>22417</v>
      </c>
      <c r="K54" s="331">
        <v>-5</v>
      </c>
      <c r="L54" s="332">
        <v>29239</v>
      </c>
      <c r="M54" s="333">
        <v>8.8000000000000007</v>
      </c>
      <c r="N54" s="334">
        <v>-13.8</v>
      </c>
    </row>
    <row r="55" spans="1:14" x14ac:dyDescent="0.15">
      <c r="A55" s="250"/>
      <c r="B55" s="246"/>
      <c r="C55" s="246"/>
      <c r="D55" s="246"/>
      <c r="E55" s="246"/>
      <c r="F55" s="246"/>
      <c r="G55" s="312" t="s">
        <v>515</v>
      </c>
      <c r="H55" s="313"/>
      <c r="I55" s="321">
        <v>3379161</v>
      </c>
      <c r="J55" s="322">
        <v>43015</v>
      </c>
      <c r="K55" s="323">
        <v>-15.1</v>
      </c>
      <c r="L55" s="324">
        <v>66255</v>
      </c>
      <c r="M55" s="325">
        <v>3.6</v>
      </c>
      <c r="N55" s="326">
        <v>-18.7</v>
      </c>
    </row>
    <row r="56" spans="1:14" x14ac:dyDescent="0.15">
      <c r="A56" s="250"/>
      <c r="B56" s="246"/>
      <c r="C56" s="246"/>
      <c r="D56" s="246"/>
      <c r="E56" s="246"/>
      <c r="F56" s="246"/>
      <c r="G56" s="327"/>
      <c r="H56" s="328" t="s">
        <v>513</v>
      </c>
      <c r="I56" s="329">
        <v>1635465</v>
      </c>
      <c r="J56" s="330">
        <v>20819</v>
      </c>
      <c r="K56" s="331">
        <v>-7.1</v>
      </c>
      <c r="L56" s="332">
        <v>31822</v>
      </c>
      <c r="M56" s="333">
        <v>8.8000000000000007</v>
      </c>
      <c r="N56" s="334">
        <v>-15.9</v>
      </c>
    </row>
    <row r="57" spans="1:14" x14ac:dyDescent="0.15">
      <c r="A57" s="250"/>
      <c r="B57" s="246"/>
      <c r="C57" s="246"/>
      <c r="D57" s="246"/>
      <c r="E57" s="246"/>
      <c r="F57" s="246"/>
      <c r="G57" s="312" t="s">
        <v>516</v>
      </c>
      <c r="H57" s="313"/>
      <c r="I57" s="321">
        <v>3607083</v>
      </c>
      <c r="J57" s="322">
        <v>46270</v>
      </c>
      <c r="K57" s="323">
        <v>7.6</v>
      </c>
      <c r="L57" s="324">
        <v>92247</v>
      </c>
      <c r="M57" s="325">
        <v>39.200000000000003</v>
      </c>
      <c r="N57" s="326">
        <v>-31.6</v>
      </c>
    </row>
    <row r="58" spans="1:14" x14ac:dyDescent="0.15">
      <c r="A58" s="250"/>
      <c r="B58" s="246"/>
      <c r="C58" s="246"/>
      <c r="D58" s="246"/>
      <c r="E58" s="246"/>
      <c r="F58" s="246"/>
      <c r="G58" s="327"/>
      <c r="H58" s="328" t="s">
        <v>513</v>
      </c>
      <c r="I58" s="329">
        <v>2243187</v>
      </c>
      <c r="J58" s="330">
        <v>28775</v>
      </c>
      <c r="K58" s="331">
        <v>38.200000000000003</v>
      </c>
      <c r="L58" s="332">
        <v>37204</v>
      </c>
      <c r="M58" s="333">
        <v>16.899999999999999</v>
      </c>
      <c r="N58" s="334">
        <v>21.3</v>
      </c>
    </row>
    <row r="59" spans="1:14" x14ac:dyDescent="0.15">
      <c r="A59" s="250"/>
      <c r="B59" s="246"/>
      <c r="C59" s="246"/>
      <c r="D59" s="246"/>
      <c r="E59" s="246"/>
      <c r="F59" s="246"/>
      <c r="G59" s="312" t="s">
        <v>517</v>
      </c>
      <c r="H59" s="313"/>
      <c r="I59" s="321">
        <v>4881537</v>
      </c>
      <c r="J59" s="322">
        <v>63031</v>
      </c>
      <c r="K59" s="323">
        <v>36.200000000000003</v>
      </c>
      <c r="L59" s="324">
        <v>67319</v>
      </c>
      <c r="M59" s="325">
        <v>-27</v>
      </c>
      <c r="N59" s="326">
        <v>63.2</v>
      </c>
    </row>
    <row r="60" spans="1:14" x14ac:dyDescent="0.15">
      <c r="A60" s="250"/>
      <c r="B60" s="246"/>
      <c r="C60" s="246"/>
      <c r="D60" s="246"/>
      <c r="E60" s="246"/>
      <c r="F60" s="246"/>
      <c r="G60" s="327"/>
      <c r="H60" s="328" t="s">
        <v>513</v>
      </c>
      <c r="I60" s="335">
        <v>2511563</v>
      </c>
      <c r="J60" s="330">
        <v>32430</v>
      </c>
      <c r="K60" s="331">
        <v>12.7</v>
      </c>
      <c r="L60" s="332">
        <v>38101</v>
      </c>
      <c r="M60" s="333">
        <v>2.4</v>
      </c>
      <c r="N60" s="334">
        <v>10.3</v>
      </c>
    </row>
    <row r="61" spans="1:14" x14ac:dyDescent="0.15">
      <c r="A61" s="250"/>
      <c r="B61" s="246"/>
      <c r="C61" s="246"/>
      <c r="D61" s="246"/>
      <c r="E61" s="246"/>
      <c r="F61" s="246"/>
      <c r="G61" s="312" t="s">
        <v>518</v>
      </c>
      <c r="H61" s="336"/>
      <c r="I61" s="337">
        <v>4166935</v>
      </c>
      <c r="J61" s="338">
        <v>53149</v>
      </c>
      <c r="K61" s="339">
        <v>21.3</v>
      </c>
      <c r="L61" s="340">
        <v>68131</v>
      </c>
      <c r="M61" s="341">
        <v>9.6999999999999993</v>
      </c>
      <c r="N61" s="326">
        <v>11.6</v>
      </c>
    </row>
    <row r="62" spans="1:14" x14ac:dyDescent="0.15">
      <c r="A62" s="250"/>
      <c r="B62" s="246"/>
      <c r="C62" s="246"/>
      <c r="D62" s="246"/>
      <c r="E62" s="246"/>
      <c r="F62" s="246"/>
      <c r="G62" s="327"/>
      <c r="H62" s="328" t="s">
        <v>513</v>
      </c>
      <c r="I62" s="329">
        <v>2005633</v>
      </c>
      <c r="J62" s="330">
        <v>25610</v>
      </c>
      <c r="K62" s="331">
        <v>25.1</v>
      </c>
      <c r="L62" s="332">
        <v>32649</v>
      </c>
      <c r="M62" s="333">
        <v>7.9</v>
      </c>
      <c r="N62" s="334">
        <v>17.2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3" t="s">
        <v>3</v>
      </c>
      <c r="D47" s="1173"/>
      <c r="E47" s="1174"/>
      <c r="F47" s="11">
        <v>38.72</v>
      </c>
      <c r="G47" s="12">
        <v>39.46</v>
      </c>
      <c r="H47" s="12">
        <v>36.4</v>
      </c>
      <c r="I47" s="12">
        <v>38.840000000000003</v>
      </c>
      <c r="J47" s="13">
        <v>41.2</v>
      </c>
    </row>
    <row r="48" spans="2:10" ht="57.75" customHeight="1" x14ac:dyDescent="0.15">
      <c r="B48" s="14"/>
      <c r="C48" s="1175" t="s">
        <v>4</v>
      </c>
      <c r="D48" s="1175"/>
      <c r="E48" s="1176"/>
      <c r="F48" s="15">
        <v>2.5099999999999998</v>
      </c>
      <c r="G48" s="16">
        <v>3.75</v>
      </c>
      <c r="H48" s="16">
        <v>3.49</v>
      </c>
      <c r="I48" s="16">
        <v>3.21</v>
      </c>
      <c r="J48" s="17">
        <v>3.67</v>
      </c>
    </row>
    <row r="49" spans="2:10" ht="57.75" customHeight="1" thickBot="1" x14ac:dyDescent="0.2">
      <c r="B49" s="18"/>
      <c r="C49" s="1177" t="s">
        <v>5</v>
      </c>
      <c r="D49" s="1177"/>
      <c r="E49" s="1178"/>
      <c r="F49" s="19">
        <v>3.89</v>
      </c>
      <c r="G49" s="20">
        <v>3.56</v>
      </c>
      <c r="H49" s="20" t="s">
        <v>525</v>
      </c>
      <c r="I49" s="20">
        <v>2.75</v>
      </c>
      <c r="J49" s="21">
        <v>2.77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2018-11-28T09:48:49Z</cp:lastPrinted>
  <dcterms:created xsi:type="dcterms:W3CDTF">2018-01-24T04:01:14Z</dcterms:created>
  <dcterms:modified xsi:type="dcterms:W3CDTF">2018-11-28T09:48:53Z</dcterms:modified>
  <cp:category/>
</cp:coreProperties>
</file>