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35" tabRatio="8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AA29" i="12"/>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C36" i="10"/>
  <c r="AM35" i="10"/>
  <c r="C35" i="10"/>
  <c r="BE34" i="10" s="1"/>
  <c r="BE35" i="10" s="1"/>
  <c r="BE36" i="10" s="1"/>
  <c r="AM34" i="10"/>
  <c r="U34" i="10"/>
  <c r="U35" i="10" s="1"/>
  <c r="U36" i="10" s="1"/>
  <c r="C34" i="10"/>
  <c r="BW34" i="10" l="1"/>
  <c r="BW35" i="10" s="1"/>
  <c r="BW36" i="10" s="1"/>
  <c r="BW37" i="10" s="1"/>
  <c r="BW38" i="10" s="1"/>
  <c r="BW39" i="10" s="1"/>
  <c r="BW40" i="10" s="1"/>
  <c r="BW41" i="10" s="1"/>
  <c r="BW42" i="10" s="1"/>
  <c r="BW43" i="10" s="1"/>
  <c r="CO34" i="10"/>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<sst xmlns="http://schemas.openxmlformats.org/spreadsheetml/2006/main" count="1189" uniqueCount="627">
  <si>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</si>
  <si>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</si>
  <si>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</si>
  <si>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</si>
  <si>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</si>
  <si>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</si>
  <si>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</si>
  <si>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</si>
  <si>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</si>
  <si>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</si>
  <si>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</si>
  <si>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</si>
  <si>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</si>
  <si>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</si>
  <si>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</si>
  <si>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</si>
  <si>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</si>
  <si>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</si>
  <si>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</si>
  <si>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</si>
  <si>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</si>
  <si>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</si>
  <si>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</si>
  <si>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</si>
  <si>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</si>
  <si>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</si>
  <si>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</si>
  <si>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</si>
  <si>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</si>
  <si>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</si>
  <si>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</si>
  <si>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</si>
  <si>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</si>
  <si>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</si>
  <si>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</si>
  <si>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</si>
  <si>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</si>
  <si>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</si>
  <si>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</si>
  <si>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</si>
  <si>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</si>
  <si>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</si>
  <si>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</si>
  <si>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</si>
  <si>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</si>
  <si>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</si>
  <si>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</si>
  <si>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</si>
  <si>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</si>
  <si>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</si>
  <si>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</si>
  <si>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</si>
  <si>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</si>
  <si>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</si>
  <si>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</si>
  <si>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</si>
  <si>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</si>
  <si>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</si>
  <si>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</si>
  <si>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</si>
  <si>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</si>
  <si>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</si>
  <si>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</si>
  <si>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</si>
  <si>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</si>
  <si>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</si>
  <si>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</si>
  <si>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</si>
  <si>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</si>
  <si>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</si>
  <si>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</si>
  <si>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</si>
  <si>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</si>
  <si>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</si>
  <si>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</si>
  <si>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</si>
  <si>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</si>
  <si>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</si>
  <si>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</si>
  <si>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</si>
  <si>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</si>
  <si>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</si>
  <si>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</si>
  <si>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</si>
  <si>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</si>
  <si>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</si>
  <si>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</si>
  <si>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</si>
  <si>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</si>
  <si>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</si>
  <si>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</si>
  <si>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</si>
  <si>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</si>
  <si>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</si>
  <si>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</si>
  <si>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</si>
  <si>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</si>
  <si>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牛久市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</si>
  <si>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</si>
  <si>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</si>
  <si>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</si>
  <si>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</si>
  <si>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</si>
  <si>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</si>
  <si>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</si>
  <si>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</si>
  <si>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</si>
  <si>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</si>
  <si>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</si>
  <si>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</si>
  <si>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</si>
  <si>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</si>
  <si>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</si>
  <si>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</si>
  <si>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</si>
  <si>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</si>
  <si>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</si>
  <si>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</si>
  <si>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</si>
  <si>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</si>
  <si>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</si>
  <si>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</si>
  <si>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</si>
  <si>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</si>
  <si>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</si>
  <si>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</si>
  <si>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</si>
  <si>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</si>
  <si>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</si>
  <si>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</si>
  <si>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</si>
  <si>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</si>
  <si>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</si>
  <si>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</si>
  <si>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</si>
  <si>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</si>
  <si>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</si>
  <si>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</si>
  <si>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</si>
  <si>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</si>
  <si>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</si>
  <si>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</si>
  <si>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</si>
  <si>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</si>
  <si>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</si>
  <si>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</si>
  <si>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</si>
  <si>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</si>
  <si>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</si>
  <si>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</si>
  <si>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</si>
  <si>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</si>
  <si>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</si>
  <si>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</si>
  <si>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</si>
  <si>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</si>
  <si>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</si>
  <si>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</si>
  <si>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</si>
  <si>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</si>
  <si>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</si>
  <si>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</si>
  <si>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</si>
  <si>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</si>
  <si>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</si>
  <si>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</si>
  <si>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</si>
  <si>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</si>
  <si>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</si>
  <si>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</si>
  <si>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</si>
  <si>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</si>
  <si>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</si>
  <si>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</si>
  <si>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</si>
  <si>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</si>
  <si>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</si>
  <si>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</si>
  <si>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</si>
  <si>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</si>
  <si>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</si>
  <si>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</si>
  <si>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</si>
  <si>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</si>
  <si>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</si>
  <si>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</si>
  <si>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</si>
  <si>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</si>
  <si>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</si>
  <si>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</si>
  <si>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</si>
  <si>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</si>
  <si>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</si>
  <si>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</si>
  <si>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</si>
  <si>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</si>
  <si>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</si>
  <si>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</si>
  <si>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</si>
  <si>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</si>
  <si>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</si>
  <si>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</si>
  <si>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</si>
  <si>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</si>
  <si>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</si>
  <si>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</si>
  <si>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</si>
  <si>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</si>
  <si>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</si>
  <si>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</si>
  <si>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</si>
  <si>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</si>
  <si>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</si>
  <si>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</si>
  <si>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茨城県牛久市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</si>
  <si>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</si>
  <si>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</si>
  <si>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</si>
  <si>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</si>
  <si>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</si>
  <si>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</si>
  <si>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</si>
  <si>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</si>
  <si>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</si>
  <si>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</si>
  <si>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</si>
  <si>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</si>
  <si>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</si>
  <si>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</si>
  <si>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</si>
  <si>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</si>
  <si>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</si>
  <si>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</si>
  <si>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</si>
  <si>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</si>
  <si>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</si>
  <si>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</si>
  <si>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</si>
  <si>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</si>
  <si>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</si>
  <si>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</si>
  <si>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</si>
  <si>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</si>
  <si>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</si>
  <si>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</si>
  <si>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</si>
  <si>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</si>
  <si>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</si>
  <si>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</si>
  <si>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</si>
  <si>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</si>
  <si>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</si>
  <si>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</si>
  <si>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</si>
  <si>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</si>
  <si>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</si>
  <si>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</si>
  <si>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</si>
  <si>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</si>
  <si>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</si>
  <si>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</si>
  <si>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</si>
  <si>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</si>
  <si>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</si>
  <si>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</si>
  <si>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</si>
  <si>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</si>
  <si>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</si>
  <si>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</si>
  <si>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</si>
  <si>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</si>
  <si>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</si>
  <si>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</si>
  <si>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</si>
  <si>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</si>
  <si>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</si>
  <si>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</si>
  <si>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</si>
  <si>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</si>
  <si>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</si>
  <si>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</si>
  <si>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</si>
  <si>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</si>
  <si>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</si>
  <si>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</si>
  <si>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</si>
  <si>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</si>
  <si>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</si>
  <si>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</si>
  <si>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</si>
  <si>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</si>
  <si>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</si>
  <si>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</si>
  <si>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</si>
  <si>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</si>
  <si>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</si>
  <si>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</si>
  <si>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</si>
  <si>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</si>
  <si>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</si>
  <si>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</si>
  <si>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</si>
  <si>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</si>
  <si>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</si>
  <si>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</si>
  <si>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</si>
  <si>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</si>
  <si>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</si>
  <si>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</si>
  <si>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</si>
  <si>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</si>
  <si>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</si>
  <si>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</si>
  <si>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</si>
  <si>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</si>
  <si>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</si>
  <si>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</si>
  <si>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</si>
  <si>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</si>
  <si>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</si>
  <si>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</si>
  <si>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</si>
  <si>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</si>
  <si>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</si>
  <si>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</si>
  <si>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</si>
  <si>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</si>
  <si>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</si>
  <si>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</si>
  <si>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</si>
  <si>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</si>
  <si>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</si>
  <si>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</si>
  <si>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</si>
  <si>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</si>
  <si>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</si>
  <si>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</si>
  <si>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</si>
  <si>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</si>
  <si>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</si>
  <si>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</si>
  <si>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</si>
  <si>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</si>
  <si>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</si>
  <si>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</si>
  <si>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</si>
  <si>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</si>
  <si>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</si>
  <si>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</si>
  <si>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</si>
  <si>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</si>
  <si>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</si>
  <si>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</si>
  <si>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</si>
  <si>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</si>
  <si>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</si>
  <si>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</si>
  <si>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</si>
  <si>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</si>
  <si>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</si>
  <si>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</si>
  <si>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</si>
  <si>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</si>
  <si>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</si>
  <si>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</si>
  <si>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</si>
  <si>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</si>
  <si>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</si>
  <si>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茨城県牛久市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</si>
  <si>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</si>
  <si>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</si>
  <si>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</si>
  <si>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</si>
  <si>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</si>
  <si>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</si>
  <si>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</si>
  <si>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</si>
  <si>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</si>
  <si>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</si>
  <si>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</si>
  <si>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</si>
  <si>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</si>
  <si>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</si>
  <si>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</si>
  <si>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</si>
  <si>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</si>
  <si>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</si>
  <si>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</si>
  <si>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</si>
  <si>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</si>
  <si>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</si>
  <si>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</si>
  <si>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</si>
  <si>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</si>
  <si>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</si>
  <si>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</si>
  <si>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</si>
  <si>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</si>
  <si>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</si>
  <si>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</si>
  <si>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</si>
  <si>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</si>
  <si>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</si>
  <si>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</si>
  <si>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</si>
  <si>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phoneticPr fontId="5"/>
  </si>
  <si>
    <t>介護保険事業特別会計</t>
    <phoneticPr fontId="5"/>
  </si>
  <si>
    <t>後期高齢者医療事業特別会計</t>
    <phoneticPr fontId="5"/>
  </si>
  <si>
    <t>公共下水道事業特別会計</t>
    <phoneticPr fontId="5"/>
  </si>
  <si>
    <t>法非適用企業</t>
    <phoneticPr fontId="5"/>
  </si>
  <si>
    <t>青果市場事業特別会計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</si>
  <si>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</si>
  <si>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</si>
  <si>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</si>
  <si>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</si>
  <si>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</si>
  <si>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</si>
  <si>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</si>
  <si>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</si>
  <si>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</si>
  <si>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</si>
  <si>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</si>
  <si>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</si>
  <si>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</si>
  <si>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</si>
  <si>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</si>
  <si>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</si>
  <si>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</si>
  <si>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</si>
  <si>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</si>
  <si>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</si>
  <si>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</si>
  <si>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</si>
  <si>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</si>
  <si>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</si>
  <si>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</si>
  <si>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</si>
  <si>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</si>
  <si>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</si>
  <si>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</si>
  <si>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</si>
  <si>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</si>
  <si>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</si>
  <si>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</si>
  <si>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</si>
  <si>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</si>
  <si>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</si>
  <si>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</si>
  <si>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</si>
  <si>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</si>
  <si>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</si>
  <si>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</si>
  <si>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</si>
  <si>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</si>
  <si>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</si>
  <si>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</si>
  <si>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</si>
  <si>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</si>
  <si>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</si>
  <si>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</si>
  <si>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</si>
  <si>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</si>
  <si>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</si>
  <si>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</si>
  <si>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</si>
  <si>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</si>
  <si>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</si>
  <si>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</si>
  <si>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</si>
  <si>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</si>
  <si>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</si>
  <si>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</si>
  <si>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</si>
  <si>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</si>
  <si>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</si>
  <si>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</si>
  <si>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</si>
  <si>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</si>
  <si>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</si>
  <si>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</si>
  <si>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</si>
  <si>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</si>
  <si>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</si>
  <si>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</si>
  <si>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</si>
  <si>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</si>
  <si>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</si>
  <si>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</si>
  <si>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</si>
  <si>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</si>
  <si>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</si>
  <si>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</si>
  <si>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</si>
  <si>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</si>
  <si>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</si>
  <si>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</si>
  <si>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</si>
  <si>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</si>
  <si>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</si>
  <si>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</si>
  <si>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</si>
  <si>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</si>
  <si>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</si>
  <si>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</si>
  <si>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</si>
  <si>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</si>
  <si>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</si>
  <si>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</si>
  <si>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</si>
  <si>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</si>
  <si>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</si>
  <si>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</si>
  <si>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</si>
  <si>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</si>
  <si>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</si>
  <si>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</si>
  <si>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</si>
  <si>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</si>
  <si>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</si>
  <si>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</si>
  <si>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</si>
  <si>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</si>
  <si>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</si>
  <si>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</si>
  <si>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</si>
  <si>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</si>
  <si>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</si>
  <si>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</si>
  <si>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</si>
  <si>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</si>
  <si>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</si>
  <si>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</si>
  <si>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</si>
  <si>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</si>
  <si>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</si>
  <si>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</si>
  <si>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</si>
  <si>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</si>
  <si>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</si>
  <si>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</si>
  <si>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</si>
  <si>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</si>
  <si>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</si>
  <si>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</si>
  <si>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</si>
  <si>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</si>
  <si>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</si>
  <si>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</si>
  <si>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</si>
  <si>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</si>
  <si>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</si>
  <si>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</si>
  <si>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</si>
  <si>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</si>
  <si>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</si>
  <si>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</si>
  <si>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</si>
  <si>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</si>
  <si>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</si>
  <si>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</si>
  <si>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</si>
  <si>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1.79</t>
  </si>
  <si>
    <t>▲ 0.28</t>
  </si>
  <si>
    <t>一般会計</t>
  </si>
  <si>
    <t>公共下水道事業特別会計</t>
  </si>
  <si>
    <t>介護保険事業特別会計</t>
  </si>
  <si>
    <t>小規模水道事業特別会計</t>
  </si>
  <si>
    <t>国民健康保険事業特別会計</t>
  </si>
  <si>
    <t>後期高齢者医療事業特別会計</t>
  </si>
  <si>
    <t>青果市場事業特別会計</t>
  </si>
  <si>
    <t>工業用地造成事業特別会計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</si>
  <si>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</si>
  <si>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</si>
  <si>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</si>
  <si>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</si>
  <si>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</si>
  <si>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</si>
  <si>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</si>
  <si>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</si>
  <si>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</si>
  <si>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</si>
  <si>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</si>
  <si>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</si>
  <si>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</si>
  <si>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</si>
  <si>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</si>
  <si>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</si>
  <si>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</si>
  <si>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</si>
  <si>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</si>
  <si>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</si>
  <si>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</si>
  <si>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t>
    <rPh sb="0" eb="2">
      <t>イバラキ</t>
    </rPh>
    <rPh sb="2" eb="4">
      <t>ケンナン</t>
    </rPh>
    <rPh sb="4" eb="6">
      <t>スイドウ</t>
    </rPh>
    <rPh sb="6" eb="8">
      <t>キギョウ</t>
    </rPh>
    <rPh sb="8" eb="9">
      <t>ダン</t>
    </rPh>
    <phoneticPr fontId="2"/>
  </si>
  <si>
    <t>龍ケ崎地方衛生組合</t>
    <rPh sb="0" eb="3">
      <t>リュウガサキ</t>
    </rPh>
    <rPh sb="3" eb="5">
      <t>チホウ</t>
    </rPh>
    <rPh sb="5" eb="7">
      <t>エイセイ</t>
    </rPh>
    <rPh sb="7" eb="9">
      <t>クミアイ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</si>
  <si>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</si>
  <si>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</si>
  <si>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牛久市・阿見町斎場組合</t>
    <rPh sb="0" eb="3">
      <t>ウシクシ</t>
    </rPh>
    <rPh sb="4" eb="7">
      <t>アミマチ</t>
    </rPh>
    <rPh sb="7" eb="9">
      <t>サイジョウ</t>
    </rPh>
    <rPh sb="9" eb="11">
      <t>クミアイ</t>
    </rPh>
    <phoneticPr fontId="2"/>
  </si>
  <si>
    <t>利根川水系県南水防事務組合</t>
    <rPh sb="0" eb="2">
      <t>トネ</t>
    </rPh>
    <rPh sb="2" eb="3">
      <t>ガワ</t>
    </rPh>
    <rPh sb="3" eb="5">
      <t>スイケイ</t>
    </rPh>
    <rPh sb="5" eb="7">
      <t>ケンナン</t>
    </rPh>
    <rPh sb="7" eb="9">
      <t>スイボウ</t>
    </rPh>
    <rPh sb="9" eb="11">
      <t>ジム</t>
    </rPh>
    <rPh sb="11" eb="13">
      <t>クミアイ</t>
    </rPh>
    <phoneticPr fontId="2"/>
  </si>
  <si>
    <t>牛久都市開発</t>
    <rPh sb="0" eb="2">
      <t>ウシク</t>
    </rPh>
    <rPh sb="2" eb="4">
      <t>トシ</t>
    </rPh>
    <rPh sb="4" eb="6">
      <t>カイハツ</t>
    </rPh>
    <phoneticPr fontId="2"/>
  </si>
  <si>
    <t>うしくグリーンファーム</t>
    <phoneticPr fontId="2"/>
  </si>
  <si>
    <t>牛久シャトー</t>
    <rPh sb="0" eb="2">
      <t>ウシク</t>
    </rPh>
    <phoneticPr fontId="2"/>
  </si>
  <si>
    <t>借地取得基金</t>
  </si>
  <si>
    <t>企業誘致事業等推進基金</t>
    <rPh sb="0" eb="2">
      <t>キギョウ</t>
    </rPh>
    <rPh sb="2" eb="4">
      <t>ユウチ</t>
    </rPh>
    <rPh sb="4" eb="6">
      <t>ジギョウ</t>
    </rPh>
    <rPh sb="6" eb="7">
      <t>トウ</t>
    </rPh>
    <rPh sb="7" eb="9">
      <t>スイシン</t>
    </rPh>
    <rPh sb="9" eb="11">
      <t>キキン</t>
    </rPh>
    <phoneticPr fontId="2"/>
  </si>
  <si>
    <t>地域福祉基金</t>
  </si>
  <si>
    <t>生活環境施設整備基金</t>
  </si>
  <si>
    <t>小規模水道維持管理基金</t>
    <rPh sb="0" eb="3">
      <t>ショウキボ</t>
    </rPh>
    <rPh sb="3" eb="5">
      <t>スイドウ</t>
    </rPh>
    <rPh sb="5" eb="7">
      <t>イジ</t>
    </rPh>
    <rPh sb="7" eb="9">
      <t>カンリ</t>
    </rPh>
    <rPh sb="9" eb="11">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</si>
  <si>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</si>
  <si>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</si>
  <si>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</si>
  <si>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</si>
  <si>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</si>
  <si>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</si>
  <si>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</si>
  <si>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</si>
  <si>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</si>
  <si>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</si>
  <si>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</si>
  <si>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</si>
  <si>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</si>
  <si>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</si>
  <si>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</si>
  <si>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</si>
  <si>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</si>
  <si>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</si>
  <si>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</si>
  <si>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他団体と同様、昭和から平成にかけて多くのインフラや公共施設を建設しており、減価償却率は増加傾向にあったが、掃工場延命化工事完了等の影響により、令和元年度は0.6ポイントの減となった。類似団体平均値を2.2ポイント下回った。当市は将来負担比率は数値なしではあるが、公共施設等総合管理計画に基づく、施設の計画的な修繕を行いつつ将来負担比率の管理を行っていく必要がある。</t>
    <rPh sb="44" eb="46">
      <t>ゾウカ</t>
    </rPh>
    <rPh sb="107" eb="109">
      <t>シタマワ</t>
    </rPh>
    <phoneticPr fontId="5"/>
  </si>
  <si>
    <t>　元利償還金の増加に伴い、実質公債費比率は0.3ポイント増となったが、類似団体平均を3.9ポイント引き続き下回っている。しかし、平成30年度完了の幼稚園建設や運動公園武道場建設、令和2年4月に開校したひたち野うしく中学校の影響により、今後公債費の増加が予想される。今後は起債残高の伸びを抑え公債費の伸びを抑えるとともに、起債については基準財政需要額算入の事業債を優先的に活用し、また、基金再編により令和2年度に新設した公共施設等総合管理基金を活用しながら、将来負担比率や実質公債費比率が悪化しすぎないよう注視する。</t>
    <rPh sb="1" eb="3">
      <t>ガンリ</t>
    </rPh>
    <rPh sb="3" eb="6">
      <t>ショウカンキン</t>
    </rPh>
    <rPh sb="7" eb="9">
      <t>ゾウカ</t>
    </rPh>
    <rPh sb="10" eb="11">
      <t>トモナ</t>
    </rPh>
    <rPh sb="13" eb="15">
      <t>ジッシツ</t>
    </rPh>
    <rPh sb="15" eb="18">
      <t>コウサイヒ</t>
    </rPh>
    <rPh sb="18" eb="20">
      <t>ヒリツ</t>
    </rPh>
    <rPh sb="28" eb="29">
      <t>ゾウ</t>
    </rPh>
    <rPh sb="35" eb="37">
      <t>ルイジ</t>
    </rPh>
    <rPh sb="37" eb="39">
      <t>ダンタイ</t>
    </rPh>
    <rPh sb="39" eb="41">
      <t>ヘイキン</t>
    </rPh>
    <rPh sb="49" eb="50">
      <t>ヒ</t>
    </rPh>
    <rPh sb="51" eb="52">
      <t>ツヅ</t>
    </rPh>
    <rPh sb="53" eb="55">
      <t>シタマワ</t>
    </rPh>
    <rPh sb="64" eb="66">
      <t>ヘイセイ</t>
    </rPh>
    <rPh sb="68" eb="70">
      <t>ネンド</t>
    </rPh>
    <rPh sb="70" eb="72">
      <t>カンリョウ</t>
    </rPh>
    <rPh sb="73" eb="76">
      <t>ヨウチエン</t>
    </rPh>
    <rPh sb="76" eb="78">
      <t>ケンセツ</t>
    </rPh>
    <rPh sb="79" eb="81">
      <t>ウンドウ</t>
    </rPh>
    <rPh sb="81" eb="83">
      <t>コウエン</t>
    </rPh>
    <rPh sb="83" eb="86">
      <t>ブドウジョウ</t>
    </rPh>
    <rPh sb="86" eb="88">
      <t>ケンセツ</t>
    </rPh>
    <rPh sb="89" eb="91">
      <t>レイワ</t>
    </rPh>
    <rPh sb="92" eb="93">
      <t>ネン</t>
    </rPh>
    <rPh sb="94" eb="95">
      <t>ガツ</t>
    </rPh>
    <rPh sb="96" eb="98">
      <t>カイコウ</t>
    </rPh>
    <rPh sb="103" eb="104">
      <t>ノ</t>
    </rPh>
    <rPh sb="107" eb="110">
      <t>チュウガッコウ</t>
    </rPh>
    <rPh sb="111" eb="113">
      <t>エイキョウ</t>
    </rPh>
    <rPh sb="192" eb="194">
      <t>キキン</t>
    </rPh>
    <rPh sb="194" eb="196">
      <t>サイヘン</t>
    </rPh>
    <rPh sb="199" eb="201">
      <t>レイワ</t>
    </rPh>
    <rPh sb="202" eb="204">
      <t>ネンド</t>
    </rPh>
    <rPh sb="205" eb="207">
      <t>シンセツ</t>
    </rPh>
    <rPh sb="209" eb="211">
      <t>コウキョウ</t>
    </rPh>
    <rPh sb="211" eb="213">
      <t>シセツ</t>
    </rPh>
    <rPh sb="213" eb="214">
      <t>トウ</t>
    </rPh>
    <rPh sb="214" eb="216">
      <t>ソウゴウ</t>
    </rPh>
    <rPh sb="216" eb="218">
      <t>カンリ</t>
    </rPh>
    <rPh sb="218" eb="220">
      <t>キキン</t>
    </rPh>
    <rPh sb="221" eb="223">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</si>
</sst>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82F4-4D7B-89DF-DC9E38792F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36519</c:v>
                </c:pt>
                <c:pt idx="1">
                  <c:v>31299</c:v>
                </c:pt>
                <c:pt idx="2">
                  <c:v>41729</c:v>
                </c:pt>
                <c:pt idx="3">
                  <c:v>36493</c:v>
                </c:pt>
                <c:pt idx="4">
                  <c:v>62426</c:v>
                </c:pt>
              </c:numCache>
            </c:numRef>
          </c:val>
          <c:smooth val="0"/>
          <c:extLst xmlns:c16r2="http://schemas.microsoft.com/office/drawing/2015/06/chart">
            <c:ext xmlns:c16="http://schemas.microsoft.com/office/drawing/2014/chart" uri="{C3380CC4-5D6E-409C-BE32-E72D297353CC}">
              <c16:uniqueId val="{00000001-82F4-4D7B-89DF-DC9E38792F62}"/>
            </c:ext>
          </c:extLst>
        </c:ser>
        <c:dLbls>
          <c:showLegendKey val="0"/>
          <c:showVal val="0"/>
          <c:showCatName val="0"/>
          <c:showSerName val="0"/>
          <c:showPercent val="0"/>
          <c:showBubbleSize val="0"/>
        </c:dLbls>
        <c:marker val="1"/>
        <c:smooth val="0"/>
        <c:axId val="231167104"/>
        <c:axId val="231169024"/>
      </c:lineChart>
      <c:catAx>
        <c:axId val="231167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69024"/>
        <c:crosses val="autoZero"/>
        <c:auto val="1"/>
        <c:lblAlgn val="ctr"/>
        <c:lblOffset val="100"/>
        <c:tickLblSkip val="1"/>
        <c:tickMarkSkip val="1"/>
        <c:noMultiLvlLbl val="0"/>
      </c:catAx>
      <c:valAx>
        <c:axId val="23116902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67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7.53</c:v>
                </c:pt>
                <c:pt idx="1">
                  <c:v>5.71</c:v>
                </c:pt>
                <c:pt idx="2">
                  <c:v>6.98</c:v>
                </c:pt>
                <c:pt idx="3">
                  <c:v>5.19</c:v>
                </c:pt>
                <c:pt idx="4">
                  <c:v>5.89</c:v>
                </c:pt>
              </c:numCache>
            </c:numRef>
          </c:val>
          <c:extLst xmlns:c16r2="http://schemas.microsoft.com/office/drawing/2015/06/chart">
            <c:ext xmlns:c16="http://schemas.microsoft.com/office/drawing/2014/chart" uri="{C3380CC4-5D6E-409C-BE32-E72D297353CC}">
              <c16:uniqueId val="{00000000-DDCB-4B23-840A-32D058C392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10.37</c:v>
                </c:pt>
                <c:pt idx="1">
                  <c:v>11.9</c:v>
                </c:pt>
                <c:pt idx="2">
                  <c:v>16.510000000000002</c:v>
                </c:pt>
                <c:pt idx="3">
                  <c:v>16.170000000000002</c:v>
                </c:pt>
                <c:pt idx="4">
                  <c:v>13.3</c:v>
                </c:pt>
              </c:numCache>
            </c:numRef>
          </c:val>
          <c:extLst xmlns:c16r2="http://schemas.microsoft.com/office/drawing/2015/06/chart">
            <c:ext xmlns:c16="http://schemas.microsoft.com/office/drawing/2014/chart" uri="{C3380CC4-5D6E-409C-BE32-E72D297353CC}">
              <c16:uniqueId val="{00000001-DDCB-4B23-840A-32D058C392AA}"/>
            </c:ext>
          </c:extLst>
        </c:ser>
        <c:dLbls>
          <c:showLegendKey val="0"/>
          <c:showVal val="0"/>
          <c:showCatName val="0"/>
          <c:showSerName val="0"/>
          <c:showPercent val="0"/>
          <c:showBubbleSize val="0"/>
        </c:dLbls>
        <c:gapWidth val="250"/>
        <c:overlap val="100"/>
        <c:axId val="238101632"/>
        <c:axId val="238103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-0.01</c:v>
                </c:pt>
                <c:pt idx="1">
                  <c:v>0.17</c:v>
                </c:pt>
                <c:pt idx="2">
                  <c:v>6.11</c:v>
                </c:pt>
                <c:pt idx="3">
                  <c:v>-1.79</c:v>
                </c:pt>
                <c:pt idx="4">
                  <c:v>-0.28000000000000003</c:v>
                </c:pt>
              </c:numCache>
            </c:numRef>
          </c:val>
          <c:smooth val="0"/>
          <c:extLst xmlns:c16r2="http://schemas.microsoft.com/office/drawing/2015/06/chart">
            <c:ext xmlns:c16="http://schemas.microsoft.com/office/drawing/2014/chart" uri="{C3380CC4-5D6E-409C-BE32-E72D297353CC}">
              <c16:uniqueId val="{00000002-DDCB-4B23-840A-32D058C392AA}"/>
            </c:ext>
          </c:extLst>
        </c:ser>
        <c:dLbls>
          <c:showLegendKey val="0"/>
          <c:showVal val="0"/>
          <c:showCatName val="0"/>
          <c:showSerName val="0"/>
          <c:showPercent val="0"/>
          <c:showBubbleSize val="0"/>
        </c:dLbls>
        <c:marker val="1"/>
        <c:smooth val="0"/>
        <c:axId val="238101632"/>
        <c:axId val="238103552"/>
      </c:lineChart>
      <c:catAx>
        <c:axId val="23810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8103552"/>
        <c:crosses val="autoZero"/>
        <c:auto val="1"/>
        <c:lblAlgn val="ctr"/>
        <c:lblOffset val="100"/>
        <c:tickLblSkip val="1"/>
        <c:tickMarkSkip val="1"/>
        <c:noMultiLvlLbl val="0"/>
      </c:catAx>
      <c:valAx>
        <c:axId val="23810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0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A4E-44C8-B114-0D1A7BDA48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A4E-44C8-B114-0D1A7BDA4894}"/>
            </c:ext>
          </c:extLst>
        </c:ser>
        <c:ser>
          <c:idx val="2"/>
          <c:order val="2"/>
          <c:tx>
            <c:strRef>
              <c:f>データシート!$A$29</c:f>
              <c:strCache>
                <c:ptCount val="1"/>
                <c:pt idx="0">
                  <c:v>工業用地造成事業特別会計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0</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2A4E-44C8-B114-0D1A7BDA4894}"/>
            </c:ext>
          </c:extLst>
        </c:ser>
        <c:ser>
          <c:idx val="3"/>
          <c:order val="3"/>
          <c:tx>
            <c:strRef>
              <c:f>データシート!$A$30</c:f>
              <c:strCache>
                <c:ptCount val="1"/>
                <c:pt idx="0">
                  <c:v>青果市場事業特別会計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2A4E-44C8-B114-0D1A7BDA489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2A4E-44C8-B114-0D1A7BDA489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0.28000000000000003</c:v>
                </c:pt>
                <c:pt idx="4">
                  <c:v>#N/A</c:v>
                </c:pt>
                <c:pt idx="5">
                  <c:v>0.27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2A4E-44C8-B114-0D1A7BDA4894}"/>
            </c:ext>
          </c:extLst>
        </c:ser>
        <c:ser>
          <c:idx val="6"/>
          <c:order val="6"/>
          <c:tx>
            <c:strRef>
              <c:f>データシート!$A$33</c:f>
              <c:strCache>
                <c:ptCount val="1"/>
                <c:pt idx="0">
                  <c:v>小規模水道事業特別会計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2A4E-44C8-B114-0D1A7BDA489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1.92</c:v>
                </c:pt>
                <c:pt idx="2">
                  <c:v>#N/A</c:v>
                </c:pt>
                <c:pt idx="3">
                  <c:v>1.82</c:v>
                </c:pt>
                <c:pt idx="4">
                  <c:v>#N/A</c:v>
                </c:pt>
                <c:pt idx="5">
                  <c:v>2.9</c:v>
                </c:pt>
                <c:pt idx="6">
                  <c:v>#N/A</c:v>
                </c:pt>
                <c:pt idx="7">
                  <c:v>1.32</c:v>
                </c:pt>
                <c:pt idx="8">
                  <c:v>#N/A</c:v>
                </c:pt>
                <c:pt idx="9">
                  <c:v>0.73</c:v>
                </c:pt>
              </c:numCache>
            </c:numRef>
          </c:val>
          <c:extLst xmlns:c16r2="http://schemas.microsoft.com/office/drawing/2015/06/chart">
            <c:ext xmlns:c16="http://schemas.microsoft.com/office/drawing/2014/chart" uri="{C3380CC4-5D6E-409C-BE32-E72D297353CC}">
              <c16:uniqueId val="{00000007-2A4E-44C8-B114-0D1A7BDA4894}"/>
            </c:ext>
          </c:extLst>
        </c:ser>
        <c:ser>
          <c:idx val="8"/>
          <c:order val="8"/>
          <c:tx>
            <c:strRef>
              <c:f>データシート!$A$35</c:f>
              <c:strCache>
                <c:ptCount val="1"/>
                <c:pt idx="0">
                  <c:v>公共下水道事業特別会計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0.06</c:v>
                </c:pt>
                <c:pt idx="2">
                  <c:v>#N/A</c:v>
                </c:pt>
                <c:pt idx="3">
                  <c:v>0.55000000000000004</c:v>
                </c:pt>
                <c:pt idx="4">
                  <c:v>#N/A</c:v>
                </c:pt>
                <c:pt idx="5">
                  <c:v>0.03</c:v>
                </c:pt>
                <c:pt idx="6">
                  <c:v>#N/A</c:v>
                </c:pt>
                <c:pt idx="7">
                  <c:v>0.05</c:v>
                </c:pt>
                <c:pt idx="8">
                  <c:v>#N/A</c:v>
                </c:pt>
                <c:pt idx="9">
                  <c:v>1.25</c:v>
                </c:pt>
              </c:numCache>
            </c:numRef>
          </c:val>
          <c:extLst xmlns:c16r2="http://schemas.microsoft.com/office/drawing/2015/06/chart">
            <c:ext xmlns:c16="http://schemas.microsoft.com/office/drawing/2014/chart" uri="{C3380CC4-5D6E-409C-BE32-E72D297353CC}">
              <c16:uniqueId val="{00000008-2A4E-44C8-B114-0D1A7BDA48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5.7</c:v>
                </c:pt>
                <c:pt idx="4">
                  <c:v>#N/A</c:v>
                </c:pt>
                <c:pt idx="5">
                  <c:v>6.98</c:v>
                </c:pt>
                <c:pt idx="6">
                  <c:v>#N/A</c:v>
                </c:pt>
                <c:pt idx="7">
                  <c:v>5.19</c:v>
                </c:pt>
                <c:pt idx="8">
                  <c:v>#N/A</c:v>
                </c:pt>
                <c:pt idx="9">
                  <c:v>5.88</c:v>
                </c:pt>
              </c:numCache>
            </c:numRef>
          </c:val>
          <c:extLst xmlns:c16r2="http://schemas.microsoft.com/office/drawing/2015/06/chart">
            <c:ext xmlns:c16="http://schemas.microsoft.com/office/drawing/2014/chart" uri="{C3380CC4-5D6E-409C-BE32-E72D297353CC}">
              <c16:uniqueId val="{00000009-2A4E-44C8-B114-0D1A7BDA4894}"/>
            </c:ext>
          </c:extLst>
        </c:ser>
        <c:dLbls>
          <c:showLegendKey val="0"/>
          <c:showVal val="0"/>
          <c:showCatName val="0"/>
          <c:showSerName val="0"/>
          <c:showPercent val="0"/>
          <c:showBubbleSize val="0"/>
        </c:dLbls>
        <c:gapWidth val="150"/>
        <c:overlap val="100"/>
        <c:axId val="231476224"/>
        <c:axId val="231482112"/>
      </c:barChart>
      <c:catAx>
        <c:axId val="23147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482112"/>
        <c:crosses val="autoZero"/>
        <c:auto val="1"/>
        <c:lblAlgn val="ctr"/>
        <c:lblOffset val="100"/>
        <c:tickLblSkip val="1"/>
        <c:tickMarkSkip val="1"/>
        <c:noMultiLvlLbl val="0"/>
      </c:catAx>
      <c:valAx>
        <c:axId val="23148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476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2162</c:v>
                </c:pt>
                <c:pt idx="5">
                  <c:v>2267</c:v>
                </c:pt>
                <c:pt idx="8">
                  <c:v>2206</c:v>
                </c:pt>
                <c:pt idx="11">
                  <c:v>2244</c:v>
                </c:pt>
                <c:pt idx="14">
                  <c:v>2203</c:v>
                </c:pt>
              </c:numCache>
            </c:numRef>
          </c:val>
          <c:extLst xmlns:c16r2="http://schemas.microsoft.com/office/drawing/2015/06/chart">
            <c:ext xmlns:c16="http://schemas.microsoft.com/office/drawing/2014/chart" uri="{C3380CC4-5D6E-409C-BE32-E72D297353CC}">
              <c16:uniqueId val="{00000000-E5F0-4F32-8355-AAD5BD5A2D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5F0-4F32-8355-AAD5BD5A2D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5F0-4F32-8355-AAD5BD5A2D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95</c:v>
                </c:pt>
                <c:pt idx="3">
                  <c:v>103</c:v>
                </c:pt>
                <c:pt idx="6">
                  <c:v>102</c:v>
                </c:pt>
                <c:pt idx="9">
                  <c:v>117</c:v>
                </c:pt>
                <c:pt idx="12">
                  <c:v>71</c:v>
                </c:pt>
              </c:numCache>
            </c:numRef>
          </c:val>
          <c:extLst xmlns:c16r2="http://schemas.microsoft.com/office/drawing/2015/06/chart">
            <c:ext xmlns:c16="http://schemas.microsoft.com/office/drawing/2014/chart" uri="{C3380CC4-5D6E-409C-BE32-E72D297353CC}">
              <c16:uniqueId val="{00000003-E5F0-4F32-8355-AAD5BD5A2D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489</c:v>
                </c:pt>
                <c:pt idx="3">
                  <c:v>481</c:v>
                </c:pt>
                <c:pt idx="6">
                  <c:v>402</c:v>
                </c:pt>
                <c:pt idx="9">
                  <c:v>444</c:v>
                </c:pt>
                <c:pt idx="12">
                  <c:v>443</c:v>
                </c:pt>
              </c:numCache>
            </c:numRef>
          </c:val>
          <c:extLst xmlns:c16r2="http://schemas.microsoft.com/office/drawing/2015/06/chart">
            <c:ext xmlns:c16="http://schemas.microsoft.com/office/drawing/2014/chart" uri="{C3380CC4-5D6E-409C-BE32-E72D297353CC}">
              <c16:uniqueId val="{00000004-E5F0-4F32-8355-AAD5BD5A2D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F0-4F32-8355-AAD5BD5A2D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5F0-4F32-8355-AAD5BD5A2D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1906</c:v>
                </c:pt>
                <c:pt idx="3">
                  <c:v>1936</c:v>
                </c:pt>
                <c:pt idx="6">
                  <c:v>1985</c:v>
                </c:pt>
                <c:pt idx="9">
                  <c:v>2046</c:v>
                </c:pt>
                <c:pt idx="12">
                  <c:v>2055</c:v>
                </c:pt>
              </c:numCache>
            </c:numRef>
          </c:val>
          <c:extLst xmlns:c16r2="http://schemas.microsoft.com/office/drawing/2015/06/chart">
            <c:ext xmlns:c16="http://schemas.microsoft.com/office/drawing/2014/chart" uri="{C3380CC4-5D6E-409C-BE32-E72D297353CC}">
              <c16:uniqueId val="{00000007-E5F0-4F32-8355-AAD5BD5A2DB0}"/>
            </c:ext>
          </c:extLst>
        </c:ser>
        <c:dLbls>
          <c:showLegendKey val="0"/>
          <c:showVal val="0"/>
          <c:showCatName val="0"/>
          <c:showSerName val="0"/>
          <c:showPercent val="0"/>
          <c:showBubbleSize val="0"/>
        </c:dLbls>
        <c:gapWidth val="100"/>
        <c:overlap val="100"/>
        <c:axId val="231688448"/>
        <c:axId val="23169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328</c:v>
                </c:pt>
                <c:pt idx="2">
                  <c:v>#N/A</c:v>
                </c:pt>
                <c:pt idx="3">
                  <c:v>#N/A</c:v>
                </c:pt>
                <c:pt idx="4">
                  <c:v>253</c:v>
                </c:pt>
                <c:pt idx="5">
                  <c:v>#N/A</c:v>
                </c:pt>
                <c:pt idx="6">
                  <c:v>#N/A</c:v>
                </c:pt>
                <c:pt idx="7">
                  <c:v>283</c:v>
                </c:pt>
                <c:pt idx="8">
                  <c:v>#N/A</c:v>
                </c:pt>
                <c:pt idx="9">
                  <c:v>#N/A</c:v>
                </c:pt>
                <c:pt idx="10">
                  <c:v>363</c:v>
                </c:pt>
                <c:pt idx="11">
                  <c:v>#N/A</c:v>
                </c:pt>
                <c:pt idx="12">
                  <c:v>#N/A</c:v>
                </c:pt>
                <c:pt idx="13">
                  <c:v>366</c:v>
                </c:pt>
                <c:pt idx="14">
                  <c:v>#N/A</c:v>
                </c:pt>
              </c:numCache>
            </c:numRef>
          </c:val>
          <c:smooth val="0"/>
          <c:extLst xmlns:c16r2="http://schemas.microsoft.com/office/drawing/2015/06/chart">
            <c:ext xmlns:c16="http://schemas.microsoft.com/office/drawing/2014/chart" uri="{C3380CC4-5D6E-409C-BE32-E72D297353CC}">
              <c16:uniqueId val="{00000008-E5F0-4F32-8355-AAD5BD5A2DB0}"/>
            </c:ext>
          </c:extLst>
        </c:ser>
        <c:dLbls>
          <c:showLegendKey val="0"/>
          <c:showVal val="0"/>
          <c:showCatName val="0"/>
          <c:showSerName val="0"/>
          <c:showPercent val="0"/>
          <c:showBubbleSize val="0"/>
        </c:dLbls>
        <c:marker val="1"/>
        <c:smooth val="0"/>
        <c:axId val="231688448"/>
        <c:axId val="231694720"/>
      </c:lineChart>
      <c:catAx>
        <c:axId val="2316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694720"/>
        <c:crosses val="autoZero"/>
        <c:auto val="1"/>
        <c:lblAlgn val="ctr"/>
        <c:lblOffset val="100"/>
        <c:tickLblSkip val="1"/>
        <c:tickMarkSkip val="1"/>
        <c:noMultiLvlLbl val="0"/>
      </c:catAx>
      <c:valAx>
        <c:axId val="23169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20206</c:v>
                </c:pt>
                <c:pt idx="5">
                  <c:v>20474</c:v>
                </c:pt>
                <c:pt idx="8">
                  <c:v>20762</c:v>
                </c:pt>
                <c:pt idx="11">
                  <c:v>20802</c:v>
                </c:pt>
                <c:pt idx="14">
                  <c:v>21429</c:v>
                </c:pt>
              </c:numCache>
            </c:numRef>
          </c:val>
          <c:extLst xmlns:c16r2="http://schemas.microsoft.com/office/drawing/2015/06/chart">
            <c:ext xmlns:c16="http://schemas.microsoft.com/office/drawing/2014/chart" uri="{C3380CC4-5D6E-409C-BE32-E72D297353CC}">
              <c16:uniqueId val="{00000000-8198-4702-904D-56F4578A60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5136</c:v>
                </c:pt>
                <c:pt idx="5">
                  <c:v>5029</c:v>
                </c:pt>
                <c:pt idx="8">
                  <c:v>5005</c:v>
                </c:pt>
                <c:pt idx="11">
                  <c:v>4770</c:v>
                </c:pt>
                <c:pt idx="14">
                  <c:v>4469</c:v>
                </c:pt>
              </c:numCache>
            </c:numRef>
          </c:val>
          <c:extLst xmlns:c16r2="http://schemas.microsoft.com/office/drawing/2015/06/chart">
            <c:ext xmlns:c16="http://schemas.microsoft.com/office/drawing/2014/chart" uri="{C3380CC4-5D6E-409C-BE32-E72D297353CC}">
              <c16:uniqueId val="{00000001-8198-4702-904D-56F4578A60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5742</c:v>
                </c:pt>
                <c:pt idx="5">
                  <c:v>6404</c:v>
                </c:pt>
                <c:pt idx="8">
                  <c:v>7138</c:v>
                </c:pt>
                <c:pt idx="11">
                  <c:v>7556</c:v>
                </c:pt>
                <c:pt idx="14">
                  <c:v>6739</c:v>
                </c:pt>
              </c:numCache>
            </c:numRef>
          </c:val>
          <c:extLst xmlns:c16r2="http://schemas.microsoft.com/office/drawing/2015/06/chart">
            <c:ext xmlns:c16="http://schemas.microsoft.com/office/drawing/2014/chart" uri="{C3380CC4-5D6E-409C-BE32-E72D297353CC}">
              <c16:uniqueId val="{00000002-8198-4702-904D-56F4578A60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198-4702-904D-56F4578A60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198-4702-904D-56F4578A60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c:v>
                </c:pt>
                <c:pt idx="3">
                  <c:v>8</c:v>
                </c:pt>
                <c:pt idx="6">
                  <c:v>8</c:v>
                </c:pt>
                <c:pt idx="9">
                  <c:v>8</c:v>
                </c:pt>
                <c:pt idx="12">
                  <c:v>7</c:v>
                </c:pt>
              </c:numCache>
            </c:numRef>
          </c:val>
          <c:extLst xmlns:c16r2="http://schemas.microsoft.com/office/drawing/2015/06/chart">
            <c:ext xmlns:c16="http://schemas.microsoft.com/office/drawing/2014/chart" uri="{C3380CC4-5D6E-409C-BE32-E72D297353CC}">
              <c16:uniqueId val="{00000005-8198-4702-904D-56F4578A60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1363</c:v>
                </c:pt>
                <c:pt idx="3">
                  <c:v>1251</c:v>
                </c:pt>
                <c:pt idx="6">
                  <c:v>1187</c:v>
                </c:pt>
                <c:pt idx="9">
                  <c:v>1228</c:v>
                </c:pt>
                <c:pt idx="12">
                  <c:v>1128</c:v>
                </c:pt>
              </c:numCache>
            </c:numRef>
          </c:val>
          <c:extLst xmlns:c16r2="http://schemas.microsoft.com/office/drawing/2015/06/chart">
            <c:ext xmlns:c16="http://schemas.microsoft.com/office/drawing/2014/chart" uri="{C3380CC4-5D6E-409C-BE32-E72D297353CC}">
              <c16:uniqueId val="{00000006-8198-4702-904D-56F4578A60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630</c:v>
                </c:pt>
                <c:pt idx="3">
                  <c:v>496</c:v>
                </c:pt>
                <c:pt idx="6">
                  <c:v>423</c:v>
                </c:pt>
                <c:pt idx="9">
                  <c:v>349</c:v>
                </c:pt>
                <c:pt idx="12">
                  <c:v>312</c:v>
                </c:pt>
              </c:numCache>
            </c:numRef>
          </c:val>
          <c:extLst xmlns:c16r2="http://schemas.microsoft.com/office/drawing/2015/06/chart">
            <c:ext xmlns:c16="http://schemas.microsoft.com/office/drawing/2014/chart" uri="{C3380CC4-5D6E-409C-BE32-E72D297353CC}">
              <c16:uniqueId val="{00000007-8198-4702-904D-56F4578A60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4577</c:v>
                </c:pt>
                <c:pt idx="3">
                  <c:v>4103</c:v>
                </c:pt>
                <c:pt idx="6">
                  <c:v>4098</c:v>
                </c:pt>
                <c:pt idx="9">
                  <c:v>3775</c:v>
                </c:pt>
                <c:pt idx="12">
                  <c:v>3553</c:v>
                </c:pt>
              </c:numCache>
            </c:numRef>
          </c:val>
          <c:extLst xmlns:c16r2="http://schemas.microsoft.com/office/drawing/2015/06/chart">
            <c:ext xmlns:c16="http://schemas.microsoft.com/office/drawing/2014/chart" uri="{C3380CC4-5D6E-409C-BE32-E72D297353CC}">
              <c16:uniqueId val="{00000008-8198-4702-904D-56F4578A60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8198-4702-904D-56F4578A60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22107</c:v>
                </c:pt>
                <c:pt idx="3">
                  <c:v>22351</c:v>
                </c:pt>
                <c:pt idx="6">
                  <c:v>23565</c:v>
                </c:pt>
                <c:pt idx="9">
                  <c:v>24322</c:v>
                </c:pt>
                <c:pt idx="12">
                  <c:v>25627</c:v>
                </c:pt>
              </c:numCache>
            </c:numRef>
          </c:val>
          <c:extLst xmlns:c16r2="http://schemas.microsoft.com/office/drawing/2015/06/chart">
            <c:ext xmlns:c16="http://schemas.microsoft.com/office/drawing/2014/chart" uri="{C3380CC4-5D6E-409C-BE32-E72D297353CC}">
              <c16:uniqueId val="{0000000A-8198-4702-904D-56F4578A60C5}"/>
            </c:ext>
          </c:extLst>
        </c:ser>
        <c:dLbls>
          <c:showLegendKey val="0"/>
          <c:showVal val="0"/>
          <c:showCatName val="0"/>
          <c:showSerName val="0"/>
          <c:showPercent val="0"/>
          <c:showBubbleSize val="0"/>
        </c:dLbls>
        <c:gapWidth val="100"/>
        <c:overlap val="100"/>
        <c:axId val="237957888"/>
        <c:axId val="2379598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198-4702-904D-56F4578A60C5}"/>
            </c:ext>
          </c:extLst>
        </c:ser>
        <c:dLbls>
          <c:showLegendKey val="0"/>
          <c:showVal val="0"/>
          <c:showCatName val="0"/>
          <c:showSerName val="0"/>
          <c:showPercent val="0"/>
          <c:showBubbleSize val="0"/>
        </c:dLbls>
        <c:marker val="1"/>
        <c:smooth val="0"/>
        <c:axId val="237957888"/>
        <c:axId val="237959808"/>
      </c:lineChart>
      <c:catAx>
        <c:axId val="23795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959808"/>
        <c:crosses val="autoZero"/>
        <c:auto val="1"/>
        <c:lblAlgn val="ctr"/>
        <c:lblOffset val="100"/>
        <c:tickLblSkip val="1"/>
        <c:tickMarkSkip val="1"/>
        <c:noMultiLvlLbl val="0"/>
      </c:catAx>
      <c:valAx>
        <c:axId val="23795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95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2562</c:v>
                </c:pt>
                <c:pt idx="1">
                  <c:v>2542</c:v>
                </c:pt>
                <c:pt idx="2">
                  <c:v>2105</c:v>
                </c:pt>
              </c:numCache>
            </c:numRef>
          </c:val>
          <c:extLst xmlns:c16r2="http://schemas.microsoft.com/office/drawing/2015/06/chart">
            <c:ext xmlns:c16="http://schemas.microsoft.com/office/drawing/2014/chart" uri="{C3380CC4-5D6E-409C-BE32-E72D297353CC}">
              <c16:uniqueId val="{00000000-39B1-42BE-B940-04FEB66BCC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1077</c:v>
                </c:pt>
                <c:pt idx="1">
                  <c:v>1078</c:v>
                </c:pt>
                <c:pt idx="2">
                  <c:v>800</c:v>
                </c:pt>
              </c:numCache>
            </c:numRef>
          </c:val>
          <c:extLst xmlns:c16r2="http://schemas.microsoft.com/office/drawing/2015/06/chart">
            <c:ext xmlns:c16="http://schemas.microsoft.com/office/drawing/2014/chart" uri="{C3380CC4-5D6E-409C-BE32-E72D297353CC}">
              <c16:uniqueId val="{00000001-39B1-42BE-B940-04FEB66BCC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1757</c:v>
                </c:pt>
                <c:pt idx="1">
                  <c:v>2065</c:v>
                </c:pt>
                <c:pt idx="2">
                  <c:v>1893</c:v>
                </c:pt>
              </c:numCache>
            </c:numRef>
          </c:val>
          <c:extLst xmlns:c16r2="http://schemas.microsoft.com/office/drawing/2015/06/chart">
            <c:ext xmlns:c16="http://schemas.microsoft.com/office/drawing/2014/chart" uri="{C3380CC4-5D6E-409C-BE32-E72D297353CC}">
              <c16:uniqueId val="{00000002-39B1-42BE-B940-04FEB66BCC32}"/>
            </c:ext>
          </c:extLst>
        </c:ser>
        <c:dLbls>
          <c:showLegendKey val="0"/>
          <c:showVal val="0"/>
          <c:showCatName val="0"/>
          <c:showSerName val="0"/>
          <c:showPercent val="0"/>
          <c:showBubbleSize val="0"/>
        </c:dLbls>
        <c:gapWidth val="120"/>
        <c:overlap val="100"/>
        <c:axId val="238221184"/>
        <c:axId val="238222720"/>
      </c:barChart>
      <c:catAx>
        <c:axId val="23822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222720"/>
        <c:crosses val="autoZero"/>
        <c:auto val="1"/>
        <c:lblAlgn val="ctr"/>
        <c:lblOffset val="100"/>
        <c:tickLblSkip val="1"/>
        <c:tickMarkSkip val="1"/>
        <c:noMultiLvlLbl val="0"/>
      </c:catAx>
      <c:valAx>
        <c:axId val="238222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22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{167A44B7-622B-450D-AA82-90F9C939CF83}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3AE-46A0-A98A-2BC8F73DCB7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{CB5A5EC0-2248-436D-ADD6-AFE99D5BAAFA}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AE-46A0-A98A-2BC8F73DCB7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{CB5EBAB7-7D73-4345-AACF-45CE8C73EDC0}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AE-46A0-A98A-2BC8F73DCB7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{EB73275B-2BB2-4064-91CD-C6F4BB847D56}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AE-46A0-A98A-2BC8F73DCB7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{0AC06945-80B2-4137-8112-6FE42D270C30}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AE-46A0-A98A-2BC8F73DCB7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{4706A293-0B90-493A-8E8B-D4520FA720CF}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3AE-46A0-A98A-2BC8F73DCB7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{D5637480-B60A-4D14-A5D0-D3A030564E72}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3AE-46A0-A98A-2BC8F73DCB7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{8B0C07A4-78E9-401E-838D-D674F76C2457}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3AE-46A0-A98A-2BC8F73DCB7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{BF877345-B8C7-474F-8D31-D5D33E705AF2}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3AE-46A0-A98A-2BC8F73DCB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56.3</c:v>
                </c:pt>
                <c:pt idx="8">
                  <c:v>57.9</c:v>
                </c:pt>
                <c:pt idx="16">
                  <c:v>58.8</c:v>
                </c:pt>
                <c:pt idx="24">
                  <c:v>59.9</c:v>
                </c:pt>
                <c:pt idx="32">
                  <c:v>59.3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E3AE-46A0-A98A-2BC8F73DCB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{2F1808C4-9374-4365-AB6C-37161563F2B0}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3AE-46A0-A98A-2BC8F73DCB7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{56BF3A96-A898-44F6-85E1-476E77562990}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AE-46A0-A98A-2BC8F73DCB7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{AFC7690E-FB76-44C4-A207-55EBA65FF2C7}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AE-46A0-A98A-2BC8F73DCB7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{1E61C1D2-52EC-4AD9-8F68-66C74ACBBE5F}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AE-46A0-A98A-2BC8F73DCB7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{230500F4-1599-455E-B0E6-9784471F0215}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AE-46A0-A98A-2BC8F73DCB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{97667C6F-01A3-4F23-8A43-7BEBA863BFE7}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3AE-46A0-A98A-2BC8F73DCB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{8CD64467-86C8-4E89-BCBB-45946C609D35}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3AE-46A0-A98A-2BC8F73DCB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{09EF81F2-6E97-425D-B108-5DCE9B478F69}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3AE-46A0-A98A-2BC8F73DCB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{5B7D4AE8-DAAC-4849-A70B-8BA01AB459B8}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3AE-46A0-A98A-2BC8F73DCB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E3AE-46A0-A98A-2BC8F73DCB76}"/>
            </c:ext>
          </c:extLst>
        </c:ser>
        <c:dLbls>
          <c:showLegendKey val="0"/>
          <c:showVal val="1"/>
          <c:showCatName val="0"/>
          <c:showSerName val="0"/>
          <c:showPercent val="0"/>
          <c:showBubbleSize val="0"/>
        </c:dLbls>
        <c:axId val="239282432"/>
        <c:axId val="239305088"/>
      </c:scatterChart>
      <c:valAx>
        <c:axId val="239282432"/>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305088"/>
        <c:crosses val="autoZero"/>
        <c:crossBetween val="midCat"/>
      </c:valAx>
      <c:valAx>
        <c:axId val="239305088"/>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282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{1F80E6F6-E43C-4978-8082-65969BA7EB64}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95-4AF8-8E84-F6F4BDEC960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{D9065A73-9743-4194-BFCA-34D39ED67459}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95-4AF8-8E84-F6F4BDEC960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{439E2BBC-4469-4AFB-AF59-AF2E5F86D59D}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95-4AF8-8E84-F6F4BDEC960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{A3576F7D-279B-4FD8-92BF-178863AB04B2}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95-4AF8-8E84-F6F4BDEC960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{A81E3BE5-2A7D-4191-BC5E-0C95C76DEF3D}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95-4AF8-8E84-F6F4BDEC960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{A90CD2DB-FF32-40DE-BB1C-5CC74BB648DF}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95-4AF8-8E84-F6F4BDEC960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{2C845F5D-5127-44CB-A75F-D7EE21B636D1}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95-4AF8-8E84-F6F4BDEC960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{B8ECC993-78B9-413A-B4EC-A5BF0F1C1506}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95-4AF8-8E84-F6F4BDEC960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{148B9E27-0EA5-4A55-809D-4D5AB2F79960}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95-4AF8-8E84-F6F4BDEC96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1.7</c:v>
                </c:pt>
                <c:pt idx="16">
                  <c:v>2.1</c:v>
                </c:pt>
                <c:pt idx="24">
                  <c:v>2.1</c:v>
                </c:pt>
                <c:pt idx="32">
                  <c:v>2.4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495-4AF8-8E84-F6F4BDEC96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{3938FA78-C660-48BE-9E6C-30E15B3335CC}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95-4AF8-8E84-F6F4BDEC96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{EC68F206-DC65-4B5B-8924-B138C78E98C5}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95-4AF8-8E84-F6F4BDEC960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{44EE2CF7-6AC4-4BEA-AEE6-E1638A117C03}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95-4AF8-8E84-F6F4BDEC960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{AC393AB1-C726-42ED-9FCC-04D1EB462113}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95-4AF8-8E84-F6F4BDEC960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{24234F7E-15B2-435C-9A76-37F401FAD22A}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95-4AF8-8E84-F6F4BDEC9607}"/>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{DD7A0120-556D-4602-B102-42B4EC4FAA2C}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95-4AF8-8E84-F6F4BDEC9607}"/>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{2555D47D-0D3B-4A1C-AF5E-A24B19605056}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95-4AF8-8E84-F6F4BDEC9607}"/>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{7A4463EA-3A72-40AC-B7DC-64B9C04CD837}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95-4AF8-8E84-F6F4BDEC9607}"/>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{03E63686-4D71-4241-9275-CC5B93ED6F91}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95-4AF8-8E84-F6F4BDEC96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F495-4AF8-8E84-F6F4BDEC9607}"/>
            </c:ext>
          </c:extLst>
        </c:ser>
        <c:dLbls>
          <c:showLegendKey val="0"/>
          <c:showVal val="1"/>
          <c:showCatName val="0"/>
          <c:showSerName val="0"/>
          <c:showPercent val="0"/>
          <c:showBubbleSize val="0"/>
        </c:dLbls>
        <c:axId val="238997888"/>
        <c:axId val="238999808"/>
      </c:scatterChart>
      <c:valAx>
        <c:axId val="238997888"/>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999808"/>
        <c:crosses val="autoZero"/>
        <c:crossBetween val="midCat"/>
      </c:valAx>
      <c:valAx>
        <c:axId val="238999808"/>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9978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以降分臨時財政対策債の償還開始等により増加傾向にある。</a:t>
          </a:r>
          <a:endParaRPr lang="ja-JP" altLang="ja-JP" sz="1400">
            <a:effectLst/>
          </a:endParaRPr>
        </a:p>
        <a:p>
          <a:r>
            <a:rPr kumimoji="1" lang="ja-JP" altLang="ja-JP" sz="1100">
              <a:solidFill>
                <a:schemeClr val="dk1"/>
              </a:solidFill>
              <a:effectLst/>
              <a:latin typeface="+mn-lt"/>
              <a:ea typeface="+mn-ea"/>
              <a:cs typeface="+mn-cs"/>
            </a:rPr>
            <a:t>　ひたち野うしく中学校建設など、大規模な施設整備に充てた地方債により地方債残高が増加しており、今後は償還額の増が見込まれる。今後も残高と各年度の償還額の両面から考えた市債管理を行っていく。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満期一括償還地方債の利用がない。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将来負担額については、正職員数削減の取組による退職手当負担見込み額の減や公営企業債等見込み額の減により年々減少していたが、平成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年度以降は中学校建設による地方債残高増により増加した。引き続き公共施設の長寿命化等が見込まれ、増加傾向となることが予想される。</a:t>
          </a:r>
          <a:endParaRPr lang="ja-JP" altLang="ja-JP" sz="1400">
            <a:effectLst/>
          </a:endParaRPr>
        </a:p>
        <a:p>
          <a:r>
            <a:rPr kumimoji="1" lang="ja-JP" altLang="ja-JP" sz="1100">
              <a:solidFill>
                <a:schemeClr val="dk1"/>
              </a:solidFill>
              <a:effectLst/>
              <a:latin typeface="+mn-lt"/>
              <a:ea typeface="+mn-ea"/>
              <a:cs typeface="+mn-cs"/>
            </a:rPr>
            <a:t>　充当可能基金については、財政調整基金がひたち野うしく中学校建設等に備えた積み増しにより増加傾向であったが、令和元年度においては建設完了に伴い減となり、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百万円の減少となった。</a:t>
          </a:r>
          <a:endParaRPr lang="ja-JP" altLang="ja-JP" sz="1400">
            <a:effectLst/>
          </a:endParaRPr>
        </a:p>
        <a:p>
          <a:r>
            <a:rPr kumimoji="1" lang="ja-JP" altLang="ja-JP" sz="1100">
              <a:solidFill>
                <a:schemeClr val="dk1"/>
              </a:solidFill>
              <a:effectLst/>
              <a:latin typeface="+mn-lt"/>
              <a:ea typeface="+mn-ea"/>
              <a:cs typeface="+mn-cs"/>
            </a:rPr>
            <a:t>　公共施設総合管理計画に基づく公共施設等の長寿命化等に要する費用の財源確保に対応するため、令和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年度より公共施設等総合管理基金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設置し、将来負担に備えていく。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茨城県牛久市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年度は、企業誘致奨励補助に備えるため、企業誘致事業等推進基金に</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百万円を積み立てたことにより、その他特目基金が</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百万円に増加し、基金全体で</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百万円となった。令和元年度は、ひたち野うしく中学校建設及び開校準備による財政調整基金</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百万円、及び繰上償還による減債基金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百万円の取り崩しのため、基金全体で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百万円減少の</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公共施設総合管理計画に基づく公共施設等の長寿命化等に要する費用の財源確保が課題となっており、基金全体の考え方を整理し、令和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一部基金を統合し公共施設等総合管理基金を設置する。財政調整基金については、令和元年度以降多額の支出があることに備え一時的に積み増していたが、ひたち野うしく中学校建設等により戻る形となっている。引き続き公共施設等の長寿命化が見込まれる中において、災害対応も含め、財源調整に必要な金額を算出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・借地取得基金：公の施設等の存する借地の取得。</a:t>
          </a:r>
          <a:endParaRPr lang="ja-JP" altLang="ja-JP" sz="1400">
            <a:effectLst/>
          </a:endParaRPr>
        </a:p>
        <a:p>
          <a:r>
            <a:rPr kumimoji="1" lang="ja-JP" altLang="ja-JP" sz="1100">
              <a:solidFill>
                <a:schemeClr val="dk1"/>
              </a:solidFill>
              <a:effectLst/>
              <a:latin typeface="+mn-lt"/>
              <a:ea typeface="+mn-ea"/>
              <a:cs typeface="+mn-cs"/>
            </a:rPr>
            <a:t>・企業誘致事業等推進基金：企業誘致事業等の資金供給と資金調整。</a:t>
          </a:r>
          <a:endParaRPr lang="ja-JP" altLang="ja-JP" sz="1400">
            <a:effectLst/>
          </a:endParaRPr>
        </a:p>
        <a:p>
          <a:r>
            <a:rPr kumimoji="1" lang="ja-JP" altLang="ja-JP" sz="1100">
              <a:solidFill>
                <a:schemeClr val="dk1"/>
              </a:solidFill>
              <a:effectLst/>
              <a:latin typeface="+mn-lt"/>
              <a:ea typeface="+mn-ea"/>
              <a:cs typeface="+mn-cs"/>
            </a:rPr>
            <a:t>・生活環境施設整備基金：生活環境施設及び生活環境施設に関連する施設の建設並びにそれらの施設の運営。</a:t>
          </a:r>
          <a:endParaRPr lang="ja-JP" altLang="ja-JP" sz="1400">
            <a:effectLst/>
          </a:endParaRPr>
        </a:p>
        <a:p>
          <a:r>
            <a:rPr kumimoji="1" lang="ja-JP" altLang="ja-JP" sz="1100">
              <a:solidFill>
                <a:schemeClr val="dk1"/>
              </a:solidFill>
              <a:effectLst/>
              <a:latin typeface="+mn-lt"/>
              <a:ea typeface="+mn-ea"/>
              <a:cs typeface="+mn-cs"/>
            </a:rPr>
            <a:t>・小規模水道維持管理基金：小規模水道の維持管理及び撤去。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・借地取得基金：利子積立の増</a:t>
          </a:r>
          <a:endParaRPr lang="ja-JP" altLang="ja-JP" sz="1400">
            <a:effectLst/>
          </a:endParaRPr>
        </a:p>
        <a:p>
          <a:r>
            <a:rPr kumimoji="1" lang="ja-JP" altLang="ja-JP" sz="1100">
              <a:solidFill>
                <a:schemeClr val="dk1"/>
              </a:solidFill>
              <a:effectLst/>
              <a:latin typeface="+mn-lt"/>
              <a:ea typeface="+mn-ea"/>
              <a:cs typeface="+mn-cs"/>
            </a:rPr>
            <a:t>・企業誘致事業等推進基金：令和元年度企業誘致奨励補助の財源とするため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百万円を取崩し、令和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年度の同補助に対応するため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・生活環境施設整備基金、小規模水道維持管理基金：増減なし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・借地取得基金：公の施設等の存する借地を把握し買取要望に対応できるよう、同程度の残高を確保していきたい。</a:t>
          </a:r>
          <a:endParaRPr lang="ja-JP" altLang="ja-JP" sz="1400">
            <a:effectLst/>
          </a:endParaRPr>
        </a:p>
        <a:p>
          <a:r>
            <a:rPr kumimoji="1" lang="ja-JP" altLang="ja-JP" sz="1100">
              <a:solidFill>
                <a:schemeClr val="dk1"/>
              </a:solidFill>
              <a:effectLst/>
              <a:latin typeface="+mn-lt"/>
              <a:ea typeface="+mn-ea"/>
              <a:cs typeface="+mn-cs"/>
            </a:rPr>
            <a:t>・企業誘致事業等推進金：次年度支払予定の企業誘致奨励補助金分を毎年積み立てる。</a:t>
          </a:r>
          <a:endParaRPr lang="ja-JP" altLang="ja-JP" sz="1400">
            <a:effectLst/>
          </a:endParaRPr>
        </a:p>
        <a:p>
          <a:r>
            <a:rPr kumimoji="1" lang="ja-JP" altLang="ja-JP" sz="1100">
              <a:solidFill>
                <a:schemeClr val="dk1"/>
              </a:solidFill>
              <a:effectLst/>
              <a:latin typeface="+mn-lt"/>
              <a:ea typeface="+mn-ea"/>
              <a:cs typeface="+mn-cs"/>
            </a:rPr>
            <a:t>・生活環境施設整備基金、小規模水道維持管理基金：公共施設総合管理計画に基づく公共施設等の長寿命化等に要する費用の財源確保が課題となっており、令和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年度より当基金以外も含め統合し公共施設等総合管理基金へ再編する。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ひたち野うしく中学校の建設が完了し、これまで計画的に積み増していた財政調整基金は、令和元年度において</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公共施設総合管理計画に基づく公共施設等の長寿命化等に要する費用の財源確保という課題に対応するため、令和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基金を再編・統合し公共施設等総合管理基金を設置する。これにより財政調整基金については、昨年度までのような大きな積み増しはなくなる見通しであるが、引き続き災害対応をはじめとした財源調整に必要な金額を想定し、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これまで積立て及び取崩しを行っておらず、利息積立の増のみとなっていたが、令和元年度において繰上償還を行ったため、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今後市債の残高や利率の状況に応じて、適切に繰上償還等の財源として活用できるよう、適切な残高を確保していく。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lt"/>
              <a:ea typeface="+mn-ea"/>
              <a:cs typeface="+mn-cs"/>
            </a:rPr>
            <a:t>　昭和から平成にかけて多くのインフラや公共施設を建設しており、減価償却率は増加傾向</a:t>
          </a:r>
          <a:r>
            <a:rPr kumimoji="1" lang="ja-JP" altLang="en-US" sz="1050" baseline="0">
              <a:solidFill>
                <a:schemeClr val="dk1"/>
              </a:solidFill>
              <a:effectLst/>
              <a:latin typeface="+mn-lt"/>
              <a:ea typeface="+mn-ea"/>
              <a:cs typeface="+mn-cs"/>
            </a:rPr>
            <a:t>だったが、清掃工場延命化工事完了等の影響により、令和元年度は</a:t>
          </a:r>
          <a:r>
            <a:rPr kumimoji="1" lang="en-US" altLang="ja-JP" sz="1050" baseline="0">
              <a:solidFill>
                <a:schemeClr val="dk1"/>
              </a:solidFill>
              <a:effectLst/>
              <a:latin typeface="+mn-lt"/>
              <a:ea typeface="+mn-ea"/>
              <a:cs typeface="+mn-cs"/>
            </a:rPr>
            <a:t>0.6</a:t>
          </a:r>
          <a:r>
            <a:rPr kumimoji="1" lang="ja-JP" altLang="en-US" sz="1050" baseline="0">
              <a:solidFill>
                <a:schemeClr val="dk1"/>
              </a:solidFill>
              <a:effectLst/>
              <a:latin typeface="+mn-lt"/>
              <a:ea typeface="+mn-ea"/>
              <a:cs typeface="+mn-cs"/>
            </a:rPr>
            <a:t>ポイントの減となった。</a:t>
          </a:r>
          <a:r>
            <a:rPr kumimoji="1" lang="ja-JP" altLang="ja-JP" sz="1050" baseline="0">
              <a:solidFill>
                <a:schemeClr val="dk1"/>
              </a:solidFill>
              <a:effectLst/>
              <a:latin typeface="+mn-lt"/>
              <a:ea typeface="+mn-ea"/>
              <a:cs typeface="+mn-cs"/>
            </a:rPr>
            <a:t>類似団体</a:t>
          </a:r>
          <a:r>
            <a:rPr kumimoji="1" lang="ja-JP" altLang="en-US" sz="1050" baseline="0">
              <a:solidFill>
                <a:schemeClr val="dk1"/>
              </a:solidFill>
              <a:effectLst/>
              <a:latin typeface="+mn-lt"/>
              <a:ea typeface="+mn-ea"/>
              <a:cs typeface="+mn-cs"/>
            </a:rPr>
            <a:t>は引き続き増加しており、平成</a:t>
          </a:r>
          <a:r>
            <a:rPr kumimoji="1" lang="en-US" altLang="ja-JP" sz="1050" baseline="0">
              <a:solidFill>
                <a:schemeClr val="dk1"/>
              </a:solidFill>
              <a:effectLst/>
              <a:latin typeface="+mn-lt"/>
              <a:ea typeface="+mn-ea"/>
              <a:cs typeface="+mn-cs"/>
            </a:rPr>
            <a:t>30</a:t>
          </a:r>
          <a:r>
            <a:rPr kumimoji="1" lang="ja-JP" altLang="en-US" sz="1050" baseline="0">
              <a:solidFill>
                <a:schemeClr val="dk1"/>
              </a:solidFill>
              <a:effectLst/>
              <a:latin typeface="+mn-lt"/>
              <a:ea typeface="+mn-ea"/>
              <a:cs typeface="+mn-cs"/>
            </a:rPr>
            <a:t>年度の同値から</a:t>
          </a:r>
          <a:r>
            <a:rPr kumimoji="1" lang="en-US" altLang="ja-JP" sz="1050" baseline="0">
              <a:solidFill>
                <a:schemeClr val="dk1"/>
              </a:solidFill>
              <a:effectLst/>
              <a:latin typeface="+mn-lt"/>
              <a:ea typeface="+mn-ea"/>
              <a:cs typeface="+mn-cs"/>
            </a:rPr>
            <a:t>2.2</a:t>
          </a:r>
          <a:r>
            <a:rPr kumimoji="1" lang="ja-JP" altLang="en-US" sz="1050" baseline="0">
              <a:solidFill>
                <a:schemeClr val="dk1"/>
              </a:solidFill>
              <a:effectLst/>
              <a:latin typeface="+mn-lt"/>
              <a:ea typeface="+mn-ea"/>
              <a:cs typeface="+mn-cs"/>
            </a:rPr>
            <a:t>ポイント下回った。</a:t>
          </a:r>
          <a:endParaRPr lang="ja-JP" altLang="ja-JP" sz="1050">
            <a:effectLst/>
          </a:endParaRPr>
        </a:p>
        <a:p>
          <a:r>
            <a:rPr kumimoji="1" lang="ja-JP" altLang="ja-JP" sz="1050" baseline="0">
              <a:solidFill>
                <a:schemeClr val="dk1"/>
              </a:solidFill>
              <a:effectLst/>
              <a:latin typeface="+mn-lt"/>
              <a:ea typeface="+mn-ea"/>
              <a:cs typeface="+mn-cs"/>
            </a:rPr>
            <a:t>　公共施設等総合管理計画や各施設の長寿命化計画に基づき、引き続き施設の適正化や計画的な施設の保全に努める。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2"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93" name="楕円 92"/>
        <xdr:cNvSpPr/>
      </xdr:nvSpPr>
      <xdr:spPr>
        <a:xfrm>
          <a:off x="4711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50726</xdr:rowOff>
    </xdr:from>
    <xdr:ext cx="405111" cy="259045"/>
    <xdr:sp macro="" textlink="">
      <xdr:nvSpPr>
        <xdr:cNvPr id="94" name="有形固定資産減価償却率該当値テキスト"/>
        <xdr:cNvSpPr txBox="1"/>
      </xdr:nvSpPr>
      <xdr:spPr>
        <a:xfrm>
          <a:off x="48133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46355</xdr:rowOff>
    </xdr:from>
    <xdr:to>
      <xdr:col>19</xdr:col>
      <xdr:colOff>187325</xdr:colOff>
      <xdr:row>31</xdr:row>
      <xdr:rowOff>147955</xdr:rowOff>
    </xdr:to>
    <xdr:sp macro="" textlink="">
      <xdr:nvSpPr>
        <xdr:cNvPr id="95" name="楕円 94"/>
        <xdr:cNvSpPr/>
      </xdr:nvSpPr>
      <xdr:spPr>
        <a:xfrm>
          <a:off x="400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97155</xdr:rowOff>
    </xdr:to>
    <xdr:cxnSp macro="">
      <xdr:nvCxnSpPr>
        <xdr:cNvPr id="96" name="直線コネクタ 95"/>
        <xdr:cNvCxnSpPr/>
      </xdr:nvCxnSpPr>
      <xdr:spPr>
        <a:xfrm flipV="1">
          <a:off x="4051300" y="616512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7" name="楕円 96"/>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63228</xdr:rowOff>
    </xdr:from>
    <xdr:to>
      <xdr:col>19</xdr:col>
      <xdr:colOff>136525</xdr:colOff>
      <xdr:row>31</xdr:row>
      <xdr:rowOff>97155</xdr:rowOff>
    </xdr:to>
    <xdr:cxnSp macro="">
      <xdr:nvCxnSpPr>
        <xdr:cNvPr id="98" name="直線コネクタ 97"/>
        <xdr:cNvCxnSpPr/>
      </xdr:nvCxnSpPr>
      <xdr:spPr>
        <a:xfrm>
          <a:off x="3289300" y="614970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156119</xdr:rowOff>
    </xdr:from>
    <xdr:to>
      <xdr:col>11</xdr:col>
      <xdr:colOff>187325</xdr:colOff>
      <xdr:row>31</xdr:row>
      <xdr:rowOff>86269</xdr:rowOff>
    </xdr:to>
    <xdr:sp macro="" textlink="">
      <xdr:nvSpPr>
        <xdr:cNvPr id="99" name="楕円 98"/>
        <xdr:cNvSpPr/>
      </xdr:nvSpPr>
      <xdr:spPr>
        <a:xfrm>
          <a:off x="2476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35469</xdr:rowOff>
    </xdr:from>
    <xdr:to>
      <xdr:col>15</xdr:col>
      <xdr:colOff>136525</xdr:colOff>
      <xdr:row>31</xdr:row>
      <xdr:rowOff>63228</xdr:rowOff>
    </xdr:to>
    <xdr:cxnSp macro="">
      <xdr:nvCxnSpPr>
        <xdr:cNvPr id="100" name="直線コネクタ 99"/>
        <xdr:cNvCxnSpPr/>
      </xdr:nvCxnSpPr>
      <xdr:spPr>
        <a:xfrm>
          <a:off x="2527300" y="612194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106771</xdr:rowOff>
    </xdr:from>
    <xdr:to>
      <xdr:col>7</xdr:col>
      <xdr:colOff>187325</xdr:colOff>
      <xdr:row>31</xdr:row>
      <xdr:rowOff>36921</xdr:rowOff>
    </xdr:to>
    <xdr:sp macro="" textlink="">
      <xdr:nvSpPr>
        <xdr:cNvPr id="101" name="楕円 100"/>
        <xdr:cNvSpPr/>
      </xdr:nvSpPr>
      <xdr:spPr>
        <a:xfrm>
          <a:off x="17145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157571</xdr:rowOff>
    </xdr:from>
    <xdr:to>
      <xdr:col>11</xdr:col>
      <xdr:colOff>136525</xdr:colOff>
      <xdr:row>31</xdr:row>
      <xdr:rowOff>35469</xdr:rowOff>
    </xdr:to>
    <xdr:cxnSp macro="">
      <xdr:nvCxnSpPr>
        <xdr:cNvPr id="102" name="直線コネクタ 101"/>
        <xdr:cNvCxnSpPr/>
      </xdr:nvCxnSpPr>
      <xdr:spPr>
        <a:xfrm>
          <a:off x="1765300" y="607259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103"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4"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5"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43469</xdr:rowOff>
    </xdr:from>
    <xdr:ext cx="405111" cy="259045"/>
    <xdr:sp macro="" textlink="">
      <xdr:nvSpPr>
        <xdr:cNvPr id="106" name="n_4aveValue有形固定資産減価償却率"/>
        <xdr:cNvSpPr txBox="1"/>
      </xdr:nvSpPr>
      <xdr:spPr>
        <a:xfrm>
          <a:off x="1562744" y="6129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164482</xdr:rowOff>
    </xdr:from>
    <xdr:ext cx="405111" cy="259045"/>
    <xdr:sp macro="" textlink="">
      <xdr:nvSpPr>
        <xdr:cNvPr id="107" name="n_1main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130555</xdr:rowOff>
    </xdr:from>
    <xdr:ext cx="405111" cy="259045"/>
    <xdr:sp macro="" textlink="">
      <xdr:nvSpPr>
        <xdr:cNvPr id="108" name="n_2mainValue有形固定資産減価償却率"/>
        <xdr:cNvSpPr txBox="1"/>
      </xdr:nvSpPr>
      <xdr:spPr>
        <a:xfrm>
          <a:off x="30867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102796</xdr:rowOff>
    </xdr:from>
    <xdr:ext cx="405111" cy="259045"/>
    <xdr:sp macro="" textlink="">
      <xdr:nvSpPr>
        <xdr:cNvPr id="109" name="n_3mainValue有形固定資産減価償却率"/>
        <xdr:cNvSpPr txBox="1"/>
      </xdr:nvSpPr>
      <xdr:spPr>
        <a:xfrm>
          <a:off x="23247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53448</xdr:rowOff>
    </xdr:from>
    <xdr:ext cx="405111" cy="259045"/>
    <xdr:sp macro="" textlink="">
      <xdr:nvSpPr>
        <xdr:cNvPr id="110" name="n_4mainValue有形固定資産減価償却率"/>
        <xdr:cNvSpPr txBox="1"/>
      </xdr:nvSpPr>
      <xdr:spPr>
        <a:xfrm>
          <a:off x="1562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年度に整備した清掃工場建設事業に係る償還が平成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年度をもって完了し将来負担額が減となり、類似団体と比して債務償還比率は低値となっているが、平成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年度から実施している新中学校建設事業等により地方債残高は増加傾向にある。地方債残高が過大とならないよう、基金残高とのバランスを注視していく。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141690</xdr:rowOff>
    </xdr:from>
    <xdr:to>
      <xdr:col>76</xdr:col>
      <xdr:colOff>73025</xdr:colOff>
      <xdr:row>30</xdr:row>
      <xdr:rowOff>71840</xdr:rowOff>
    </xdr:to>
    <xdr:sp macro="" textlink="">
      <xdr:nvSpPr>
        <xdr:cNvPr id="155" name="楕円 154"/>
        <xdr:cNvSpPr/>
      </xdr:nvSpPr>
      <xdr:spPr>
        <a:xfrm>
          <a:off x="14744700" y="588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164567</xdr:rowOff>
    </xdr:from>
    <xdr:ext cx="469744" cy="259045"/>
    <xdr:sp macro="" textlink="">
      <xdr:nvSpPr>
        <xdr:cNvPr id="156" name="債務償還比率該当値テキスト"/>
        <xdr:cNvSpPr txBox="1"/>
      </xdr:nvSpPr>
      <xdr:spPr>
        <a:xfrm>
          <a:off x="14846300" y="573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127656</xdr:rowOff>
    </xdr:from>
    <xdr:to>
      <xdr:col>72</xdr:col>
      <xdr:colOff>123825</xdr:colOff>
      <xdr:row>30</xdr:row>
      <xdr:rowOff>57806</xdr:rowOff>
    </xdr:to>
    <xdr:sp macro="" textlink="">
      <xdr:nvSpPr>
        <xdr:cNvPr id="157" name="楕円 156"/>
        <xdr:cNvSpPr/>
      </xdr:nvSpPr>
      <xdr:spPr>
        <a:xfrm>
          <a:off x="14033500" y="5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7006</xdr:rowOff>
    </xdr:from>
    <xdr:to>
      <xdr:col>76</xdr:col>
      <xdr:colOff>22225</xdr:colOff>
      <xdr:row>30</xdr:row>
      <xdr:rowOff>21040</xdr:rowOff>
    </xdr:to>
    <xdr:cxnSp macro="">
      <xdr:nvCxnSpPr>
        <xdr:cNvPr id="158" name="直線コネクタ 157"/>
        <xdr:cNvCxnSpPr/>
      </xdr:nvCxnSpPr>
      <xdr:spPr>
        <a:xfrm>
          <a:off x="14084300" y="5922031"/>
          <a:ext cx="7112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112303</xdr:rowOff>
    </xdr:from>
    <xdr:to>
      <xdr:col>68</xdr:col>
      <xdr:colOff>123825</xdr:colOff>
      <xdr:row>30</xdr:row>
      <xdr:rowOff>42453</xdr:rowOff>
    </xdr:to>
    <xdr:sp macro="" textlink="">
      <xdr:nvSpPr>
        <xdr:cNvPr id="159" name="楕円 158"/>
        <xdr:cNvSpPr/>
      </xdr:nvSpPr>
      <xdr:spPr>
        <a:xfrm>
          <a:off x="13271500" y="58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163103</xdr:rowOff>
    </xdr:from>
    <xdr:to>
      <xdr:col>72</xdr:col>
      <xdr:colOff>73025</xdr:colOff>
      <xdr:row>30</xdr:row>
      <xdr:rowOff>7006</xdr:rowOff>
    </xdr:to>
    <xdr:cxnSp macro="">
      <xdr:nvCxnSpPr>
        <xdr:cNvPr id="160" name="直線コネクタ 159"/>
        <xdr:cNvCxnSpPr/>
      </xdr:nvCxnSpPr>
      <xdr:spPr>
        <a:xfrm>
          <a:off x="13322300" y="5906678"/>
          <a:ext cx="762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166158</xdr:rowOff>
    </xdr:from>
    <xdr:to>
      <xdr:col>64</xdr:col>
      <xdr:colOff>123825</xdr:colOff>
      <xdr:row>30</xdr:row>
      <xdr:rowOff>96308</xdr:rowOff>
    </xdr:to>
    <xdr:sp macro="" textlink="">
      <xdr:nvSpPr>
        <xdr:cNvPr id="161" name="楕円 160"/>
        <xdr:cNvSpPr/>
      </xdr:nvSpPr>
      <xdr:spPr>
        <a:xfrm>
          <a:off x="12509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163103</xdr:rowOff>
    </xdr:from>
    <xdr:to>
      <xdr:col>68</xdr:col>
      <xdr:colOff>73025</xdr:colOff>
      <xdr:row>30</xdr:row>
      <xdr:rowOff>45508</xdr:rowOff>
    </xdr:to>
    <xdr:cxnSp macro="">
      <xdr:nvCxnSpPr>
        <xdr:cNvPr id="162" name="直線コネクタ 161"/>
        <xdr:cNvCxnSpPr/>
      </xdr:nvCxnSpPr>
      <xdr:spPr>
        <a:xfrm flipV="1">
          <a:off x="12560300" y="5906678"/>
          <a:ext cx="762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128616</xdr:rowOff>
    </xdr:from>
    <xdr:to>
      <xdr:col>60</xdr:col>
      <xdr:colOff>123825</xdr:colOff>
      <xdr:row>30</xdr:row>
      <xdr:rowOff>58766</xdr:rowOff>
    </xdr:to>
    <xdr:sp macro="" textlink="">
      <xdr:nvSpPr>
        <xdr:cNvPr id="163" name="楕円 162"/>
        <xdr:cNvSpPr/>
      </xdr:nvSpPr>
      <xdr:spPr>
        <a:xfrm>
          <a:off x="11747500" y="58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7966</xdr:rowOff>
    </xdr:from>
    <xdr:to>
      <xdr:col>64</xdr:col>
      <xdr:colOff>73025</xdr:colOff>
      <xdr:row>30</xdr:row>
      <xdr:rowOff>45508</xdr:rowOff>
    </xdr:to>
    <xdr:cxnSp macro="">
      <xdr:nvCxnSpPr>
        <xdr:cNvPr id="164" name="直線コネクタ 163"/>
        <xdr:cNvCxnSpPr/>
      </xdr:nvCxnSpPr>
      <xdr:spPr>
        <a:xfrm>
          <a:off x="11798300" y="5922991"/>
          <a:ext cx="762000" cy="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74333</xdr:rowOff>
    </xdr:from>
    <xdr:ext cx="469744" cy="259045"/>
    <xdr:sp macro="" textlink="">
      <xdr:nvSpPr>
        <xdr:cNvPr id="169" name="n_1mainValue債務償還比率"/>
        <xdr:cNvSpPr txBox="1"/>
      </xdr:nvSpPr>
      <xdr:spPr>
        <a:xfrm>
          <a:off x="13836727" y="564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58980</xdr:rowOff>
    </xdr:from>
    <xdr:ext cx="469744" cy="259045"/>
    <xdr:sp macro="" textlink="">
      <xdr:nvSpPr>
        <xdr:cNvPr id="170" name="n_2mainValue債務償還比率"/>
        <xdr:cNvSpPr txBox="1"/>
      </xdr:nvSpPr>
      <xdr:spPr>
        <a:xfrm>
          <a:off x="13087427" y="563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112835</xdr:rowOff>
    </xdr:from>
    <xdr:ext cx="469744" cy="259045"/>
    <xdr:sp macro="" textlink="">
      <xdr:nvSpPr>
        <xdr:cNvPr id="171" name="n_3mainValue債務償還比率"/>
        <xdr:cNvSpPr txBox="1"/>
      </xdr:nvSpPr>
      <xdr:spPr>
        <a:xfrm>
          <a:off x="123254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75293</xdr:rowOff>
    </xdr:from>
    <xdr:ext cx="469744" cy="259045"/>
    <xdr:sp macro="" textlink="">
      <xdr:nvSpPr>
        <xdr:cNvPr id="172" name="n_4mainValue債務償還比率"/>
        <xdr:cNvSpPr txBox="1"/>
      </xdr:nvSpPr>
      <xdr:spPr>
        <a:xfrm>
          <a:off x="11563427" y="564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43362</xdr:rowOff>
    </xdr:from>
    <xdr:to>
      <xdr:col>24</xdr:col>
      <xdr:colOff>114300</xdr:colOff>
      <xdr:row>38</xdr:row>
      <xdr:rowOff>144962</xdr:rowOff>
    </xdr:to>
    <xdr:sp macro="" textlink="">
      <xdr:nvSpPr>
        <xdr:cNvPr id="74" name="楕円 73"/>
        <xdr:cNvSpPr/>
      </xdr:nvSpPr>
      <xdr:spPr>
        <a:xfrm>
          <a:off x="4584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66238</xdr:rowOff>
    </xdr:from>
    <xdr:ext cx="405111" cy="259045"/>
    <xdr:sp macro="" textlink="">
      <xdr:nvSpPr>
        <xdr:cNvPr id="75" name="【道路】&#10;有形固定資産減価償却率該当値テキスト"/>
        <xdr:cNvSpPr txBox="1"/>
      </xdr:nvSpPr>
      <xdr:spPr>
        <a:xfrm>
          <a:off x="4673600" y="64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17235</xdr:rowOff>
    </xdr:from>
    <xdr:to>
      <xdr:col>20</xdr:col>
      <xdr:colOff>38100</xdr:colOff>
      <xdr:row>38</xdr:row>
      <xdr:rowOff>118835</xdr:rowOff>
    </xdr:to>
    <xdr:sp macro="" textlink="">
      <xdr:nvSpPr>
        <xdr:cNvPr id="76" name="楕円 75"/>
        <xdr:cNvSpPr/>
      </xdr:nvSpPr>
      <xdr:spPr>
        <a:xfrm>
          <a:off x="3746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68035</xdr:rowOff>
    </xdr:from>
    <xdr:to>
      <xdr:col>24</xdr:col>
      <xdr:colOff>63500</xdr:colOff>
      <xdr:row>38</xdr:row>
      <xdr:rowOff>94162</xdr:rowOff>
    </xdr:to>
    <xdr:cxnSp macro="">
      <xdr:nvCxnSpPr>
        <xdr:cNvPr id="77" name="直線コネクタ 76"/>
        <xdr:cNvCxnSpPr/>
      </xdr:nvCxnSpPr>
      <xdr:spPr>
        <a:xfrm>
          <a:off x="3797300" y="65831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68035</xdr:rowOff>
    </xdr:to>
    <xdr:cxnSp macro="">
      <xdr:nvCxnSpPr>
        <xdr:cNvPr id="79" name="直線コネクタ 78"/>
        <xdr:cNvCxnSpPr/>
      </xdr:nvCxnSpPr>
      <xdr:spPr>
        <a:xfrm>
          <a:off x="2908300" y="65553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151130</xdr:rowOff>
    </xdr:from>
    <xdr:to>
      <xdr:col>10</xdr:col>
      <xdr:colOff>165100</xdr:colOff>
      <xdr:row>38</xdr:row>
      <xdr:rowOff>81280</xdr:rowOff>
    </xdr:to>
    <xdr:sp macro="" textlink="">
      <xdr:nvSpPr>
        <xdr:cNvPr id="80" name="楕円 79"/>
        <xdr:cNvSpPr/>
      </xdr:nvSpPr>
      <xdr:spPr>
        <a:xfrm>
          <a:off x="196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40277</xdr:rowOff>
    </xdr:to>
    <xdr:cxnSp macro="">
      <xdr:nvCxnSpPr>
        <xdr:cNvPr id="81" name="直線コネクタ 80"/>
        <xdr:cNvCxnSpPr/>
      </xdr:nvCxnSpPr>
      <xdr:spPr>
        <a:xfrm>
          <a:off x="2019300" y="65455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129903</xdr:rowOff>
    </xdr:from>
    <xdr:to>
      <xdr:col>6</xdr:col>
      <xdr:colOff>38100</xdr:colOff>
      <xdr:row>38</xdr:row>
      <xdr:rowOff>60053</xdr:rowOff>
    </xdr:to>
    <xdr:sp macro="" textlink="">
      <xdr:nvSpPr>
        <xdr:cNvPr id="82" name="楕円 81"/>
        <xdr:cNvSpPr/>
      </xdr:nvSpPr>
      <xdr:spPr>
        <a:xfrm>
          <a:off x="1079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9253</xdr:rowOff>
    </xdr:from>
    <xdr:to>
      <xdr:col>10</xdr:col>
      <xdr:colOff>114300</xdr:colOff>
      <xdr:row>38</xdr:row>
      <xdr:rowOff>30480</xdr:rowOff>
    </xdr:to>
    <xdr:cxnSp macro="">
      <xdr:nvCxnSpPr>
        <xdr:cNvPr id="83" name="直線コネクタ 82"/>
        <xdr:cNvCxnSpPr/>
      </xdr:nvCxnSpPr>
      <xdr:spPr>
        <a:xfrm>
          <a:off x="1130300" y="652435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135363</xdr:rowOff>
    </xdr:from>
    <xdr:ext cx="405111" cy="259045"/>
    <xdr:sp macro="" textlink="">
      <xdr:nvSpPr>
        <xdr:cNvPr id="88" name="n_1mainValue【道路】&#10;有形固定資産減価償却率"/>
        <xdr:cNvSpPr txBox="1"/>
      </xdr:nvSpPr>
      <xdr:spPr>
        <a:xfrm>
          <a:off x="3582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9" name="n_2mainValue【道路】&#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97807</xdr:rowOff>
    </xdr:from>
    <xdr:ext cx="405111" cy="259045"/>
    <xdr:sp macro="" textlink="">
      <xdr:nvSpPr>
        <xdr:cNvPr id="90" name="n_3mainValue【道路】&#10;有形固定資産減価償却率"/>
        <xdr:cNvSpPr txBox="1"/>
      </xdr:nvSpPr>
      <xdr:spPr>
        <a:xfrm>
          <a:off x="1816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76580</xdr:rowOff>
    </xdr:from>
    <xdr:ext cx="405111" cy="259045"/>
    <xdr:sp macro="" textlink="">
      <xdr:nvSpPr>
        <xdr:cNvPr id="91" name="n_4mainValue【道路】&#10;有形固定資産減価償却率"/>
        <xdr:cNvSpPr txBox="1"/>
      </xdr:nvSpPr>
      <xdr:spPr>
        <a:xfrm>
          <a:off x="927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20"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155511</xdr:rowOff>
    </xdr:from>
    <xdr:to>
      <xdr:col>55</xdr:col>
      <xdr:colOff>50800</xdr:colOff>
      <xdr:row>40</xdr:row>
      <xdr:rowOff>85661</xdr:rowOff>
    </xdr:to>
    <xdr:sp macro="" textlink="">
      <xdr:nvSpPr>
        <xdr:cNvPr id="131" name="楕円 130"/>
        <xdr:cNvSpPr/>
      </xdr:nvSpPr>
      <xdr:spPr>
        <a:xfrm>
          <a:off x="10426700" y="6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6938</xdr:rowOff>
    </xdr:from>
    <xdr:ext cx="469744" cy="259045"/>
    <xdr:sp macro="" textlink="">
      <xdr:nvSpPr>
        <xdr:cNvPr id="132" name="【道路】&#10;一人当たり延長該当値テキスト"/>
        <xdr:cNvSpPr txBox="1"/>
      </xdr:nvSpPr>
      <xdr:spPr>
        <a:xfrm>
          <a:off x="10515600" y="669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156388</xdr:rowOff>
    </xdr:from>
    <xdr:to>
      <xdr:col>50</xdr:col>
      <xdr:colOff>165100</xdr:colOff>
      <xdr:row>40</xdr:row>
      <xdr:rowOff>86538</xdr:rowOff>
    </xdr:to>
    <xdr:sp macro="" textlink="">
      <xdr:nvSpPr>
        <xdr:cNvPr id="133" name="楕円 132"/>
        <xdr:cNvSpPr/>
      </xdr:nvSpPr>
      <xdr:spPr>
        <a:xfrm>
          <a:off x="9588500" y="68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34861</xdr:rowOff>
    </xdr:from>
    <xdr:to>
      <xdr:col>55</xdr:col>
      <xdr:colOff>0</xdr:colOff>
      <xdr:row>40</xdr:row>
      <xdr:rowOff>35738</xdr:rowOff>
    </xdr:to>
    <xdr:cxnSp macro="">
      <xdr:nvCxnSpPr>
        <xdr:cNvPr id="134" name="直線コネクタ 133"/>
        <xdr:cNvCxnSpPr/>
      </xdr:nvCxnSpPr>
      <xdr:spPr>
        <a:xfrm flipV="1">
          <a:off x="9639300" y="6892861"/>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157493</xdr:rowOff>
    </xdr:from>
    <xdr:to>
      <xdr:col>46</xdr:col>
      <xdr:colOff>38100</xdr:colOff>
      <xdr:row>40</xdr:row>
      <xdr:rowOff>87643</xdr:rowOff>
    </xdr:to>
    <xdr:sp macro="" textlink="">
      <xdr:nvSpPr>
        <xdr:cNvPr id="135" name="楕円 134"/>
        <xdr:cNvSpPr/>
      </xdr:nvSpPr>
      <xdr:spPr>
        <a:xfrm>
          <a:off x="8699500" y="68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35738</xdr:rowOff>
    </xdr:from>
    <xdr:to>
      <xdr:col>50</xdr:col>
      <xdr:colOff>114300</xdr:colOff>
      <xdr:row>40</xdr:row>
      <xdr:rowOff>36843</xdr:rowOff>
    </xdr:to>
    <xdr:cxnSp macro="">
      <xdr:nvCxnSpPr>
        <xdr:cNvPr id="136" name="直線コネクタ 135"/>
        <xdr:cNvCxnSpPr/>
      </xdr:nvCxnSpPr>
      <xdr:spPr>
        <a:xfrm flipV="1">
          <a:off x="8750300" y="6893738"/>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156578</xdr:rowOff>
    </xdr:from>
    <xdr:to>
      <xdr:col>41</xdr:col>
      <xdr:colOff>101600</xdr:colOff>
      <xdr:row>40</xdr:row>
      <xdr:rowOff>86728</xdr:rowOff>
    </xdr:to>
    <xdr:sp macro="" textlink="">
      <xdr:nvSpPr>
        <xdr:cNvPr id="137" name="楕円 136"/>
        <xdr:cNvSpPr/>
      </xdr:nvSpPr>
      <xdr:spPr>
        <a:xfrm>
          <a:off x="7810500" y="68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35928</xdr:rowOff>
    </xdr:from>
    <xdr:to>
      <xdr:col>45</xdr:col>
      <xdr:colOff>177800</xdr:colOff>
      <xdr:row>40</xdr:row>
      <xdr:rowOff>36843</xdr:rowOff>
    </xdr:to>
    <xdr:cxnSp macro="">
      <xdr:nvCxnSpPr>
        <xdr:cNvPr id="138" name="直線コネクタ 137"/>
        <xdr:cNvCxnSpPr/>
      </xdr:nvCxnSpPr>
      <xdr:spPr>
        <a:xfrm>
          <a:off x="7861300" y="68939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156159</xdr:rowOff>
    </xdr:from>
    <xdr:to>
      <xdr:col>36</xdr:col>
      <xdr:colOff>165100</xdr:colOff>
      <xdr:row>40</xdr:row>
      <xdr:rowOff>86309</xdr:rowOff>
    </xdr:to>
    <xdr:sp macro="" textlink="">
      <xdr:nvSpPr>
        <xdr:cNvPr id="139" name="楕円 138"/>
        <xdr:cNvSpPr/>
      </xdr:nvSpPr>
      <xdr:spPr>
        <a:xfrm>
          <a:off x="6921500" y="6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35509</xdr:rowOff>
    </xdr:from>
    <xdr:to>
      <xdr:col>41</xdr:col>
      <xdr:colOff>50800</xdr:colOff>
      <xdr:row>40</xdr:row>
      <xdr:rowOff>35928</xdr:rowOff>
    </xdr:to>
    <xdr:cxnSp macro="">
      <xdr:nvCxnSpPr>
        <xdr:cNvPr id="140" name="直線コネクタ 139"/>
        <xdr:cNvCxnSpPr/>
      </xdr:nvCxnSpPr>
      <xdr:spPr>
        <a:xfrm>
          <a:off x="6972300" y="6893509"/>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41"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157713</xdr:rowOff>
    </xdr:from>
    <xdr:ext cx="469744" cy="259045"/>
    <xdr:sp macro="" textlink="">
      <xdr:nvSpPr>
        <xdr:cNvPr id="144" name="n_4aveValue【道路】&#10;一人当たり延長"/>
        <xdr:cNvSpPr txBox="1"/>
      </xdr:nvSpPr>
      <xdr:spPr>
        <a:xfrm>
          <a:off x="6737427" y="70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103065</xdr:rowOff>
    </xdr:from>
    <xdr:ext cx="469744" cy="259045"/>
    <xdr:sp macro="" textlink="">
      <xdr:nvSpPr>
        <xdr:cNvPr id="145" name="n_1mainValue【道路】&#10;一人当たり延長"/>
        <xdr:cNvSpPr txBox="1"/>
      </xdr:nvSpPr>
      <xdr:spPr>
        <a:xfrm>
          <a:off x="93917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104170</xdr:rowOff>
    </xdr:from>
    <xdr:ext cx="469744" cy="259045"/>
    <xdr:sp macro="" textlink="">
      <xdr:nvSpPr>
        <xdr:cNvPr id="146" name="n_2mainValue【道路】&#10;一人当たり延長"/>
        <xdr:cNvSpPr txBox="1"/>
      </xdr:nvSpPr>
      <xdr:spPr>
        <a:xfrm>
          <a:off x="8515427" y="661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103255</xdr:rowOff>
    </xdr:from>
    <xdr:ext cx="469744" cy="259045"/>
    <xdr:sp macro="" textlink="">
      <xdr:nvSpPr>
        <xdr:cNvPr id="147" name="n_3mainValue【道路】&#10;一人当たり延長"/>
        <xdr:cNvSpPr txBox="1"/>
      </xdr:nvSpPr>
      <xdr:spPr>
        <a:xfrm>
          <a:off x="7626427" y="661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102836</xdr:rowOff>
    </xdr:from>
    <xdr:ext cx="469744" cy="259045"/>
    <xdr:sp macro="" textlink="">
      <xdr:nvSpPr>
        <xdr:cNvPr id="148" name="n_4mainValue【道路】&#10;一人当たり延長"/>
        <xdr:cNvSpPr txBox="1"/>
      </xdr:nvSpPr>
      <xdr:spPr>
        <a:xfrm>
          <a:off x="6737427" y="66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90" name="楕円 189"/>
        <xdr:cNvSpPr/>
      </xdr:nvSpPr>
      <xdr:spPr>
        <a:xfrm>
          <a:off x="45847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89643</xdr:rowOff>
    </xdr:from>
    <xdr:ext cx="405111" cy="259045"/>
    <xdr:sp macro="" textlink="">
      <xdr:nvSpPr>
        <xdr:cNvPr id="191" name="【橋りょう・トンネル】&#10;有形固定資産減価償却率該当値テキスト"/>
        <xdr:cNvSpPr txBox="1"/>
      </xdr:nvSpPr>
      <xdr:spPr>
        <a:xfrm>
          <a:off x="4673600" y="1020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2" name="楕円 191"/>
        <xdr:cNvSpPr/>
      </xdr:nvSpPr>
      <xdr:spPr>
        <a:xfrm>
          <a:off x="3746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117566</xdr:rowOff>
    </xdr:to>
    <xdr:cxnSp macro="">
      <xdr:nvCxnSpPr>
        <xdr:cNvPr id="193" name="直線コネクタ 192"/>
        <xdr:cNvCxnSpPr/>
      </xdr:nvCxnSpPr>
      <xdr:spPr>
        <a:xfrm>
          <a:off x="3797300" y="103768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11249</xdr:rowOff>
    </xdr:from>
    <xdr:to>
      <xdr:col>15</xdr:col>
      <xdr:colOff>101600</xdr:colOff>
      <xdr:row>60</xdr:row>
      <xdr:rowOff>112849</xdr:rowOff>
    </xdr:to>
    <xdr:sp macro="" textlink="">
      <xdr:nvSpPr>
        <xdr:cNvPr id="194" name="楕円 193"/>
        <xdr:cNvSpPr/>
      </xdr:nvSpPr>
      <xdr:spPr>
        <a:xfrm>
          <a:off x="2857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60</xdr:row>
      <xdr:rowOff>89807</xdr:rowOff>
    </xdr:to>
    <xdr:cxnSp macro="">
      <xdr:nvCxnSpPr>
        <xdr:cNvPr id="195" name="直線コネクタ 194"/>
        <xdr:cNvCxnSpPr/>
      </xdr:nvCxnSpPr>
      <xdr:spPr>
        <a:xfrm>
          <a:off x="2908300" y="1034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159838</xdr:rowOff>
    </xdr:from>
    <xdr:to>
      <xdr:col>10</xdr:col>
      <xdr:colOff>165100</xdr:colOff>
      <xdr:row>60</xdr:row>
      <xdr:rowOff>89988</xdr:rowOff>
    </xdr:to>
    <xdr:sp macro="" textlink="">
      <xdr:nvSpPr>
        <xdr:cNvPr id="196" name="楕円 195"/>
        <xdr:cNvSpPr/>
      </xdr:nvSpPr>
      <xdr:spPr>
        <a:xfrm>
          <a:off x="1968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39188</xdr:rowOff>
    </xdr:from>
    <xdr:to>
      <xdr:col>15</xdr:col>
      <xdr:colOff>50800</xdr:colOff>
      <xdr:row>60</xdr:row>
      <xdr:rowOff>62049</xdr:rowOff>
    </xdr:to>
    <xdr:cxnSp macro="">
      <xdr:nvCxnSpPr>
        <xdr:cNvPr id="197" name="直線コネクタ 196"/>
        <xdr:cNvCxnSpPr/>
      </xdr:nvCxnSpPr>
      <xdr:spPr>
        <a:xfrm>
          <a:off x="2019300" y="103261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198" name="楕円 197"/>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39188</xdr:rowOff>
    </xdr:to>
    <xdr:cxnSp macro="">
      <xdr:nvCxnSpPr>
        <xdr:cNvPr id="199" name="直線コネクタ 198"/>
        <xdr:cNvCxnSpPr/>
      </xdr:nvCxnSpPr>
      <xdr:spPr>
        <a:xfrm>
          <a:off x="1130300" y="102984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4" name="n_1mainValue【橋りょう・トンネル】&#10;有形固定資産減価償却率"/>
        <xdr:cNvSpPr txBox="1"/>
      </xdr:nvSpPr>
      <xdr:spPr>
        <a:xfrm>
          <a:off x="35820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129376</xdr:rowOff>
    </xdr:from>
    <xdr:ext cx="405111" cy="259045"/>
    <xdr:sp macro="" textlink="">
      <xdr:nvSpPr>
        <xdr:cNvPr id="205" name="n_2mainValue【橋りょう・トンネル】&#10;有形固定資産減価償却率"/>
        <xdr:cNvSpPr txBox="1"/>
      </xdr:nvSpPr>
      <xdr:spPr>
        <a:xfrm>
          <a:off x="2705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106515</xdr:rowOff>
    </xdr:from>
    <xdr:ext cx="405111" cy="259045"/>
    <xdr:sp macro="" textlink="">
      <xdr:nvSpPr>
        <xdr:cNvPr id="206" name="n_3mainValue【橋りょう・トンネル】&#10;有形固定資産減価償却率"/>
        <xdr:cNvSpPr txBox="1"/>
      </xdr:nvSpPr>
      <xdr:spPr>
        <a:xfrm>
          <a:off x="1816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53357</xdr:rowOff>
    </xdr:from>
    <xdr:ext cx="405111" cy="259045"/>
    <xdr:sp macro="" textlink="">
      <xdr:nvSpPr>
        <xdr:cNvPr id="207" name="n_4mainValue【橋りょう・トンネル】&#10;有形固定資産減価償却率"/>
        <xdr:cNvSpPr txBox="1"/>
      </xdr:nvSpPr>
      <xdr:spPr>
        <a:xfrm>
          <a:off x="927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31465</xdr:rowOff>
    </xdr:from>
    <xdr:ext cx="599010" cy="259045"/>
    <xdr:sp macro="" textlink="">
      <xdr:nvSpPr>
        <xdr:cNvPr id="236" name="【橋りょう・トンネル】&#10;一人当たり有形固定資産（償却資産）額平均値テキスト"/>
        <xdr:cNvSpPr txBox="1"/>
      </xdr:nvSpPr>
      <xdr:spPr>
        <a:xfrm>
          <a:off x="10515600" y="10832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23678</xdr:rowOff>
    </xdr:from>
    <xdr:to>
      <xdr:col>55</xdr:col>
      <xdr:colOff>50800</xdr:colOff>
      <xdr:row>63</xdr:row>
      <xdr:rowOff>125278</xdr:rowOff>
    </xdr:to>
    <xdr:sp macro="" textlink="">
      <xdr:nvSpPr>
        <xdr:cNvPr id="247" name="楕円 246"/>
        <xdr:cNvSpPr/>
      </xdr:nvSpPr>
      <xdr:spPr>
        <a:xfrm>
          <a:off x="104267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46555</xdr:rowOff>
    </xdr:from>
    <xdr:ext cx="599010" cy="259045"/>
    <xdr:sp macro="" textlink="">
      <xdr:nvSpPr>
        <xdr:cNvPr id="248" name="【橋りょう・トンネル】&#10;一人当たり有形固定資産（償却資産）額該当値テキスト"/>
        <xdr:cNvSpPr txBox="1"/>
      </xdr:nvSpPr>
      <xdr:spPr>
        <a:xfrm>
          <a:off x="10515600" y="1067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24053</xdr:rowOff>
    </xdr:from>
    <xdr:to>
      <xdr:col>50</xdr:col>
      <xdr:colOff>165100</xdr:colOff>
      <xdr:row>63</xdr:row>
      <xdr:rowOff>125653</xdr:rowOff>
    </xdr:to>
    <xdr:sp macro="" textlink="">
      <xdr:nvSpPr>
        <xdr:cNvPr id="249" name="楕円 248"/>
        <xdr:cNvSpPr/>
      </xdr:nvSpPr>
      <xdr:spPr>
        <a:xfrm>
          <a:off x="9588500" y="1082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74478</xdr:rowOff>
    </xdr:from>
    <xdr:to>
      <xdr:col>55</xdr:col>
      <xdr:colOff>0</xdr:colOff>
      <xdr:row>63</xdr:row>
      <xdr:rowOff>74853</xdr:rowOff>
    </xdr:to>
    <xdr:cxnSp macro="">
      <xdr:nvCxnSpPr>
        <xdr:cNvPr id="250" name="直線コネクタ 249"/>
        <xdr:cNvCxnSpPr/>
      </xdr:nvCxnSpPr>
      <xdr:spPr>
        <a:xfrm flipV="1">
          <a:off x="9639300" y="10875828"/>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24495</xdr:rowOff>
    </xdr:from>
    <xdr:to>
      <xdr:col>46</xdr:col>
      <xdr:colOff>38100</xdr:colOff>
      <xdr:row>63</xdr:row>
      <xdr:rowOff>126095</xdr:rowOff>
    </xdr:to>
    <xdr:sp macro="" textlink="">
      <xdr:nvSpPr>
        <xdr:cNvPr id="251" name="楕円 250"/>
        <xdr:cNvSpPr/>
      </xdr:nvSpPr>
      <xdr:spPr>
        <a:xfrm>
          <a:off x="8699500" y="108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74853</xdr:rowOff>
    </xdr:from>
    <xdr:to>
      <xdr:col>50</xdr:col>
      <xdr:colOff>114300</xdr:colOff>
      <xdr:row>63</xdr:row>
      <xdr:rowOff>75295</xdr:rowOff>
    </xdr:to>
    <xdr:cxnSp macro="">
      <xdr:nvCxnSpPr>
        <xdr:cNvPr id="252" name="直線コネクタ 251"/>
        <xdr:cNvCxnSpPr/>
      </xdr:nvCxnSpPr>
      <xdr:spPr>
        <a:xfrm flipV="1">
          <a:off x="8750300" y="10876203"/>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24797</xdr:rowOff>
    </xdr:from>
    <xdr:to>
      <xdr:col>41</xdr:col>
      <xdr:colOff>101600</xdr:colOff>
      <xdr:row>63</xdr:row>
      <xdr:rowOff>126397</xdr:rowOff>
    </xdr:to>
    <xdr:sp macro="" textlink="">
      <xdr:nvSpPr>
        <xdr:cNvPr id="253" name="楕円 252"/>
        <xdr:cNvSpPr/>
      </xdr:nvSpPr>
      <xdr:spPr>
        <a:xfrm>
          <a:off x="7810500" y="108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75295</xdr:rowOff>
    </xdr:from>
    <xdr:to>
      <xdr:col>45</xdr:col>
      <xdr:colOff>177800</xdr:colOff>
      <xdr:row>63</xdr:row>
      <xdr:rowOff>75597</xdr:rowOff>
    </xdr:to>
    <xdr:cxnSp macro="">
      <xdr:nvCxnSpPr>
        <xdr:cNvPr id="254" name="直線コネクタ 253"/>
        <xdr:cNvCxnSpPr/>
      </xdr:nvCxnSpPr>
      <xdr:spPr>
        <a:xfrm flipV="1">
          <a:off x="7861300" y="10876645"/>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24149</xdr:rowOff>
    </xdr:from>
    <xdr:to>
      <xdr:col>36</xdr:col>
      <xdr:colOff>165100</xdr:colOff>
      <xdr:row>63</xdr:row>
      <xdr:rowOff>125749</xdr:rowOff>
    </xdr:to>
    <xdr:sp macro="" textlink="">
      <xdr:nvSpPr>
        <xdr:cNvPr id="255" name="楕円 254"/>
        <xdr:cNvSpPr/>
      </xdr:nvSpPr>
      <xdr:spPr>
        <a:xfrm>
          <a:off x="6921500" y="108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74949</xdr:rowOff>
    </xdr:from>
    <xdr:to>
      <xdr:col>41</xdr:col>
      <xdr:colOff>50800</xdr:colOff>
      <xdr:row>63</xdr:row>
      <xdr:rowOff>75597</xdr:rowOff>
    </xdr:to>
    <xdr:cxnSp macro="">
      <xdr:nvCxnSpPr>
        <xdr:cNvPr id="256" name="直線コネクタ 255"/>
        <xdr:cNvCxnSpPr/>
      </xdr:nvCxnSpPr>
      <xdr:spPr>
        <a:xfrm>
          <a:off x="6972300" y="1087629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146838</xdr:rowOff>
    </xdr:from>
    <xdr:ext cx="599010" cy="259045"/>
    <xdr:sp macro="" textlink="">
      <xdr:nvSpPr>
        <xdr:cNvPr id="260" name="n_4aveValue【橋りょう・トンネル】&#10;一人当たり有形固定資産（償却資産）額"/>
        <xdr:cNvSpPr txBox="1"/>
      </xdr:nvSpPr>
      <xdr:spPr>
        <a:xfrm>
          <a:off x="6672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142180</xdr:rowOff>
    </xdr:from>
    <xdr:ext cx="599010" cy="259045"/>
    <xdr:sp macro="" textlink="">
      <xdr:nvSpPr>
        <xdr:cNvPr id="261" name="n_1mainValue【橋りょう・トンネル】&#10;一人当たり有形固定資産（償却資産）額"/>
        <xdr:cNvSpPr txBox="1"/>
      </xdr:nvSpPr>
      <xdr:spPr>
        <a:xfrm>
          <a:off x="9327095" y="1060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142622</xdr:rowOff>
    </xdr:from>
    <xdr:ext cx="599010" cy="259045"/>
    <xdr:sp macro="" textlink="">
      <xdr:nvSpPr>
        <xdr:cNvPr id="262" name="n_2mainValue【橋りょう・トンネル】&#10;一人当たり有形固定資産（償却資産）額"/>
        <xdr:cNvSpPr txBox="1"/>
      </xdr:nvSpPr>
      <xdr:spPr>
        <a:xfrm>
          <a:off x="8450795" y="1060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142924</xdr:rowOff>
    </xdr:from>
    <xdr:ext cx="599010" cy="259045"/>
    <xdr:sp macro="" textlink="">
      <xdr:nvSpPr>
        <xdr:cNvPr id="263" name="n_3mainValue【橋りょう・トンネル】&#10;一人当たり有形固定資産（償却資産）額"/>
        <xdr:cNvSpPr txBox="1"/>
      </xdr:nvSpPr>
      <xdr:spPr>
        <a:xfrm>
          <a:off x="7561795" y="106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142276</xdr:rowOff>
    </xdr:from>
    <xdr:ext cx="599010" cy="259045"/>
    <xdr:sp macro="" textlink="">
      <xdr:nvSpPr>
        <xdr:cNvPr id="264" name="n_4mainValue【橋りょう・トンネル】&#10;一人当たり有形固定資産（償却資産）額"/>
        <xdr:cNvSpPr txBox="1"/>
      </xdr:nvSpPr>
      <xdr:spPr>
        <a:xfrm>
          <a:off x="6672795" y="1060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170180</xdr:rowOff>
    </xdr:from>
    <xdr:to>
      <xdr:col>24</xdr:col>
      <xdr:colOff>114300</xdr:colOff>
      <xdr:row>83</xdr:row>
      <xdr:rowOff>100330</xdr:rowOff>
    </xdr:to>
    <xdr:sp macro="" textlink="">
      <xdr:nvSpPr>
        <xdr:cNvPr id="305" name="楕円 304"/>
        <xdr:cNvSpPr/>
      </xdr:nvSpPr>
      <xdr:spPr>
        <a:xfrm>
          <a:off x="4584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148607</xdr:rowOff>
    </xdr:from>
    <xdr:ext cx="405111" cy="259045"/>
    <xdr:sp macro="" textlink="">
      <xdr:nvSpPr>
        <xdr:cNvPr id="306" name="【公営住宅】&#10;有形固定資産減価償却率該当値テキスト"/>
        <xdr:cNvSpPr txBox="1"/>
      </xdr:nvSpPr>
      <xdr:spPr>
        <a:xfrm>
          <a:off x="4673600"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7" name="楕円 306"/>
        <xdr:cNvSpPr/>
      </xdr:nvSpPr>
      <xdr:spPr>
        <a:xfrm>
          <a:off x="3746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49530</xdr:rowOff>
    </xdr:to>
    <xdr:cxnSp macro="">
      <xdr:nvCxnSpPr>
        <xdr:cNvPr id="308" name="直線コネクタ 307"/>
        <xdr:cNvCxnSpPr/>
      </xdr:nvCxnSpPr>
      <xdr:spPr>
        <a:xfrm>
          <a:off x="3797300" y="1425511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309" name="楕円 308"/>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24764</xdr:rowOff>
    </xdr:to>
    <xdr:cxnSp macro="">
      <xdr:nvCxnSpPr>
        <xdr:cNvPr id="310" name="直線コネクタ 309"/>
        <xdr:cNvCxnSpPr/>
      </xdr:nvCxnSpPr>
      <xdr:spPr>
        <a:xfrm>
          <a:off x="2908300" y="142246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11" name="楕円 310"/>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82</xdr:row>
      <xdr:rowOff>165736</xdr:rowOff>
    </xdr:to>
    <xdr:cxnSp macro="">
      <xdr:nvCxnSpPr>
        <xdr:cNvPr id="312" name="直線コネクタ 311"/>
        <xdr:cNvCxnSpPr/>
      </xdr:nvCxnSpPr>
      <xdr:spPr>
        <a:xfrm>
          <a:off x="2019300" y="142036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57786</xdr:rowOff>
    </xdr:from>
    <xdr:to>
      <xdr:col>6</xdr:col>
      <xdr:colOff>38100</xdr:colOff>
      <xdr:row>82</xdr:row>
      <xdr:rowOff>159386</xdr:rowOff>
    </xdr:to>
    <xdr:sp macro="" textlink="">
      <xdr:nvSpPr>
        <xdr:cNvPr id="313" name="楕円 312"/>
        <xdr:cNvSpPr/>
      </xdr:nvSpPr>
      <xdr:spPr>
        <a:xfrm>
          <a:off x="1079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108586</xdr:rowOff>
    </xdr:from>
    <xdr:to>
      <xdr:col>10</xdr:col>
      <xdr:colOff>114300</xdr:colOff>
      <xdr:row>82</xdr:row>
      <xdr:rowOff>144780</xdr:rowOff>
    </xdr:to>
    <xdr:cxnSp macro="">
      <xdr:nvCxnSpPr>
        <xdr:cNvPr id="314" name="直線コネクタ 313"/>
        <xdr:cNvCxnSpPr/>
      </xdr:nvCxnSpPr>
      <xdr:spPr>
        <a:xfrm>
          <a:off x="1130300" y="141674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66691</xdr:rowOff>
    </xdr:from>
    <xdr:ext cx="405111" cy="259045"/>
    <xdr:sp macro="" textlink="">
      <xdr:nvSpPr>
        <xdr:cNvPr id="319" name="n_1mainValue【公営住宅】&#10;有形固定資産減価償却率"/>
        <xdr:cNvSpPr txBox="1"/>
      </xdr:nvSpPr>
      <xdr:spPr>
        <a:xfrm>
          <a:off x="35820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320" name="n_2mainValue【公営住宅】&#10;有形固定資産減価償却率"/>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321" name="n_3mainValue【公営住宅】&#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22" name="n_4mainValue【公営住宅】&#10;有形固定資産減価償却率"/>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62" name="楕円 361"/>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76216</xdr:rowOff>
    </xdr:from>
    <xdr:ext cx="469744" cy="259045"/>
    <xdr:sp macro="" textlink="">
      <xdr:nvSpPr>
        <xdr:cNvPr id="363" name="【公営住宅】&#10;一人当たり面積該当値テキスト"/>
        <xdr:cNvSpPr txBox="1"/>
      </xdr:nvSpPr>
      <xdr:spPr>
        <a:xfrm>
          <a:off x="10515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64" name="楕円 363"/>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148589</xdr:rowOff>
    </xdr:to>
    <xdr:cxnSp macro="">
      <xdr:nvCxnSpPr>
        <xdr:cNvPr id="365" name="直線コネクタ 364"/>
        <xdr:cNvCxnSpPr/>
      </xdr:nvCxnSpPr>
      <xdr:spPr>
        <a:xfrm>
          <a:off x="9639300" y="1471879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92456</xdr:rowOff>
    </xdr:from>
    <xdr:to>
      <xdr:col>46</xdr:col>
      <xdr:colOff>38100</xdr:colOff>
      <xdr:row>86</xdr:row>
      <xdr:rowOff>22606</xdr:rowOff>
    </xdr:to>
    <xdr:sp macro="" textlink="">
      <xdr:nvSpPr>
        <xdr:cNvPr id="366" name="楕円 365"/>
        <xdr:cNvSpPr/>
      </xdr:nvSpPr>
      <xdr:spPr>
        <a:xfrm>
          <a:off x="8699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143256</xdr:rowOff>
    </xdr:from>
    <xdr:to>
      <xdr:col>50</xdr:col>
      <xdr:colOff>114300</xdr:colOff>
      <xdr:row>85</xdr:row>
      <xdr:rowOff>145542</xdr:rowOff>
    </xdr:to>
    <xdr:cxnSp macro="">
      <xdr:nvCxnSpPr>
        <xdr:cNvPr id="367" name="直線コネクタ 366"/>
        <xdr:cNvCxnSpPr/>
      </xdr:nvCxnSpPr>
      <xdr:spPr>
        <a:xfrm>
          <a:off x="8750300" y="147165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87885</xdr:rowOff>
    </xdr:from>
    <xdr:to>
      <xdr:col>41</xdr:col>
      <xdr:colOff>101600</xdr:colOff>
      <xdr:row>86</xdr:row>
      <xdr:rowOff>18035</xdr:rowOff>
    </xdr:to>
    <xdr:sp macro="" textlink="">
      <xdr:nvSpPr>
        <xdr:cNvPr id="368" name="楕円 367"/>
        <xdr:cNvSpPr/>
      </xdr:nvSpPr>
      <xdr:spPr>
        <a:xfrm>
          <a:off x="7810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143256</xdr:rowOff>
    </xdr:to>
    <xdr:cxnSp macro="">
      <xdr:nvCxnSpPr>
        <xdr:cNvPr id="369" name="直線コネクタ 368"/>
        <xdr:cNvCxnSpPr/>
      </xdr:nvCxnSpPr>
      <xdr:spPr>
        <a:xfrm>
          <a:off x="7861300" y="1471193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48261</xdr:rowOff>
    </xdr:from>
    <xdr:to>
      <xdr:col>36</xdr:col>
      <xdr:colOff>165100</xdr:colOff>
      <xdr:row>83</xdr:row>
      <xdr:rowOff>149861</xdr:rowOff>
    </xdr:to>
    <xdr:sp macro="" textlink="">
      <xdr:nvSpPr>
        <xdr:cNvPr id="370" name="楕円 369"/>
        <xdr:cNvSpPr/>
      </xdr:nvSpPr>
      <xdr:spPr>
        <a:xfrm>
          <a:off x="6921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99061</xdr:rowOff>
    </xdr:from>
    <xdr:to>
      <xdr:col>41</xdr:col>
      <xdr:colOff>50800</xdr:colOff>
      <xdr:row>85</xdr:row>
      <xdr:rowOff>138685</xdr:rowOff>
    </xdr:to>
    <xdr:cxnSp macro="">
      <xdr:nvCxnSpPr>
        <xdr:cNvPr id="371" name="直線コネクタ 370"/>
        <xdr:cNvCxnSpPr/>
      </xdr:nvCxnSpPr>
      <xdr:spPr>
        <a:xfrm>
          <a:off x="6972300" y="14329411"/>
          <a:ext cx="8890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5" name="n_4aveValue【公営住宅】&#10;一人当たり面積"/>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76" name="n_1mainValue【公営住宅】&#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13733</xdr:rowOff>
    </xdr:from>
    <xdr:ext cx="469744" cy="259045"/>
    <xdr:sp macro="" textlink="">
      <xdr:nvSpPr>
        <xdr:cNvPr id="377" name="n_2mainValue【公営住宅】&#10;一人当たり面積"/>
        <xdr:cNvSpPr txBox="1"/>
      </xdr:nvSpPr>
      <xdr:spPr>
        <a:xfrm>
          <a:off x="8515427" y="1475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9162</xdr:rowOff>
    </xdr:from>
    <xdr:ext cx="469744" cy="259045"/>
    <xdr:sp macro="" textlink="">
      <xdr:nvSpPr>
        <xdr:cNvPr id="378" name="n_3mainValue【公営住宅】&#10;一人当たり面積"/>
        <xdr:cNvSpPr txBox="1"/>
      </xdr:nvSpPr>
      <xdr:spPr>
        <a:xfrm>
          <a:off x="7626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166388</xdr:rowOff>
    </xdr:from>
    <xdr:ext cx="469744" cy="259045"/>
    <xdr:sp macro="" textlink="">
      <xdr:nvSpPr>
        <xdr:cNvPr id="379" name="n_4mainValue【公営住宅】&#10;一人当たり面積"/>
        <xdr:cNvSpPr txBox="1"/>
      </xdr:nvSpPr>
      <xdr:spPr>
        <a:xfrm>
          <a:off x="6737427" y="140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44994</xdr:rowOff>
    </xdr:from>
    <xdr:to>
      <xdr:col>85</xdr:col>
      <xdr:colOff>177800</xdr:colOff>
      <xdr:row>37</xdr:row>
      <xdr:rowOff>146594</xdr:rowOff>
    </xdr:to>
    <xdr:sp macro="" textlink="">
      <xdr:nvSpPr>
        <xdr:cNvPr id="437" name="楕円 436"/>
        <xdr:cNvSpPr/>
      </xdr:nvSpPr>
      <xdr:spPr>
        <a:xfrm>
          <a:off x="162687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67871</xdr:rowOff>
    </xdr:from>
    <xdr:ext cx="405111" cy="259045"/>
    <xdr:sp macro="" textlink="">
      <xdr:nvSpPr>
        <xdr:cNvPr id="438" name="【認定こども園・幼稚園・保育所】&#10;有形固定資産減価償却率該当値テキスト"/>
        <xdr:cNvSpPr txBox="1"/>
      </xdr:nvSpPr>
      <xdr:spPr>
        <a:xfrm>
          <a:off x="16357600"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7439</xdr:rowOff>
    </xdr:from>
    <xdr:to>
      <xdr:col>81</xdr:col>
      <xdr:colOff>101600</xdr:colOff>
      <xdr:row>37</xdr:row>
      <xdr:rowOff>109039</xdr:rowOff>
    </xdr:to>
    <xdr:sp macro="" textlink="">
      <xdr:nvSpPr>
        <xdr:cNvPr id="439" name="楕円 438"/>
        <xdr:cNvSpPr/>
      </xdr:nvSpPr>
      <xdr:spPr>
        <a:xfrm>
          <a:off x="15430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58239</xdr:rowOff>
    </xdr:from>
    <xdr:to>
      <xdr:col>85</xdr:col>
      <xdr:colOff>127000</xdr:colOff>
      <xdr:row>37</xdr:row>
      <xdr:rowOff>95794</xdr:rowOff>
    </xdr:to>
    <xdr:cxnSp macro="">
      <xdr:nvCxnSpPr>
        <xdr:cNvPr id="440" name="直線コネクタ 439"/>
        <xdr:cNvCxnSpPr/>
      </xdr:nvCxnSpPr>
      <xdr:spPr>
        <a:xfrm>
          <a:off x="15481300" y="640188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54792</xdr:rowOff>
    </xdr:from>
    <xdr:to>
      <xdr:col>76</xdr:col>
      <xdr:colOff>165100</xdr:colOff>
      <xdr:row>37</xdr:row>
      <xdr:rowOff>156392</xdr:rowOff>
    </xdr:to>
    <xdr:sp macro="" textlink="">
      <xdr:nvSpPr>
        <xdr:cNvPr id="441" name="楕円 440"/>
        <xdr:cNvSpPr/>
      </xdr:nvSpPr>
      <xdr:spPr>
        <a:xfrm>
          <a:off x="14541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58239</xdr:rowOff>
    </xdr:from>
    <xdr:to>
      <xdr:col>81</xdr:col>
      <xdr:colOff>50800</xdr:colOff>
      <xdr:row>37</xdr:row>
      <xdr:rowOff>105592</xdr:rowOff>
    </xdr:to>
    <xdr:cxnSp macro="">
      <xdr:nvCxnSpPr>
        <xdr:cNvPr id="442" name="直線コネクタ 441"/>
        <xdr:cNvCxnSpPr/>
      </xdr:nvCxnSpPr>
      <xdr:spPr>
        <a:xfrm flipV="1">
          <a:off x="14592300" y="640188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43" name="楕円 442"/>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105592</xdr:rowOff>
    </xdr:to>
    <xdr:cxnSp macro="">
      <xdr:nvCxnSpPr>
        <xdr:cNvPr id="444" name="直線コネクタ 443"/>
        <xdr:cNvCxnSpPr/>
      </xdr:nvCxnSpPr>
      <xdr:spPr>
        <a:xfrm>
          <a:off x="13703300" y="641821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445" name="楕円 444"/>
        <xdr:cNvSpPr/>
      </xdr:nvSpPr>
      <xdr:spPr>
        <a:xfrm>
          <a:off x="12763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37</xdr:row>
      <xdr:rowOff>74567</xdr:rowOff>
    </xdr:to>
    <xdr:cxnSp macro="">
      <xdr:nvCxnSpPr>
        <xdr:cNvPr id="446" name="直線コネクタ 445"/>
        <xdr:cNvCxnSpPr/>
      </xdr:nvCxnSpPr>
      <xdr:spPr>
        <a:xfrm>
          <a:off x="12814300" y="64067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125566</xdr:rowOff>
    </xdr:from>
    <xdr:ext cx="405111" cy="259045"/>
    <xdr:sp macro="" textlink="">
      <xdr:nvSpPr>
        <xdr:cNvPr id="451" name="n_1mainValue【認定こども園・幼稚園・保育所】&#10;有形固定資産減価償却率"/>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1469</xdr:rowOff>
    </xdr:from>
    <xdr:ext cx="405111" cy="259045"/>
    <xdr:sp macro="" textlink="">
      <xdr:nvSpPr>
        <xdr:cNvPr id="452" name="n_2mainValue【認定こども園・幼稚園・保育所】&#10;有形固定資産減価償却率"/>
        <xdr:cNvSpPr txBox="1"/>
      </xdr:nvSpPr>
      <xdr:spPr>
        <a:xfrm>
          <a:off x="14389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453" name="n_3mainValue【認定こども園・幼稚園・保育所】&#10;有形固定資産減価償却率"/>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454" name="n_4mainValue【認定こども園・幼稚園・保育所】&#10;有形固定資産減価償却率"/>
        <xdr:cNvSpPr txBox="1"/>
      </xdr:nvSpPr>
      <xdr:spPr>
        <a:xfrm>
          <a:off x="12611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2" name="楕円 491"/>
        <xdr:cNvSpPr/>
      </xdr:nvSpPr>
      <xdr:spPr>
        <a:xfrm>
          <a:off x="221107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1541</xdr:rowOff>
    </xdr:from>
    <xdr:ext cx="469744" cy="259045"/>
    <xdr:sp macro="" textlink="">
      <xdr:nvSpPr>
        <xdr:cNvPr id="493" name="【認定こども園・幼稚園・保育所】&#10;一人当たり面積該当値テキスト"/>
        <xdr:cNvSpPr txBox="1"/>
      </xdr:nvSpPr>
      <xdr:spPr>
        <a:xfrm>
          <a:off x="22199600"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494" name="楕円 493"/>
        <xdr:cNvSpPr/>
      </xdr:nvSpPr>
      <xdr:spPr>
        <a:xfrm>
          <a:off x="21272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73914</xdr:rowOff>
    </xdr:to>
    <xdr:cxnSp macro="">
      <xdr:nvCxnSpPr>
        <xdr:cNvPr id="495" name="直線コネクタ 494"/>
        <xdr:cNvCxnSpPr/>
      </xdr:nvCxnSpPr>
      <xdr:spPr>
        <a:xfrm>
          <a:off x="21323300" y="6760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4826</xdr:rowOff>
    </xdr:from>
    <xdr:to>
      <xdr:col>107</xdr:col>
      <xdr:colOff>101600</xdr:colOff>
      <xdr:row>39</xdr:row>
      <xdr:rowOff>106426</xdr:rowOff>
    </xdr:to>
    <xdr:sp macro="" textlink="">
      <xdr:nvSpPr>
        <xdr:cNvPr id="496" name="楕円 495"/>
        <xdr:cNvSpPr/>
      </xdr:nvSpPr>
      <xdr:spPr>
        <a:xfrm>
          <a:off x="20383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73914</xdr:rowOff>
    </xdr:to>
    <xdr:cxnSp macro="">
      <xdr:nvCxnSpPr>
        <xdr:cNvPr id="497" name="直線コネクタ 496"/>
        <xdr:cNvCxnSpPr/>
      </xdr:nvCxnSpPr>
      <xdr:spPr>
        <a:xfrm>
          <a:off x="20434300" y="6742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8" name="楕円 497"/>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55626</xdr:rowOff>
    </xdr:from>
    <xdr:to>
      <xdr:col>107</xdr:col>
      <xdr:colOff>50800</xdr:colOff>
      <xdr:row>39</xdr:row>
      <xdr:rowOff>55626</xdr:rowOff>
    </xdr:to>
    <xdr:cxnSp macro="">
      <xdr:nvCxnSpPr>
        <xdr:cNvPr id="499" name="直線コネクタ 498"/>
        <xdr:cNvCxnSpPr/>
      </xdr:nvCxnSpPr>
      <xdr:spPr>
        <a:xfrm>
          <a:off x="19545300" y="6742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00" name="楕円 499"/>
        <xdr:cNvSpPr/>
      </xdr:nvSpPr>
      <xdr:spPr>
        <a:xfrm>
          <a:off x="18605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14478</xdr:rowOff>
    </xdr:from>
    <xdr:to>
      <xdr:col>102</xdr:col>
      <xdr:colOff>114300</xdr:colOff>
      <xdr:row>39</xdr:row>
      <xdr:rowOff>55626</xdr:rowOff>
    </xdr:to>
    <xdr:cxnSp macro="">
      <xdr:nvCxnSpPr>
        <xdr:cNvPr id="501" name="直線コネクタ 500"/>
        <xdr:cNvCxnSpPr/>
      </xdr:nvCxnSpPr>
      <xdr:spPr>
        <a:xfrm>
          <a:off x="18656300" y="6701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2"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3"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4"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5" name="n_4aveValue【認定こども園・幼稚園・保育所】&#10;一人当たり面積"/>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506" name="n_1main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122953</xdr:rowOff>
    </xdr:from>
    <xdr:ext cx="469744" cy="259045"/>
    <xdr:sp macro="" textlink="">
      <xdr:nvSpPr>
        <xdr:cNvPr id="507" name="n_2mainValue【認定こども園・幼稚園・保育所】&#10;一人当たり面積"/>
        <xdr:cNvSpPr txBox="1"/>
      </xdr:nvSpPr>
      <xdr:spPr>
        <a:xfrm>
          <a:off x="20199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8" name="n_3main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9" name="n_4mainValue【認定こども園・幼稚園・保育所】&#10;一人当たり面積"/>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37"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10922</xdr:rowOff>
    </xdr:from>
    <xdr:to>
      <xdr:col>85</xdr:col>
      <xdr:colOff>177800</xdr:colOff>
      <xdr:row>57</xdr:row>
      <xdr:rowOff>112522</xdr:rowOff>
    </xdr:to>
    <xdr:sp macro="" textlink="">
      <xdr:nvSpPr>
        <xdr:cNvPr id="548" name="楕円 547"/>
        <xdr:cNvSpPr/>
      </xdr:nvSpPr>
      <xdr:spPr>
        <a:xfrm>
          <a:off x="16268700" y="97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33799</xdr:rowOff>
    </xdr:from>
    <xdr:ext cx="405111" cy="259045"/>
    <xdr:sp macro="" textlink="">
      <xdr:nvSpPr>
        <xdr:cNvPr id="549" name="【学校施設】&#10;有形固定資産減価償却率該当値テキスト"/>
        <xdr:cNvSpPr txBox="1"/>
      </xdr:nvSpPr>
      <xdr:spPr>
        <a:xfrm>
          <a:off x="16357600" y="963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550" name="楕円 549"/>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61722</xdr:rowOff>
    </xdr:from>
    <xdr:to>
      <xdr:col>85</xdr:col>
      <xdr:colOff>127000</xdr:colOff>
      <xdr:row>57</xdr:row>
      <xdr:rowOff>160020</xdr:rowOff>
    </xdr:to>
    <xdr:cxnSp macro="">
      <xdr:nvCxnSpPr>
        <xdr:cNvPr id="551" name="直線コネクタ 550"/>
        <xdr:cNvCxnSpPr/>
      </xdr:nvCxnSpPr>
      <xdr:spPr>
        <a:xfrm flipV="1">
          <a:off x="15481300" y="9834372"/>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74930</xdr:rowOff>
    </xdr:from>
    <xdr:to>
      <xdr:col>76</xdr:col>
      <xdr:colOff>165100</xdr:colOff>
      <xdr:row>58</xdr:row>
      <xdr:rowOff>5080</xdr:rowOff>
    </xdr:to>
    <xdr:sp macro="" textlink="">
      <xdr:nvSpPr>
        <xdr:cNvPr id="552" name="楕円 551"/>
        <xdr:cNvSpPr/>
      </xdr:nvSpPr>
      <xdr:spPr>
        <a:xfrm>
          <a:off x="14541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57</xdr:row>
      <xdr:rowOff>160020</xdr:rowOff>
    </xdr:to>
    <xdr:cxnSp macro="">
      <xdr:nvCxnSpPr>
        <xdr:cNvPr id="553" name="直線コネクタ 552"/>
        <xdr:cNvCxnSpPr/>
      </xdr:nvCxnSpPr>
      <xdr:spPr>
        <a:xfrm>
          <a:off x="14592300" y="9898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88646</xdr:rowOff>
    </xdr:from>
    <xdr:to>
      <xdr:col>72</xdr:col>
      <xdr:colOff>38100</xdr:colOff>
      <xdr:row>58</xdr:row>
      <xdr:rowOff>18796</xdr:rowOff>
    </xdr:to>
    <xdr:sp macro="" textlink="">
      <xdr:nvSpPr>
        <xdr:cNvPr id="554" name="楕円 553"/>
        <xdr:cNvSpPr/>
      </xdr:nvSpPr>
      <xdr:spPr>
        <a:xfrm>
          <a:off x="13652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125730</xdr:rowOff>
    </xdr:from>
    <xdr:to>
      <xdr:col>76</xdr:col>
      <xdr:colOff>114300</xdr:colOff>
      <xdr:row>57</xdr:row>
      <xdr:rowOff>139446</xdr:rowOff>
    </xdr:to>
    <xdr:cxnSp macro="">
      <xdr:nvCxnSpPr>
        <xdr:cNvPr id="555" name="直線コネクタ 554"/>
        <xdr:cNvCxnSpPr/>
      </xdr:nvCxnSpPr>
      <xdr:spPr>
        <a:xfrm flipV="1">
          <a:off x="13703300" y="9898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81788</xdr:rowOff>
    </xdr:from>
    <xdr:to>
      <xdr:col>67</xdr:col>
      <xdr:colOff>101600</xdr:colOff>
      <xdr:row>58</xdr:row>
      <xdr:rowOff>11938</xdr:rowOff>
    </xdr:to>
    <xdr:sp macro="" textlink="">
      <xdr:nvSpPr>
        <xdr:cNvPr id="556" name="楕円 555"/>
        <xdr:cNvSpPr/>
      </xdr:nvSpPr>
      <xdr:spPr>
        <a:xfrm>
          <a:off x="12763500" y="98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132588</xdr:rowOff>
    </xdr:from>
    <xdr:to>
      <xdr:col>71</xdr:col>
      <xdr:colOff>177800</xdr:colOff>
      <xdr:row>57</xdr:row>
      <xdr:rowOff>139446</xdr:rowOff>
    </xdr:to>
    <xdr:cxnSp macro="">
      <xdr:nvCxnSpPr>
        <xdr:cNvPr id="557" name="直線コネクタ 556"/>
        <xdr:cNvCxnSpPr/>
      </xdr:nvCxnSpPr>
      <xdr:spPr>
        <a:xfrm>
          <a:off x="12814300" y="99052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58"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59"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60"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1"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562" name="n_1mainValue【学校施設】&#10;有形固定資産減価償却率"/>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21607</xdr:rowOff>
    </xdr:from>
    <xdr:ext cx="405111" cy="259045"/>
    <xdr:sp macro="" textlink="">
      <xdr:nvSpPr>
        <xdr:cNvPr id="563" name="n_2mainValue【学校施設】&#10;有形固定資産減価償却率"/>
        <xdr:cNvSpPr txBox="1"/>
      </xdr:nvSpPr>
      <xdr:spPr>
        <a:xfrm>
          <a:off x="14389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35323</xdr:rowOff>
    </xdr:from>
    <xdr:ext cx="405111" cy="259045"/>
    <xdr:sp macro="" textlink="">
      <xdr:nvSpPr>
        <xdr:cNvPr id="564" name="n_3mainValue【学校施設】&#10;有形固定資産減価償却率"/>
        <xdr:cNvSpPr txBox="1"/>
      </xdr:nvSpPr>
      <xdr:spPr>
        <a:xfrm>
          <a:off x="13500744" y="963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28465</xdr:rowOff>
    </xdr:from>
    <xdr:ext cx="405111" cy="259045"/>
    <xdr:sp macro="" textlink="">
      <xdr:nvSpPr>
        <xdr:cNvPr id="565" name="n_4mainValue【学校施設】&#10;有形固定資産減価償却率"/>
        <xdr:cNvSpPr txBox="1"/>
      </xdr:nvSpPr>
      <xdr:spPr>
        <a:xfrm>
          <a:off x="12611744" y="962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114744</xdr:rowOff>
    </xdr:from>
    <xdr:to>
      <xdr:col>116</xdr:col>
      <xdr:colOff>114300</xdr:colOff>
      <xdr:row>63</xdr:row>
      <xdr:rowOff>44894</xdr:rowOff>
    </xdr:to>
    <xdr:sp macro="" textlink="">
      <xdr:nvSpPr>
        <xdr:cNvPr id="605" name="楕円 604"/>
        <xdr:cNvSpPr/>
      </xdr:nvSpPr>
      <xdr:spPr>
        <a:xfrm>
          <a:off x="22110700" y="10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142367</xdr:rowOff>
    </xdr:from>
    <xdr:to>
      <xdr:col>112</xdr:col>
      <xdr:colOff>38100</xdr:colOff>
      <xdr:row>63</xdr:row>
      <xdr:rowOff>72517</xdr:rowOff>
    </xdr:to>
    <xdr:sp macro="" textlink="">
      <xdr:nvSpPr>
        <xdr:cNvPr id="607" name="楕円 606"/>
        <xdr:cNvSpPr/>
      </xdr:nvSpPr>
      <xdr:spPr>
        <a:xfrm>
          <a:off x="21272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165544</xdr:rowOff>
    </xdr:from>
    <xdr:to>
      <xdr:col>116</xdr:col>
      <xdr:colOff>63500</xdr:colOff>
      <xdr:row>63</xdr:row>
      <xdr:rowOff>21717</xdr:rowOff>
    </xdr:to>
    <xdr:cxnSp macro="">
      <xdr:nvCxnSpPr>
        <xdr:cNvPr id="608" name="直線コネクタ 607"/>
        <xdr:cNvCxnSpPr/>
      </xdr:nvCxnSpPr>
      <xdr:spPr>
        <a:xfrm flipV="1">
          <a:off x="21323300" y="10795444"/>
          <a:ext cx="8382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141224</xdr:rowOff>
    </xdr:from>
    <xdr:to>
      <xdr:col>107</xdr:col>
      <xdr:colOff>101600</xdr:colOff>
      <xdr:row>63</xdr:row>
      <xdr:rowOff>71374</xdr:rowOff>
    </xdr:to>
    <xdr:sp macro="" textlink="">
      <xdr:nvSpPr>
        <xdr:cNvPr id="609" name="楕円 608"/>
        <xdr:cNvSpPr/>
      </xdr:nvSpPr>
      <xdr:spPr>
        <a:xfrm>
          <a:off x="20383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21717</xdr:rowOff>
    </xdr:to>
    <xdr:cxnSp macro="">
      <xdr:nvCxnSpPr>
        <xdr:cNvPr id="610" name="直線コネクタ 609"/>
        <xdr:cNvCxnSpPr/>
      </xdr:nvCxnSpPr>
      <xdr:spPr>
        <a:xfrm>
          <a:off x="20434300" y="108219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145415</xdr:rowOff>
    </xdr:from>
    <xdr:to>
      <xdr:col>102</xdr:col>
      <xdr:colOff>165100</xdr:colOff>
      <xdr:row>63</xdr:row>
      <xdr:rowOff>75565</xdr:rowOff>
    </xdr:to>
    <xdr:sp macro="" textlink="">
      <xdr:nvSpPr>
        <xdr:cNvPr id="611" name="楕円 610"/>
        <xdr:cNvSpPr/>
      </xdr:nvSpPr>
      <xdr:spPr>
        <a:xfrm>
          <a:off x="19494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20574</xdr:rowOff>
    </xdr:from>
    <xdr:to>
      <xdr:col>107</xdr:col>
      <xdr:colOff>50800</xdr:colOff>
      <xdr:row>63</xdr:row>
      <xdr:rowOff>24765</xdr:rowOff>
    </xdr:to>
    <xdr:cxnSp macro="">
      <xdr:nvCxnSpPr>
        <xdr:cNvPr id="612" name="直線コネクタ 611"/>
        <xdr:cNvCxnSpPr/>
      </xdr:nvCxnSpPr>
      <xdr:spPr>
        <a:xfrm flipV="1">
          <a:off x="19545300" y="10821924"/>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145986</xdr:rowOff>
    </xdr:from>
    <xdr:to>
      <xdr:col>98</xdr:col>
      <xdr:colOff>38100</xdr:colOff>
      <xdr:row>63</xdr:row>
      <xdr:rowOff>76136</xdr:rowOff>
    </xdr:to>
    <xdr:sp macro="" textlink="">
      <xdr:nvSpPr>
        <xdr:cNvPr id="613" name="楕円 612"/>
        <xdr:cNvSpPr/>
      </xdr:nvSpPr>
      <xdr:spPr>
        <a:xfrm>
          <a:off x="18605500" y="107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24765</xdr:rowOff>
    </xdr:from>
    <xdr:to>
      <xdr:col>102</xdr:col>
      <xdr:colOff>114300</xdr:colOff>
      <xdr:row>63</xdr:row>
      <xdr:rowOff>25336</xdr:rowOff>
    </xdr:to>
    <xdr:cxnSp macro="">
      <xdr:nvCxnSpPr>
        <xdr:cNvPr id="614" name="直線コネクタ 613"/>
        <xdr:cNvCxnSpPr/>
      </xdr:nvCxnSpPr>
      <xdr:spPr>
        <a:xfrm flipV="1">
          <a:off x="18656300" y="1082611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63644</xdr:rowOff>
    </xdr:from>
    <xdr:ext cx="469744" cy="259045"/>
    <xdr:sp macro="" textlink="">
      <xdr:nvSpPr>
        <xdr:cNvPr id="619" name="n_1mainValue【学校施設】&#10;一人当たり面積"/>
        <xdr:cNvSpPr txBox="1"/>
      </xdr:nvSpPr>
      <xdr:spPr>
        <a:xfrm>
          <a:off x="210757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62501</xdr:rowOff>
    </xdr:from>
    <xdr:ext cx="469744" cy="259045"/>
    <xdr:sp macro="" textlink="">
      <xdr:nvSpPr>
        <xdr:cNvPr id="620" name="n_2mainValue【学校施設】&#10;一人当たり面積"/>
        <xdr:cNvSpPr txBox="1"/>
      </xdr:nvSpPr>
      <xdr:spPr>
        <a:xfrm>
          <a:off x="20199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66692</xdr:rowOff>
    </xdr:from>
    <xdr:ext cx="469744" cy="259045"/>
    <xdr:sp macro="" textlink="">
      <xdr:nvSpPr>
        <xdr:cNvPr id="621" name="n_3mainValue【学校施設】&#10;一人当たり面積"/>
        <xdr:cNvSpPr txBox="1"/>
      </xdr:nvSpPr>
      <xdr:spPr>
        <a:xfrm>
          <a:off x="193104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67263</xdr:rowOff>
    </xdr:from>
    <xdr:ext cx="469744" cy="259045"/>
    <xdr:sp macro="" textlink="">
      <xdr:nvSpPr>
        <xdr:cNvPr id="622" name="n_4mainValue【学校施設】&#10;一人当たり面積"/>
        <xdr:cNvSpPr txBox="1"/>
      </xdr:nvSpPr>
      <xdr:spPr>
        <a:xfrm>
          <a:off x="18421427" y="108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4" name="直線コネクタ 663"/>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9"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70" name="フローチャート: 判断 669"/>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1" name="フローチャート: 判断 670"/>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2" name="フローチャート: 判断 671"/>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3" name="フローチャート: 判断 672"/>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4" name="フローチャート: 判断 673"/>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680" name="楕円 679"/>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141350</xdr:rowOff>
    </xdr:from>
    <xdr:ext cx="405111" cy="259045"/>
    <xdr:sp macro="" textlink="">
      <xdr:nvSpPr>
        <xdr:cNvPr id="681" name="【公民館】&#10;有形固定資産減価償却率該当値テキスト"/>
        <xdr:cNvSpPr txBox="1"/>
      </xdr:nvSpPr>
      <xdr:spPr>
        <a:xfrm>
          <a:off x="16357600" y="17800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64588</xdr:rowOff>
    </xdr:from>
    <xdr:to>
      <xdr:col>81</xdr:col>
      <xdr:colOff>101600</xdr:colOff>
      <xdr:row>104</xdr:row>
      <xdr:rowOff>166188</xdr:rowOff>
    </xdr:to>
    <xdr:sp macro="" textlink="">
      <xdr:nvSpPr>
        <xdr:cNvPr id="682" name="楕円 681"/>
        <xdr:cNvSpPr/>
      </xdr:nvSpPr>
      <xdr:spPr>
        <a:xfrm>
          <a:off x="15430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115388</xdr:rowOff>
    </xdr:from>
    <xdr:to>
      <xdr:col>85</xdr:col>
      <xdr:colOff>127000</xdr:colOff>
      <xdr:row>104</xdr:row>
      <xdr:rowOff>169273</xdr:rowOff>
    </xdr:to>
    <xdr:cxnSp macro="">
      <xdr:nvCxnSpPr>
        <xdr:cNvPr id="683" name="直線コネクタ 682"/>
        <xdr:cNvCxnSpPr/>
      </xdr:nvCxnSpPr>
      <xdr:spPr>
        <a:xfrm>
          <a:off x="15481300" y="179461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684" name="楕円 683"/>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115388</xdr:rowOff>
    </xdr:to>
    <xdr:cxnSp macro="">
      <xdr:nvCxnSpPr>
        <xdr:cNvPr id="685" name="直線コネクタ 684"/>
        <xdr:cNvCxnSpPr/>
      </xdr:nvCxnSpPr>
      <xdr:spPr>
        <a:xfrm>
          <a:off x="14592300" y="17895570"/>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xdr:rowOff>
    </xdr:from>
    <xdr:to>
      <xdr:col>72</xdr:col>
      <xdr:colOff>38100</xdr:colOff>
      <xdr:row>104</xdr:row>
      <xdr:rowOff>110671</xdr:rowOff>
    </xdr:to>
    <xdr:sp macro="" textlink="">
      <xdr:nvSpPr>
        <xdr:cNvPr id="686" name="楕円 685"/>
        <xdr:cNvSpPr/>
      </xdr:nvSpPr>
      <xdr:spPr>
        <a:xfrm>
          <a:off x="1365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59871</xdr:rowOff>
    </xdr:from>
    <xdr:to>
      <xdr:col>76</xdr:col>
      <xdr:colOff>114300</xdr:colOff>
      <xdr:row>104</xdr:row>
      <xdr:rowOff>64770</xdr:rowOff>
    </xdr:to>
    <xdr:cxnSp macro="">
      <xdr:nvCxnSpPr>
        <xdr:cNvPr id="687" name="直線コネクタ 686"/>
        <xdr:cNvCxnSpPr/>
      </xdr:nvCxnSpPr>
      <xdr:spPr>
        <a:xfrm>
          <a:off x="13703300" y="178906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121738</xdr:rowOff>
    </xdr:from>
    <xdr:to>
      <xdr:col>67</xdr:col>
      <xdr:colOff>101600</xdr:colOff>
      <xdr:row>104</xdr:row>
      <xdr:rowOff>51888</xdr:rowOff>
    </xdr:to>
    <xdr:sp macro="" textlink="">
      <xdr:nvSpPr>
        <xdr:cNvPr id="688" name="楕円 687"/>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59871</xdr:rowOff>
    </xdr:to>
    <xdr:cxnSp macro="">
      <xdr:nvCxnSpPr>
        <xdr:cNvPr id="689" name="直線コネクタ 688"/>
        <xdr:cNvCxnSpPr/>
      </xdr:nvCxnSpPr>
      <xdr:spPr>
        <a:xfrm>
          <a:off x="12814300" y="178318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90"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1"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2"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693"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11265</xdr:rowOff>
    </xdr:from>
    <xdr:ext cx="405111" cy="259045"/>
    <xdr:sp macro="" textlink="">
      <xdr:nvSpPr>
        <xdr:cNvPr id="694" name="n_1mainValue【公民館】&#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132097</xdr:rowOff>
    </xdr:from>
    <xdr:ext cx="405111" cy="259045"/>
    <xdr:sp macro="" textlink="">
      <xdr:nvSpPr>
        <xdr:cNvPr id="695" name="n_2mainValue【公民館】&#10;有形固定資産減価償却率"/>
        <xdr:cNvSpPr txBox="1"/>
      </xdr:nvSpPr>
      <xdr:spPr>
        <a:xfrm>
          <a:off x="14389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127198</xdr:rowOff>
    </xdr:from>
    <xdr:ext cx="405111" cy="259045"/>
    <xdr:sp macro="" textlink="">
      <xdr:nvSpPr>
        <xdr:cNvPr id="696" name="n_3mainValue【公民館】&#10;有形固定資産減価償却率"/>
        <xdr:cNvSpPr txBox="1"/>
      </xdr:nvSpPr>
      <xdr:spPr>
        <a:xfrm>
          <a:off x="13500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697" name="n_4mainValue【公民館】&#10;有形固定資産減価償却率"/>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3" name="直線コネクタ 722"/>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5" name="直線コネクタ 72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6"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7" name="直線コネクタ 726"/>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8"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9" name="フローチャート: 判断 728"/>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30" name="フローチャート: 判断 729"/>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1" name="フローチャート: 判断 730"/>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2" name="フローチャート: 判断 731"/>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3" name="フローチャート: 判断 732"/>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118473</xdr:rowOff>
    </xdr:from>
    <xdr:to>
      <xdr:col>116</xdr:col>
      <xdr:colOff>114300</xdr:colOff>
      <xdr:row>108</xdr:row>
      <xdr:rowOff>48623</xdr:rowOff>
    </xdr:to>
    <xdr:sp macro="" textlink="">
      <xdr:nvSpPr>
        <xdr:cNvPr id="739" name="楕円 738"/>
        <xdr:cNvSpPr/>
      </xdr:nvSpPr>
      <xdr:spPr>
        <a:xfrm>
          <a:off x="22110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96900</xdr:rowOff>
    </xdr:from>
    <xdr:ext cx="469744" cy="259045"/>
    <xdr:sp macro="" textlink="">
      <xdr:nvSpPr>
        <xdr:cNvPr id="740" name="【公民館】&#10;一人当たり面積該当値テキスト"/>
        <xdr:cNvSpPr txBox="1"/>
      </xdr:nvSpPr>
      <xdr:spPr>
        <a:xfrm>
          <a:off x="22199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118473</xdr:rowOff>
    </xdr:from>
    <xdr:to>
      <xdr:col>112</xdr:col>
      <xdr:colOff>38100</xdr:colOff>
      <xdr:row>108</xdr:row>
      <xdr:rowOff>48623</xdr:rowOff>
    </xdr:to>
    <xdr:sp macro="" textlink="">
      <xdr:nvSpPr>
        <xdr:cNvPr id="741" name="楕円 740"/>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169273</xdr:rowOff>
    </xdr:from>
    <xdr:to>
      <xdr:col>116</xdr:col>
      <xdr:colOff>63500</xdr:colOff>
      <xdr:row>107</xdr:row>
      <xdr:rowOff>169273</xdr:rowOff>
    </xdr:to>
    <xdr:cxnSp macro="">
      <xdr:nvCxnSpPr>
        <xdr:cNvPr id="742" name="直線コネクタ 741"/>
        <xdr:cNvCxnSpPr/>
      </xdr:nvCxnSpPr>
      <xdr:spPr>
        <a:xfrm>
          <a:off x="21323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743" name="楕円 742"/>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107</xdr:row>
      <xdr:rowOff>169273</xdr:rowOff>
    </xdr:to>
    <xdr:cxnSp macro="">
      <xdr:nvCxnSpPr>
        <xdr:cNvPr id="744" name="直線コネクタ 743"/>
        <xdr:cNvCxnSpPr/>
      </xdr:nvCxnSpPr>
      <xdr:spPr>
        <a:xfrm>
          <a:off x="20434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745" name="楕円 744"/>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169273</xdr:rowOff>
    </xdr:from>
    <xdr:to>
      <xdr:col>107</xdr:col>
      <xdr:colOff>50800</xdr:colOff>
      <xdr:row>107</xdr:row>
      <xdr:rowOff>169273</xdr:rowOff>
    </xdr:to>
    <xdr:cxnSp macro="">
      <xdr:nvCxnSpPr>
        <xdr:cNvPr id="746" name="直線コネクタ 745"/>
        <xdr:cNvCxnSpPr/>
      </xdr:nvCxnSpPr>
      <xdr:spPr>
        <a:xfrm>
          <a:off x="19545300" y="18514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154395</xdr:rowOff>
    </xdr:from>
    <xdr:to>
      <xdr:col>98</xdr:col>
      <xdr:colOff>38100</xdr:colOff>
      <xdr:row>108</xdr:row>
      <xdr:rowOff>84545</xdr:rowOff>
    </xdr:to>
    <xdr:sp macro="" textlink="">
      <xdr:nvSpPr>
        <xdr:cNvPr id="747" name="楕円 746"/>
        <xdr:cNvSpPr/>
      </xdr:nvSpPr>
      <xdr:spPr>
        <a:xfrm>
          <a:off x="18605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33745</xdr:rowOff>
    </xdr:to>
    <xdr:cxnSp macro="">
      <xdr:nvCxnSpPr>
        <xdr:cNvPr id="748" name="直線コネクタ 747"/>
        <xdr:cNvCxnSpPr/>
      </xdr:nvCxnSpPr>
      <xdr:spPr>
        <a:xfrm flipV="1">
          <a:off x="18656300" y="185144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9"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50"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1"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2"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39750</xdr:rowOff>
    </xdr:from>
    <xdr:ext cx="469744" cy="259045"/>
    <xdr:sp macro="" textlink="">
      <xdr:nvSpPr>
        <xdr:cNvPr id="753" name="n_1mainValue【公民館】&#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754" name="n_2mainValue【公民館】&#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755" name="n_3mainValue【公民館】&#10;一人当たり面積"/>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75672</xdr:rowOff>
    </xdr:from>
    <xdr:ext cx="469744" cy="259045"/>
    <xdr:sp macro="" textlink="">
      <xdr:nvSpPr>
        <xdr:cNvPr id="756" name="n_4mainValue【公民館】&#10;一人当たり面積"/>
        <xdr:cNvSpPr txBox="1"/>
      </xdr:nvSpPr>
      <xdr:spPr>
        <a:xfrm>
          <a:off x="18421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有形固定資産減価償却率は、公営住宅を除き、類似団体と比較して同程度の水準もしくは下回っており、特に認定こども園・保育園・幼稚園、学校施設において大きく下回っている。</a:t>
          </a:r>
          <a:endParaRPr lang="ja-JP" altLang="ja-JP" sz="1050">
            <a:effectLst/>
          </a:endParaRPr>
        </a:p>
        <a:p>
          <a:r>
            <a:rPr kumimoji="1" lang="ja-JP" altLang="ja-JP" sz="900">
              <a:solidFill>
                <a:schemeClr val="dk1"/>
              </a:solidFill>
              <a:effectLst/>
              <a:latin typeface="+mn-lt"/>
              <a:ea typeface="+mn-ea"/>
              <a:cs typeface="+mn-cs"/>
            </a:rPr>
            <a:t>　公営住宅については、</a:t>
          </a:r>
          <a:r>
            <a:rPr kumimoji="1" lang="en-US" altLang="ja-JP" sz="900">
              <a:solidFill>
                <a:schemeClr val="dk1"/>
              </a:solidFill>
              <a:effectLst/>
              <a:latin typeface="+mn-lt"/>
              <a:ea typeface="+mn-ea"/>
              <a:cs typeface="+mn-cs"/>
            </a:rPr>
            <a:t>1960</a:t>
          </a:r>
          <a:r>
            <a:rPr kumimoji="1" lang="ja-JP" altLang="ja-JP" sz="900">
              <a:solidFill>
                <a:schemeClr val="dk1"/>
              </a:solidFill>
              <a:effectLst/>
              <a:latin typeface="+mn-lt"/>
              <a:ea typeface="+mn-ea"/>
              <a:cs typeface="+mn-cs"/>
            </a:rPr>
            <a:t>年代建築の空家木造住宅の解体を進めており、その影響で一人当たり面積が減となっている。また、</a:t>
          </a:r>
          <a:r>
            <a:rPr kumimoji="1" lang="en-US" altLang="ja-JP" sz="900">
              <a:solidFill>
                <a:schemeClr val="dk1"/>
              </a:solidFill>
              <a:effectLst/>
              <a:latin typeface="+mn-lt"/>
              <a:ea typeface="+mn-ea"/>
              <a:cs typeface="+mn-cs"/>
            </a:rPr>
            <a:t>1960</a:t>
          </a:r>
          <a:r>
            <a:rPr kumimoji="1" lang="ja-JP" altLang="ja-JP" sz="900">
              <a:solidFill>
                <a:schemeClr val="dk1"/>
              </a:solidFill>
              <a:effectLst/>
              <a:latin typeface="+mn-lt"/>
              <a:ea typeface="+mn-ea"/>
              <a:cs typeface="+mn-cs"/>
            </a:rPr>
            <a:t>年代から</a:t>
          </a:r>
          <a:r>
            <a:rPr kumimoji="1" lang="en-US" altLang="ja-JP" sz="900">
              <a:solidFill>
                <a:schemeClr val="dk1"/>
              </a:solidFill>
              <a:effectLst/>
              <a:latin typeface="+mn-lt"/>
              <a:ea typeface="+mn-ea"/>
              <a:cs typeface="+mn-cs"/>
            </a:rPr>
            <a:t>1980</a:t>
          </a:r>
          <a:r>
            <a:rPr kumimoji="1" lang="ja-JP" altLang="ja-JP" sz="900">
              <a:solidFill>
                <a:schemeClr val="dk1"/>
              </a:solidFill>
              <a:effectLst/>
              <a:latin typeface="+mn-lt"/>
              <a:ea typeface="+mn-ea"/>
              <a:cs typeface="+mn-cs"/>
            </a:rPr>
            <a:t>年代に建築した公営住宅が全体の約</a:t>
          </a:r>
          <a:r>
            <a:rPr kumimoji="1" lang="en-US" altLang="ja-JP" sz="900">
              <a:solidFill>
                <a:schemeClr val="dk1"/>
              </a:solidFill>
              <a:effectLst/>
              <a:latin typeface="+mn-lt"/>
              <a:ea typeface="+mn-ea"/>
              <a:cs typeface="+mn-cs"/>
            </a:rPr>
            <a:t>80</a:t>
          </a:r>
          <a:r>
            <a:rPr kumimoji="1" lang="ja-JP" altLang="ja-JP" sz="900">
              <a:solidFill>
                <a:schemeClr val="dk1"/>
              </a:solidFill>
              <a:effectLst/>
              <a:latin typeface="+mn-lt"/>
              <a:ea typeface="+mn-ea"/>
              <a:cs typeface="+mn-cs"/>
            </a:rPr>
            <a:t>％と多くを占めていることが有形固定資産減価償却率が類似団体内の平均値と比較して高い水準を保っている理由と考えられる。</a:t>
          </a:r>
          <a:endParaRPr lang="ja-JP" altLang="ja-JP" sz="1050">
            <a:effectLst/>
          </a:endParaRPr>
        </a:p>
        <a:p>
          <a:r>
            <a:rPr kumimoji="1" lang="ja-JP" altLang="ja-JP" sz="900">
              <a:solidFill>
                <a:schemeClr val="dk1"/>
              </a:solidFill>
              <a:effectLst/>
              <a:latin typeface="+mn-lt"/>
              <a:ea typeface="+mn-ea"/>
              <a:cs typeface="+mn-cs"/>
            </a:rPr>
            <a:t>　</a:t>
          </a:r>
          <a:r>
            <a:rPr kumimoji="1" lang="ja-JP" altLang="ja-JP" sz="900" b="0" i="0" baseline="0">
              <a:solidFill>
                <a:schemeClr val="dk1"/>
              </a:solidFill>
              <a:effectLst/>
              <a:latin typeface="+mn-lt"/>
              <a:ea typeface="+mn-ea"/>
              <a:cs typeface="+mn-cs"/>
            </a:rPr>
            <a:t>認定こども園・保育園・幼稚園については、平成</a:t>
          </a:r>
          <a:r>
            <a:rPr kumimoji="1" lang="en-US" altLang="ja-JP" sz="900" b="0" i="0" baseline="0">
              <a:solidFill>
                <a:schemeClr val="dk1"/>
              </a:solidFill>
              <a:effectLst/>
              <a:latin typeface="+mn-lt"/>
              <a:ea typeface="+mn-ea"/>
              <a:cs typeface="+mn-cs"/>
            </a:rPr>
            <a:t>30</a:t>
          </a:r>
          <a:r>
            <a:rPr kumimoji="1" lang="ja-JP" altLang="ja-JP" sz="900" b="0" i="0" baseline="0">
              <a:solidFill>
                <a:schemeClr val="dk1"/>
              </a:solidFill>
              <a:effectLst/>
              <a:latin typeface="+mn-lt"/>
              <a:ea typeface="+mn-ea"/>
              <a:cs typeface="+mn-cs"/>
            </a:rPr>
            <a:t>年度に公立幼稚園施設の園舎新設工事を行っており有形固定資産減価償却率が下がっている。</a:t>
          </a:r>
          <a:r>
            <a:rPr kumimoji="1" lang="ja-JP" altLang="ja-JP" sz="900">
              <a:solidFill>
                <a:schemeClr val="dk1"/>
              </a:solidFill>
              <a:effectLst/>
              <a:latin typeface="+mn-lt"/>
              <a:ea typeface="+mn-ea"/>
              <a:cs typeface="+mn-cs"/>
            </a:rPr>
            <a:t>　</a:t>
          </a:r>
          <a:endParaRPr lang="ja-JP" altLang="ja-JP" sz="1050">
            <a:effectLst/>
          </a:endParaRPr>
        </a:p>
        <a:p>
          <a:r>
            <a:rPr kumimoji="1" lang="ja-JP" altLang="ja-JP" sz="900">
              <a:solidFill>
                <a:schemeClr val="dk1"/>
              </a:solidFill>
              <a:effectLst/>
              <a:latin typeface="+mn-lt"/>
              <a:ea typeface="+mn-ea"/>
              <a:cs typeface="+mn-cs"/>
            </a:rPr>
            <a:t>　学校施設については、平成</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新設の</a:t>
          </a:r>
          <a:r>
            <a:rPr kumimoji="1" lang="ja-JP" altLang="ja-JP" sz="900">
              <a:solidFill>
                <a:schemeClr val="dk1"/>
              </a:solidFill>
              <a:effectLst/>
              <a:latin typeface="+mn-lt"/>
              <a:ea typeface="+mn-ea"/>
              <a:cs typeface="+mn-cs"/>
            </a:rPr>
            <a:t>ひたち野うしく小学校、平成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の同</a:t>
          </a:r>
          <a:r>
            <a:rPr kumimoji="1" lang="ja-JP" altLang="ja-JP" sz="900">
              <a:solidFill>
                <a:schemeClr val="dk1"/>
              </a:solidFill>
              <a:effectLst/>
              <a:latin typeface="+mn-lt"/>
              <a:ea typeface="+mn-ea"/>
              <a:cs typeface="+mn-cs"/>
            </a:rPr>
            <a:t>校舎増築</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各施設の計画的な大規模改修</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、有形固定資産減価償却率は低くなっている。加えて令和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月開校</a:t>
          </a:r>
          <a:r>
            <a:rPr kumimoji="1" lang="ja-JP" altLang="en-US" sz="900">
              <a:solidFill>
                <a:schemeClr val="dk1"/>
              </a:solidFill>
              <a:effectLst/>
              <a:latin typeface="+mn-lt"/>
              <a:ea typeface="+mn-ea"/>
              <a:cs typeface="+mn-cs"/>
            </a:rPr>
            <a:t>のひたち野うしく中学校により令和元年度はさらに減少した。当面</a:t>
          </a:r>
          <a:r>
            <a:rPr kumimoji="1" lang="ja-JP" altLang="ja-JP" sz="900">
              <a:solidFill>
                <a:schemeClr val="dk1"/>
              </a:solidFill>
              <a:effectLst/>
              <a:latin typeface="+mn-lt"/>
              <a:ea typeface="+mn-ea"/>
              <a:cs typeface="+mn-cs"/>
            </a:rPr>
            <a:t>は低値で推移する見込みである。</a:t>
          </a:r>
          <a:endParaRPr lang="ja-JP" altLang="ja-JP" sz="1050">
            <a:effectLst/>
          </a:endParaRPr>
        </a:p>
        <a:p>
          <a:r>
            <a:rPr kumimoji="1" lang="ja-JP" altLang="ja-JP" sz="900">
              <a:solidFill>
                <a:schemeClr val="dk1"/>
              </a:solidFill>
              <a:effectLst/>
              <a:latin typeface="+mn-lt"/>
              <a:ea typeface="+mn-ea"/>
              <a:cs typeface="+mn-cs"/>
            </a:rPr>
            <a:t>　公民館については、平成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年度に改修整備したエスカード生涯学習センターや、平成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年度の太陽光発電設備の整備により、有形固定資産減価償却率は低くなっている。しかし、昭和</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年前後に整備された奥野生涯学習センター及び三日月橋生涯学習センターについては減価償却がほぼ完了している。</a:t>
          </a:r>
          <a:endParaRPr lang="ja-JP" altLang="ja-JP" sz="1050">
            <a:effectLst/>
          </a:endParaRPr>
        </a:p>
        <a:p>
          <a:r>
            <a:rPr kumimoji="1" lang="ja-JP" altLang="ja-JP" sz="900">
              <a:solidFill>
                <a:schemeClr val="dk1"/>
              </a:solidFill>
              <a:effectLst/>
              <a:latin typeface="+mn-lt"/>
              <a:ea typeface="+mn-ea"/>
              <a:cs typeface="+mn-cs"/>
            </a:rPr>
            <a:t>　今後も全ての施設において、個別施設計画等に基づき、計画的な修繕および長寿命化対策について適正な管理、改修を実施していく。</a:t>
          </a:r>
          <a:endParaRPr lang="ja-JP" altLang="ja-JP" sz="105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74" name="楕円 73"/>
        <xdr:cNvSpPr/>
      </xdr:nvSpPr>
      <xdr:spPr>
        <a:xfrm>
          <a:off x="45847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25417</xdr:rowOff>
    </xdr:from>
    <xdr:ext cx="405111" cy="259045"/>
    <xdr:sp macro="" textlink="">
      <xdr:nvSpPr>
        <xdr:cNvPr id="75" name="【図書館】&#10;有形固定資産減価償却率該当値テキスト"/>
        <xdr:cNvSpPr txBox="1"/>
      </xdr:nvSpPr>
      <xdr:spPr>
        <a:xfrm>
          <a:off x="46736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123372</xdr:rowOff>
    </xdr:from>
    <xdr:to>
      <xdr:col>20</xdr:col>
      <xdr:colOff>38100</xdr:colOff>
      <xdr:row>37</xdr:row>
      <xdr:rowOff>53522</xdr:rowOff>
    </xdr:to>
    <xdr:sp macro="" textlink="">
      <xdr:nvSpPr>
        <xdr:cNvPr id="76" name="楕円 75"/>
        <xdr:cNvSpPr/>
      </xdr:nvSpPr>
      <xdr:spPr>
        <a:xfrm>
          <a:off x="3746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53340</xdr:rowOff>
    </xdr:to>
    <xdr:cxnSp macro="">
      <xdr:nvCxnSpPr>
        <xdr:cNvPr id="77" name="直線コネクタ 76"/>
        <xdr:cNvCxnSpPr/>
      </xdr:nvCxnSpPr>
      <xdr:spPr>
        <a:xfrm>
          <a:off x="3797300" y="634637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74386</xdr:rowOff>
    </xdr:from>
    <xdr:to>
      <xdr:col>15</xdr:col>
      <xdr:colOff>101600</xdr:colOff>
      <xdr:row>37</xdr:row>
      <xdr:rowOff>4536</xdr:rowOff>
    </xdr:to>
    <xdr:sp macro="" textlink="">
      <xdr:nvSpPr>
        <xdr:cNvPr id="78" name="楕円 77"/>
        <xdr:cNvSpPr/>
      </xdr:nvSpPr>
      <xdr:spPr>
        <a:xfrm>
          <a:off x="2857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125186</xdr:rowOff>
    </xdr:from>
    <xdr:to>
      <xdr:col>19</xdr:col>
      <xdr:colOff>177800</xdr:colOff>
      <xdr:row>37</xdr:row>
      <xdr:rowOff>2722</xdr:rowOff>
    </xdr:to>
    <xdr:cxnSp macro="">
      <xdr:nvCxnSpPr>
        <xdr:cNvPr id="79" name="直線コネクタ 78"/>
        <xdr:cNvCxnSpPr/>
      </xdr:nvCxnSpPr>
      <xdr:spPr>
        <a:xfrm>
          <a:off x="2908300" y="62973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28666</xdr:rowOff>
    </xdr:from>
    <xdr:to>
      <xdr:col>10</xdr:col>
      <xdr:colOff>165100</xdr:colOff>
      <xdr:row>36</xdr:row>
      <xdr:rowOff>130266</xdr:rowOff>
    </xdr:to>
    <xdr:sp macro="" textlink="">
      <xdr:nvSpPr>
        <xdr:cNvPr id="80" name="楕円 79"/>
        <xdr:cNvSpPr/>
      </xdr:nvSpPr>
      <xdr:spPr>
        <a:xfrm>
          <a:off x="1968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79466</xdr:rowOff>
    </xdr:from>
    <xdr:to>
      <xdr:col>15</xdr:col>
      <xdr:colOff>50800</xdr:colOff>
      <xdr:row>36</xdr:row>
      <xdr:rowOff>125186</xdr:rowOff>
    </xdr:to>
    <xdr:cxnSp macro="">
      <xdr:nvCxnSpPr>
        <xdr:cNvPr id="81" name="直線コネクタ 80"/>
        <xdr:cNvCxnSpPr/>
      </xdr:nvCxnSpPr>
      <xdr:spPr>
        <a:xfrm>
          <a:off x="2019300" y="62516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141333</xdr:rowOff>
    </xdr:from>
    <xdr:to>
      <xdr:col>6</xdr:col>
      <xdr:colOff>38100</xdr:colOff>
      <xdr:row>37</xdr:row>
      <xdr:rowOff>71483</xdr:rowOff>
    </xdr:to>
    <xdr:sp macro="" textlink="">
      <xdr:nvSpPr>
        <xdr:cNvPr id="82" name="楕円 81"/>
        <xdr:cNvSpPr/>
      </xdr:nvSpPr>
      <xdr:spPr>
        <a:xfrm>
          <a:off x="1079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79466</xdr:rowOff>
    </xdr:from>
    <xdr:to>
      <xdr:col>10</xdr:col>
      <xdr:colOff>114300</xdr:colOff>
      <xdr:row>37</xdr:row>
      <xdr:rowOff>20683</xdr:rowOff>
    </xdr:to>
    <xdr:cxnSp macro="">
      <xdr:nvCxnSpPr>
        <xdr:cNvPr id="83" name="直線コネクタ 82"/>
        <xdr:cNvCxnSpPr/>
      </xdr:nvCxnSpPr>
      <xdr:spPr>
        <a:xfrm flipV="1">
          <a:off x="1130300" y="625166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87" name="n_4aveValue【図書館】&#10;有形固定資産減価償却率"/>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70049</xdr:rowOff>
    </xdr:from>
    <xdr:ext cx="405111" cy="259045"/>
    <xdr:sp macro="" textlink="">
      <xdr:nvSpPr>
        <xdr:cNvPr id="88" name="n_1main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21063</xdr:rowOff>
    </xdr:from>
    <xdr:ext cx="405111" cy="259045"/>
    <xdr:sp macro="" textlink="">
      <xdr:nvSpPr>
        <xdr:cNvPr id="89" name="n_2mainValue【図書館】&#10;有形固定資産減価償却率"/>
        <xdr:cNvSpPr txBox="1"/>
      </xdr:nvSpPr>
      <xdr:spPr>
        <a:xfrm>
          <a:off x="2705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146793</xdr:rowOff>
    </xdr:from>
    <xdr:ext cx="405111" cy="259045"/>
    <xdr:sp macro="" textlink="">
      <xdr:nvSpPr>
        <xdr:cNvPr id="90" name="n_3mainValue【図書館】&#10;有形固定資産減価償却率"/>
        <xdr:cNvSpPr txBox="1"/>
      </xdr:nvSpPr>
      <xdr:spPr>
        <a:xfrm>
          <a:off x="1816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91" name="n_4main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3" name="楕円 132"/>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7620</xdr:rowOff>
    </xdr:to>
    <xdr:cxnSp macro="">
      <xdr:nvCxnSpPr>
        <xdr:cNvPr id="134" name="直線コネクタ 133"/>
        <xdr:cNvCxnSpPr/>
      </xdr:nvCxnSpPr>
      <xdr:spPr>
        <a:xfrm>
          <a:off x="7861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133985</xdr:rowOff>
    </xdr:from>
    <xdr:to>
      <xdr:col>36</xdr:col>
      <xdr:colOff>165100</xdr:colOff>
      <xdr:row>40</xdr:row>
      <xdr:rowOff>64135</xdr:rowOff>
    </xdr:to>
    <xdr:sp macro="" textlink="">
      <xdr:nvSpPr>
        <xdr:cNvPr id="135" name="楕円 134"/>
        <xdr:cNvSpPr/>
      </xdr:nvSpPr>
      <xdr:spPr>
        <a:xfrm>
          <a:off x="6921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13335</xdr:rowOff>
    </xdr:to>
    <xdr:cxnSp macro="">
      <xdr:nvCxnSpPr>
        <xdr:cNvPr id="136" name="直線コネクタ 135"/>
        <xdr:cNvCxnSpPr/>
      </xdr:nvCxnSpPr>
      <xdr:spPr>
        <a:xfrm flipV="1">
          <a:off x="6972300" y="686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3" name="n_3mainValue【図書館】&#10;一人当たり面積"/>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55262</xdr:rowOff>
    </xdr:from>
    <xdr:ext cx="469744" cy="259045"/>
    <xdr:sp macro="" textlink="">
      <xdr:nvSpPr>
        <xdr:cNvPr id="144" name="n_4mainValue【図書館】&#10;一人当たり面積"/>
        <xdr:cNvSpPr txBox="1"/>
      </xdr:nvSpPr>
      <xdr:spPr>
        <a:xfrm>
          <a:off x="6737427" y="69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5" name="楕円 184"/>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86"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36830</xdr:rowOff>
    </xdr:from>
    <xdr:to>
      <xdr:col>20</xdr:col>
      <xdr:colOff>38100</xdr:colOff>
      <xdr:row>61</xdr:row>
      <xdr:rowOff>138430</xdr:rowOff>
    </xdr:to>
    <xdr:sp macro="" textlink="">
      <xdr:nvSpPr>
        <xdr:cNvPr id="187" name="楕円 186"/>
        <xdr:cNvSpPr/>
      </xdr:nvSpPr>
      <xdr:spPr>
        <a:xfrm>
          <a:off x="3746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61</xdr:row>
      <xdr:rowOff>87630</xdr:rowOff>
    </xdr:to>
    <xdr:cxnSp macro="">
      <xdr:nvCxnSpPr>
        <xdr:cNvPr id="188" name="直線コネクタ 187"/>
        <xdr:cNvCxnSpPr/>
      </xdr:nvCxnSpPr>
      <xdr:spPr>
        <a:xfrm flipV="1">
          <a:off x="3797300" y="1012317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23495</xdr:rowOff>
    </xdr:from>
    <xdr:to>
      <xdr:col>15</xdr:col>
      <xdr:colOff>101600</xdr:colOff>
      <xdr:row>61</xdr:row>
      <xdr:rowOff>125095</xdr:rowOff>
    </xdr:to>
    <xdr:sp macro="" textlink="">
      <xdr:nvSpPr>
        <xdr:cNvPr id="189" name="楕円 188"/>
        <xdr:cNvSpPr/>
      </xdr:nvSpPr>
      <xdr:spPr>
        <a:xfrm>
          <a:off x="2857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87630</xdr:rowOff>
    </xdr:to>
    <xdr:cxnSp macro="">
      <xdr:nvCxnSpPr>
        <xdr:cNvPr id="190" name="直線コネクタ 189"/>
        <xdr:cNvCxnSpPr/>
      </xdr:nvCxnSpPr>
      <xdr:spPr>
        <a:xfrm>
          <a:off x="2908300" y="105327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141605</xdr:rowOff>
    </xdr:from>
    <xdr:to>
      <xdr:col>10</xdr:col>
      <xdr:colOff>165100</xdr:colOff>
      <xdr:row>61</xdr:row>
      <xdr:rowOff>71755</xdr:rowOff>
    </xdr:to>
    <xdr:sp macro="" textlink="">
      <xdr:nvSpPr>
        <xdr:cNvPr id="191" name="楕円 190"/>
        <xdr:cNvSpPr/>
      </xdr:nvSpPr>
      <xdr:spPr>
        <a:xfrm>
          <a:off x="196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20955</xdr:rowOff>
    </xdr:from>
    <xdr:to>
      <xdr:col>15</xdr:col>
      <xdr:colOff>50800</xdr:colOff>
      <xdr:row>61</xdr:row>
      <xdr:rowOff>74295</xdr:rowOff>
    </xdr:to>
    <xdr:cxnSp macro="">
      <xdr:nvCxnSpPr>
        <xdr:cNvPr id="192" name="直線コネクタ 191"/>
        <xdr:cNvCxnSpPr/>
      </xdr:nvCxnSpPr>
      <xdr:spPr>
        <a:xfrm>
          <a:off x="2019300" y="10479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88265</xdr:rowOff>
    </xdr:from>
    <xdr:to>
      <xdr:col>6</xdr:col>
      <xdr:colOff>38100</xdr:colOff>
      <xdr:row>61</xdr:row>
      <xdr:rowOff>18415</xdr:rowOff>
    </xdr:to>
    <xdr:sp macro="" textlink="">
      <xdr:nvSpPr>
        <xdr:cNvPr id="193" name="楕円 192"/>
        <xdr:cNvSpPr/>
      </xdr:nvSpPr>
      <xdr:spPr>
        <a:xfrm>
          <a:off x="1079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139065</xdr:rowOff>
    </xdr:from>
    <xdr:to>
      <xdr:col>10</xdr:col>
      <xdr:colOff>114300</xdr:colOff>
      <xdr:row>61</xdr:row>
      <xdr:rowOff>20955</xdr:rowOff>
    </xdr:to>
    <xdr:cxnSp macro="">
      <xdr:nvCxnSpPr>
        <xdr:cNvPr id="194" name="直線コネクタ 193"/>
        <xdr:cNvCxnSpPr/>
      </xdr:nvCxnSpPr>
      <xdr:spPr>
        <a:xfrm>
          <a:off x="1130300" y="104260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129557</xdr:rowOff>
    </xdr:from>
    <xdr:ext cx="405111" cy="259045"/>
    <xdr:sp macro="" textlink="">
      <xdr:nvSpPr>
        <xdr:cNvPr id="199" name="n_1main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116222</xdr:rowOff>
    </xdr:from>
    <xdr:ext cx="405111" cy="259045"/>
    <xdr:sp macro="" textlink="">
      <xdr:nvSpPr>
        <xdr:cNvPr id="200" name="n_2mainValue【体育館・プール】&#10;有形固定資産減価償却率"/>
        <xdr:cNvSpPr txBox="1"/>
      </xdr:nvSpPr>
      <xdr:spPr>
        <a:xfrm>
          <a:off x="2705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62882</xdr:rowOff>
    </xdr:from>
    <xdr:ext cx="405111" cy="259045"/>
    <xdr:sp macro="" textlink="">
      <xdr:nvSpPr>
        <xdr:cNvPr id="201" name="n_3mainValue【体育館・プール】&#10;有形固定資産減価償却率"/>
        <xdr:cNvSpPr txBox="1"/>
      </xdr:nvSpPr>
      <xdr:spPr>
        <a:xfrm>
          <a:off x="1816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9542</xdr:rowOff>
    </xdr:from>
    <xdr:ext cx="405111" cy="259045"/>
    <xdr:sp macro="" textlink="">
      <xdr:nvSpPr>
        <xdr:cNvPr id="202" name="n_4mainValue【体育館・プール】&#10;有形固定資産減価償却率"/>
        <xdr:cNvSpPr txBox="1"/>
      </xdr:nvSpPr>
      <xdr:spPr>
        <a:xfrm>
          <a:off x="927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128815</xdr:rowOff>
    </xdr:from>
    <xdr:to>
      <xdr:col>55</xdr:col>
      <xdr:colOff>50800</xdr:colOff>
      <xdr:row>64</xdr:row>
      <xdr:rowOff>58965</xdr:rowOff>
    </xdr:to>
    <xdr:sp macro="" textlink="">
      <xdr:nvSpPr>
        <xdr:cNvPr id="244" name="楕円 243"/>
        <xdr:cNvSpPr/>
      </xdr:nvSpPr>
      <xdr:spPr>
        <a:xfrm>
          <a:off x="104267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43742</xdr:rowOff>
    </xdr:from>
    <xdr:ext cx="469744" cy="259045"/>
    <xdr:sp macro="" textlink="">
      <xdr:nvSpPr>
        <xdr:cNvPr id="245" name="【体育館・プール】&#10;一人当たり面積該当値テキスト"/>
        <xdr:cNvSpPr txBox="1"/>
      </xdr:nvSpPr>
      <xdr:spPr>
        <a:xfrm>
          <a:off x="10515600" y="108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246" name="楕円 245"/>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142059</xdr:rowOff>
    </xdr:from>
    <xdr:to>
      <xdr:col>55</xdr:col>
      <xdr:colOff>0</xdr:colOff>
      <xdr:row>64</xdr:row>
      <xdr:rowOff>8165</xdr:rowOff>
    </xdr:to>
    <xdr:cxnSp macro="">
      <xdr:nvCxnSpPr>
        <xdr:cNvPr id="247" name="直線コネクタ 246"/>
        <xdr:cNvCxnSpPr/>
      </xdr:nvCxnSpPr>
      <xdr:spPr>
        <a:xfrm>
          <a:off x="9639300" y="1094340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91259</xdr:rowOff>
    </xdr:from>
    <xdr:to>
      <xdr:col>46</xdr:col>
      <xdr:colOff>38100</xdr:colOff>
      <xdr:row>64</xdr:row>
      <xdr:rowOff>21409</xdr:rowOff>
    </xdr:to>
    <xdr:sp macro="" textlink="">
      <xdr:nvSpPr>
        <xdr:cNvPr id="248" name="楕円 247"/>
        <xdr:cNvSpPr/>
      </xdr:nvSpPr>
      <xdr:spPr>
        <a:xfrm>
          <a:off x="869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63</xdr:row>
      <xdr:rowOff>142059</xdr:rowOff>
    </xdr:to>
    <xdr:cxnSp macro="">
      <xdr:nvCxnSpPr>
        <xdr:cNvPr id="249" name="直線コネクタ 248"/>
        <xdr:cNvCxnSpPr/>
      </xdr:nvCxnSpPr>
      <xdr:spPr>
        <a:xfrm>
          <a:off x="8750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50" name="楕円 249"/>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142059</xdr:rowOff>
    </xdr:to>
    <xdr:cxnSp macro="">
      <xdr:nvCxnSpPr>
        <xdr:cNvPr id="251" name="直線コネクタ 250"/>
        <xdr:cNvCxnSpPr/>
      </xdr:nvCxnSpPr>
      <xdr:spPr>
        <a:xfrm>
          <a:off x="7861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89626</xdr:rowOff>
    </xdr:from>
    <xdr:to>
      <xdr:col>36</xdr:col>
      <xdr:colOff>165100</xdr:colOff>
      <xdr:row>64</xdr:row>
      <xdr:rowOff>19776</xdr:rowOff>
    </xdr:to>
    <xdr:sp macro="" textlink="">
      <xdr:nvSpPr>
        <xdr:cNvPr id="252" name="楕円 251"/>
        <xdr:cNvSpPr/>
      </xdr:nvSpPr>
      <xdr:spPr>
        <a:xfrm>
          <a:off x="69215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140426</xdr:rowOff>
    </xdr:from>
    <xdr:to>
      <xdr:col>41</xdr:col>
      <xdr:colOff>50800</xdr:colOff>
      <xdr:row>63</xdr:row>
      <xdr:rowOff>142059</xdr:rowOff>
    </xdr:to>
    <xdr:cxnSp macro="">
      <xdr:nvCxnSpPr>
        <xdr:cNvPr id="253" name="直線コネクタ 252"/>
        <xdr:cNvCxnSpPr/>
      </xdr:nvCxnSpPr>
      <xdr:spPr>
        <a:xfrm>
          <a:off x="6972300" y="109417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12536</xdr:rowOff>
    </xdr:from>
    <xdr:ext cx="469744" cy="259045"/>
    <xdr:sp macro="" textlink="">
      <xdr:nvSpPr>
        <xdr:cNvPr id="258" name="n_1mainValue【体育館・プール】&#10;一人当たり面積"/>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12536</xdr:rowOff>
    </xdr:from>
    <xdr:ext cx="469744" cy="259045"/>
    <xdr:sp macro="" textlink="">
      <xdr:nvSpPr>
        <xdr:cNvPr id="259" name="n_2mainValue【体育館・プール】&#10;一人当たり面積"/>
        <xdr:cNvSpPr txBox="1"/>
      </xdr:nvSpPr>
      <xdr:spPr>
        <a:xfrm>
          <a:off x="8515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60" name="n_3mainValue【体育館・プール】&#10;一人当たり面積"/>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10903</xdr:rowOff>
    </xdr:from>
    <xdr:ext cx="469744" cy="259045"/>
    <xdr:sp macro="" textlink="">
      <xdr:nvSpPr>
        <xdr:cNvPr id="261" name="n_4mainValue【体育館・プール】&#10;一人当たり面積"/>
        <xdr:cNvSpPr txBox="1"/>
      </xdr:nvSpPr>
      <xdr:spPr>
        <a:xfrm>
          <a:off x="6737427" y="109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300" name="楕円 299"/>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301"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42163</xdr:rowOff>
    </xdr:from>
    <xdr:to>
      <xdr:col>20</xdr:col>
      <xdr:colOff>38100</xdr:colOff>
      <xdr:row>79</xdr:row>
      <xdr:rowOff>143763</xdr:rowOff>
    </xdr:to>
    <xdr:sp macro="" textlink="">
      <xdr:nvSpPr>
        <xdr:cNvPr id="302" name="楕円 301"/>
        <xdr:cNvSpPr/>
      </xdr:nvSpPr>
      <xdr:spPr>
        <a:xfrm>
          <a:off x="3746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92963</xdr:rowOff>
    </xdr:from>
    <xdr:to>
      <xdr:col>24</xdr:col>
      <xdr:colOff>63500</xdr:colOff>
      <xdr:row>79</xdr:row>
      <xdr:rowOff>152400</xdr:rowOff>
    </xdr:to>
    <xdr:cxnSp macro="">
      <xdr:nvCxnSpPr>
        <xdr:cNvPr id="303" name="直線コネクタ 302"/>
        <xdr:cNvCxnSpPr/>
      </xdr:nvCxnSpPr>
      <xdr:spPr>
        <a:xfrm>
          <a:off x="3797300" y="1363751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xdr:rowOff>
    </xdr:from>
    <xdr:to>
      <xdr:col>15</xdr:col>
      <xdr:colOff>101600</xdr:colOff>
      <xdr:row>79</xdr:row>
      <xdr:rowOff>118618</xdr:rowOff>
    </xdr:to>
    <xdr:sp macro="" textlink="">
      <xdr:nvSpPr>
        <xdr:cNvPr id="304" name="楕円 303"/>
        <xdr:cNvSpPr/>
      </xdr:nvSpPr>
      <xdr:spPr>
        <a:xfrm>
          <a:off x="2857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92963</xdr:rowOff>
    </xdr:to>
    <xdr:cxnSp macro="">
      <xdr:nvCxnSpPr>
        <xdr:cNvPr id="305" name="直線コネクタ 304"/>
        <xdr:cNvCxnSpPr/>
      </xdr:nvCxnSpPr>
      <xdr:spPr>
        <a:xfrm>
          <a:off x="2908300" y="13612368"/>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135889</xdr:rowOff>
    </xdr:from>
    <xdr:to>
      <xdr:col>10</xdr:col>
      <xdr:colOff>165100</xdr:colOff>
      <xdr:row>79</xdr:row>
      <xdr:rowOff>66039</xdr:rowOff>
    </xdr:to>
    <xdr:sp macro="" textlink="">
      <xdr:nvSpPr>
        <xdr:cNvPr id="306" name="楕円 305"/>
        <xdr:cNvSpPr/>
      </xdr:nvSpPr>
      <xdr:spPr>
        <a:xfrm>
          <a:off x="1968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15239</xdr:rowOff>
    </xdr:from>
    <xdr:to>
      <xdr:col>15</xdr:col>
      <xdr:colOff>50800</xdr:colOff>
      <xdr:row>79</xdr:row>
      <xdr:rowOff>67818</xdr:rowOff>
    </xdr:to>
    <xdr:cxnSp macro="">
      <xdr:nvCxnSpPr>
        <xdr:cNvPr id="307" name="直線コネクタ 306"/>
        <xdr:cNvCxnSpPr/>
      </xdr:nvCxnSpPr>
      <xdr:spPr>
        <a:xfrm>
          <a:off x="2019300" y="1355978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08" name="楕円 307"/>
        <xdr:cNvSpPr/>
      </xdr:nvSpPr>
      <xdr:spPr>
        <a:xfrm>
          <a:off x="107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79</xdr:row>
      <xdr:rowOff>15239</xdr:rowOff>
    </xdr:to>
    <xdr:cxnSp macro="">
      <xdr:nvCxnSpPr>
        <xdr:cNvPr id="309" name="直線コネクタ 308"/>
        <xdr:cNvCxnSpPr/>
      </xdr:nvCxnSpPr>
      <xdr:spPr>
        <a:xfrm>
          <a:off x="1130300" y="135140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160290</xdr:rowOff>
    </xdr:from>
    <xdr:ext cx="405111" cy="259045"/>
    <xdr:sp macro="" textlink="">
      <xdr:nvSpPr>
        <xdr:cNvPr id="314" name="n_1mainValue【福祉施設】&#10;有形固定資産減価償却率"/>
        <xdr:cNvSpPr txBox="1"/>
      </xdr:nvSpPr>
      <xdr:spPr>
        <a:xfrm>
          <a:off x="3582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135145</xdr:rowOff>
    </xdr:from>
    <xdr:ext cx="405111" cy="259045"/>
    <xdr:sp macro="" textlink="">
      <xdr:nvSpPr>
        <xdr:cNvPr id="315" name="n_2mainValue【福祉施設】&#10;有形固定資産減価償却率"/>
        <xdr:cNvSpPr txBox="1"/>
      </xdr:nvSpPr>
      <xdr:spPr>
        <a:xfrm>
          <a:off x="2705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82566</xdr:rowOff>
    </xdr:from>
    <xdr:ext cx="405111" cy="259045"/>
    <xdr:sp macro="" textlink="">
      <xdr:nvSpPr>
        <xdr:cNvPr id="316" name="n_3mainValue【福祉施設】&#10;有形固定資産減価償却率"/>
        <xdr:cNvSpPr txBox="1"/>
      </xdr:nvSpPr>
      <xdr:spPr>
        <a:xfrm>
          <a:off x="1816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7" name="n_4main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53" name="楕円 352"/>
        <xdr:cNvSpPr/>
      </xdr:nvSpPr>
      <xdr:spPr>
        <a:xfrm>
          <a:off x="10426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44466</xdr:rowOff>
    </xdr:from>
    <xdr:ext cx="469744" cy="259045"/>
    <xdr:sp macro="" textlink="">
      <xdr:nvSpPr>
        <xdr:cNvPr id="354" name="【福祉施設】&#10;一人当たり面積該当値テキスト"/>
        <xdr:cNvSpPr txBox="1"/>
      </xdr:nvSpPr>
      <xdr:spPr>
        <a:xfrm>
          <a:off x="10515600"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21589</xdr:rowOff>
    </xdr:from>
    <xdr:to>
      <xdr:col>50</xdr:col>
      <xdr:colOff>165100</xdr:colOff>
      <xdr:row>83</xdr:row>
      <xdr:rowOff>123189</xdr:rowOff>
    </xdr:to>
    <xdr:sp macro="" textlink="">
      <xdr:nvSpPr>
        <xdr:cNvPr id="355" name="楕円 354"/>
        <xdr:cNvSpPr/>
      </xdr:nvSpPr>
      <xdr:spPr>
        <a:xfrm>
          <a:off x="958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72389</xdr:rowOff>
    </xdr:from>
    <xdr:to>
      <xdr:col>55</xdr:col>
      <xdr:colOff>0</xdr:colOff>
      <xdr:row>83</xdr:row>
      <xdr:rowOff>72389</xdr:rowOff>
    </xdr:to>
    <xdr:cxnSp macro="">
      <xdr:nvCxnSpPr>
        <xdr:cNvPr id="356" name="直線コネクタ 355"/>
        <xdr:cNvCxnSpPr/>
      </xdr:nvCxnSpPr>
      <xdr:spPr>
        <a:xfrm>
          <a:off x="9639300" y="14302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57" name="楕円 356"/>
        <xdr:cNvSpPr/>
      </xdr:nvSpPr>
      <xdr:spPr>
        <a:xfrm>
          <a:off x="869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72389</xdr:rowOff>
    </xdr:from>
    <xdr:to>
      <xdr:col>50</xdr:col>
      <xdr:colOff>114300</xdr:colOff>
      <xdr:row>83</xdr:row>
      <xdr:rowOff>72389</xdr:rowOff>
    </xdr:to>
    <xdr:cxnSp macro="">
      <xdr:nvCxnSpPr>
        <xdr:cNvPr id="358" name="直線コネクタ 357"/>
        <xdr:cNvCxnSpPr/>
      </xdr:nvCxnSpPr>
      <xdr:spPr>
        <a:xfrm>
          <a:off x="8750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21589</xdr:rowOff>
    </xdr:from>
    <xdr:to>
      <xdr:col>41</xdr:col>
      <xdr:colOff>101600</xdr:colOff>
      <xdr:row>83</xdr:row>
      <xdr:rowOff>123189</xdr:rowOff>
    </xdr:to>
    <xdr:sp macro="" textlink="">
      <xdr:nvSpPr>
        <xdr:cNvPr id="359" name="楕円 358"/>
        <xdr:cNvSpPr/>
      </xdr:nvSpPr>
      <xdr:spPr>
        <a:xfrm>
          <a:off x="781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72389</xdr:rowOff>
    </xdr:from>
    <xdr:to>
      <xdr:col>45</xdr:col>
      <xdr:colOff>177800</xdr:colOff>
      <xdr:row>83</xdr:row>
      <xdr:rowOff>72389</xdr:rowOff>
    </xdr:to>
    <xdr:cxnSp macro="">
      <xdr:nvCxnSpPr>
        <xdr:cNvPr id="360" name="直線コネクタ 359"/>
        <xdr:cNvCxnSpPr/>
      </xdr:nvCxnSpPr>
      <xdr:spPr>
        <a:xfrm>
          <a:off x="7861300" y="143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84455</xdr:rowOff>
    </xdr:from>
    <xdr:to>
      <xdr:col>36</xdr:col>
      <xdr:colOff>165100</xdr:colOff>
      <xdr:row>84</xdr:row>
      <xdr:rowOff>14605</xdr:rowOff>
    </xdr:to>
    <xdr:sp macro="" textlink="">
      <xdr:nvSpPr>
        <xdr:cNvPr id="361" name="楕円 360"/>
        <xdr:cNvSpPr/>
      </xdr:nvSpPr>
      <xdr:spPr>
        <a:xfrm>
          <a:off x="6921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72389</xdr:rowOff>
    </xdr:from>
    <xdr:to>
      <xdr:col>41</xdr:col>
      <xdr:colOff>50800</xdr:colOff>
      <xdr:row>83</xdr:row>
      <xdr:rowOff>135255</xdr:rowOff>
    </xdr:to>
    <xdr:cxnSp macro="">
      <xdr:nvCxnSpPr>
        <xdr:cNvPr id="362" name="直線コネクタ 361"/>
        <xdr:cNvCxnSpPr/>
      </xdr:nvCxnSpPr>
      <xdr:spPr>
        <a:xfrm flipV="1">
          <a:off x="6972300" y="143027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139716</xdr:rowOff>
    </xdr:from>
    <xdr:ext cx="469744" cy="259045"/>
    <xdr:sp macro="" textlink="">
      <xdr:nvSpPr>
        <xdr:cNvPr id="367" name="n_1mainValue【福祉施設】&#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68" name="n_2main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9" name="n_3main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5732</xdr:rowOff>
    </xdr:from>
    <xdr:ext cx="469744" cy="259045"/>
    <xdr:sp macro="" textlink="">
      <xdr:nvSpPr>
        <xdr:cNvPr id="370" name="n_4mainValue【福祉施設】&#10;一人当たり面積"/>
        <xdr:cNvSpPr txBox="1"/>
      </xdr:nvSpPr>
      <xdr:spPr>
        <a:xfrm>
          <a:off x="6737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412" name="楕円 411"/>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413" name="【市民会館】&#10;有形固定資産減価償却率該当値テキスト"/>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15602</xdr:rowOff>
    </xdr:from>
    <xdr:to>
      <xdr:col>20</xdr:col>
      <xdr:colOff>38100</xdr:colOff>
      <xdr:row>106</xdr:row>
      <xdr:rowOff>117202</xdr:rowOff>
    </xdr:to>
    <xdr:sp macro="" textlink="">
      <xdr:nvSpPr>
        <xdr:cNvPr id="414" name="楕円 413"/>
        <xdr:cNvSpPr/>
      </xdr:nvSpPr>
      <xdr:spPr>
        <a:xfrm>
          <a:off x="3746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66402</xdr:rowOff>
    </xdr:from>
    <xdr:to>
      <xdr:col>24</xdr:col>
      <xdr:colOff>63500</xdr:colOff>
      <xdr:row>106</xdr:row>
      <xdr:rowOff>102326</xdr:rowOff>
    </xdr:to>
    <xdr:cxnSp macro="">
      <xdr:nvCxnSpPr>
        <xdr:cNvPr id="415" name="直線コネクタ 414"/>
        <xdr:cNvCxnSpPr/>
      </xdr:nvCxnSpPr>
      <xdr:spPr>
        <a:xfrm>
          <a:off x="3797300" y="182401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416" name="楕円 415"/>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30480</xdr:rowOff>
    </xdr:from>
    <xdr:to>
      <xdr:col>19</xdr:col>
      <xdr:colOff>177800</xdr:colOff>
      <xdr:row>106</xdr:row>
      <xdr:rowOff>66402</xdr:rowOff>
    </xdr:to>
    <xdr:cxnSp macro="">
      <xdr:nvCxnSpPr>
        <xdr:cNvPr id="417" name="直線コネクタ 416"/>
        <xdr:cNvCxnSpPr/>
      </xdr:nvCxnSpPr>
      <xdr:spPr>
        <a:xfrm>
          <a:off x="2908300" y="1820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418" name="楕円 417"/>
        <xdr:cNvSpPr/>
      </xdr:nvSpPr>
      <xdr:spPr>
        <a:xfrm>
          <a:off x="1968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166007</xdr:rowOff>
    </xdr:from>
    <xdr:to>
      <xdr:col>15</xdr:col>
      <xdr:colOff>50800</xdr:colOff>
      <xdr:row>106</xdr:row>
      <xdr:rowOff>30480</xdr:rowOff>
    </xdr:to>
    <xdr:cxnSp macro="">
      <xdr:nvCxnSpPr>
        <xdr:cNvPr id="419" name="直線コネクタ 418"/>
        <xdr:cNvCxnSpPr/>
      </xdr:nvCxnSpPr>
      <xdr:spPr>
        <a:xfrm>
          <a:off x="2019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79284</xdr:rowOff>
    </xdr:from>
    <xdr:to>
      <xdr:col>6</xdr:col>
      <xdr:colOff>38100</xdr:colOff>
      <xdr:row>106</xdr:row>
      <xdr:rowOff>9434</xdr:rowOff>
    </xdr:to>
    <xdr:sp macro="" textlink="">
      <xdr:nvSpPr>
        <xdr:cNvPr id="420" name="楕円 419"/>
        <xdr:cNvSpPr/>
      </xdr:nvSpPr>
      <xdr:spPr>
        <a:xfrm>
          <a:off x="1079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130084</xdr:rowOff>
    </xdr:from>
    <xdr:to>
      <xdr:col>10</xdr:col>
      <xdr:colOff>114300</xdr:colOff>
      <xdr:row>105</xdr:row>
      <xdr:rowOff>166007</xdr:rowOff>
    </xdr:to>
    <xdr:cxnSp macro="">
      <xdr:nvCxnSpPr>
        <xdr:cNvPr id="421" name="直線コネクタ 420"/>
        <xdr:cNvCxnSpPr/>
      </xdr:nvCxnSpPr>
      <xdr:spPr>
        <a:xfrm>
          <a:off x="1130300" y="181323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108329</xdr:rowOff>
    </xdr:from>
    <xdr:ext cx="405111" cy="259045"/>
    <xdr:sp macro="" textlink="">
      <xdr:nvSpPr>
        <xdr:cNvPr id="426" name="n_1mainValue【市民会館】&#10;有形固定資産減価償却率"/>
        <xdr:cNvSpPr txBox="1"/>
      </xdr:nvSpPr>
      <xdr:spPr>
        <a:xfrm>
          <a:off x="35820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427"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28" name="n_3mainValue【市民会館】&#10;有形固定資産減価償却率"/>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561</xdr:rowOff>
    </xdr:from>
    <xdr:ext cx="405111" cy="259045"/>
    <xdr:sp macro="" textlink="">
      <xdr:nvSpPr>
        <xdr:cNvPr id="429" name="n_4mainValue【市民会館】&#10;有形固定資産減価償却率"/>
        <xdr:cNvSpPr txBox="1"/>
      </xdr:nvSpPr>
      <xdr:spPr>
        <a:xfrm>
          <a:off x="927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121738</xdr:rowOff>
    </xdr:from>
    <xdr:to>
      <xdr:col>55</xdr:col>
      <xdr:colOff>50800</xdr:colOff>
      <xdr:row>108</xdr:row>
      <xdr:rowOff>51888</xdr:rowOff>
    </xdr:to>
    <xdr:sp macro="" textlink="">
      <xdr:nvSpPr>
        <xdr:cNvPr id="471" name="楕円 470"/>
        <xdr:cNvSpPr/>
      </xdr:nvSpPr>
      <xdr:spPr>
        <a:xfrm>
          <a:off x="10426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36665</xdr:rowOff>
    </xdr:from>
    <xdr:ext cx="469744" cy="259045"/>
    <xdr:sp macro="" textlink="">
      <xdr:nvSpPr>
        <xdr:cNvPr id="472" name="【市民会館】&#10;一人当たり面積該当値テキスト"/>
        <xdr:cNvSpPr txBox="1"/>
      </xdr:nvSpPr>
      <xdr:spPr>
        <a:xfrm>
          <a:off x="10515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121738</xdr:rowOff>
    </xdr:from>
    <xdr:to>
      <xdr:col>50</xdr:col>
      <xdr:colOff>165100</xdr:colOff>
      <xdr:row>108</xdr:row>
      <xdr:rowOff>51888</xdr:rowOff>
    </xdr:to>
    <xdr:sp macro="" textlink="">
      <xdr:nvSpPr>
        <xdr:cNvPr id="473" name="楕円 472"/>
        <xdr:cNvSpPr/>
      </xdr:nvSpPr>
      <xdr:spPr>
        <a:xfrm>
          <a:off x="9588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1088</xdr:rowOff>
    </xdr:from>
    <xdr:to>
      <xdr:col>55</xdr:col>
      <xdr:colOff>0</xdr:colOff>
      <xdr:row>108</xdr:row>
      <xdr:rowOff>1088</xdr:rowOff>
    </xdr:to>
    <xdr:cxnSp macro="">
      <xdr:nvCxnSpPr>
        <xdr:cNvPr id="474" name="直線コネクタ 473"/>
        <xdr:cNvCxnSpPr/>
      </xdr:nvCxnSpPr>
      <xdr:spPr>
        <a:xfrm>
          <a:off x="9639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125005</xdr:rowOff>
    </xdr:from>
    <xdr:to>
      <xdr:col>46</xdr:col>
      <xdr:colOff>38100</xdr:colOff>
      <xdr:row>108</xdr:row>
      <xdr:rowOff>55155</xdr:rowOff>
    </xdr:to>
    <xdr:sp macro="" textlink="">
      <xdr:nvSpPr>
        <xdr:cNvPr id="475" name="楕円 474"/>
        <xdr:cNvSpPr/>
      </xdr:nvSpPr>
      <xdr:spPr>
        <a:xfrm>
          <a:off x="8699500" y="18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xdr:rowOff>
    </xdr:from>
    <xdr:to>
      <xdr:col>50</xdr:col>
      <xdr:colOff>114300</xdr:colOff>
      <xdr:row>108</xdr:row>
      <xdr:rowOff>4355</xdr:rowOff>
    </xdr:to>
    <xdr:cxnSp macro="">
      <xdr:nvCxnSpPr>
        <xdr:cNvPr id="476" name="直線コネクタ 475"/>
        <xdr:cNvCxnSpPr/>
      </xdr:nvCxnSpPr>
      <xdr:spPr>
        <a:xfrm flipV="1">
          <a:off x="8750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121738</xdr:rowOff>
    </xdr:from>
    <xdr:to>
      <xdr:col>41</xdr:col>
      <xdr:colOff>101600</xdr:colOff>
      <xdr:row>108</xdr:row>
      <xdr:rowOff>51888</xdr:rowOff>
    </xdr:to>
    <xdr:sp macro="" textlink="">
      <xdr:nvSpPr>
        <xdr:cNvPr id="477" name="楕円 476"/>
        <xdr:cNvSpPr/>
      </xdr:nvSpPr>
      <xdr:spPr>
        <a:xfrm>
          <a:off x="7810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xdr:rowOff>
    </xdr:from>
    <xdr:to>
      <xdr:col>45</xdr:col>
      <xdr:colOff>177800</xdr:colOff>
      <xdr:row>108</xdr:row>
      <xdr:rowOff>4355</xdr:rowOff>
    </xdr:to>
    <xdr:cxnSp macro="">
      <xdr:nvCxnSpPr>
        <xdr:cNvPr id="478" name="直線コネクタ 477"/>
        <xdr:cNvCxnSpPr/>
      </xdr:nvCxnSpPr>
      <xdr:spPr>
        <a:xfrm>
          <a:off x="7861300" y="185176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102144</xdr:rowOff>
    </xdr:from>
    <xdr:to>
      <xdr:col>36</xdr:col>
      <xdr:colOff>165100</xdr:colOff>
      <xdr:row>108</xdr:row>
      <xdr:rowOff>32294</xdr:rowOff>
    </xdr:to>
    <xdr:sp macro="" textlink="">
      <xdr:nvSpPr>
        <xdr:cNvPr id="479" name="楕円 478"/>
        <xdr:cNvSpPr/>
      </xdr:nvSpPr>
      <xdr:spPr>
        <a:xfrm>
          <a:off x="6921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152944</xdr:rowOff>
    </xdr:from>
    <xdr:to>
      <xdr:col>41</xdr:col>
      <xdr:colOff>50800</xdr:colOff>
      <xdr:row>108</xdr:row>
      <xdr:rowOff>1088</xdr:rowOff>
    </xdr:to>
    <xdr:cxnSp macro="">
      <xdr:nvCxnSpPr>
        <xdr:cNvPr id="480" name="直線コネクタ 479"/>
        <xdr:cNvCxnSpPr/>
      </xdr:nvCxnSpPr>
      <xdr:spPr>
        <a:xfrm>
          <a:off x="6972300" y="1849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43015</xdr:rowOff>
    </xdr:from>
    <xdr:ext cx="469744" cy="259045"/>
    <xdr:sp macro="" textlink="">
      <xdr:nvSpPr>
        <xdr:cNvPr id="485" name="n_1mainValue【市民会館】&#10;一人当たり面積"/>
        <xdr:cNvSpPr txBox="1"/>
      </xdr:nvSpPr>
      <xdr:spPr>
        <a:xfrm>
          <a:off x="9391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46282</xdr:rowOff>
    </xdr:from>
    <xdr:ext cx="469744" cy="259045"/>
    <xdr:sp macro="" textlink="">
      <xdr:nvSpPr>
        <xdr:cNvPr id="486" name="n_2mainValue【市民会館】&#10;一人当たり面積"/>
        <xdr:cNvSpPr txBox="1"/>
      </xdr:nvSpPr>
      <xdr:spPr>
        <a:xfrm>
          <a:off x="8515427" y="1856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43015</xdr:rowOff>
    </xdr:from>
    <xdr:ext cx="469744" cy="259045"/>
    <xdr:sp macro="" textlink="">
      <xdr:nvSpPr>
        <xdr:cNvPr id="487" name="n_3mainValue【市民会館】&#10;一人当たり面積"/>
        <xdr:cNvSpPr txBox="1"/>
      </xdr:nvSpPr>
      <xdr:spPr>
        <a:xfrm>
          <a:off x="7626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23421</xdr:rowOff>
    </xdr:from>
    <xdr:ext cx="469744" cy="259045"/>
    <xdr:sp macro="" textlink="">
      <xdr:nvSpPr>
        <xdr:cNvPr id="488" name="n_4mainValue【市民会館】&#10;一人当たり面積"/>
        <xdr:cNvSpPr txBox="1"/>
      </xdr:nvSpPr>
      <xdr:spPr>
        <a:xfrm>
          <a:off x="6737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9"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131536</xdr:rowOff>
    </xdr:from>
    <xdr:to>
      <xdr:col>85</xdr:col>
      <xdr:colOff>177800</xdr:colOff>
      <xdr:row>36</xdr:row>
      <xdr:rowOff>61686</xdr:rowOff>
    </xdr:to>
    <xdr:sp macro="" textlink="">
      <xdr:nvSpPr>
        <xdr:cNvPr id="530" name="楕円 529"/>
        <xdr:cNvSpPr/>
      </xdr:nvSpPr>
      <xdr:spPr>
        <a:xfrm>
          <a:off x="16268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154413</xdr:rowOff>
    </xdr:from>
    <xdr:ext cx="405111" cy="259045"/>
    <xdr:sp macro="" textlink="">
      <xdr:nvSpPr>
        <xdr:cNvPr id="531" name="【一般廃棄物処理施設】&#10;有形固定資産減価償却率該当値テキスト"/>
        <xdr:cNvSpPr txBox="1"/>
      </xdr:nvSpPr>
      <xdr:spPr>
        <a:xfrm>
          <a:off x="16357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72753</xdr:rowOff>
    </xdr:from>
    <xdr:to>
      <xdr:col>81</xdr:col>
      <xdr:colOff>101600</xdr:colOff>
      <xdr:row>38</xdr:row>
      <xdr:rowOff>2903</xdr:rowOff>
    </xdr:to>
    <xdr:sp macro="" textlink="">
      <xdr:nvSpPr>
        <xdr:cNvPr id="532" name="楕円 531"/>
        <xdr:cNvSpPr/>
      </xdr:nvSpPr>
      <xdr:spPr>
        <a:xfrm>
          <a:off x="15430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10886</xdr:rowOff>
    </xdr:from>
    <xdr:to>
      <xdr:col>85</xdr:col>
      <xdr:colOff>127000</xdr:colOff>
      <xdr:row>37</xdr:row>
      <xdr:rowOff>123553</xdr:rowOff>
    </xdr:to>
    <xdr:cxnSp macro="">
      <xdr:nvCxnSpPr>
        <xdr:cNvPr id="533" name="直線コネクタ 532"/>
        <xdr:cNvCxnSpPr/>
      </xdr:nvCxnSpPr>
      <xdr:spPr>
        <a:xfrm flipV="1">
          <a:off x="15481300" y="6183086"/>
          <a:ext cx="8382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22134</xdr:rowOff>
    </xdr:from>
    <xdr:to>
      <xdr:col>76</xdr:col>
      <xdr:colOff>165100</xdr:colOff>
      <xdr:row>37</xdr:row>
      <xdr:rowOff>123734</xdr:rowOff>
    </xdr:to>
    <xdr:sp macro="" textlink="">
      <xdr:nvSpPr>
        <xdr:cNvPr id="534" name="楕円 533"/>
        <xdr:cNvSpPr/>
      </xdr:nvSpPr>
      <xdr:spPr>
        <a:xfrm>
          <a:off x="14541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72934</xdr:rowOff>
    </xdr:from>
    <xdr:to>
      <xdr:col>81</xdr:col>
      <xdr:colOff>50800</xdr:colOff>
      <xdr:row>37</xdr:row>
      <xdr:rowOff>123553</xdr:rowOff>
    </xdr:to>
    <xdr:cxnSp macro="">
      <xdr:nvCxnSpPr>
        <xdr:cNvPr id="535" name="直線コネクタ 534"/>
        <xdr:cNvCxnSpPr/>
      </xdr:nvCxnSpPr>
      <xdr:spPr>
        <a:xfrm>
          <a:off x="14592300" y="641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536" name="楕円 535"/>
        <xdr:cNvSpPr/>
      </xdr:nvSpPr>
      <xdr:spPr>
        <a:xfrm>
          <a:off x="13652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33746</xdr:rowOff>
    </xdr:from>
    <xdr:to>
      <xdr:col>76</xdr:col>
      <xdr:colOff>114300</xdr:colOff>
      <xdr:row>37</xdr:row>
      <xdr:rowOff>72934</xdr:rowOff>
    </xdr:to>
    <xdr:cxnSp macro="">
      <xdr:nvCxnSpPr>
        <xdr:cNvPr id="537" name="直線コネクタ 536"/>
        <xdr:cNvCxnSpPr/>
      </xdr:nvCxnSpPr>
      <xdr:spPr>
        <a:xfrm>
          <a:off x="13703300" y="637739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103777</xdr:rowOff>
    </xdr:from>
    <xdr:to>
      <xdr:col>67</xdr:col>
      <xdr:colOff>101600</xdr:colOff>
      <xdr:row>37</xdr:row>
      <xdr:rowOff>33927</xdr:rowOff>
    </xdr:to>
    <xdr:sp macro="" textlink="">
      <xdr:nvSpPr>
        <xdr:cNvPr id="538" name="楕円 537"/>
        <xdr:cNvSpPr/>
      </xdr:nvSpPr>
      <xdr:spPr>
        <a:xfrm>
          <a:off x="12763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154577</xdr:rowOff>
    </xdr:from>
    <xdr:to>
      <xdr:col>71</xdr:col>
      <xdr:colOff>177800</xdr:colOff>
      <xdr:row>37</xdr:row>
      <xdr:rowOff>33746</xdr:rowOff>
    </xdr:to>
    <xdr:cxnSp macro="">
      <xdr:nvCxnSpPr>
        <xdr:cNvPr id="539" name="直線コネクタ 538"/>
        <xdr:cNvCxnSpPr/>
      </xdr:nvCxnSpPr>
      <xdr:spPr>
        <a:xfrm>
          <a:off x="12814300" y="632677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40"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160581</xdr:rowOff>
    </xdr:from>
    <xdr:ext cx="405111" cy="259045"/>
    <xdr:sp macro="" textlink="">
      <xdr:nvSpPr>
        <xdr:cNvPr id="541" name="n_2aveValue【一般廃棄物処理施設】&#10;有形固定資産減価償却率"/>
        <xdr:cNvSpPr txBox="1"/>
      </xdr:nvSpPr>
      <xdr:spPr>
        <a:xfrm>
          <a:off x="14389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542" name="n_3aveValue【一般廃棄物処理施設】&#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3"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19430</xdr:rowOff>
    </xdr:from>
    <xdr:ext cx="405111" cy="259045"/>
    <xdr:sp macro="" textlink="">
      <xdr:nvSpPr>
        <xdr:cNvPr id="544" name="n_1mainValue【一般廃棄物処理施設】&#10;有形固定資産減価償却率"/>
        <xdr:cNvSpPr txBox="1"/>
      </xdr:nvSpPr>
      <xdr:spPr>
        <a:xfrm>
          <a:off x="1526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545" name="n_2main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546" name="n_3mainValue【一般廃棄物処理施設】&#10;有形固定資産減価償却率"/>
        <xdr:cNvSpPr txBox="1"/>
      </xdr:nvSpPr>
      <xdr:spPr>
        <a:xfrm>
          <a:off x="13500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50454</xdr:rowOff>
    </xdr:from>
    <xdr:ext cx="405111" cy="259045"/>
    <xdr:sp macro="" textlink="">
      <xdr:nvSpPr>
        <xdr:cNvPr id="547" name="n_4mainValue【一般廃棄物処理施設】&#10;有形固定資産減価償却率"/>
        <xdr:cNvSpPr txBox="1"/>
      </xdr:nvSpPr>
      <xdr:spPr>
        <a:xfrm>
          <a:off x="12611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51369</xdr:rowOff>
    </xdr:from>
    <xdr:to>
      <xdr:col>116</xdr:col>
      <xdr:colOff>114300</xdr:colOff>
      <xdr:row>39</xdr:row>
      <xdr:rowOff>152969</xdr:rowOff>
    </xdr:to>
    <xdr:sp macro="" textlink="">
      <xdr:nvSpPr>
        <xdr:cNvPr id="587" name="楕円 586"/>
        <xdr:cNvSpPr/>
      </xdr:nvSpPr>
      <xdr:spPr>
        <a:xfrm>
          <a:off x="22110700" y="67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29796</xdr:rowOff>
    </xdr:from>
    <xdr:ext cx="534377" cy="259045"/>
    <xdr:sp macro="" textlink="">
      <xdr:nvSpPr>
        <xdr:cNvPr id="588" name="【一般廃棄物処理施設】&#10;一人当たり有形固定資産（償却資産）額該当値テキスト"/>
        <xdr:cNvSpPr txBox="1"/>
      </xdr:nvSpPr>
      <xdr:spPr>
        <a:xfrm>
          <a:off x="22199600" y="67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54897</xdr:rowOff>
    </xdr:from>
    <xdr:to>
      <xdr:col>112</xdr:col>
      <xdr:colOff>38100</xdr:colOff>
      <xdr:row>40</xdr:row>
      <xdr:rowOff>156497</xdr:rowOff>
    </xdr:to>
    <xdr:sp macro="" textlink="">
      <xdr:nvSpPr>
        <xdr:cNvPr id="589" name="楕円 588"/>
        <xdr:cNvSpPr/>
      </xdr:nvSpPr>
      <xdr:spPr>
        <a:xfrm>
          <a:off x="21272500" y="691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102169</xdr:rowOff>
    </xdr:from>
    <xdr:to>
      <xdr:col>116</xdr:col>
      <xdr:colOff>63500</xdr:colOff>
      <xdr:row>40</xdr:row>
      <xdr:rowOff>105697</xdr:rowOff>
    </xdr:to>
    <xdr:cxnSp macro="">
      <xdr:nvCxnSpPr>
        <xdr:cNvPr id="590" name="直線コネクタ 589"/>
        <xdr:cNvCxnSpPr/>
      </xdr:nvCxnSpPr>
      <xdr:spPr>
        <a:xfrm flipV="1">
          <a:off x="21323300" y="6788719"/>
          <a:ext cx="838200" cy="17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48930</xdr:rowOff>
    </xdr:from>
    <xdr:to>
      <xdr:col>107</xdr:col>
      <xdr:colOff>101600</xdr:colOff>
      <xdr:row>40</xdr:row>
      <xdr:rowOff>150530</xdr:rowOff>
    </xdr:to>
    <xdr:sp macro="" textlink="">
      <xdr:nvSpPr>
        <xdr:cNvPr id="591" name="楕円 590"/>
        <xdr:cNvSpPr/>
      </xdr:nvSpPr>
      <xdr:spPr>
        <a:xfrm>
          <a:off x="20383500" y="69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99730</xdr:rowOff>
    </xdr:from>
    <xdr:to>
      <xdr:col>111</xdr:col>
      <xdr:colOff>177800</xdr:colOff>
      <xdr:row>40</xdr:row>
      <xdr:rowOff>105697</xdr:rowOff>
    </xdr:to>
    <xdr:cxnSp macro="">
      <xdr:nvCxnSpPr>
        <xdr:cNvPr id="592" name="直線コネクタ 591"/>
        <xdr:cNvCxnSpPr/>
      </xdr:nvCxnSpPr>
      <xdr:spPr>
        <a:xfrm>
          <a:off x="20434300" y="6957730"/>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49784</xdr:rowOff>
    </xdr:from>
    <xdr:to>
      <xdr:col>102</xdr:col>
      <xdr:colOff>165100</xdr:colOff>
      <xdr:row>40</xdr:row>
      <xdr:rowOff>151384</xdr:rowOff>
    </xdr:to>
    <xdr:sp macro="" textlink="">
      <xdr:nvSpPr>
        <xdr:cNvPr id="593" name="楕円 592"/>
        <xdr:cNvSpPr/>
      </xdr:nvSpPr>
      <xdr:spPr>
        <a:xfrm>
          <a:off x="19494500" y="69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99730</xdr:rowOff>
    </xdr:from>
    <xdr:to>
      <xdr:col>107</xdr:col>
      <xdr:colOff>50800</xdr:colOff>
      <xdr:row>40</xdr:row>
      <xdr:rowOff>100584</xdr:rowOff>
    </xdr:to>
    <xdr:cxnSp macro="">
      <xdr:nvCxnSpPr>
        <xdr:cNvPr id="594" name="直線コネクタ 593"/>
        <xdr:cNvCxnSpPr/>
      </xdr:nvCxnSpPr>
      <xdr:spPr>
        <a:xfrm flipV="1">
          <a:off x="19545300" y="6957730"/>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52954</xdr:rowOff>
    </xdr:from>
    <xdr:to>
      <xdr:col>98</xdr:col>
      <xdr:colOff>38100</xdr:colOff>
      <xdr:row>40</xdr:row>
      <xdr:rowOff>154554</xdr:rowOff>
    </xdr:to>
    <xdr:sp macro="" textlink="">
      <xdr:nvSpPr>
        <xdr:cNvPr id="595" name="楕円 594"/>
        <xdr:cNvSpPr/>
      </xdr:nvSpPr>
      <xdr:spPr>
        <a:xfrm>
          <a:off x="18605500" y="69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100584</xdr:rowOff>
    </xdr:from>
    <xdr:to>
      <xdr:col>102</xdr:col>
      <xdr:colOff>114300</xdr:colOff>
      <xdr:row>40</xdr:row>
      <xdr:rowOff>103754</xdr:rowOff>
    </xdr:to>
    <xdr:cxnSp macro="">
      <xdr:nvCxnSpPr>
        <xdr:cNvPr id="596" name="直線コネクタ 595"/>
        <xdr:cNvCxnSpPr/>
      </xdr:nvCxnSpPr>
      <xdr:spPr>
        <a:xfrm flipV="1">
          <a:off x="18656300" y="6958584"/>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147624</xdr:rowOff>
    </xdr:from>
    <xdr:ext cx="534377" cy="259045"/>
    <xdr:sp macro="" textlink="">
      <xdr:nvSpPr>
        <xdr:cNvPr id="601" name="n_1mainValue【一般廃棄物処理施設】&#10;一人当たり有形固定資産（償却資産）額"/>
        <xdr:cNvSpPr txBox="1"/>
      </xdr:nvSpPr>
      <xdr:spPr>
        <a:xfrm>
          <a:off x="21043411" y="700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141657</xdr:rowOff>
    </xdr:from>
    <xdr:ext cx="534377" cy="259045"/>
    <xdr:sp macro="" textlink="">
      <xdr:nvSpPr>
        <xdr:cNvPr id="602" name="n_2mainValue【一般廃棄物処理施設】&#10;一人当たり有形固定資産（償却資産）額"/>
        <xdr:cNvSpPr txBox="1"/>
      </xdr:nvSpPr>
      <xdr:spPr>
        <a:xfrm>
          <a:off x="20167111" y="69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142511</xdr:rowOff>
    </xdr:from>
    <xdr:ext cx="534377" cy="259045"/>
    <xdr:sp macro="" textlink="">
      <xdr:nvSpPr>
        <xdr:cNvPr id="603" name="n_3mainValue【一般廃棄物処理施設】&#10;一人当たり有形固定資産（償却資産）額"/>
        <xdr:cNvSpPr txBox="1"/>
      </xdr:nvSpPr>
      <xdr:spPr>
        <a:xfrm>
          <a:off x="19278111" y="700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145681</xdr:rowOff>
    </xdr:from>
    <xdr:ext cx="534377" cy="259045"/>
    <xdr:sp macro="" textlink="">
      <xdr:nvSpPr>
        <xdr:cNvPr id="604" name="n_4mainValue【一般廃棄物処理施設】&#10;一人当たり有形固定資産（償却資産）額"/>
        <xdr:cNvSpPr txBox="1"/>
      </xdr:nvSpPr>
      <xdr:spPr>
        <a:xfrm>
          <a:off x="18389111" y="70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163104</xdr:rowOff>
    </xdr:from>
    <xdr:to>
      <xdr:col>85</xdr:col>
      <xdr:colOff>177800</xdr:colOff>
      <xdr:row>60</xdr:row>
      <xdr:rowOff>93254</xdr:rowOff>
    </xdr:to>
    <xdr:sp macro="" textlink="">
      <xdr:nvSpPr>
        <xdr:cNvPr id="646" name="楕円 645"/>
        <xdr:cNvSpPr/>
      </xdr:nvSpPr>
      <xdr:spPr>
        <a:xfrm>
          <a:off x="162687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141531</xdr:rowOff>
    </xdr:from>
    <xdr:ext cx="405111" cy="259045"/>
    <xdr:sp macro="" textlink="">
      <xdr:nvSpPr>
        <xdr:cNvPr id="647" name="【保健センター・保健所】&#10;有形固定資産減価償却率該当値テキスト"/>
        <xdr:cNvSpPr txBox="1"/>
      </xdr:nvSpPr>
      <xdr:spPr>
        <a:xfrm>
          <a:off x="16357600"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114119</xdr:rowOff>
    </xdr:from>
    <xdr:to>
      <xdr:col>81</xdr:col>
      <xdr:colOff>101600</xdr:colOff>
      <xdr:row>60</xdr:row>
      <xdr:rowOff>44269</xdr:rowOff>
    </xdr:to>
    <xdr:sp macro="" textlink="">
      <xdr:nvSpPr>
        <xdr:cNvPr id="648" name="楕円 647"/>
        <xdr:cNvSpPr/>
      </xdr:nvSpPr>
      <xdr:spPr>
        <a:xfrm>
          <a:off x="15430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164919</xdr:rowOff>
    </xdr:from>
    <xdr:to>
      <xdr:col>85</xdr:col>
      <xdr:colOff>127000</xdr:colOff>
      <xdr:row>60</xdr:row>
      <xdr:rowOff>42454</xdr:rowOff>
    </xdr:to>
    <xdr:cxnSp macro="">
      <xdr:nvCxnSpPr>
        <xdr:cNvPr id="649" name="直線コネクタ 648"/>
        <xdr:cNvCxnSpPr/>
      </xdr:nvCxnSpPr>
      <xdr:spPr>
        <a:xfrm>
          <a:off x="15481300" y="1028046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76563</xdr:rowOff>
    </xdr:from>
    <xdr:to>
      <xdr:col>76</xdr:col>
      <xdr:colOff>165100</xdr:colOff>
      <xdr:row>60</xdr:row>
      <xdr:rowOff>6713</xdr:rowOff>
    </xdr:to>
    <xdr:sp macro="" textlink="">
      <xdr:nvSpPr>
        <xdr:cNvPr id="650" name="楕円 649"/>
        <xdr:cNvSpPr/>
      </xdr:nvSpPr>
      <xdr:spPr>
        <a:xfrm>
          <a:off x="14541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164919</xdr:rowOff>
    </xdr:to>
    <xdr:cxnSp macro="">
      <xdr:nvCxnSpPr>
        <xdr:cNvPr id="651" name="直線コネクタ 650"/>
        <xdr:cNvCxnSpPr/>
      </xdr:nvCxnSpPr>
      <xdr:spPr>
        <a:xfrm>
          <a:off x="14592300" y="102429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122283</xdr:rowOff>
    </xdr:from>
    <xdr:to>
      <xdr:col>72</xdr:col>
      <xdr:colOff>38100</xdr:colOff>
      <xdr:row>60</xdr:row>
      <xdr:rowOff>52433</xdr:rowOff>
    </xdr:to>
    <xdr:sp macro="" textlink="">
      <xdr:nvSpPr>
        <xdr:cNvPr id="652" name="楕円 651"/>
        <xdr:cNvSpPr/>
      </xdr:nvSpPr>
      <xdr:spPr>
        <a:xfrm>
          <a:off x="13652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127363</xdr:rowOff>
    </xdr:from>
    <xdr:to>
      <xdr:col>76</xdr:col>
      <xdr:colOff>114300</xdr:colOff>
      <xdr:row>60</xdr:row>
      <xdr:rowOff>1633</xdr:rowOff>
    </xdr:to>
    <xdr:cxnSp macro="">
      <xdr:nvCxnSpPr>
        <xdr:cNvPr id="653" name="直線コネクタ 652"/>
        <xdr:cNvCxnSpPr/>
      </xdr:nvCxnSpPr>
      <xdr:spPr>
        <a:xfrm flipV="1">
          <a:off x="13703300" y="1024291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79828</xdr:rowOff>
    </xdr:from>
    <xdr:to>
      <xdr:col>67</xdr:col>
      <xdr:colOff>101600</xdr:colOff>
      <xdr:row>60</xdr:row>
      <xdr:rowOff>9978</xdr:rowOff>
    </xdr:to>
    <xdr:sp macro="" textlink="">
      <xdr:nvSpPr>
        <xdr:cNvPr id="654" name="楕円 653"/>
        <xdr:cNvSpPr/>
      </xdr:nvSpPr>
      <xdr:spPr>
        <a:xfrm>
          <a:off x="12763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130628</xdr:rowOff>
    </xdr:from>
    <xdr:to>
      <xdr:col>71</xdr:col>
      <xdr:colOff>177800</xdr:colOff>
      <xdr:row>60</xdr:row>
      <xdr:rowOff>1633</xdr:rowOff>
    </xdr:to>
    <xdr:cxnSp macro="">
      <xdr:nvCxnSpPr>
        <xdr:cNvPr id="655" name="直線コネクタ 654"/>
        <xdr:cNvCxnSpPr/>
      </xdr:nvCxnSpPr>
      <xdr:spPr>
        <a:xfrm>
          <a:off x="12814300" y="102461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35396</xdr:rowOff>
    </xdr:from>
    <xdr:ext cx="405111" cy="259045"/>
    <xdr:sp macro="" textlink="">
      <xdr:nvSpPr>
        <xdr:cNvPr id="660" name="n_1main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661" name="n_2mainValue【保健センター・保健所】&#10;有形固定資産減価償却率"/>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662" name="n_3mainValue【保健センター・保健所】&#10;有形固定資産減価償却率"/>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xdr:rowOff>
    </xdr:from>
    <xdr:ext cx="405111" cy="259045"/>
    <xdr:sp macro="" textlink="">
      <xdr:nvSpPr>
        <xdr:cNvPr id="663" name="n_4mainValue【保健センター・保健所】&#10;有形固定資産減価償却率"/>
        <xdr:cNvSpPr txBox="1"/>
      </xdr:nvSpPr>
      <xdr:spPr>
        <a:xfrm>
          <a:off x="12611744"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699" name="楕円 698"/>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701" name="楕円 700"/>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102870</xdr:rowOff>
    </xdr:to>
    <xdr:cxnSp macro="">
      <xdr:nvCxnSpPr>
        <xdr:cNvPr id="702" name="直線コネクタ 701"/>
        <xdr:cNvCxnSpPr/>
      </xdr:nvCxnSpPr>
      <xdr:spPr>
        <a:xfrm>
          <a:off x="21323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703" name="楕円 702"/>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102870</xdr:rowOff>
    </xdr:to>
    <xdr:cxnSp macro="">
      <xdr:nvCxnSpPr>
        <xdr:cNvPr id="704" name="直線コネクタ 703"/>
        <xdr:cNvCxnSpPr/>
      </xdr:nvCxnSpPr>
      <xdr:spPr>
        <a:xfrm>
          <a:off x="20434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705" name="楕円 704"/>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102870</xdr:rowOff>
    </xdr:to>
    <xdr:cxnSp macro="">
      <xdr:nvCxnSpPr>
        <xdr:cNvPr id="706" name="直線コネクタ 705"/>
        <xdr:cNvCxnSpPr/>
      </xdr:nvCxnSpPr>
      <xdr:spPr>
        <a:xfrm>
          <a:off x="19545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707" name="楕円 706"/>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102870</xdr:rowOff>
    </xdr:to>
    <xdr:cxnSp macro="">
      <xdr:nvCxnSpPr>
        <xdr:cNvPr id="708" name="直線コネクタ 707"/>
        <xdr:cNvCxnSpPr/>
      </xdr:nvCxnSpPr>
      <xdr:spPr>
        <a:xfrm>
          <a:off x="18656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713" name="n_1mainValue【保健センター・保健所】&#10;一人当たり面積"/>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714" name="n_2main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715"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144797</xdr:rowOff>
    </xdr:from>
    <xdr:ext cx="469744" cy="259045"/>
    <xdr:sp macro="" textlink="">
      <xdr:nvSpPr>
        <xdr:cNvPr id="716" name="n_4mainValue【保健センター・保健所】&#10;一人当たり面積"/>
        <xdr:cNvSpPr txBox="1"/>
      </xdr:nvSpPr>
      <xdr:spPr>
        <a:xfrm>
          <a:off x="18421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148952</xdr:rowOff>
    </xdr:from>
    <xdr:to>
      <xdr:col>85</xdr:col>
      <xdr:colOff>177800</xdr:colOff>
      <xdr:row>85</xdr:row>
      <xdr:rowOff>79102</xdr:rowOff>
    </xdr:to>
    <xdr:sp macro="" textlink="">
      <xdr:nvSpPr>
        <xdr:cNvPr id="758" name="楕円 757"/>
        <xdr:cNvSpPr/>
      </xdr:nvSpPr>
      <xdr:spPr>
        <a:xfrm>
          <a:off x="162687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127379</xdr:rowOff>
    </xdr:from>
    <xdr:ext cx="405111" cy="259045"/>
    <xdr:sp macro="" textlink="">
      <xdr:nvSpPr>
        <xdr:cNvPr id="759" name="【消防施設】&#10;有形固定資産減価償却率該当値テキスト"/>
        <xdr:cNvSpPr txBox="1"/>
      </xdr:nvSpPr>
      <xdr:spPr>
        <a:xfrm>
          <a:off x="16357600"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760" name="楕円 759"/>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28302</xdr:rowOff>
    </xdr:to>
    <xdr:cxnSp macro="">
      <xdr:nvCxnSpPr>
        <xdr:cNvPr id="761" name="直線コネクタ 760"/>
        <xdr:cNvCxnSpPr/>
      </xdr:nvCxnSpPr>
      <xdr:spPr>
        <a:xfrm>
          <a:off x="15481300" y="14586857"/>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109764</xdr:rowOff>
    </xdr:from>
    <xdr:to>
      <xdr:col>76</xdr:col>
      <xdr:colOff>165100</xdr:colOff>
      <xdr:row>85</xdr:row>
      <xdr:rowOff>39914</xdr:rowOff>
    </xdr:to>
    <xdr:sp macro="" textlink="">
      <xdr:nvSpPr>
        <xdr:cNvPr id="762" name="楕円 761"/>
        <xdr:cNvSpPr/>
      </xdr:nvSpPr>
      <xdr:spPr>
        <a:xfrm>
          <a:off x="14541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160564</xdr:rowOff>
    </xdr:from>
    <xdr:to>
      <xdr:col>81</xdr:col>
      <xdr:colOff>50800</xdr:colOff>
      <xdr:row>85</xdr:row>
      <xdr:rowOff>13607</xdr:rowOff>
    </xdr:to>
    <xdr:cxnSp macro="">
      <xdr:nvCxnSpPr>
        <xdr:cNvPr id="763" name="直線コネクタ 762"/>
        <xdr:cNvCxnSpPr/>
      </xdr:nvCxnSpPr>
      <xdr:spPr>
        <a:xfrm>
          <a:off x="14592300" y="1456236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98334</xdr:rowOff>
    </xdr:from>
    <xdr:to>
      <xdr:col>72</xdr:col>
      <xdr:colOff>38100</xdr:colOff>
      <xdr:row>85</xdr:row>
      <xdr:rowOff>28484</xdr:rowOff>
    </xdr:to>
    <xdr:sp macro="" textlink="">
      <xdr:nvSpPr>
        <xdr:cNvPr id="764" name="楕円 763"/>
        <xdr:cNvSpPr/>
      </xdr:nvSpPr>
      <xdr:spPr>
        <a:xfrm>
          <a:off x="13652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149134</xdr:rowOff>
    </xdr:from>
    <xdr:to>
      <xdr:col>76</xdr:col>
      <xdr:colOff>114300</xdr:colOff>
      <xdr:row>84</xdr:row>
      <xdr:rowOff>160564</xdr:rowOff>
    </xdr:to>
    <xdr:cxnSp macro="">
      <xdr:nvCxnSpPr>
        <xdr:cNvPr id="765" name="直線コネクタ 764"/>
        <xdr:cNvCxnSpPr/>
      </xdr:nvCxnSpPr>
      <xdr:spPr>
        <a:xfrm>
          <a:off x="13703300" y="145509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66" name="楕円 765"/>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84</xdr:row>
      <xdr:rowOff>149134</xdr:rowOff>
    </xdr:to>
    <xdr:cxnSp macro="">
      <xdr:nvCxnSpPr>
        <xdr:cNvPr id="767" name="直線コネクタ 766"/>
        <xdr:cNvCxnSpPr/>
      </xdr:nvCxnSpPr>
      <xdr:spPr>
        <a:xfrm>
          <a:off x="12814300" y="13868400"/>
          <a:ext cx="889000" cy="68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9"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70"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155139</xdr:rowOff>
    </xdr:from>
    <xdr:ext cx="405111" cy="259045"/>
    <xdr:sp macro="" textlink="">
      <xdr:nvSpPr>
        <xdr:cNvPr id="771" name="n_4aveValue【消防施設】&#10;有形固定資産減価償却率"/>
        <xdr:cNvSpPr txBox="1"/>
      </xdr:nvSpPr>
      <xdr:spPr>
        <a:xfrm>
          <a:off x="12611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772" name="n_1mainValue【消防施設】&#10;有形固定資産減価償却率"/>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31041</xdr:rowOff>
    </xdr:from>
    <xdr:ext cx="405111" cy="259045"/>
    <xdr:sp macro="" textlink="">
      <xdr:nvSpPr>
        <xdr:cNvPr id="773" name="n_2mainValue【消防施設】&#10;有形固定資産減価償却率"/>
        <xdr:cNvSpPr txBox="1"/>
      </xdr:nvSpPr>
      <xdr:spPr>
        <a:xfrm>
          <a:off x="14389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19611</xdr:rowOff>
    </xdr:from>
    <xdr:ext cx="405111" cy="259045"/>
    <xdr:sp macro="" textlink="">
      <xdr:nvSpPr>
        <xdr:cNvPr id="774" name="n_3mainValue【消防施設】&#10;有形固定資産減価償却率"/>
        <xdr:cNvSpPr txBox="1"/>
      </xdr:nvSpPr>
      <xdr:spPr>
        <a:xfrm>
          <a:off x="13500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75"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119887</xdr:rowOff>
    </xdr:from>
    <xdr:to>
      <xdr:col>116</xdr:col>
      <xdr:colOff>114300</xdr:colOff>
      <xdr:row>85</xdr:row>
      <xdr:rowOff>50037</xdr:rowOff>
    </xdr:to>
    <xdr:sp macro="" textlink="">
      <xdr:nvSpPr>
        <xdr:cNvPr id="813" name="楕円 812"/>
        <xdr:cNvSpPr/>
      </xdr:nvSpPr>
      <xdr:spPr>
        <a:xfrm>
          <a:off x="221107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98314</xdr:rowOff>
    </xdr:from>
    <xdr:ext cx="469744" cy="259045"/>
    <xdr:sp macro="" textlink="">
      <xdr:nvSpPr>
        <xdr:cNvPr id="814" name="【消防施設】&#10;一人当たり面積該当値テキスト"/>
        <xdr:cNvSpPr txBox="1"/>
      </xdr:nvSpPr>
      <xdr:spPr>
        <a:xfrm>
          <a:off x="22199600"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15" name="楕円 814"/>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170687</xdr:rowOff>
    </xdr:from>
    <xdr:to>
      <xdr:col>116</xdr:col>
      <xdr:colOff>63500</xdr:colOff>
      <xdr:row>85</xdr:row>
      <xdr:rowOff>3811</xdr:rowOff>
    </xdr:to>
    <xdr:cxnSp macro="">
      <xdr:nvCxnSpPr>
        <xdr:cNvPr id="816" name="直線コネクタ 815"/>
        <xdr:cNvCxnSpPr/>
      </xdr:nvCxnSpPr>
      <xdr:spPr>
        <a:xfrm flipV="1">
          <a:off x="21323300" y="145724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817" name="楕円 816"/>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85</xdr:row>
      <xdr:rowOff>3811</xdr:rowOff>
    </xdr:to>
    <xdr:cxnSp macro="">
      <xdr:nvCxnSpPr>
        <xdr:cNvPr id="818" name="直線コネクタ 817"/>
        <xdr:cNvCxnSpPr/>
      </xdr:nvCxnSpPr>
      <xdr:spPr>
        <a:xfrm>
          <a:off x="20434300" y="14563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819" name="楕円 818"/>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820" name="直線コネクタ 819"/>
        <xdr:cNvCxnSpPr/>
      </xdr:nvCxnSpPr>
      <xdr:spPr>
        <a:xfrm>
          <a:off x="19545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92456</xdr:rowOff>
    </xdr:from>
    <xdr:to>
      <xdr:col>98</xdr:col>
      <xdr:colOff>38100</xdr:colOff>
      <xdr:row>85</xdr:row>
      <xdr:rowOff>22606</xdr:rowOff>
    </xdr:to>
    <xdr:sp macro="" textlink="">
      <xdr:nvSpPr>
        <xdr:cNvPr id="821" name="楕円 820"/>
        <xdr:cNvSpPr/>
      </xdr:nvSpPr>
      <xdr:spPr>
        <a:xfrm>
          <a:off x="18605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143256</xdr:rowOff>
    </xdr:from>
    <xdr:to>
      <xdr:col>102</xdr:col>
      <xdr:colOff>114300</xdr:colOff>
      <xdr:row>84</xdr:row>
      <xdr:rowOff>161544</xdr:rowOff>
    </xdr:to>
    <xdr:cxnSp macro="">
      <xdr:nvCxnSpPr>
        <xdr:cNvPr id="822" name="直線コネクタ 821"/>
        <xdr:cNvCxnSpPr/>
      </xdr:nvCxnSpPr>
      <xdr:spPr>
        <a:xfrm>
          <a:off x="18656300" y="14545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6"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827" name="n_1mainValue【消防施設】&#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828" name="n_2main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829"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39133</xdr:rowOff>
    </xdr:from>
    <xdr:ext cx="469744" cy="259045"/>
    <xdr:sp macro="" textlink="">
      <xdr:nvSpPr>
        <xdr:cNvPr id="830" name="n_4mainValue【消防施設】&#10;一人当たり面積"/>
        <xdr:cNvSpPr txBox="1"/>
      </xdr:nvSpPr>
      <xdr:spPr>
        <a:xfrm>
          <a:off x="18421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872" name="楕円 871"/>
        <xdr:cNvSpPr/>
      </xdr:nvSpPr>
      <xdr:spPr>
        <a:xfrm>
          <a:off x="162687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147519</xdr:rowOff>
    </xdr:from>
    <xdr:ext cx="405111" cy="259045"/>
    <xdr:sp macro="" textlink="">
      <xdr:nvSpPr>
        <xdr:cNvPr id="873" name="【庁舎】&#10;有形固定資産減価償却率該当値テキスト"/>
        <xdr:cNvSpPr txBox="1"/>
      </xdr:nvSpPr>
      <xdr:spPr>
        <a:xfrm>
          <a:off x="16357600"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74" name="楕円 873"/>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48442</xdr:rowOff>
    </xdr:to>
    <xdr:cxnSp macro="">
      <xdr:nvCxnSpPr>
        <xdr:cNvPr id="875" name="直線コネクタ 874"/>
        <xdr:cNvCxnSpPr/>
      </xdr:nvCxnSpPr>
      <xdr:spPr>
        <a:xfrm>
          <a:off x="15481300" y="1817478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876" name="楕円 875"/>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106</xdr:row>
      <xdr:rowOff>1088</xdr:rowOff>
    </xdr:to>
    <xdr:cxnSp macro="">
      <xdr:nvCxnSpPr>
        <xdr:cNvPr id="877" name="直線コネクタ 876"/>
        <xdr:cNvCxnSpPr/>
      </xdr:nvCxnSpPr>
      <xdr:spPr>
        <a:xfrm>
          <a:off x="14592300" y="181290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xdr:rowOff>
    </xdr:from>
    <xdr:to>
      <xdr:col>72</xdr:col>
      <xdr:colOff>38100</xdr:colOff>
      <xdr:row>105</xdr:row>
      <xdr:rowOff>117202</xdr:rowOff>
    </xdr:to>
    <xdr:sp macro="" textlink="">
      <xdr:nvSpPr>
        <xdr:cNvPr id="878" name="楕円 877"/>
        <xdr:cNvSpPr/>
      </xdr:nvSpPr>
      <xdr:spPr>
        <a:xfrm>
          <a:off x="13652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66402</xdr:rowOff>
    </xdr:from>
    <xdr:to>
      <xdr:col>76</xdr:col>
      <xdr:colOff>114300</xdr:colOff>
      <xdr:row>105</xdr:row>
      <xdr:rowOff>126819</xdr:rowOff>
    </xdr:to>
    <xdr:cxnSp macro="">
      <xdr:nvCxnSpPr>
        <xdr:cNvPr id="879" name="直線コネクタ 878"/>
        <xdr:cNvCxnSpPr/>
      </xdr:nvCxnSpPr>
      <xdr:spPr>
        <a:xfrm>
          <a:off x="13703300" y="1806865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48261</xdr:rowOff>
    </xdr:from>
    <xdr:to>
      <xdr:col>67</xdr:col>
      <xdr:colOff>101600</xdr:colOff>
      <xdr:row>106</xdr:row>
      <xdr:rowOff>149861</xdr:rowOff>
    </xdr:to>
    <xdr:sp macro="" textlink="">
      <xdr:nvSpPr>
        <xdr:cNvPr id="880" name="楕円 879"/>
        <xdr:cNvSpPr/>
      </xdr:nvSpPr>
      <xdr:spPr>
        <a:xfrm>
          <a:off x="1276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66402</xdr:rowOff>
    </xdr:from>
    <xdr:to>
      <xdr:col>71</xdr:col>
      <xdr:colOff>177800</xdr:colOff>
      <xdr:row>106</xdr:row>
      <xdr:rowOff>99061</xdr:rowOff>
    </xdr:to>
    <xdr:cxnSp macro="">
      <xdr:nvCxnSpPr>
        <xdr:cNvPr id="881" name="直線コネクタ 880"/>
        <xdr:cNvCxnSpPr/>
      </xdr:nvCxnSpPr>
      <xdr:spPr>
        <a:xfrm flipV="1">
          <a:off x="12814300" y="18068652"/>
          <a:ext cx="889000" cy="2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85"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86" name="n_1mainValue【庁舎】&#10;有形固定資産減価償却率"/>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887"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108329</xdr:rowOff>
    </xdr:from>
    <xdr:ext cx="405111" cy="259045"/>
    <xdr:sp macro="" textlink="">
      <xdr:nvSpPr>
        <xdr:cNvPr id="888" name="n_3mainValue【庁舎】&#10;有形固定資産減価償却率"/>
        <xdr:cNvSpPr txBox="1"/>
      </xdr:nvSpPr>
      <xdr:spPr>
        <a:xfrm>
          <a:off x="13500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140988</xdr:rowOff>
    </xdr:from>
    <xdr:ext cx="405111" cy="259045"/>
    <xdr:sp macro="" textlink="">
      <xdr:nvSpPr>
        <xdr:cNvPr id="889" name="n_4mainValue【庁舎】&#10;有形固定資産減価償却率"/>
        <xdr:cNvSpPr txBox="1"/>
      </xdr:nvSpPr>
      <xdr:spPr>
        <a:xfrm>
          <a:off x="12611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931" name="楕円 930"/>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146066</xdr:rowOff>
    </xdr:from>
    <xdr:ext cx="469744" cy="259045"/>
    <xdr:sp macro="" textlink="">
      <xdr:nvSpPr>
        <xdr:cNvPr id="932" name="【庁舎】&#10;一人当たり面積該当値テキスト"/>
        <xdr:cNvSpPr txBox="1"/>
      </xdr:nvSpPr>
      <xdr:spPr>
        <a:xfrm>
          <a:off x="221996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933" name="楕円 932"/>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934" name="直線コネクタ 933"/>
        <xdr:cNvCxnSpPr/>
      </xdr:nvCxnSpPr>
      <xdr:spPr>
        <a:xfrm>
          <a:off x="21323300" y="1845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35" name="楕円 934"/>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936" name="直線コネクタ 935"/>
        <xdr:cNvCxnSpPr/>
      </xdr:nvCxnSpPr>
      <xdr:spPr>
        <a:xfrm>
          <a:off x="20434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37" name="楕円 936"/>
        <xdr:cNvSpPr/>
      </xdr:nvSpPr>
      <xdr:spPr>
        <a:xfrm>
          <a:off x="19494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110489</xdr:rowOff>
    </xdr:from>
    <xdr:to>
      <xdr:col>107</xdr:col>
      <xdr:colOff>50800</xdr:colOff>
      <xdr:row>107</xdr:row>
      <xdr:rowOff>110489</xdr:rowOff>
    </xdr:to>
    <xdr:cxnSp macro="">
      <xdr:nvCxnSpPr>
        <xdr:cNvPr id="938" name="直線コネクタ 937"/>
        <xdr:cNvCxnSpPr/>
      </xdr:nvCxnSpPr>
      <xdr:spPr>
        <a:xfrm>
          <a:off x="19545300" y="18455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56424</xdr:rowOff>
    </xdr:from>
    <xdr:to>
      <xdr:col>98</xdr:col>
      <xdr:colOff>38100</xdr:colOff>
      <xdr:row>107</xdr:row>
      <xdr:rowOff>158024</xdr:rowOff>
    </xdr:to>
    <xdr:sp macro="" textlink="">
      <xdr:nvSpPr>
        <xdr:cNvPr id="939" name="楕円 938"/>
        <xdr:cNvSpPr/>
      </xdr:nvSpPr>
      <xdr:spPr>
        <a:xfrm>
          <a:off x="18605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940" name="直線コネクタ 939"/>
        <xdr:cNvCxnSpPr/>
      </xdr:nvCxnSpPr>
      <xdr:spPr>
        <a:xfrm>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4"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945"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46"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947" name="n_3mainValue【庁舎】&#10;一人当たり面積"/>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149151</xdr:rowOff>
    </xdr:from>
    <xdr:ext cx="469744" cy="259045"/>
    <xdr:sp macro="" textlink="">
      <xdr:nvSpPr>
        <xdr:cNvPr id="948" name="n_4mainValue【庁舎】&#10;一人当たり面積"/>
        <xdr:cNvSpPr txBox="1"/>
      </xdr:nvSpPr>
      <xdr:spPr>
        <a:xfrm>
          <a:off x="18421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市民会館、保健センター、消防施設、庁舎であり、低くなっている施設は体育館・プール、一般廃棄物処理施設である。図書館及び庁舎について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年度において有形固定資産減価償却率が減少しているが、これは空調設備更新によるものである。また、当市は施設数が少ないため、総じて一人当たり面積は類似団体と比較して低値となっている。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有形固定資産減価償却率が低くなった項目</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、体育館・プールについては平成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年度の牛久運動公園武道館建設工事完了により（平成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報告誤りにより令和元年度から計上</a:t>
          </a:r>
          <a:r>
            <a:rPr kumimoji="1" lang="ja-JP" altLang="ja-JP" sz="1100">
              <a:solidFill>
                <a:schemeClr val="dk1"/>
              </a:solidFill>
              <a:effectLst/>
              <a:latin typeface="+mn-lt"/>
              <a:ea typeface="+mn-ea"/>
              <a:cs typeface="+mn-cs"/>
            </a:rPr>
            <a:t>）、一般廃棄物処理施設については平成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か年で実施した牛久クリーンセンター基幹施設長寿命化工事の完了に伴い、それぞれ低下している。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市の施設全体で整備から長期間が経過しており（市役所本庁舎が昭和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年整備等）、有形固定資産減価償却率が高くなっている。公共施設等総合管理計画や個別施設計画に基づき、今後も計画的な修繕・補修、長寿命化に取り組み、適正な維持管理に努めていく。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介護サービス受給者数や</a:t>
          </a:r>
          <a:r>
            <a:rPr kumimoji="1" lang="ja-JP" altLang="ja-JP" sz="1100" b="0" i="0" baseline="0">
              <a:solidFill>
                <a:schemeClr val="dk1"/>
              </a:solidFill>
              <a:effectLst/>
              <a:latin typeface="+mn-lt"/>
              <a:ea typeface="+mn-ea"/>
              <a:cs typeface="+mn-cs"/>
            </a:rPr>
            <a:t>高齢者人口の増により基準財政需要額が増加したが、</a:t>
          </a:r>
          <a:r>
            <a:rPr kumimoji="1" lang="ja-JP" altLang="en-US" sz="1100" b="0" i="0" baseline="0">
              <a:solidFill>
                <a:schemeClr val="dk1"/>
              </a:solidFill>
              <a:effectLst/>
              <a:latin typeface="+mn-lt"/>
              <a:ea typeface="+mn-ea"/>
              <a:cs typeface="+mn-cs"/>
            </a:rPr>
            <a:t>市民税（所得割）や</a:t>
          </a:r>
          <a:r>
            <a:rPr kumimoji="1" lang="ja-JP" altLang="ja-JP" sz="1100" b="0" i="0" baseline="0">
              <a:solidFill>
                <a:schemeClr val="dk1"/>
              </a:solidFill>
              <a:effectLst/>
              <a:latin typeface="+mn-lt"/>
              <a:ea typeface="+mn-ea"/>
              <a:cs typeface="+mn-cs"/>
            </a:rPr>
            <a:t>固定資産税（</a:t>
          </a:r>
          <a:r>
            <a:rPr kumimoji="1" lang="ja-JP" altLang="en-US" sz="1100" b="0" i="0" baseline="0">
              <a:solidFill>
                <a:schemeClr val="dk1"/>
              </a:solidFill>
              <a:effectLst/>
              <a:latin typeface="+mn-lt"/>
              <a:ea typeface="+mn-ea"/>
              <a:cs typeface="+mn-cs"/>
            </a:rPr>
            <a:t>家屋</a:t>
          </a:r>
          <a:r>
            <a:rPr kumimoji="1" lang="ja-JP" altLang="ja-JP" sz="1100" b="0" i="0" baseline="0">
              <a:solidFill>
                <a:schemeClr val="dk1"/>
              </a:solidFill>
              <a:effectLst/>
              <a:latin typeface="+mn-lt"/>
              <a:ea typeface="+mn-ea"/>
              <a:cs typeface="+mn-cs"/>
            </a:rPr>
            <a:t>）の増より基準財政収入額も増加したため、財政力指数は前年度同値の</a:t>
          </a:r>
          <a:r>
            <a:rPr kumimoji="1" lang="en-US" altLang="ja-JP" sz="1100" b="0" i="0" baseline="0">
              <a:solidFill>
                <a:schemeClr val="dk1"/>
              </a:solidFill>
              <a:effectLst/>
              <a:latin typeface="+mn-lt"/>
              <a:ea typeface="+mn-ea"/>
              <a:cs typeface="+mn-cs"/>
            </a:rPr>
            <a:t>0.87</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安定した財政運営を行うためには、税収等の自主財源確保は必要不可欠であり、引き続き現役世代の転入促進や徴収率の向上など図っていきたい。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これまで経常収支比率は比較的高水準で推移しており、</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％減少となったものの</a:t>
          </a:r>
          <a:r>
            <a:rPr lang="ja-JP" altLang="ja-JP" sz="1100">
              <a:solidFill>
                <a:schemeClr val="dk1"/>
              </a:solidFill>
              <a:effectLst/>
              <a:latin typeface="+mn-lt"/>
              <a:ea typeface="+mn-ea"/>
              <a:cs typeface="+mn-cs"/>
            </a:rPr>
            <a:t>地方交付税や地方特例交付金等の経常一般財源収入の増加によるものであり、未だ歳出構造の抜本的な改善には至っていない。今後も歳出抑制への取組みだけでなく、未利用財産の売却や、新たな宅地供給の方策の検討、更には中心市街地の活性化に伴う市内経済の回復等、新たな財源確保策に繋がる施策を強力に推し進めていか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73406</xdr:rowOff>
    </xdr:to>
    <xdr:cxnSp macro="">
      <xdr:nvCxnSpPr>
        <xdr:cNvPr id="130" name="直線コネクタ 129"/>
        <xdr:cNvCxnSpPr/>
      </xdr:nvCxnSpPr>
      <xdr:spPr>
        <a:xfrm flipV="1">
          <a:off x="4114800" y="1061161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73406</xdr:rowOff>
    </xdr:to>
    <xdr:cxnSp macro="">
      <xdr:nvCxnSpPr>
        <xdr:cNvPr id="133" name="直線コネクタ 132"/>
        <xdr:cNvCxnSpPr/>
      </xdr:nvCxnSpPr>
      <xdr:spPr>
        <a:xfrm>
          <a:off x="3225800" y="1064056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107188</xdr:rowOff>
    </xdr:to>
    <xdr:cxnSp macro="">
      <xdr:nvCxnSpPr>
        <xdr:cNvPr id="136" name="直線コネクタ 135"/>
        <xdr:cNvCxnSpPr/>
      </xdr:nvCxnSpPr>
      <xdr:spPr>
        <a:xfrm flipV="1">
          <a:off x="2336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107188</xdr:rowOff>
    </xdr:to>
    <xdr:cxnSp macro="">
      <xdr:nvCxnSpPr>
        <xdr:cNvPr id="139" name="直線コネクタ 138"/>
        <xdr:cNvCxnSpPr/>
      </xdr:nvCxnSpPr>
      <xdr:spPr>
        <a:xfrm>
          <a:off x="1447800" y="1060196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41419</xdr:rowOff>
    </xdr:from>
    <xdr:ext cx="762000" cy="259045"/>
    <xdr:sp macro="" textlink="">
      <xdr:nvSpPr>
        <xdr:cNvPr id="143" name="テキスト ボックス 142"/>
        <xdr:cNvSpPr txBox="1"/>
      </xdr:nvSpPr>
      <xdr:spPr>
        <a:xfrm>
          <a:off x="1066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56388</xdr:rowOff>
    </xdr:from>
    <xdr:to>
      <xdr:col>11</xdr:col>
      <xdr:colOff>82550</xdr:colOff>
      <xdr:row>62</xdr:row>
      <xdr:rowOff>157988</xdr:rowOff>
    </xdr:to>
    <xdr:sp macro="" textlink="">
      <xdr:nvSpPr>
        <xdr:cNvPr id="155" name="楕円 154"/>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56" name="テキスト ボックス 155"/>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人件費は一般職給の減等により減少した一方で物件費は</a:t>
          </a:r>
          <a:r>
            <a:rPr kumimoji="1" lang="ja-JP" altLang="en-US" sz="1100" b="0" i="0" baseline="0">
              <a:solidFill>
                <a:schemeClr val="dk1"/>
              </a:solidFill>
              <a:effectLst/>
              <a:latin typeface="+mn-lt"/>
              <a:ea typeface="+mn-ea"/>
              <a:cs typeface="+mn-cs"/>
            </a:rPr>
            <a:t>ひたち野うしく中学校</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開校に伴う備品購入等</a:t>
          </a:r>
          <a:r>
            <a:rPr kumimoji="1" lang="ja-JP" altLang="ja-JP" sz="1100" b="0" i="0" baseline="0">
              <a:solidFill>
                <a:schemeClr val="dk1"/>
              </a:solidFill>
              <a:effectLst/>
              <a:latin typeface="+mn-lt"/>
              <a:ea typeface="+mn-ea"/>
              <a:cs typeface="+mn-cs"/>
            </a:rPr>
            <a:t>により大きく増加した。</a:t>
          </a:r>
          <a:r>
            <a:rPr kumimoji="1" lang="ja-JP" altLang="en-US" sz="1100" b="0" i="0" baseline="0">
              <a:solidFill>
                <a:schemeClr val="dk1"/>
              </a:solidFill>
              <a:effectLst/>
              <a:latin typeface="+mn-lt"/>
              <a:ea typeface="+mn-ea"/>
              <a:cs typeface="+mn-cs"/>
            </a:rPr>
            <a:t>加えて</a:t>
          </a:r>
          <a:r>
            <a:rPr kumimoji="1" lang="ja-JP" altLang="ja-JP" sz="1100" b="0" i="0" baseline="0">
              <a:solidFill>
                <a:schemeClr val="dk1"/>
              </a:solidFill>
              <a:effectLst/>
              <a:latin typeface="+mn-lt"/>
              <a:ea typeface="+mn-ea"/>
              <a:cs typeface="+mn-cs"/>
            </a:rPr>
            <a:t>人口も微減となっており、人口一人当たりの人件費・物件費決算額も増額となった。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今後も公共施設の老朽化による維持管理経費の増加が見込まれ、公共施設総合管理計画に基づく更新を進めていく必要がある一方で、管理経費の抑制も必要である。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95641</xdr:rowOff>
    </xdr:from>
    <xdr:to>
      <xdr:col>23</xdr:col>
      <xdr:colOff>133350</xdr:colOff>
      <xdr:row>82</xdr:row>
      <xdr:rowOff>117760</xdr:rowOff>
    </xdr:to>
    <xdr:cxnSp macro="">
      <xdr:nvCxnSpPr>
        <xdr:cNvPr id="191" name="直線コネクタ 190"/>
        <xdr:cNvCxnSpPr/>
      </xdr:nvCxnSpPr>
      <xdr:spPr>
        <a:xfrm>
          <a:off x="4114800" y="14154541"/>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20726</xdr:rowOff>
    </xdr:from>
    <xdr:to>
      <xdr:col>19</xdr:col>
      <xdr:colOff>133350</xdr:colOff>
      <xdr:row>82</xdr:row>
      <xdr:rowOff>95641</xdr:rowOff>
    </xdr:to>
    <xdr:cxnSp macro="">
      <xdr:nvCxnSpPr>
        <xdr:cNvPr id="194" name="直線コネクタ 193"/>
        <xdr:cNvCxnSpPr/>
      </xdr:nvCxnSpPr>
      <xdr:spPr>
        <a:xfrm>
          <a:off x="3225800" y="14079626"/>
          <a:ext cx="889000" cy="7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20451</xdr:rowOff>
    </xdr:from>
    <xdr:to>
      <xdr:col>15</xdr:col>
      <xdr:colOff>82550</xdr:colOff>
      <xdr:row>82</xdr:row>
      <xdr:rowOff>20726</xdr:rowOff>
    </xdr:to>
    <xdr:cxnSp macro="">
      <xdr:nvCxnSpPr>
        <xdr:cNvPr id="197" name="直線コネクタ 196"/>
        <xdr:cNvCxnSpPr/>
      </xdr:nvCxnSpPr>
      <xdr:spPr>
        <a:xfrm>
          <a:off x="2336800" y="14079351"/>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6810</xdr:rowOff>
    </xdr:from>
    <xdr:to>
      <xdr:col>11</xdr:col>
      <xdr:colOff>31750</xdr:colOff>
      <xdr:row>82</xdr:row>
      <xdr:rowOff>20451</xdr:rowOff>
    </xdr:to>
    <xdr:cxnSp macro="">
      <xdr:nvCxnSpPr>
        <xdr:cNvPr id="200" name="直線コネクタ 199"/>
        <xdr:cNvCxnSpPr/>
      </xdr:nvCxnSpPr>
      <xdr:spPr>
        <a:xfrm>
          <a:off x="1447800" y="14065710"/>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66960</xdr:rowOff>
    </xdr:from>
    <xdr:to>
      <xdr:col>23</xdr:col>
      <xdr:colOff>184150</xdr:colOff>
      <xdr:row>82</xdr:row>
      <xdr:rowOff>168560</xdr:rowOff>
    </xdr:to>
    <xdr:sp macro="" textlink="">
      <xdr:nvSpPr>
        <xdr:cNvPr id="210" name="楕円 209"/>
        <xdr:cNvSpPr/>
      </xdr:nvSpPr>
      <xdr:spPr>
        <a:xfrm>
          <a:off x="4902200" y="14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83487</xdr:rowOff>
    </xdr:from>
    <xdr:ext cx="762000" cy="259045"/>
    <xdr:sp macro="" textlink="">
      <xdr:nvSpPr>
        <xdr:cNvPr id="211" name="人件費・物件費等の状況該当値テキスト"/>
        <xdr:cNvSpPr txBox="1"/>
      </xdr:nvSpPr>
      <xdr:spPr>
        <a:xfrm>
          <a:off x="5041900" y="139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44841</xdr:rowOff>
    </xdr:from>
    <xdr:to>
      <xdr:col>19</xdr:col>
      <xdr:colOff>184150</xdr:colOff>
      <xdr:row>82</xdr:row>
      <xdr:rowOff>146441</xdr:rowOff>
    </xdr:to>
    <xdr:sp macro="" textlink="">
      <xdr:nvSpPr>
        <xdr:cNvPr id="212" name="楕円 211"/>
        <xdr:cNvSpPr/>
      </xdr:nvSpPr>
      <xdr:spPr>
        <a:xfrm>
          <a:off x="4064000" y="1410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156618</xdr:rowOff>
    </xdr:from>
    <xdr:ext cx="736600" cy="259045"/>
    <xdr:sp macro="" textlink="">
      <xdr:nvSpPr>
        <xdr:cNvPr id="213" name="テキスト ボックス 212"/>
        <xdr:cNvSpPr txBox="1"/>
      </xdr:nvSpPr>
      <xdr:spPr>
        <a:xfrm>
          <a:off x="3733800" y="1387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141376</xdr:rowOff>
    </xdr:from>
    <xdr:to>
      <xdr:col>15</xdr:col>
      <xdr:colOff>133350</xdr:colOff>
      <xdr:row>82</xdr:row>
      <xdr:rowOff>71526</xdr:rowOff>
    </xdr:to>
    <xdr:sp macro="" textlink="">
      <xdr:nvSpPr>
        <xdr:cNvPr id="214" name="楕円 213"/>
        <xdr:cNvSpPr/>
      </xdr:nvSpPr>
      <xdr:spPr>
        <a:xfrm>
          <a:off x="3175000" y="1402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81703</xdr:rowOff>
    </xdr:from>
    <xdr:ext cx="762000" cy="259045"/>
    <xdr:sp macro="" textlink="">
      <xdr:nvSpPr>
        <xdr:cNvPr id="215" name="テキスト ボックス 214"/>
        <xdr:cNvSpPr txBox="1"/>
      </xdr:nvSpPr>
      <xdr:spPr>
        <a:xfrm>
          <a:off x="2844800" y="1379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141101</xdr:rowOff>
    </xdr:from>
    <xdr:to>
      <xdr:col>11</xdr:col>
      <xdr:colOff>82550</xdr:colOff>
      <xdr:row>82</xdr:row>
      <xdr:rowOff>71251</xdr:rowOff>
    </xdr:to>
    <xdr:sp macro="" textlink="">
      <xdr:nvSpPr>
        <xdr:cNvPr id="216" name="楕円 215"/>
        <xdr:cNvSpPr/>
      </xdr:nvSpPr>
      <xdr:spPr>
        <a:xfrm>
          <a:off x="2286000" y="1402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81428</xdr:rowOff>
    </xdr:from>
    <xdr:ext cx="762000" cy="259045"/>
    <xdr:sp macro="" textlink="">
      <xdr:nvSpPr>
        <xdr:cNvPr id="217" name="テキスト ボックス 216"/>
        <xdr:cNvSpPr txBox="1"/>
      </xdr:nvSpPr>
      <xdr:spPr>
        <a:xfrm>
          <a:off x="1955800" y="1379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127460</xdr:rowOff>
    </xdr:from>
    <xdr:to>
      <xdr:col>7</xdr:col>
      <xdr:colOff>31750</xdr:colOff>
      <xdr:row>82</xdr:row>
      <xdr:rowOff>57610</xdr:rowOff>
    </xdr:to>
    <xdr:sp macro="" textlink="">
      <xdr:nvSpPr>
        <xdr:cNvPr id="218" name="楕円 217"/>
        <xdr:cNvSpPr/>
      </xdr:nvSpPr>
      <xdr:spPr>
        <a:xfrm>
          <a:off x="1397000" y="140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67787</xdr:rowOff>
    </xdr:from>
    <xdr:ext cx="762000" cy="259045"/>
    <xdr:sp macro="" textlink="">
      <xdr:nvSpPr>
        <xdr:cNvPr id="219" name="テキスト ボックス 218"/>
        <xdr:cNvSpPr txBox="1"/>
      </xdr:nvSpPr>
      <xdr:spPr>
        <a:xfrm>
          <a:off x="1066800" y="137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職員の給与については、勤務評定に基づいた能力給を導入していること等により、類似団体平均と比較して低値で推移して</a:t>
          </a:r>
          <a:r>
            <a:rPr kumimoji="1" lang="ja-JP" altLang="en-US" sz="1100" b="0" i="0" baseline="0">
              <a:solidFill>
                <a:schemeClr val="dk1"/>
              </a:solidFill>
              <a:effectLst/>
              <a:latin typeface="+mn-lt"/>
              <a:ea typeface="+mn-ea"/>
              <a:cs typeface="+mn-cs"/>
            </a:rPr>
            <a:t>おり、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年度においては</a:t>
          </a:r>
          <a:r>
            <a:rPr kumimoji="1" lang="en-US" altLang="ja-JP" sz="1100" b="0" i="0" baseline="0">
              <a:solidFill>
                <a:schemeClr val="dk1"/>
              </a:solidFill>
              <a:effectLst/>
              <a:latin typeface="+mn-lt"/>
              <a:ea typeface="+mn-ea"/>
              <a:cs typeface="+mn-cs"/>
            </a:rPr>
            <a:t>4.1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a:t>
          </a:r>
          <a:r>
            <a:rPr kumimoji="1" lang="ja-JP" altLang="ja-JP" sz="1100" b="0" i="0" baseline="0">
              <a:solidFill>
                <a:schemeClr val="dk1"/>
              </a:solidFill>
              <a:effectLst/>
              <a:latin typeface="+mn-lt"/>
              <a:ea typeface="+mn-ea"/>
              <a:cs typeface="+mn-cs"/>
            </a:rPr>
            <a:t>くなっている。前年度との比較では</a:t>
          </a:r>
          <a:r>
            <a:rPr kumimoji="1" lang="ja-JP" altLang="en-US" sz="1100" b="0" i="0" baseline="0">
              <a:solidFill>
                <a:schemeClr val="dk1"/>
              </a:solidFill>
              <a:effectLst/>
              <a:latin typeface="+mn-lt"/>
              <a:ea typeface="+mn-ea"/>
              <a:cs typeface="+mn-cs"/>
            </a:rPr>
            <a:t>経験年数階層の変動により</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高</a:t>
          </a:r>
          <a:r>
            <a:rPr kumimoji="1" lang="ja-JP" altLang="ja-JP" sz="1100" b="0" i="0" baseline="0">
              <a:solidFill>
                <a:schemeClr val="dk1"/>
              </a:solidFill>
              <a:effectLst/>
              <a:latin typeface="+mn-lt"/>
              <a:ea typeface="+mn-ea"/>
              <a:cs typeface="+mn-cs"/>
            </a:rPr>
            <a:t>くなって</a:t>
          </a:r>
          <a:r>
            <a:rPr kumimoji="1" lang="ja-JP" altLang="en-US" sz="1100" b="0" i="0" baseline="0">
              <a:solidFill>
                <a:schemeClr val="dk1"/>
              </a:solidFill>
              <a:effectLst/>
              <a:latin typeface="+mn-lt"/>
              <a:ea typeface="+mn-ea"/>
              <a:cs typeface="+mn-cs"/>
            </a:rPr>
            <a:t>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　今後も、職員の能力に応じ、適正な評価を行い、適正な給与の支給を行っていく。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80736</xdr:rowOff>
    </xdr:to>
    <xdr:cxnSp macro="">
      <xdr:nvCxnSpPr>
        <xdr:cNvPr id="255" name="直線コネクタ 254"/>
        <xdr:cNvCxnSpPr/>
      </xdr:nvCxnSpPr>
      <xdr:spPr>
        <a:xfrm>
          <a:off x="16179800" y="141051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83</xdr:row>
      <xdr:rowOff>81643</xdr:rowOff>
    </xdr:to>
    <xdr:cxnSp macro="">
      <xdr:nvCxnSpPr>
        <xdr:cNvPr id="258" name="直線コネクタ 257"/>
        <xdr:cNvCxnSpPr/>
      </xdr:nvCxnSpPr>
      <xdr:spPr>
        <a:xfrm flipV="1">
          <a:off x="15290800" y="1410516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81643</xdr:rowOff>
    </xdr:to>
    <xdr:cxnSp macro="">
      <xdr:nvCxnSpPr>
        <xdr:cNvPr id="261" name="直線コネクタ 260"/>
        <xdr:cNvCxnSpPr/>
      </xdr:nvCxnSpPr>
      <xdr:spPr>
        <a:xfrm>
          <a:off x="14401800" y="1431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81643</xdr:rowOff>
    </xdr:to>
    <xdr:cxnSp macro="">
      <xdr:nvCxnSpPr>
        <xdr:cNvPr id="264" name="直線コネクタ 263"/>
        <xdr:cNvCxnSpPr/>
      </xdr:nvCxnSpPr>
      <xdr:spPr>
        <a:xfrm>
          <a:off x="13512800" y="142085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4" name="楕円 273"/>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5" name="給与水準   （国との比較）該当値テキスト"/>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6" name="楕円 275"/>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7" name="テキスト ボックス 276"/>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78" name="楕円 277"/>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79" name="テキスト ボックス 278"/>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0" name="楕円 279"/>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1" name="テキスト ボックス 280"/>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2" name="楕円 281"/>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3" name="テキスト ボックス 282"/>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これまで本市では、正職員数の抑制に努めてきており、当該値には</a:t>
          </a:r>
          <a:r>
            <a:rPr kumimoji="1" lang="ja-JP" altLang="en-US" sz="1100" b="0" i="0" baseline="0">
              <a:solidFill>
                <a:schemeClr val="dk1"/>
              </a:solidFill>
              <a:effectLst/>
              <a:latin typeface="+mn-lt"/>
              <a:ea typeface="+mn-ea"/>
              <a:cs typeface="+mn-cs"/>
            </a:rPr>
            <a:t>会計年度任用</a:t>
          </a:r>
          <a:r>
            <a:rPr kumimoji="1" lang="ja-JP" altLang="ja-JP" sz="1100" b="0" i="0" baseline="0">
              <a:solidFill>
                <a:schemeClr val="dk1"/>
              </a:solidFill>
              <a:effectLst/>
              <a:latin typeface="+mn-lt"/>
              <a:ea typeface="+mn-ea"/>
              <a:cs typeface="+mn-cs"/>
            </a:rPr>
            <a:t>職員を含んでいないことから、全国の市町村及び類似団体平均と比較しても、低値で推移している。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定員数については、正職員数を減少させることに捉われすぎることなく、値としては見えにくいが、市民満足度と実際の運営状況を勘案しながら、適正な数となるよう、管理していく。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14394</xdr:rowOff>
    </xdr:from>
    <xdr:to>
      <xdr:col>81</xdr:col>
      <xdr:colOff>44450</xdr:colOff>
      <xdr:row>58</xdr:row>
      <xdr:rowOff>18415</xdr:rowOff>
    </xdr:to>
    <xdr:cxnSp macro="">
      <xdr:nvCxnSpPr>
        <xdr:cNvPr id="318" name="直線コネクタ 317"/>
        <xdr:cNvCxnSpPr/>
      </xdr:nvCxnSpPr>
      <xdr:spPr>
        <a:xfrm flipV="1">
          <a:off x="16179800" y="995849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10371</xdr:rowOff>
    </xdr:from>
    <xdr:to>
      <xdr:col>77</xdr:col>
      <xdr:colOff>44450</xdr:colOff>
      <xdr:row>58</xdr:row>
      <xdr:rowOff>18415</xdr:rowOff>
    </xdr:to>
    <xdr:cxnSp macro="">
      <xdr:nvCxnSpPr>
        <xdr:cNvPr id="321" name="直線コネクタ 320"/>
        <xdr:cNvCxnSpPr/>
      </xdr:nvCxnSpPr>
      <xdr:spPr>
        <a:xfrm>
          <a:off x="15290800" y="995447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2329</xdr:rowOff>
    </xdr:from>
    <xdr:to>
      <xdr:col>72</xdr:col>
      <xdr:colOff>203200</xdr:colOff>
      <xdr:row>58</xdr:row>
      <xdr:rowOff>10371</xdr:rowOff>
    </xdr:to>
    <xdr:cxnSp macro="">
      <xdr:nvCxnSpPr>
        <xdr:cNvPr id="324" name="直線コネクタ 323"/>
        <xdr:cNvCxnSpPr/>
      </xdr:nvCxnSpPr>
      <xdr:spPr>
        <a:xfrm>
          <a:off x="14401800" y="994642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2329</xdr:rowOff>
    </xdr:from>
    <xdr:to>
      <xdr:col>68</xdr:col>
      <xdr:colOff>152400</xdr:colOff>
      <xdr:row>58</xdr:row>
      <xdr:rowOff>20426</xdr:rowOff>
    </xdr:to>
    <xdr:cxnSp macro="">
      <xdr:nvCxnSpPr>
        <xdr:cNvPr id="327" name="直線コネクタ 326"/>
        <xdr:cNvCxnSpPr/>
      </xdr:nvCxnSpPr>
      <xdr:spPr>
        <a:xfrm flipV="1">
          <a:off x="13512800" y="99464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135044</xdr:rowOff>
    </xdr:from>
    <xdr:to>
      <xdr:col>81</xdr:col>
      <xdr:colOff>95250</xdr:colOff>
      <xdr:row>58</xdr:row>
      <xdr:rowOff>65194</xdr:rowOff>
    </xdr:to>
    <xdr:sp macro="" textlink="">
      <xdr:nvSpPr>
        <xdr:cNvPr id="337" name="楕円 336"/>
        <xdr:cNvSpPr/>
      </xdr:nvSpPr>
      <xdr:spPr>
        <a:xfrm>
          <a:off x="169672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56321</xdr:rowOff>
    </xdr:from>
    <xdr:ext cx="762000" cy="259045"/>
    <xdr:sp macro="" textlink="">
      <xdr:nvSpPr>
        <xdr:cNvPr id="338" name="定員管理の状況該当値テキスト"/>
        <xdr:cNvSpPr txBox="1"/>
      </xdr:nvSpPr>
      <xdr:spPr>
        <a:xfrm>
          <a:off x="17106900" y="98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139065</xdr:rowOff>
    </xdr:from>
    <xdr:to>
      <xdr:col>77</xdr:col>
      <xdr:colOff>95250</xdr:colOff>
      <xdr:row>58</xdr:row>
      <xdr:rowOff>69215</xdr:rowOff>
    </xdr:to>
    <xdr:sp macro="" textlink="">
      <xdr:nvSpPr>
        <xdr:cNvPr id="339" name="楕円 338"/>
        <xdr:cNvSpPr/>
      </xdr:nvSpPr>
      <xdr:spPr>
        <a:xfrm>
          <a:off x="16129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79392</xdr:rowOff>
    </xdr:from>
    <xdr:ext cx="736600" cy="259045"/>
    <xdr:sp macro="" textlink="">
      <xdr:nvSpPr>
        <xdr:cNvPr id="340" name="テキスト ボックス 339"/>
        <xdr:cNvSpPr txBox="1"/>
      </xdr:nvSpPr>
      <xdr:spPr>
        <a:xfrm>
          <a:off x="15798800" y="968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131021</xdr:rowOff>
    </xdr:from>
    <xdr:to>
      <xdr:col>73</xdr:col>
      <xdr:colOff>44450</xdr:colOff>
      <xdr:row>58</xdr:row>
      <xdr:rowOff>61171</xdr:rowOff>
    </xdr:to>
    <xdr:sp macro="" textlink="">
      <xdr:nvSpPr>
        <xdr:cNvPr id="341" name="楕円 340"/>
        <xdr:cNvSpPr/>
      </xdr:nvSpPr>
      <xdr:spPr>
        <a:xfrm>
          <a:off x="15240000" y="99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71348</xdr:rowOff>
    </xdr:from>
    <xdr:ext cx="762000" cy="259045"/>
    <xdr:sp macro="" textlink="">
      <xdr:nvSpPr>
        <xdr:cNvPr id="342" name="テキスト ボックス 341"/>
        <xdr:cNvSpPr txBox="1"/>
      </xdr:nvSpPr>
      <xdr:spPr>
        <a:xfrm>
          <a:off x="14909800" y="967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122979</xdr:rowOff>
    </xdr:from>
    <xdr:to>
      <xdr:col>68</xdr:col>
      <xdr:colOff>203200</xdr:colOff>
      <xdr:row>58</xdr:row>
      <xdr:rowOff>53129</xdr:rowOff>
    </xdr:to>
    <xdr:sp macro="" textlink="">
      <xdr:nvSpPr>
        <xdr:cNvPr id="343" name="楕円 342"/>
        <xdr:cNvSpPr/>
      </xdr:nvSpPr>
      <xdr:spPr>
        <a:xfrm>
          <a:off x="14351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63306</xdr:rowOff>
    </xdr:from>
    <xdr:ext cx="762000" cy="259045"/>
    <xdr:sp macro="" textlink="">
      <xdr:nvSpPr>
        <xdr:cNvPr id="344" name="テキスト ボックス 343"/>
        <xdr:cNvSpPr txBox="1"/>
      </xdr:nvSpPr>
      <xdr:spPr>
        <a:xfrm>
          <a:off x="14020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141076</xdr:rowOff>
    </xdr:from>
    <xdr:to>
      <xdr:col>64</xdr:col>
      <xdr:colOff>152400</xdr:colOff>
      <xdr:row>58</xdr:row>
      <xdr:rowOff>71226</xdr:rowOff>
    </xdr:to>
    <xdr:sp macro="" textlink="">
      <xdr:nvSpPr>
        <xdr:cNvPr id="345" name="楕円 344"/>
        <xdr:cNvSpPr/>
      </xdr:nvSpPr>
      <xdr:spPr>
        <a:xfrm>
          <a:off x="13462000" y="99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81403</xdr:rowOff>
    </xdr:from>
    <xdr:ext cx="762000" cy="259045"/>
    <xdr:sp macro="" textlink="">
      <xdr:nvSpPr>
        <xdr:cNvPr id="346" name="テキスト ボックス 345"/>
        <xdr:cNvSpPr txBox="1"/>
      </xdr:nvSpPr>
      <xdr:spPr>
        <a:xfrm>
          <a:off x="13131800" y="968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　これまで公債費の抑制に重点をおいた財政運営に取り組んできた結果、将来負担比率と同様に改善されており、類似団体平均と比較して</a:t>
          </a:r>
          <a:r>
            <a:rPr kumimoji="1" lang="en-US" altLang="ja-JP" sz="1050" b="0" i="0" baseline="0">
              <a:solidFill>
                <a:schemeClr val="dk1"/>
              </a:solidFill>
              <a:effectLst/>
              <a:latin typeface="+mn-lt"/>
              <a:ea typeface="+mn-ea"/>
              <a:cs typeface="+mn-cs"/>
            </a:rPr>
            <a:t>3.9</a:t>
          </a:r>
          <a:r>
            <a:rPr kumimoji="1" lang="ja-JP" altLang="ja-JP" sz="1050" b="0" i="0" baseline="0">
              <a:solidFill>
                <a:schemeClr val="dk1"/>
              </a:solidFill>
              <a:effectLst/>
              <a:latin typeface="+mn-lt"/>
              <a:ea typeface="+mn-ea"/>
              <a:cs typeface="+mn-cs"/>
            </a:rPr>
            <a:t>ポイント低くなっている。</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a:t>
          </a:r>
          <a:r>
            <a:rPr kumimoji="1" lang="en-US" altLang="ja-JP" sz="1050" b="0" i="0" baseline="0">
              <a:solidFill>
                <a:schemeClr val="dk1"/>
              </a:solidFill>
              <a:effectLst/>
              <a:latin typeface="+mn-lt"/>
              <a:ea typeface="+mn-ea"/>
              <a:cs typeface="+mn-cs"/>
            </a:rPr>
            <a:t>H27</a:t>
          </a:r>
          <a:r>
            <a:rPr kumimoji="1" lang="ja-JP" altLang="en-US" sz="1050" b="0" i="0" baseline="0">
              <a:solidFill>
                <a:schemeClr val="dk1"/>
              </a:solidFill>
              <a:effectLst/>
              <a:latin typeface="+mn-lt"/>
              <a:ea typeface="+mn-ea"/>
              <a:cs typeface="+mn-cs"/>
            </a:rPr>
            <a:t>年度に借入を行った臨時財政対策債の元金償還開始等により、前年度比</a:t>
          </a:r>
          <a:r>
            <a:rPr kumimoji="1" lang="en-US" altLang="ja-JP" sz="1050" b="0" i="0" baseline="0">
              <a:solidFill>
                <a:schemeClr val="dk1"/>
              </a:solidFill>
              <a:effectLst/>
              <a:latin typeface="+mn-lt"/>
              <a:ea typeface="+mn-ea"/>
              <a:cs typeface="+mn-cs"/>
            </a:rPr>
            <a:t>0.3%</a:t>
          </a:r>
          <a:r>
            <a:rPr kumimoji="1" lang="ja-JP" altLang="en-US" sz="1050" b="0" i="0" baseline="0">
              <a:solidFill>
                <a:schemeClr val="dk1"/>
              </a:solidFill>
              <a:effectLst/>
              <a:latin typeface="+mn-lt"/>
              <a:ea typeface="+mn-ea"/>
              <a:cs typeface="+mn-cs"/>
            </a:rPr>
            <a:t>増加している。令和元年度はひたち野うしく中学校の新設やクリーンセンターの延命化改修工事等の大規模事業に伴う地方債の発行を行ったため、今後の公債費増加が見込まれる。その一方で繰上償還を実施し、今後の公債費負担の軽減を図っているがさまざまな事業を行う中で</a:t>
          </a:r>
          <a:r>
            <a:rPr kumimoji="1" lang="ja-JP" altLang="ja-JP" sz="1050" b="0" i="0" baseline="0">
              <a:solidFill>
                <a:schemeClr val="dk1"/>
              </a:solidFill>
              <a:effectLst/>
              <a:latin typeface="+mn-lt"/>
              <a:ea typeface="+mn-ea"/>
              <a:cs typeface="+mn-cs"/>
            </a:rPr>
            <a:t>公債費に注視した財政運営が必要となる。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89323</xdr:rowOff>
    </xdr:to>
    <xdr:cxnSp macro="">
      <xdr:nvCxnSpPr>
        <xdr:cNvPr id="379" name="直線コネクタ 378"/>
        <xdr:cNvCxnSpPr/>
      </xdr:nvCxnSpPr>
      <xdr:spPr>
        <a:xfrm>
          <a:off x="16179800" y="67517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65194</xdr:rowOff>
    </xdr:to>
    <xdr:cxnSp macro="">
      <xdr:nvCxnSpPr>
        <xdr:cNvPr id="382" name="直線コネクタ 381"/>
        <xdr:cNvCxnSpPr/>
      </xdr:nvCxnSpPr>
      <xdr:spPr>
        <a:xfrm>
          <a:off x="15290800" y="67517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33020</xdr:rowOff>
    </xdr:from>
    <xdr:to>
      <xdr:col>72</xdr:col>
      <xdr:colOff>203200</xdr:colOff>
      <xdr:row>39</xdr:row>
      <xdr:rowOff>65194</xdr:rowOff>
    </xdr:to>
    <xdr:cxnSp macro="">
      <xdr:nvCxnSpPr>
        <xdr:cNvPr id="385" name="直線コネクタ 384"/>
        <xdr:cNvCxnSpPr/>
      </xdr:nvCxnSpPr>
      <xdr:spPr>
        <a:xfrm>
          <a:off x="14401800" y="67195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33020</xdr:rowOff>
    </xdr:from>
    <xdr:to>
      <xdr:col>68</xdr:col>
      <xdr:colOff>152400</xdr:colOff>
      <xdr:row>39</xdr:row>
      <xdr:rowOff>89323</xdr:rowOff>
    </xdr:to>
    <xdr:cxnSp macro="">
      <xdr:nvCxnSpPr>
        <xdr:cNvPr id="388" name="直線コネクタ 387"/>
        <xdr:cNvCxnSpPr/>
      </xdr:nvCxnSpPr>
      <xdr:spPr>
        <a:xfrm flipV="1">
          <a:off x="13512800" y="67195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38523</xdr:rowOff>
    </xdr:from>
    <xdr:to>
      <xdr:col>81</xdr:col>
      <xdr:colOff>95250</xdr:colOff>
      <xdr:row>39</xdr:row>
      <xdr:rowOff>140123</xdr:rowOff>
    </xdr:to>
    <xdr:sp macro="" textlink="">
      <xdr:nvSpPr>
        <xdr:cNvPr id="398" name="楕円 397"/>
        <xdr:cNvSpPr/>
      </xdr:nvSpPr>
      <xdr:spPr>
        <a:xfrm>
          <a:off x="169672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55050</xdr:rowOff>
    </xdr:from>
    <xdr:ext cx="762000" cy="259045"/>
    <xdr:sp macro="" textlink="">
      <xdr:nvSpPr>
        <xdr:cNvPr id="399" name="公債費負担の状況該当値テキスト"/>
        <xdr:cNvSpPr txBox="1"/>
      </xdr:nvSpPr>
      <xdr:spPr>
        <a:xfrm>
          <a:off x="17106900" y="657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14394</xdr:rowOff>
    </xdr:from>
    <xdr:to>
      <xdr:col>77</xdr:col>
      <xdr:colOff>95250</xdr:colOff>
      <xdr:row>39</xdr:row>
      <xdr:rowOff>115994</xdr:rowOff>
    </xdr:to>
    <xdr:sp macro="" textlink="">
      <xdr:nvSpPr>
        <xdr:cNvPr id="400" name="楕円 399"/>
        <xdr:cNvSpPr/>
      </xdr:nvSpPr>
      <xdr:spPr>
        <a:xfrm>
          <a:off x="16129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126171</xdr:rowOff>
    </xdr:from>
    <xdr:ext cx="736600" cy="259045"/>
    <xdr:sp macro="" textlink="">
      <xdr:nvSpPr>
        <xdr:cNvPr id="401" name="テキスト ボックス 400"/>
        <xdr:cNvSpPr txBox="1"/>
      </xdr:nvSpPr>
      <xdr:spPr>
        <a:xfrm>
          <a:off x="15798800" y="646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2" name="楕円 401"/>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3" name="テキスト ボックス 402"/>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153670</xdr:rowOff>
    </xdr:from>
    <xdr:to>
      <xdr:col>68</xdr:col>
      <xdr:colOff>203200</xdr:colOff>
      <xdr:row>39</xdr:row>
      <xdr:rowOff>83820</xdr:rowOff>
    </xdr:to>
    <xdr:sp macro="" textlink="">
      <xdr:nvSpPr>
        <xdr:cNvPr id="404" name="楕円 403"/>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93997</xdr:rowOff>
    </xdr:from>
    <xdr:ext cx="762000" cy="259045"/>
    <xdr:sp macro="" textlink="">
      <xdr:nvSpPr>
        <xdr:cNvPr id="405" name="テキスト ボックス 404"/>
        <xdr:cNvSpPr txBox="1"/>
      </xdr:nvSpPr>
      <xdr:spPr>
        <a:xfrm>
          <a:off x="14020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38523</xdr:rowOff>
    </xdr:from>
    <xdr:to>
      <xdr:col>64</xdr:col>
      <xdr:colOff>152400</xdr:colOff>
      <xdr:row>39</xdr:row>
      <xdr:rowOff>140123</xdr:rowOff>
    </xdr:to>
    <xdr:sp macro="" textlink="">
      <xdr:nvSpPr>
        <xdr:cNvPr id="406" name="楕円 405"/>
        <xdr:cNvSpPr/>
      </xdr:nvSpPr>
      <xdr:spPr>
        <a:xfrm>
          <a:off x="13462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150300</xdr:rowOff>
    </xdr:from>
    <xdr:ext cx="762000" cy="259045"/>
    <xdr:sp macro="" textlink="">
      <xdr:nvSpPr>
        <xdr:cNvPr id="407" name="テキスト ボックス 406"/>
        <xdr:cNvSpPr txBox="1"/>
      </xdr:nvSpPr>
      <xdr:spPr>
        <a:xfrm>
          <a:off x="13131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年度に続き</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年度も数値なしとなっている。今後、</a:t>
          </a:r>
          <a:r>
            <a:rPr kumimoji="1" lang="ja-JP" altLang="en-US" sz="1100" b="0" i="0" baseline="0">
              <a:solidFill>
                <a:schemeClr val="dk1"/>
              </a:solidFill>
              <a:effectLst/>
              <a:latin typeface="+mn-lt"/>
              <a:ea typeface="+mn-ea"/>
              <a:cs typeface="+mn-cs"/>
            </a:rPr>
            <a:t>保健センターや中央生涯学習センター等の</a:t>
          </a:r>
          <a:r>
            <a:rPr kumimoji="1" lang="ja-JP" altLang="ja-JP" sz="1100" b="0" i="0" baseline="0">
              <a:solidFill>
                <a:schemeClr val="dk1"/>
              </a:solidFill>
              <a:effectLst/>
              <a:latin typeface="+mn-lt"/>
              <a:ea typeface="+mn-ea"/>
              <a:cs typeface="+mn-cs"/>
            </a:rPr>
            <a:t>公共施設老朽化による改修などに伴う地方債発行が見込まれ、地方債残高の増加が見込まれる。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将来世代にただ負担を先送りにするのではなく、未利用地売却などによる基金の残高確保や、財政措置のある事業債の選択など、将来的な財源の確保に努めていく。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近年は業務の継続性や行政サービスの安定化を図るため、年齢構成の是正を念頭においた計画的な職員採用を進めているが、</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名減の</a:t>
          </a:r>
          <a:r>
            <a:rPr kumimoji="1" lang="en-US" altLang="ja-JP" sz="1100" b="0" i="0" baseline="0">
              <a:solidFill>
                <a:schemeClr val="dk1"/>
              </a:solidFill>
              <a:effectLst/>
              <a:latin typeface="+mn-lt"/>
              <a:ea typeface="+mn-ea"/>
              <a:cs typeface="+mn-cs"/>
            </a:rPr>
            <a:t>311</a:t>
          </a:r>
          <a:r>
            <a:rPr kumimoji="1" lang="ja-JP" altLang="ja-JP" sz="1100" b="0" i="0" baseline="0">
              <a:solidFill>
                <a:schemeClr val="dk1"/>
              </a:solidFill>
              <a:effectLst/>
              <a:latin typeface="+mn-lt"/>
              <a:ea typeface="+mn-ea"/>
              <a:cs typeface="+mn-cs"/>
            </a:rPr>
            <a:t>人となり、一般職給の減等により人件費は約</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の減額となった。類似団体平均と同程度の数値で推移している。今後も人件費抑制に取り組む一方で、市民サービスの向上を第一に考え、職員数の適正管理、並びに正職員、非常勤職員のバランスについても考えた、組織づくりに取り組む。</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88900</xdr:rowOff>
    </xdr:to>
    <xdr:cxnSp macro="">
      <xdr:nvCxnSpPr>
        <xdr:cNvPr id="66" name="直線コネクタ 65"/>
        <xdr:cNvCxnSpPr/>
      </xdr:nvCxnSpPr>
      <xdr:spPr>
        <a:xfrm flipV="1">
          <a:off x="3987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127000</xdr:rowOff>
    </xdr:to>
    <xdr:cxnSp macro="">
      <xdr:nvCxnSpPr>
        <xdr:cNvPr id="69" name="直線コネクタ 68"/>
        <xdr:cNvCxnSpPr/>
      </xdr:nvCxnSpPr>
      <xdr:spPr>
        <a:xfrm flipV="1">
          <a:off x="3098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8890</xdr:rowOff>
    </xdr:to>
    <xdr:cxnSp macro="">
      <xdr:nvCxnSpPr>
        <xdr:cNvPr id="72" name="直線コネクタ 71"/>
        <xdr:cNvCxnSpPr/>
      </xdr:nvCxnSpPr>
      <xdr:spPr>
        <a:xfrm flipV="1">
          <a:off x="2209800" y="6299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8890</xdr:rowOff>
    </xdr:to>
    <xdr:cxnSp macro="">
      <xdr:nvCxnSpPr>
        <xdr:cNvPr id="75" name="直線コネクタ 74"/>
        <xdr:cNvCxnSpPr/>
      </xdr:nvCxnSpPr>
      <xdr:spPr>
        <a:xfrm>
          <a:off x="1320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クリーンセンター</a:t>
          </a:r>
          <a:r>
            <a:rPr kumimoji="1" lang="ja-JP" altLang="ja-JP" sz="1100" b="0" i="0" baseline="0">
              <a:solidFill>
                <a:schemeClr val="dk1"/>
              </a:solidFill>
              <a:effectLst/>
              <a:latin typeface="+mn-lt"/>
              <a:ea typeface="+mn-ea"/>
              <a:cs typeface="+mn-cs"/>
            </a:rPr>
            <a:t>を</a:t>
          </a:r>
          <a:r>
            <a:rPr kumimoji="1" lang="ja-JP" altLang="en-US" sz="1100" b="0" i="0" baseline="0">
              <a:solidFill>
                <a:schemeClr val="dk1"/>
              </a:solidFill>
              <a:effectLst/>
              <a:latin typeface="+mn-lt"/>
              <a:ea typeface="+mn-ea"/>
              <a:cs typeface="+mn-cs"/>
            </a:rPr>
            <a:t>市で運営</a:t>
          </a:r>
          <a:r>
            <a:rPr kumimoji="1" lang="ja-JP" altLang="ja-JP" sz="1100" b="0" i="0" baseline="0">
              <a:solidFill>
                <a:schemeClr val="dk1"/>
              </a:solidFill>
              <a:effectLst/>
              <a:latin typeface="+mn-lt"/>
              <a:ea typeface="+mn-ea"/>
              <a:cs typeface="+mn-cs"/>
            </a:rPr>
            <a:t>し、自校式給食を実施している本市では、物件費は平均より高い数値で推移しており、経常収支比率全体を押し上げる形となっている。</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年度については、クリーンセンターの施設点検費や電気料金の減等により、</a:t>
          </a:r>
          <a:r>
            <a:rPr kumimoji="1" lang="en-US" altLang="ja-JP" sz="1100" b="0" i="0" baseline="0">
              <a:solidFill>
                <a:schemeClr val="dk1"/>
              </a:solidFill>
              <a:effectLst/>
              <a:latin typeface="+mn-lt"/>
              <a:ea typeface="+mn-ea"/>
              <a:cs typeface="+mn-cs"/>
            </a:rPr>
            <a:t>0.1</a:t>
          </a:r>
          <a:r>
            <a:rPr kumimoji="1" lang="ja-JP" altLang="en-US" sz="1100" b="0" i="0" baseline="0">
              <a:solidFill>
                <a:schemeClr val="dk1"/>
              </a:solidFill>
              <a:effectLst/>
              <a:latin typeface="+mn-lt"/>
              <a:ea typeface="+mn-ea"/>
              <a:cs typeface="+mn-cs"/>
            </a:rPr>
            <a:t>ポイントの減となった。クリーンセンターをはじめ公共施設の維持管理にあたり、</a:t>
          </a:r>
          <a:r>
            <a:rPr kumimoji="1" lang="ja-JP" altLang="ja-JP" sz="1100" b="0" i="0" baseline="0">
              <a:solidFill>
                <a:schemeClr val="dk1"/>
              </a:solidFill>
              <a:effectLst/>
              <a:latin typeface="+mn-lt"/>
              <a:ea typeface="+mn-ea"/>
              <a:cs typeface="+mn-cs"/>
            </a:rPr>
            <a:t>公共施設総合管理計画に基づく計画的な施設改修などに</a:t>
          </a:r>
          <a:r>
            <a:rPr kumimoji="1" lang="ja-JP" altLang="en-US" sz="1100" b="0" i="0" baseline="0">
              <a:solidFill>
                <a:schemeClr val="dk1"/>
              </a:solidFill>
              <a:effectLst/>
              <a:latin typeface="+mn-lt"/>
              <a:ea typeface="+mn-ea"/>
              <a:cs typeface="+mn-cs"/>
            </a:rPr>
            <a:t>よって</a:t>
          </a:r>
          <a:r>
            <a:rPr kumimoji="1" lang="ja-JP" altLang="ja-JP" sz="1100" b="0" i="0" baseline="0">
              <a:solidFill>
                <a:schemeClr val="dk1"/>
              </a:solidFill>
              <a:effectLst/>
              <a:latin typeface="+mn-lt"/>
              <a:ea typeface="+mn-ea"/>
              <a:cs typeface="+mn-cs"/>
            </a:rPr>
            <a:t>経費を抑えていきたい。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56243</xdr:rowOff>
    </xdr:from>
    <xdr:to>
      <xdr:col>82</xdr:col>
      <xdr:colOff>107950</xdr:colOff>
      <xdr:row>20</xdr:row>
      <xdr:rowOff>67128</xdr:rowOff>
    </xdr:to>
    <xdr:cxnSp macro="">
      <xdr:nvCxnSpPr>
        <xdr:cNvPr id="129" name="直線コネクタ 128"/>
        <xdr:cNvCxnSpPr/>
      </xdr:nvCxnSpPr>
      <xdr:spPr>
        <a:xfrm flipV="1">
          <a:off x="15671800" y="3485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1814</xdr:rowOff>
    </xdr:from>
    <xdr:to>
      <xdr:col>78</xdr:col>
      <xdr:colOff>69850</xdr:colOff>
      <xdr:row>20</xdr:row>
      <xdr:rowOff>67128</xdr:rowOff>
    </xdr:to>
    <xdr:cxnSp macro="">
      <xdr:nvCxnSpPr>
        <xdr:cNvPr id="132" name="直線コネクタ 131"/>
        <xdr:cNvCxnSpPr/>
      </xdr:nvCxnSpPr>
      <xdr:spPr>
        <a:xfrm>
          <a:off x="14782800" y="3430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1814</xdr:rowOff>
    </xdr:from>
    <xdr:to>
      <xdr:col>73</xdr:col>
      <xdr:colOff>180975</xdr:colOff>
      <xdr:row>20</xdr:row>
      <xdr:rowOff>78014</xdr:rowOff>
    </xdr:to>
    <xdr:cxnSp macro="">
      <xdr:nvCxnSpPr>
        <xdr:cNvPr id="135" name="直線コネクタ 134"/>
        <xdr:cNvCxnSpPr/>
      </xdr:nvCxnSpPr>
      <xdr:spPr>
        <a:xfrm flipV="1">
          <a:off x="13893800" y="3430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34472</xdr:rowOff>
    </xdr:from>
    <xdr:to>
      <xdr:col>69</xdr:col>
      <xdr:colOff>92075</xdr:colOff>
      <xdr:row>20</xdr:row>
      <xdr:rowOff>78014</xdr:rowOff>
    </xdr:to>
    <xdr:cxnSp macro="">
      <xdr:nvCxnSpPr>
        <xdr:cNvPr id="138" name="直線コネクタ 137"/>
        <xdr:cNvCxnSpPr/>
      </xdr:nvCxnSpPr>
      <xdr:spPr>
        <a:xfrm>
          <a:off x="13004800" y="3463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5443</xdr:rowOff>
    </xdr:from>
    <xdr:to>
      <xdr:col>82</xdr:col>
      <xdr:colOff>158750</xdr:colOff>
      <xdr:row>20</xdr:row>
      <xdr:rowOff>107043</xdr:rowOff>
    </xdr:to>
    <xdr:sp macro="" textlink="">
      <xdr:nvSpPr>
        <xdr:cNvPr id="148" name="楕円 147"/>
        <xdr:cNvSpPr/>
      </xdr:nvSpPr>
      <xdr:spPr>
        <a:xfrm>
          <a:off x="164592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148970</xdr:rowOff>
    </xdr:from>
    <xdr:ext cx="762000" cy="259045"/>
    <xdr:sp macro="" textlink="">
      <xdr:nvSpPr>
        <xdr:cNvPr id="149" name="物件費該当値テキスト"/>
        <xdr:cNvSpPr txBox="1"/>
      </xdr:nvSpPr>
      <xdr:spPr>
        <a:xfrm>
          <a:off x="16598900" y="340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16328</xdr:rowOff>
    </xdr:from>
    <xdr:to>
      <xdr:col>78</xdr:col>
      <xdr:colOff>120650</xdr:colOff>
      <xdr:row>20</xdr:row>
      <xdr:rowOff>117928</xdr:rowOff>
    </xdr:to>
    <xdr:sp macro="" textlink="">
      <xdr:nvSpPr>
        <xdr:cNvPr id="150" name="楕円 149"/>
        <xdr:cNvSpPr/>
      </xdr:nvSpPr>
      <xdr:spPr>
        <a:xfrm>
          <a:off x="15621000" y="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102705</xdr:rowOff>
    </xdr:from>
    <xdr:ext cx="736600" cy="259045"/>
    <xdr:sp macro="" textlink="">
      <xdr:nvSpPr>
        <xdr:cNvPr id="151" name="テキスト ボックス 150"/>
        <xdr:cNvSpPr txBox="1"/>
      </xdr:nvSpPr>
      <xdr:spPr>
        <a:xfrm>
          <a:off x="15290800" y="353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122464</xdr:rowOff>
    </xdr:from>
    <xdr:to>
      <xdr:col>74</xdr:col>
      <xdr:colOff>31750</xdr:colOff>
      <xdr:row>20</xdr:row>
      <xdr:rowOff>52614</xdr:rowOff>
    </xdr:to>
    <xdr:sp macro="" textlink="">
      <xdr:nvSpPr>
        <xdr:cNvPr id="152" name="楕円 151"/>
        <xdr:cNvSpPr/>
      </xdr:nvSpPr>
      <xdr:spPr>
        <a:xfrm>
          <a:off x="14732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37391</xdr:rowOff>
    </xdr:from>
    <xdr:ext cx="762000" cy="259045"/>
    <xdr:sp macro="" textlink="">
      <xdr:nvSpPr>
        <xdr:cNvPr id="153" name="テキスト ボックス 152"/>
        <xdr:cNvSpPr txBox="1"/>
      </xdr:nvSpPr>
      <xdr:spPr>
        <a:xfrm>
          <a:off x="14401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4" name="楕円 153"/>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5" name="テキスト ボックス 154"/>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6" name="楕円 155"/>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7" name="テキスト ボックス 156"/>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民間保育園運営費負担金や障害者給付費などの増により、近年扶助費は増額傾向にあったが、</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生活扶助費</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ポイント減となっている。また加えて、健康増進策に取り組んできたこと等により、全国平均、類似団体平均と比べて、引き続き低値で推移している。</a:t>
          </a:r>
          <a:endParaRPr lang="ja-JP" altLang="ja-JP" sz="1400">
            <a:effectLst/>
          </a:endParaRPr>
        </a:p>
        <a:p>
          <a:r>
            <a:rPr kumimoji="1" lang="ja-JP" altLang="ja-JP" sz="1100" b="0" i="0" baseline="0">
              <a:solidFill>
                <a:schemeClr val="dk1"/>
              </a:solidFill>
              <a:effectLst/>
              <a:latin typeface="+mn-lt"/>
              <a:ea typeface="+mn-ea"/>
              <a:cs typeface="+mn-cs"/>
            </a:rPr>
            <a:t>　今後も扶助費抑制につながる施策に積極的に取り組んでいきたい</a:t>
          </a:r>
          <a:r>
            <a:rPr kumimoji="1"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153670</xdr:rowOff>
    </xdr:to>
    <xdr:cxnSp macro="">
      <xdr:nvCxnSpPr>
        <xdr:cNvPr id="190" name="直線コネクタ 189"/>
        <xdr:cNvCxnSpPr/>
      </xdr:nvCxnSpPr>
      <xdr:spPr>
        <a:xfrm flipV="1">
          <a:off x="3987800" y="9537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153670</xdr:rowOff>
    </xdr:from>
    <xdr:to>
      <xdr:col>19</xdr:col>
      <xdr:colOff>187325</xdr:colOff>
      <xdr:row>55</xdr:row>
      <xdr:rowOff>168910</xdr:rowOff>
    </xdr:to>
    <xdr:cxnSp macro="">
      <xdr:nvCxnSpPr>
        <xdr:cNvPr id="193" name="直線コネクタ 192"/>
        <xdr:cNvCxnSpPr/>
      </xdr:nvCxnSpPr>
      <xdr:spPr>
        <a:xfrm flipV="1">
          <a:off x="3098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123190</xdr:rowOff>
    </xdr:from>
    <xdr:to>
      <xdr:col>15</xdr:col>
      <xdr:colOff>98425</xdr:colOff>
      <xdr:row>55</xdr:row>
      <xdr:rowOff>168910</xdr:rowOff>
    </xdr:to>
    <xdr:cxnSp macro="">
      <xdr:nvCxnSpPr>
        <xdr:cNvPr id="196" name="直線コネクタ 195"/>
        <xdr:cNvCxnSpPr/>
      </xdr:nvCxnSpPr>
      <xdr:spPr>
        <a:xfrm>
          <a:off x="2209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123190</xdr:rowOff>
    </xdr:to>
    <xdr:cxnSp macro="">
      <xdr:nvCxnSpPr>
        <xdr:cNvPr id="199" name="直線コネクタ 198"/>
        <xdr:cNvCxnSpPr/>
      </xdr:nvCxnSpPr>
      <xdr:spPr>
        <a:xfrm>
          <a:off x="1320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102870</xdr:rowOff>
    </xdr:from>
    <xdr:to>
      <xdr:col>20</xdr:col>
      <xdr:colOff>38100</xdr:colOff>
      <xdr:row>56</xdr:row>
      <xdr:rowOff>33020</xdr:rowOff>
    </xdr:to>
    <xdr:sp macro="" textlink="">
      <xdr:nvSpPr>
        <xdr:cNvPr id="211" name="楕円 210"/>
        <xdr:cNvSpPr/>
      </xdr:nvSpPr>
      <xdr:spPr>
        <a:xfrm>
          <a:off x="3937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43197</xdr:rowOff>
    </xdr:from>
    <xdr:ext cx="736600" cy="259045"/>
    <xdr:sp macro="" textlink="">
      <xdr:nvSpPr>
        <xdr:cNvPr id="212" name="テキスト ボックス 211"/>
        <xdr:cNvSpPr txBox="1"/>
      </xdr:nvSpPr>
      <xdr:spPr>
        <a:xfrm>
          <a:off x="3606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118110</xdr:rowOff>
    </xdr:from>
    <xdr:to>
      <xdr:col>15</xdr:col>
      <xdr:colOff>149225</xdr:colOff>
      <xdr:row>56</xdr:row>
      <xdr:rowOff>48260</xdr:rowOff>
    </xdr:to>
    <xdr:sp macro="" textlink="">
      <xdr:nvSpPr>
        <xdr:cNvPr id="213" name="楕円 212"/>
        <xdr:cNvSpPr/>
      </xdr:nvSpPr>
      <xdr:spPr>
        <a:xfrm>
          <a:off x="3048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58437</xdr:rowOff>
    </xdr:from>
    <xdr:ext cx="762000" cy="259045"/>
    <xdr:sp macro="" textlink="">
      <xdr:nvSpPr>
        <xdr:cNvPr id="214" name="テキスト ボックス 213"/>
        <xdr:cNvSpPr txBox="1"/>
      </xdr:nvSpPr>
      <xdr:spPr>
        <a:xfrm>
          <a:off x="2717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72390</xdr:rowOff>
    </xdr:from>
    <xdr:to>
      <xdr:col>11</xdr:col>
      <xdr:colOff>60325</xdr:colOff>
      <xdr:row>56</xdr:row>
      <xdr:rowOff>2540</xdr:rowOff>
    </xdr:to>
    <xdr:sp macro="" textlink="">
      <xdr:nvSpPr>
        <xdr:cNvPr id="215" name="楕円 214"/>
        <xdr:cNvSpPr/>
      </xdr:nvSpPr>
      <xdr:spPr>
        <a:xfrm>
          <a:off x="2159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12717</xdr:rowOff>
    </xdr:from>
    <xdr:ext cx="762000" cy="259045"/>
    <xdr:sp macro="" textlink="">
      <xdr:nvSpPr>
        <xdr:cNvPr id="216" name="テキスト ボックス 215"/>
        <xdr:cNvSpPr txBox="1"/>
      </xdr:nvSpPr>
      <xdr:spPr>
        <a:xfrm>
          <a:off x="1828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49530</xdr:rowOff>
    </xdr:from>
    <xdr:to>
      <xdr:col>6</xdr:col>
      <xdr:colOff>171450</xdr:colOff>
      <xdr:row>55</xdr:row>
      <xdr:rowOff>151130</xdr:rowOff>
    </xdr:to>
    <xdr:sp macro="" textlink="">
      <xdr:nvSpPr>
        <xdr:cNvPr id="217" name="楕円 216"/>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161307</xdr:rowOff>
    </xdr:from>
    <xdr:ext cx="762000" cy="259045"/>
    <xdr:sp macro="" textlink="">
      <xdr:nvSpPr>
        <xdr:cNvPr id="218" name="テキスト ボックス 217"/>
        <xdr:cNvSpPr txBox="1"/>
      </xdr:nvSpPr>
      <xdr:spPr>
        <a:xfrm>
          <a:off x="939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050" b="0" i="0" baseline="0">
              <a:solidFill>
                <a:schemeClr val="dk1"/>
              </a:solidFill>
              <a:effectLst/>
              <a:latin typeface="+mn-lt"/>
              <a:ea typeface="+mn-ea"/>
              <a:cs typeface="+mn-cs"/>
            </a:rPr>
            <a:t>H30</a:t>
          </a:r>
          <a:r>
            <a:rPr kumimoji="1" lang="ja-JP" altLang="ja-JP" sz="1050" b="0" i="0" baseline="0">
              <a:solidFill>
                <a:schemeClr val="dk1"/>
              </a:solidFill>
              <a:effectLst/>
              <a:latin typeface="+mn-lt"/>
              <a:ea typeface="+mn-ea"/>
              <a:cs typeface="+mn-cs"/>
            </a:rPr>
            <a:t>年度</a:t>
          </a:r>
          <a:r>
            <a:rPr kumimoji="1" lang="ja-JP" altLang="en-US" sz="1050" b="0" i="0" baseline="0">
              <a:solidFill>
                <a:schemeClr val="dk1"/>
              </a:solidFill>
              <a:effectLst/>
              <a:latin typeface="+mn-lt"/>
              <a:ea typeface="+mn-ea"/>
              <a:cs typeface="+mn-cs"/>
            </a:rPr>
            <a:t>は</a:t>
          </a:r>
          <a:r>
            <a:rPr kumimoji="1" lang="ja-JP" altLang="ja-JP" sz="1050" b="0" i="0" baseline="0">
              <a:solidFill>
                <a:schemeClr val="dk1"/>
              </a:solidFill>
              <a:effectLst/>
              <a:latin typeface="+mn-lt"/>
              <a:ea typeface="+mn-ea"/>
              <a:cs typeface="+mn-cs"/>
            </a:rPr>
            <a:t>人口減少</a:t>
          </a:r>
          <a:r>
            <a:rPr kumimoji="1" lang="ja-JP" altLang="en-US" sz="1050" b="0" i="0" baseline="0">
              <a:solidFill>
                <a:schemeClr val="dk1"/>
              </a:solidFill>
              <a:effectLst/>
              <a:latin typeface="+mn-lt"/>
              <a:ea typeface="+mn-ea"/>
              <a:cs typeface="+mn-cs"/>
            </a:rPr>
            <a:t>や加速化する</a:t>
          </a:r>
          <a:r>
            <a:rPr kumimoji="1" lang="ja-JP" altLang="ja-JP" sz="1050" b="0" i="0" baseline="0">
              <a:solidFill>
                <a:schemeClr val="dk1"/>
              </a:solidFill>
              <a:effectLst/>
              <a:latin typeface="+mn-lt"/>
              <a:ea typeface="+mn-ea"/>
              <a:cs typeface="+mn-cs"/>
            </a:rPr>
            <a:t>高齢化</a:t>
          </a:r>
          <a:r>
            <a:rPr kumimoji="1" lang="ja-JP" altLang="en-US" sz="1050" b="0" i="0" baseline="0">
              <a:solidFill>
                <a:schemeClr val="dk1"/>
              </a:solidFill>
              <a:effectLst/>
              <a:latin typeface="+mn-lt"/>
              <a:ea typeface="+mn-ea"/>
              <a:cs typeface="+mn-cs"/>
            </a:rPr>
            <a:t>により、</a:t>
          </a:r>
          <a:r>
            <a:rPr kumimoji="1" lang="ja-JP" altLang="ja-JP" sz="1050" b="0" i="0" baseline="0">
              <a:solidFill>
                <a:schemeClr val="dk1"/>
              </a:solidFill>
              <a:effectLst/>
              <a:latin typeface="+mn-lt"/>
              <a:ea typeface="+mn-ea"/>
              <a:cs typeface="+mn-cs"/>
            </a:rPr>
            <a:t>医療・介護に要する経費の増に</a:t>
          </a:r>
          <a:r>
            <a:rPr kumimoji="1" lang="ja-JP" altLang="en-US" sz="1050" b="0" i="0" baseline="0">
              <a:solidFill>
                <a:schemeClr val="dk1"/>
              </a:solidFill>
              <a:effectLst/>
              <a:latin typeface="+mn-lt"/>
              <a:ea typeface="+mn-ea"/>
              <a:cs typeface="+mn-cs"/>
            </a:rPr>
            <a:t>より</a:t>
          </a:r>
          <a:r>
            <a:rPr kumimoji="1" lang="en-US" altLang="ja-JP" sz="1050" b="0" i="0" baseline="0">
              <a:solidFill>
                <a:schemeClr val="dk1"/>
              </a:solidFill>
              <a:effectLst/>
              <a:latin typeface="+mn-lt"/>
              <a:ea typeface="+mn-ea"/>
              <a:cs typeface="+mn-cs"/>
            </a:rPr>
            <a:t>1.1</a:t>
          </a:r>
          <a:r>
            <a:rPr kumimoji="1" lang="ja-JP" altLang="en-US" sz="1050" b="0" i="0" baseline="0">
              <a:solidFill>
                <a:schemeClr val="dk1"/>
              </a:solidFill>
              <a:effectLst/>
              <a:latin typeface="+mn-lt"/>
              <a:ea typeface="+mn-ea"/>
              <a:cs typeface="+mn-cs"/>
            </a:rPr>
            <a:t>ポイントの増加となったが、</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年度は維持補修費の減に伴い</a:t>
          </a:r>
          <a:r>
            <a:rPr kumimoji="1" lang="en-US" altLang="ja-JP" sz="1050" b="0" i="0" baseline="0">
              <a:solidFill>
                <a:schemeClr val="dk1"/>
              </a:solidFill>
              <a:effectLst/>
              <a:latin typeface="+mn-lt"/>
              <a:ea typeface="+mn-ea"/>
              <a:cs typeface="+mn-cs"/>
            </a:rPr>
            <a:t>0.5</a:t>
          </a:r>
          <a:r>
            <a:rPr kumimoji="1" lang="ja-JP" altLang="en-US" sz="1050" b="0" i="0" baseline="0">
              <a:solidFill>
                <a:schemeClr val="dk1"/>
              </a:solidFill>
              <a:effectLst/>
              <a:latin typeface="+mn-lt"/>
              <a:ea typeface="+mn-ea"/>
              <a:cs typeface="+mn-cs"/>
            </a:rPr>
            <a:t>ポイントの減少となった。各公共施設の維持補修費は増加傾向にあるもののクリーンセンターの長寿命化改修工事に伴い、維持補修費が減となったことで</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a:t>
          </a:r>
          <a:r>
            <a:rPr kumimoji="1" lang="en-US" altLang="ja-JP" sz="1050" b="0" i="0" baseline="0">
              <a:solidFill>
                <a:schemeClr val="dk1"/>
              </a:solidFill>
              <a:effectLst/>
              <a:latin typeface="+mn-lt"/>
              <a:ea typeface="+mn-ea"/>
              <a:cs typeface="+mn-cs"/>
            </a:rPr>
            <a:t>13.1</a:t>
          </a:r>
          <a:r>
            <a:rPr kumimoji="1" lang="ja-JP" altLang="en-US" sz="1050" b="0" i="0" baseline="0">
              <a:solidFill>
                <a:schemeClr val="dk1"/>
              </a:solidFill>
              <a:effectLst/>
              <a:latin typeface="+mn-lt"/>
              <a:ea typeface="+mn-ea"/>
              <a:cs typeface="+mn-cs"/>
            </a:rPr>
            <a:t>ポイントとなった。</a:t>
          </a:r>
          <a:r>
            <a:rPr kumimoji="1" lang="ja-JP" altLang="ja-JP" sz="1050" b="0" i="0" baseline="0">
              <a:solidFill>
                <a:schemeClr val="dk1"/>
              </a:solidFill>
              <a:effectLst/>
              <a:latin typeface="+mn-lt"/>
              <a:ea typeface="+mn-ea"/>
              <a:cs typeface="+mn-cs"/>
            </a:rPr>
            <a:t>引き続き医療費削減につながる健康増進</a:t>
          </a:r>
          <a:r>
            <a:rPr kumimoji="1" lang="ja-JP" altLang="en-US" sz="1050" b="0" i="0" baseline="0">
              <a:solidFill>
                <a:schemeClr val="dk1"/>
              </a:solidFill>
              <a:effectLst/>
              <a:latin typeface="+mn-lt"/>
              <a:ea typeface="+mn-ea"/>
              <a:cs typeface="+mn-cs"/>
            </a:rPr>
            <a:t>の</a:t>
          </a:r>
          <a:r>
            <a:rPr kumimoji="1" lang="ja-JP" altLang="ja-JP" sz="1050" b="0" i="0" baseline="0">
              <a:solidFill>
                <a:schemeClr val="dk1"/>
              </a:solidFill>
              <a:effectLst/>
              <a:latin typeface="+mn-lt"/>
              <a:ea typeface="+mn-ea"/>
              <a:cs typeface="+mn-cs"/>
            </a:rPr>
            <a:t>取り組</a:t>
          </a:r>
          <a:r>
            <a:rPr kumimoji="1" lang="ja-JP" altLang="en-US" sz="1050" b="0" i="0" baseline="0">
              <a:solidFill>
                <a:schemeClr val="dk1"/>
              </a:solidFill>
              <a:effectLst/>
              <a:latin typeface="+mn-lt"/>
              <a:ea typeface="+mn-ea"/>
              <a:cs typeface="+mn-cs"/>
            </a:rPr>
            <a:t>みや公共施設等総合管理計画に基づく計画的な改修を実施することで経費の削減に取り組んでいく</a:t>
          </a:r>
          <a:r>
            <a:rPr kumimoji="1" lang="ja-JP" altLang="ja-JP" sz="1050" b="0" i="0" baseline="0">
              <a:solidFill>
                <a:schemeClr val="dk1"/>
              </a:solidFill>
              <a:effectLst/>
              <a:latin typeface="+mn-lt"/>
              <a:ea typeface="+mn-ea"/>
              <a:cs typeface="+mn-cs"/>
            </a:rPr>
            <a:t>。</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134620</xdr:rowOff>
    </xdr:to>
    <xdr:cxnSp macro="">
      <xdr:nvCxnSpPr>
        <xdr:cNvPr id="251" name="直線コネクタ 250"/>
        <xdr:cNvCxnSpPr/>
      </xdr:nvCxnSpPr>
      <xdr:spPr>
        <a:xfrm flipV="1">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134620</xdr:rowOff>
    </xdr:to>
    <xdr:cxnSp macro="">
      <xdr:nvCxnSpPr>
        <xdr:cNvPr id="254" name="直線コネクタ 253"/>
        <xdr:cNvCxnSpPr/>
      </xdr:nvCxnSpPr>
      <xdr:spPr>
        <a:xfrm>
          <a:off x="14782800" y="965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58420</xdr:rowOff>
    </xdr:to>
    <xdr:cxnSp macro="">
      <xdr:nvCxnSpPr>
        <xdr:cNvPr id="257" name="直線コネクタ 256"/>
        <xdr:cNvCxnSpPr/>
      </xdr:nvCxnSpPr>
      <xdr:spPr>
        <a:xfrm flipV="1">
          <a:off x="13893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66040</xdr:rowOff>
    </xdr:to>
    <xdr:cxnSp macro="">
      <xdr:nvCxnSpPr>
        <xdr:cNvPr id="260" name="直線コネクタ 259"/>
        <xdr:cNvCxnSpPr/>
      </xdr:nvCxnSpPr>
      <xdr:spPr>
        <a:xfrm flipV="1">
          <a:off x="13004800" y="9659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83820</xdr:rowOff>
    </xdr:from>
    <xdr:to>
      <xdr:col>78</xdr:col>
      <xdr:colOff>120650</xdr:colOff>
      <xdr:row>57</xdr:row>
      <xdr:rowOff>13970</xdr:rowOff>
    </xdr:to>
    <xdr:sp macro="" textlink="">
      <xdr:nvSpPr>
        <xdr:cNvPr id="272" name="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8" name="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市民の活動を推進する為には、補助金の支出は必要で、これまでも全国平均、類似団体の平均値と同水準で推移している。</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牛久市・阿見町斎場組合負担金</a:t>
          </a:r>
          <a:r>
            <a:rPr kumimoji="1" lang="ja-JP" altLang="en-US" sz="1100" b="0" i="0" baseline="0">
              <a:solidFill>
                <a:schemeClr val="dk1"/>
              </a:solidFill>
              <a:effectLst/>
              <a:latin typeface="+mn-lt"/>
              <a:ea typeface="+mn-ea"/>
              <a:cs typeface="+mn-cs"/>
            </a:rPr>
            <a:t>や社会福祉協議会補助金</a:t>
          </a:r>
          <a:r>
            <a:rPr kumimoji="1" lang="ja-JP" altLang="ja-JP" sz="1100" b="0" i="0" baseline="0">
              <a:solidFill>
                <a:schemeClr val="dk1"/>
              </a:solidFill>
              <a:effectLst/>
              <a:latin typeface="+mn-lt"/>
              <a:ea typeface="+mn-ea"/>
              <a:cs typeface="+mn-cs"/>
            </a:rPr>
            <a:t>の減等により、</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ポイント低下した。</a:t>
          </a:r>
          <a:endParaRPr lang="ja-JP" altLang="ja-JP" sz="1400">
            <a:effectLst/>
          </a:endParaRPr>
        </a:p>
        <a:p>
          <a:r>
            <a:rPr kumimoji="1" lang="ja-JP" altLang="ja-JP" sz="1100" b="0" i="0" baseline="0">
              <a:solidFill>
                <a:schemeClr val="dk1"/>
              </a:solidFill>
              <a:effectLst/>
              <a:latin typeface="+mn-lt"/>
              <a:ea typeface="+mn-ea"/>
              <a:cs typeface="+mn-cs"/>
            </a:rPr>
            <a:t>　補助費については、その金額が適正か否かを適正に判断し、不必要な支出の抑制に努めていきたい。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149860</xdr:rowOff>
    </xdr:to>
    <xdr:cxnSp macro="">
      <xdr:nvCxnSpPr>
        <xdr:cNvPr id="313" name="直線コネクタ 312"/>
        <xdr:cNvCxnSpPr/>
      </xdr:nvCxnSpPr>
      <xdr:spPr>
        <a:xfrm flipV="1">
          <a:off x="15671800" y="631552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156392</xdr:rowOff>
    </xdr:to>
    <xdr:cxnSp macro="">
      <xdr:nvCxnSpPr>
        <xdr:cNvPr id="316" name="直線コネクタ 315"/>
        <xdr:cNvCxnSpPr/>
      </xdr:nvCxnSpPr>
      <xdr:spPr>
        <a:xfrm flipV="1">
          <a:off x="14782800" y="63220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50256</xdr:rowOff>
    </xdr:to>
    <xdr:cxnSp macro="">
      <xdr:nvCxnSpPr>
        <xdr:cNvPr id="319" name="直線コネクタ 318"/>
        <xdr:cNvCxnSpPr/>
      </xdr:nvCxnSpPr>
      <xdr:spPr>
        <a:xfrm flipV="1">
          <a:off x="13893800" y="632859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50256</xdr:rowOff>
    </xdr:to>
    <xdr:cxnSp macro="">
      <xdr:nvCxnSpPr>
        <xdr:cNvPr id="322" name="直線コネクタ 321"/>
        <xdr:cNvCxnSpPr/>
      </xdr:nvCxnSpPr>
      <xdr:spPr>
        <a:xfrm>
          <a:off x="13004800" y="63416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32" name="楕円 331"/>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109055</xdr:rowOff>
    </xdr:from>
    <xdr:ext cx="762000" cy="259045"/>
    <xdr:sp macro="" textlink="">
      <xdr:nvSpPr>
        <xdr:cNvPr id="333" name="補助費等該当値テキスト"/>
        <xdr:cNvSpPr txBox="1"/>
      </xdr:nvSpPr>
      <xdr:spPr>
        <a:xfrm>
          <a:off x="165989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4" name="楕円 333"/>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5" name="テキスト ボックス 334"/>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6" name="楕円 335"/>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45919</xdr:rowOff>
    </xdr:from>
    <xdr:ext cx="762000" cy="259045"/>
    <xdr:sp macro="" textlink="">
      <xdr:nvSpPr>
        <xdr:cNvPr id="337" name="テキスト ボックス 336"/>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118654</xdr:rowOff>
    </xdr:from>
    <xdr:to>
      <xdr:col>65</xdr:col>
      <xdr:colOff>53975</xdr:colOff>
      <xdr:row>37</xdr:row>
      <xdr:rowOff>48804</xdr:rowOff>
    </xdr:to>
    <xdr:sp macro="" textlink="">
      <xdr:nvSpPr>
        <xdr:cNvPr id="340" name="楕円 339"/>
        <xdr:cNvSpPr/>
      </xdr:nvSpPr>
      <xdr:spPr>
        <a:xfrm>
          <a:off x="12954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33581</xdr:rowOff>
    </xdr:from>
    <xdr:ext cx="762000" cy="259045"/>
    <xdr:sp macro="" textlink="">
      <xdr:nvSpPr>
        <xdr:cNvPr id="341" name="テキスト ボックス 340"/>
        <xdr:cNvSpPr txBox="1"/>
      </xdr:nvSpPr>
      <xdr:spPr>
        <a:xfrm>
          <a:off x="12623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50" b="0" i="0" baseline="0">
              <a:solidFill>
                <a:schemeClr val="dk1"/>
              </a:solidFill>
              <a:effectLst/>
              <a:latin typeface="+mn-lt"/>
              <a:ea typeface="+mn-ea"/>
              <a:cs typeface="+mn-cs"/>
            </a:rPr>
            <a:t>これまで、公債費の残高抑制に取り組んできた結果、全国平均、類似団体平均と比較しても低値で推移している。</a:t>
          </a:r>
          <a:r>
            <a:rPr kumimoji="1" lang="en-US" altLang="ja-JP" sz="1050" b="0" i="0" baseline="0">
              <a:solidFill>
                <a:schemeClr val="dk1"/>
              </a:solidFill>
              <a:effectLst/>
              <a:latin typeface="+mn-lt"/>
              <a:ea typeface="+mn-ea"/>
              <a:cs typeface="+mn-cs"/>
            </a:rPr>
            <a:t>R1</a:t>
          </a:r>
          <a:r>
            <a:rPr kumimoji="1" lang="ja-JP" altLang="en-US" sz="1050" b="0" i="0" baseline="0">
              <a:solidFill>
                <a:schemeClr val="dk1"/>
              </a:solidFill>
              <a:effectLst/>
              <a:latin typeface="+mn-lt"/>
              <a:ea typeface="+mn-ea"/>
              <a:cs typeface="+mn-cs"/>
            </a:rPr>
            <a:t>年度は、過去の高利率での借入に伴う償還が進んだことにより、</a:t>
          </a:r>
          <a:r>
            <a:rPr kumimoji="1" lang="en-US" altLang="ja-JP" sz="1050" b="0" i="0" baseline="0">
              <a:solidFill>
                <a:schemeClr val="dk1"/>
              </a:solidFill>
              <a:effectLst/>
              <a:latin typeface="+mn-lt"/>
              <a:ea typeface="+mn-ea"/>
              <a:cs typeface="+mn-cs"/>
            </a:rPr>
            <a:t>0.1</a:t>
          </a:r>
          <a:r>
            <a:rPr kumimoji="1" lang="ja-JP" altLang="ja-JP" sz="1050" b="0" i="0" baseline="0">
              <a:solidFill>
                <a:schemeClr val="dk1"/>
              </a:solidFill>
              <a:effectLst/>
              <a:latin typeface="+mn-lt"/>
              <a:ea typeface="+mn-ea"/>
              <a:cs typeface="+mn-cs"/>
            </a:rPr>
            <a:t>ポイントの</a:t>
          </a:r>
          <a:r>
            <a:rPr kumimoji="1" lang="ja-JP" altLang="en-US" sz="1050" b="0" i="0" baseline="0">
              <a:solidFill>
                <a:schemeClr val="dk1"/>
              </a:solidFill>
              <a:effectLst/>
              <a:latin typeface="+mn-lt"/>
              <a:ea typeface="+mn-ea"/>
              <a:cs typeface="+mn-cs"/>
            </a:rPr>
            <a:t>減少</a:t>
          </a:r>
          <a:r>
            <a:rPr kumimoji="1" lang="ja-JP" altLang="ja-JP" sz="1050" b="0" i="0" baseline="0">
              <a:solidFill>
                <a:schemeClr val="dk1"/>
              </a:solidFill>
              <a:effectLst/>
              <a:latin typeface="+mn-lt"/>
              <a:ea typeface="+mn-ea"/>
              <a:cs typeface="+mn-cs"/>
            </a:rPr>
            <a:t>となった。</a:t>
          </a:r>
          <a:endParaRPr lang="ja-JP" altLang="ja-JP" sz="1200">
            <a:effectLst/>
          </a:endParaRPr>
        </a:p>
        <a:p>
          <a:pPr eaLnBrk="1" fontAlgn="auto" latinLnBrk="0" hangingPunct="1"/>
          <a:r>
            <a:rPr kumimoji="1" lang="ja-JP" altLang="ja-JP" sz="1050" b="0" i="0" baseline="0">
              <a:solidFill>
                <a:schemeClr val="dk1"/>
              </a:solidFill>
              <a:effectLst/>
              <a:latin typeface="+mn-lt"/>
              <a:ea typeface="+mn-ea"/>
              <a:cs typeface="+mn-cs"/>
            </a:rPr>
            <a:t>　</a:t>
          </a:r>
          <a:r>
            <a:rPr kumimoji="1" lang="ja-JP" altLang="en-US" sz="1050" b="0" i="0" baseline="0">
              <a:solidFill>
                <a:schemeClr val="dk1"/>
              </a:solidFill>
              <a:effectLst/>
              <a:latin typeface="+mn-lt"/>
              <a:ea typeface="+mn-ea"/>
              <a:cs typeface="+mn-cs"/>
            </a:rPr>
            <a:t>今後は公共施設の長寿命化改修など</a:t>
          </a:r>
          <a:r>
            <a:rPr kumimoji="1" lang="ja-JP" altLang="ja-JP" sz="1050" b="0" i="0" baseline="0">
              <a:solidFill>
                <a:schemeClr val="dk1"/>
              </a:solidFill>
              <a:effectLst/>
              <a:latin typeface="+mn-lt"/>
              <a:ea typeface="+mn-ea"/>
              <a:cs typeface="+mn-cs"/>
            </a:rPr>
            <a:t>大型事業が計画されており、それに伴いある程度の公債費の増加も懸念されるが、引き続き公債費残高抑制に努めるとともに、毎年の償還額の平準化にも取り組んでいきたい。</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58420</xdr:rowOff>
    </xdr:to>
    <xdr:cxnSp macro="">
      <xdr:nvCxnSpPr>
        <xdr:cNvPr id="374" name="直線コネクタ 373"/>
        <xdr:cNvCxnSpPr/>
      </xdr:nvCxnSpPr>
      <xdr:spPr>
        <a:xfrm flipV="1">
          <a:off x="3987800" y="13081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58420</xdr:rowOff>
    </xdr:to>
    <xdr:cxnSp macro="">
      <xdr:nvCxnSpPr>
        <xdr:cNvPr id="377" name="直線コネクタ 376"/>
        <xdr:cNvCxnSpPr/>
      </xdr:nvCxnSpPr>
      <xdr:spPr>
        <a:xfrm>
          <a:off x="3098800" y="13058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35561</xdr:rowOff>
    </xdr:to>
    <xdr:cxnSp macro="">
      <xdr:nvCxnSpPr>
        <xdr:cNvPr id="380" name="直線コネクタ 379"/>
        <xdr:cNvCxnSpPr/>
      </xdr:nvCxnSpPr>
      <xdr:spPr>
        <a:xfrm flipV="1">
          <a:off x="2209800" y="1305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35561</xdr:rowOff>
    </xdr:to>
    <xdr:cxnSp macro="">
      <xdr:nvCxnSpPr>
        <xdr:cNvPr id="383" name="直線コネクタ 382"/>
        <xdr:cNvCxnSpPr/>
      </xdr:nvCxnSpPr>
      <xdr:spPr>
        <a:xfrm>
          <a:off x="1320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93" name="楕円 392"/>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94" name="公債費該当値テキスト"/>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5" name="楕円 39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6" name="テキスト ボックス 39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97" name="楕円 396"/>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98" name="テキスト ボックス 397"/>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9" name="楕円 398"/>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400" name="テキスト ボックス 399"/>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401" name="楕円 400"/>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2" name="テキスト ボックス 401"/>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経常収支比率全体で</a:t>
          </a:r>
          <a:r>
            <a:rPr kumimoji="1" lang="en-US" altLang="ja-JP" sz="1100" b="0" i="0" baseline="0">
              <a:solidFill>
                <a:schemeClr val="dk1"/>
              </a:solidFill>
              <a:effectLst/>
              <a:latin typeface="+mn-lt"/>
              <a:ea typeface="+mn-ea"/>
              <a:cs typeface="+mn-cs"/>
            </a:rPr>
            <a:t>H30</a:t>
          </a:r>
          <a:r>
            <a:rPr kumimoji="1" lang="ja-JP" altLang="en-US" sz="1100" b="0" i="0" baseline="0">
              <a:solidFill>
                <a:schemeClr val="dk1"/>
              </a:solidFill>
              <a:effectLst/>
              <a:latin typeface="+mn-lt"/>
              <a:ea typeface="+mn-ea"/>
              <a:cs typeface="+mn-cs"/>
            </a:rPr>
            <a:t>年度と比較し減少したため、</a:t>
          </a:r>
          <a:r>
            <a:rPr kumimoji="1" lang="en-US" altLang="ja-JP" sz="1100" b="0" i="0" baseline="0">
              <a:solidFill>
                <a:schemeClr val="dk1"/>
              </a:solidFill>
              <a:effectLst/>
              <a:latin typeface="+mn-lt"/>
              <a:ea typeface="+mn-ea"/>
              <a:cs typeface="+mn-cs"/>
            </a:rPr>
            <a:t>1.9</a:t>
          </a:r>
          <a:r>
            <a:rPr kumimoji="1" lang="ja-JP" altLang="en-US" sz="1100" b="0" i="0" baseline="0">
              <a:solidFill>
                <a:schemeClr val="dk1"/>
              </a:solidFill>
              <a:effectLst/>
              <a:latin typeface="+mn-lt"/>
              <a:ea typeface="+mn-ea"/>
              <a:cs typeface="+mn-cs"/>
            </a:rPr>
            <a:t>ポイントの減となった。類似団体平均との比較でも</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か年の間で初めて下回る結果となった。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R1</a:t>
          </a:r>
          <a:r>
            <a:rPr kumimoji="1" lang="ja-JP" altLang="en-US" sz="1100" b="0" i="0" baseline="0">
              <a:solidFill>
                <a:schemeClr val="dk1"/>
              </a:solidFill>
              <a:effectLst/>
              <a:latin typeface="+mn-lt"/>
              <a:ea typeface="+mn-ea"/>
              <a:cs typeface="+mn-cs"/>
            </a:rPr>
            <a:t>年度は経常収支比率が減となったものの、</a:t>
          </a:r>
          <a:r>
            <a:rPr kumimoji="1" lang="ja-JP" altLang="ja-JP" sz="1100" b="0" i="0" baseline="0">
              <a:solidFill>
                <a:schemeClr val="dk1"/>
              </a:solidFill>
              <a:effectLst/>
              <a:latin typeface="+mn-lt"/>
              <a:ea typeface="+mn-ea"/>
              <a:cs typeface="+mn-cs"/>
            </a:rPr>
            <a:t>今後、施設の維持補修費</a:t>
          </a:r>
          <a:r>
            <a:rPr kumimoji="1" lang="ja-JP" altLang="en-US" sz="1100" b="0" i="0" baseline="0">
              <a:solidFill>
                <a:schemeClr val="dk1"/>
              </a:solidFill>
              <a:effectLst/>
              <a:latin typeface="+mn-lt"/>
              <a:ea typeface="+mn-ea"/>
              <a:cs typeface="+mn-cs"/>
            </a:rPr>
            <a:t>や大規模改修に伴う公債費、</a:t>
          </a:r>
          <a:r>
            <a:rPr kumimoji="1" lang="ja-JP" altLang="ja-JP" sz="1100" b="0" i="0" baseline="0">
              <a:solidFill>
                <a:schemeClr val="dk1"/>
              </a:solidFill>
              <a:effectLst/>
              <a:latin typeface="+mn-lt"/>
              <a:ea typeface="+mn-ea"/>
              <a:cs typeface="+mn-cs"/>
            </a:rPr>
            <a:t>扶助費の増大等が懸念され</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経常収支比率全体のこれ以上の増は、財政運営に大きな影響を及ぼすものであることから、経常経費全体の圧縮につとめていきたい。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149861</xdr:rowOff>
    </xdr:to>
    <xdr:cxnSp macro="">
      <xdr:nvCxnSpPr>
        <xdr:cNvPr id="433" name="直線コネクタ 432"/>
        <xdr:cNvCxnSpPr/>
      </xdr:nvCxnSpPr>
      <xdr:spPr>
        <a:xfrm flipV="1">
          <a:off x="15671800" y="13440663"/>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149861</xdr:rowOff>
    </xdr:to>
    <xdr:cxnSp macro="">
      <xdr:nvCxnSpPr>
        <xdr:cNvPr id="436" name="直線コネクタ 435"/>
        <xdr:cNvCxnSpPr/>
      </xdr:nvCxnSpPr>
      <xdr:spPr>
        <a:xfrm>
          <a:off x="14782800" y="134818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79</xdr:row>
      <xdr:rowOff>24130</xdr:rowOff>
    </xdr:to>
    <xdr:cxnSp macro="">
      <xdr:nvCxnSpPr>
        <xdr:cNvPr id="439" name="直線コネクタ 438"/>
        <xdr:cNvCxnSpPr/>
      </xdr:nvCxnSpPr>
      <xdr:spPr>
        <a:xfrm flipV="1">
          <a:off x="13893800" y="134818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24130</xdr:rowOff>
    </xdr:to>
    <xdr:cxnSp macro="">
      <xdr:nvCxnSpPr>
        <xdr:cNvPr id="442" name="直線コネクタ 441"/>
        <xdr:cNvCxnSpPr/>
      </xdr:nvCxnSpPr>
      <xdr:spPr>
        <a:xfrm>
          <a:off x="13004800" y="134589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52" name="楕円 451"/>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33290</xdr:rowOff>
    </xdr:from>
    <xdr:ext cx="762000" cy="259045"/>
    <xdr:sp macro="" textlink="">
      <xdr:nvSpPr>
        <xdr:cNvPr id="453"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99061</xdr:rowOff>
    </xdr:from>
    <xdr:to>
      <xdr:col>78</xdr:col>
      <xdr:colOff>120650</xdr:colOff>
      <xdr:row>79</xdr:row>
      <xdr:rowOff>29211</xdr:rowOff>
    </xdr:to>
    <xdr:sp macro="" textlink="">
      <xdr:nvSpPr>
        <xdr:cNvPr id="454" name="楕円 453"/>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13988</xdr:rowOff>
    </xdr:from>
    <xdr:ext cx="736600" cy="259045"/>
    <xdr:sp macro="" textlink="">
      <xdr:nvSpPr>
        <xdr:cNvPr id="455" name="テキスト ボックス 454"/>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56" name="楕円 455"/>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144290</xdr:rowOff>
    </xdr:from>
    <xdr:ext cx="762000" cy="259045"/>
    <xdr:sp macro="" textlink="">
      <xdr:nvSpPr>
        <xdr:cNvPr id="457" name="テキスト ボックス 456"/>
        <xdr:cNvSpPr txBox="1"/>
      </xdr:nvSpPr>
      <xdr:spPr>
        <a:xfrm>
          <a:off x="14401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8" name="楕円 457"/>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9" name="テキスト ボックス 458"/>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60" name="楕円 459"/>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61" name="テキスト ボックス 460"/>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80842</xdr:rowOff>
    </xdr:from>
    <xdr:to>
      <xdr:col>29</xdr:col>
      <xdr:colOff>127000</xdr:colOff>
      <xdr:row>18</xdr:row>
      <xdr:rowOff>81413</xdr:rowOff>
    </xdr:to>
    <xdr:cxnSp macro="">
      <xdr:nvCxnSpPr>
        <xdr:cNvPr id="50" name="直線コネクタ 49"/>
        <xdr:cNvCxnSpPr/>
      </xdr:nvCxnSpPr>
      <xdr:spPr bwMode="auto">
        <a:xfrm flipV="1">
          <a:off x="5003800" y="3214567"/>
          <a:ext cx="647700" cy="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81413</xdr:rowOff>
    </xdr:from>
    <xdr:to>
      <xdr:col>26</xdr:col>
      <xdr:colOff>50800</xdr:colOff>
      <xdr:row>18</xdr:row>
      <xdr:rowOff>82575</xdr:rowOff>
    </xdr:to>
    <xdr:cxnSp macro="">
      <xdr:nvCxnSpPr>
        <xdr:cNvPr id="53" name="直線コネクタ 52"/>
        <xdr:cNvCxnSpPr/>
      </xdr:nvCxnSpPr>
      <xdr:spPr bwMode="auto">
        <a:xfrm flipV="1">
          <a:off x="4305300" y="3215138"/>
          <a:ext cx="698500" cy="1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82575</xdr:rowOff>
    </xdr:from>
    <xdr:to>
      <xdr:col>22</xdr:col>
      <xdr:colOff>114300</xdr:colOff>
      <xdr:row>18</xdr:row>
      <xdr:rowOff>91548</xdr:rowOff>
    </xdr:to>
    <xdr:cxnSp macro="">
      <xdr:nvCxnSpPr>
        <xdr:cNvPr id="56" name="直線コネクタ 55"/>
        <xdr:cNvCxnSpPr/>
      </xdr:nvCxnSpPr>
      <xdr:spPr bwMode="auto">
        <a:xfrm flipV="1">
          <a:off x="3606800" y="3216300"/>
          <a:ext cx="698500" cy="8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91548</xdr:rowOff>
    </xdr:from>
    <xdr:to>
      <xdr:col>18</xdr:col>
      <xdr:colOff>177800</xdr:colOff>
      <xdr:row>18</xdr:row>
      <xdr:rowOff>111303</xdr:rowOff>
    </xdr:to>
    <xdr:cxnSp macro="">
      <xdr:nvCxnSpPr>
        <xdr:cNvPr id="59" name="直線コネクタ 58"/>
        <xdr:cNvCxnSpPr/>
      </xdr:nvCxnSpPr>
      <xdr:spPr bwMode="auto">
        <a:xfrm flipV="1">
          <a:off x="2908300" y="3225273"/>
          <a:ext cx="6985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30042</xdr:rowOff>
    </xdr:from>
    <xdr:to>
      <xdr:col>29</xdr:col>
      <xdr:colOff>177800</xdr:colOff>
      <xdr:row>18</xdr:row>
      <xdr:rowOff>131642</xdr:rowOff>
    </xdr:to>
    <xdr:sp macro="" textlink="">
      <xdr:nvSpPr>
        <xdr:cNvPr id="69" name="楕円 68"/>
        <xdr:cNvSpPr/>
      </xdr:nvSpPr>
      <xdr:spPr bwMode="auto">
        <a:xfrm>
          <a:off x="5600700" y="316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2119</xdr:rowOff>
    </xdr:from>
    <xdr:ext cx="762000" cy="259045"/>
    <xdr:sp macro="" textlink="">
      <xdr:nvSpPr>
        <xdr:cNvPr id="70" name="人口1人当たり決算額の推移該当値テキスト130"/>
        <xdr:cNvSpPr txBox="1"/>
      </xdr:nvSpPr>
      <xdr:spPr>
        <a:xfrm>
          <a:off x="5740400" y="31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30613</xdr:rowOff>
    </xdr:from>
    <xdr:to>
      <xdr:col>26</xdr:col>
      <xdr:colOff>101600</xdr:colOff>
      <xdr:row>18</xdr:row>
      <xdr:rowOff>132214</xdr:rowOff>
    </xdr:to>
    <xdr:sp macro="" textlink="">
      <xdr:nvSpPr>
        <xdr:cNvPr id="71" name="楕円 70"/>
        <xdr:cNvSpPr/>
      </xdr:nvSpPr>
      <xdr:spPr bwMode="auto">
        <a:xfrm>
          <a:off x="4953000" y="316433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116990</xdr:rowOff>
    </xdr:from>
    <xdr:ext cx="736600" cy="259045"/>
    <xdr:sp macro="" textlink="">
      <xdr:nvSpPr>
        <xdr:cNvPr id="72" name="テキスト ボックス 71"/>
        <xdr:cNvSpPr txBox="1"/>
      </xdr:nvSpPr>
      <xdr:spPr>
        <a:xfrm>
          <a:off x="4622800" y="325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31775</xdr:rowOff>
    </xdr:from>
    <xdr:to>
      <xdr:col>22</xdr:col>
      <xdr:colOff>165100</xdr:colOff>
      <xdr:row>18</xdr:row>
      <xdr:rowOff>133376</xdr:rowOff>
    </xdr:to>
    <xdr:sp macro="" textlink="">
      <xdr:nvSpPr>
        <xdr:cNvPr id="73" name="楕円 72"/>
        <xdr:cNvSpPr/>
      </xdr:nvSpPr>
      <xdr:spPr bwMode="auto">
        <a:xfrm>
          <a:off x="4254500" y="31655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118153</xdr:rowOff>
    </xdr:from>
    <xdr:ext cx="762000" cy="259045"/>
    <xdr:sp macro="" textlink="">
      <xdr:nvSpPr>
        <xdr:cNvPr id="74" name="テキスト ボックス 73"/>
        <xdr:cNvSpPr txBox="1"/>
      </xdr:nvSpPr>
      <xdr:spPr>
        <a:xfrm>
          <a:off x="3924300" y="325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40748</xdr:rowOff>
    </xdr:from>
    <xdr:to>
      <xdr:col>19</xdr:col>
      <xdr:colOff>38100</xdr:colOff>
      <xdr:row>18</xdr:row>
      <xdr:rowOff>142348</xdr:rowOff>
    </xdr:to>
    <xdr:sp macro="" textlink="">
      <xdr:nvSpPr>
        <xdr:cNvPr id="75" name="楕円 74"/>
        <xdr:cNvSpPr/>
      </xdr:nvSpPr>
      <xdr:spPr bwMode="auto">
        <a:xfrm>
          <a:off x="3556000" y="317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127125</xdr:rowOff>
    </xdr:from>
    <xdr:ext cx="762000" cy="259045"/>
    <xdr:sp macro="" textlink="">
      <xdr:nvSpPr>
        <xdr:cNvPr id="76" name="テキスト ボックス 75"/>
        <xdr:cNvSpPr txBox="1"/>
      </xdr:nvSpPr>
      <xdr:spPr>
        <a:xfrm>
          <a:off x="3225800" y="326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60503</xdr:rowOff>
    </xdr:from>
    <xdr:to>
      <xdr:col>15</xdr:col>
      <xdr:colOff>101600</xdr:colOff>
      <xdr:row>18</xdr:row>
      <xdr:rowOff>162103</xdr:rowOff>
    </xdr:to>
    <xdr:sp macro="" textlink="">
      <xdr:nvSpPr>
        <xdr:cNvPr id="77" name="楕円 76"/>
        <xdr:cNvSpPr/>
      </xdr:nvSpPr>
      <xdr:spPr bwMode="auto">
        <a:xfrm>
          <a:off x="2857500" y="3194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146880</xdr:rowOff>
    </xdr:from>
    <xdr:ext cx="762000" cy="259045"/>
    <xdr:sp macro="" textlink="">
      <xdr:nvSpPr>
        <xdr:cNvPr id="78" name="テキスト ボックス 77"/>
        <xdr:cNvSpPr txBox="1"/>
      </xdr:nvSpPr>
      <xdr:spPr>
        <a:xfrm>
          <a:off x="2527300" y="328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18839</xdr:rowOff>
    </xdr:from>
    <xdr:to>
      <xdr:col>29</xdr:col>
      <xdr:colOff>127000</xdr:colOff>
      <xdr:row>37</xdr:row>
      <xdr:rowOff>20799</xdr:rowOff>
    </xdr:to>
    <xdr:cxnSp macro="">
      <xdr:nvCxnSpPr>
        <xdr:cNvPr id="113" name="直線コネクタ 112"/>
        <xdr:cNvCxnSpPr/>
      </xdr:nvCxnSpPr>
      <xdr:spPr bwMode="auto">
        <a:xfrm flipV="1">
          <a:off x="5003800" y="7143539"/>
          <a:ext cx="6477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20799</xdr:rowOff>
    </xdr:from>
    <xdr:to>
      <xdr:col>26</xdr:col>
      <xdr:colOff>50800</xdr:colOff>
      <xdr:row>37</xdr:row>
      <xdr:rowOff>51236</xdr:rowOff>
    </xdr:to>
    <xdr:cxnSp macro="">
      <xdr:nvCxnSpPr>
        <xdr:cNvPr id="116" name="直線コネクタ 115"/>
        <xdr:cNvCxnSpPr/>
      </xdr:nvCxnSpPr>
      <xdr:spPr bwMode="auto">
        <a:xfrm flipV="1">
          <a:off x="4305300" y="7145499"/>
          <a:ext cx="698500" cy="3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51236</xdr:rowOff>
    </xdr:from>
    <xdr:to>
      <xdr:col>22</xdr:col>
      <xdr:colOff>114300</xdr:colOff>
      <xdr:row>37</xdr:row>
      <xdr:rowOff>62274</xdr:rowOff>
    </xdr:to>
    <xdr:cxnSp macro="">
      <xdr:nvCxnSpPr>
        <xdr:cNvPr id="119" name="直線コネクタ 118"/>
        <xdr:cNvCxnSpPr/>
      </xdr:nvCxnSpPr>
      <xdr:spPr bwMode="auto">
        <a:xfrm flipV="1">
          <a:off x="3606800" y="7175936"/>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33241</xdr:rowOff>
    </xdr:from>
    <xdr:to>
      <xdr:col>18</xdr:col>
      <xdr:colOff>177800</xdr:colOff>
      <xdr:row>37</xdr:row>
      <xdr:rowOff>62274</xdr:rowOff>
    </xdr:to>
    <xdr:cxnSp macro="">
      <xdr:nvCxnSpPr>
        <xdr:cNvPr id="122" name="直線コネクタ 121"/>
        <xdr:cNvCxnSpPr/>
      </xdr:nvCxnSpPr>
      <xdr:spPr bwMode="auto">
        <a:xfrm>
          <a:off x="2908300" y="7157941"/>
          <a:ext cx="698500" cy="29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139489</xdr:rowOff>
    </xdr:from>
    <xdr:to>
      <xdr:col>29</xdr:col>
      <xdr:colOff>177800</xdr:colOff>
      <xdr:row>37</xdr:row>
      <xdr:rowOff>69639</xdr:rowOff>
    </xdr:to>
    <xdr:sp macro="" textlink="">
      <xdr:nvSpPr>
        <xdr:cNvPr id="132" name="楕円 131"/>
        <xdr:cNvSpPr/>
      </xdr:nvSpPr>
      <xdr:spPr bwMode="auto">
        <a:xfrm>
          <a:off x="56007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111566</xdr:rowOff>
    </xdr:from>
    <xdr:ext cx="762000" cy="259045"/>
    <xdr:sp macro="" textlink="">
      <xdr:nvSpPr>
        <xdr:cNvPr id="133" name="人口1人当たり決算額の推移該当値テキスト445"/>
        <xdr:cNvSpPr txBox="1"/>
      </xdr:nvSpPr>
      <xdr:spPr>
        <a:xfrm>
          <a:off x="57404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141449</xdr:rowOff>
    </xdr:from>
    <xdr:to>
      <xdr:col>26</xdr:col>
      <xdr:colOff>101600</xdr:colOff>
      <xdr:row>37</xdr:row>
      <xdr:rowOff>71599</xdr:rowOff>
    </xdr:to>
    <xdr:sp macro="" textlink="">
      <xdr:nvSpPr>
        <xdr:cNvPr id="134" name="楕円 133"/>
        <xdr:cNvSpPr/>
      </xdr:nvSpPr>
      <xdr:spPr bwMode="auto">
        <a:xfrm>
          <a:off x="4953000" y="709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56376</xdr:rowOff>
    </xdr:from>
    <xdr:ext cx="736600" cy="259045"/>
    <xdr:sp macro="" textlink="">
      <xdr:nvSpPr>
        <xdr:cNvPr id="135" name="テキスト ボックス 134"/>
        <xdr:cNvSpPr txBox="1"/>
      </xdr:nvSpPr>
      <xdr:spPr>
        <a:xfrm>
          <a:off x="4622800" y="718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436</xdr:rowOff>
    </xdr:from>
    <xdr:to>
      <xdr:col>22</xdr:col>
      <xdr:colOff>165100</xdr:colOff>
      <xdr:row>37</xdr:row>
      <xdr:rowOff>102036</xdr:rowOff>
    </xdr:to>
    <xdr:sp macro="" textlink="">
      <xdr:nvSpPr>
        <xdr:cNvPr id="136" name="楕円 135"/>
        <xdr:cNvSpPr/>
      </xdr:nvSpPr>
      <xdr:spPr bwMode="auto">
        <a:xfrm>
          <a:off x="4254500" y="712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86813</xdr:rowOff>
    </xdr:from>
    <xdr:ext cx="762000" cy="259045"/>
    <xdr:sp macro="" textlink="">
      <xdr:nvSpPr>
        <xdr:cNvPr id="137" name="テキスト ボックス 136"/>
        <xdr:cNvSpPr txBox="1"/>
      </xdr:nvSpPr>
      <xdr:spPr>
        <a:xfrm>
          <a:off x="3924300" y="721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11474</xdr:rowOff>
    </xdr:from>
    <xdr:to>
      <xdr:col>19</xdr:col>
      <xdr:colOff>38100</xdr:colOff>
      <xdr:row>37</xdr:row>
      <xdr:rowOff>113074</xdr:rowOff>
    </xdr:to>
    <xdr:sp macro="" textlink="">
      <xdr:nvSpPr>
        <xdr:cNvPr id="138" name="楕円 137"/>
        <xdr:cNvSpPr/>
      </xdr:nvSpPr>
      <xdr:spPr bwMode="auto">
        <a:xfrm>
          <a:off x="3556000" y="7136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97851</xdr:rowOff>
    </xdr:from>
    <xdr:ext cx="762000" cy="259045"/>
    <xdr:sp macro="" textlink="">
      <xdr:nvSpPr>
        <xdr:cNvPr id="139" name="テキスト ボックス 138"/>
        <xdr:cNvSpPr txBox="1"/>
      </xdr:nvSpPr>
      <xdr:spPr>
        <a:xfrm>
          <a:off x="3225800" y="7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153891</xdr:rowOff>
    </xdr:from>
    <xdr:to>
      <xdr:col>15</xdr:col>
      <xdr:colOff>101600</xdr:colOff>
      <xdr:row>37</xdr:row>
      <xdr:rowOff>84041</xdr:rowOff>
    </xdr:to>
    <xdr:sp macro="" textlink="">
      <xdr:nvSpPr>
        <xdr:cNvPr id="140" name="楕円 139"/>
        <xdr:cNvSpPr/>
      </xdr:nvSpPr>
      <xdr:spPr bwMode="auto">
        <a:xfrm>
          <a:off x="2857500" y="7107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68818</xdr:rowOff>
    </xdr:from>
    <xdr:ext cx="762000" cy="259045"/>
    <xdr:sp macro="" textlink="">
      <xdr:nvSpPr>
        <xdr:cNvPr id="141" name="テキスト ボックス 140"/>
        <xdr:cNvSpPr txBox="1"/>
      </xdr:nvSpPr>
      <xdr:spPr>
        <a:xfrm>
          <a:off x="2527300" y="719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37726</xdr:rowOff>
    </xdr:from>
    <xdr:to>
      <xdr:col>24</xdr:col>
      <xdr:colOff>63500</xdr:colOff>
      <xdr:row>38</xdr:row>
      <xdr:rowOff>43935</xdr:rowOff>
    </xdr:to>
    <xdr:cxnSp macro="">
      <xdr:nvCxnSpPr>
        <xdr:cNvPr id="61" name="直線コネクタ 60"/>
        <xdr:cNvCxnSpPr/>
      </xdr:nvCxnSpPr>
      <xdr:spPr>
        <a:xfrm>
          <a:off x="3797300" y="6552826"/>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32715</xdr:rowOff>
    </xdr:from>
    <xdr:to>
      <xdr:col>19</xdr:col>
      <xdr:colOff>177800</xdr:colOff>
      <xdr:row>38</xdr:row>
      <xdr:rowOff>37726</xdr:rowOff>
    </xdr:to>
    <xdr:cxnSp macro="">
      <xdr:nvCxnSpPr>
        <xdr:cNvPr id="64" name="直線コネクタ 63"/>
        <xdr:cNvCxnSpPr/>
      </xdr:nvCxnSpPr>
      <xdr:spPr>
        <a:xfrm>
          <a:off x="2908300" y="6547815"/>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31191</xdr:rowOff>
    </xdr:from>
    <xdr:to>
      <xdr:col>15</xdr:col>
      <xdr:colOff>50800</xdr:colOff>
      <xdr:row>38</xdr:row>
      <xdr:rowOff>32715</xdr:rowOff>
    </xdr:to>
    <xdr:cxnSp macro="">
      <xdr:nvCxnSpPr>
        <xdr:cNvPr id="67" name="直線コネクタ 66"/>
        <xdr:cNvCxnSpPr/>
      </xdr:nvCxnSpPr>
      <xdr:spPr>
        <a:xfrm>
          <a:off x="2019300" y="654629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31191</xdr:rowOff>
    </xdr:from>
    <xdr:to>
      <xdr:col>10</xdr:col>
      <xdr:colOff>114300</xdr:colOff>
      <xdr:row>38</xdr:row>
      <xdr:rowOff>52604</xdr:rowOff>
    </xdr:to>
    <xdr:cxnSp macro="">
      <xdr:nvCxnSpPr>
        <xdr:cNvPr id="70" name="直線コネクタ 69"/>
        <xdr:cNvCxnSpPr/>
      </xdr:nvCxnSpPr>
      <xdr:spPr>
        <a:xfrm flipV="1">
          <a:off x="1130300" y="6546291"/>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164585</xdr:rowOff>
    </xdr:from>
    <xdr:to>
      <xdr:col>24</xdr:col>
      <xdr:colOff>114300</xdr:colOff>
      <xdr:row>38</xdr:row>
      <xdr:rowOff>94735</xdr:rowOff>
    </xdr:to>
    <xdr:sp macro="" textlink="">
      <xdr:nvSpPr>
        <xdr:cNvPr id="80" name="楕円 79"/>
        <xdr:cNvSpPr/>
      </xdr:nvSpPr>
      <xdr:spPr>
        <a:xfrm>
          <a:off x="4584700" y="65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143012</xdr:rowOff>
    </xdr:from>
    <xdr:ext cx="534377" cy="259045"/>
    <xdr:sp macro="" textlink="">
      <xdr:nvSpPr>
        <xdr:cNvPr id="81" name="人件費該当値テキスト"/>
        <xdr:cNvSpPr txBox="1"/>
      </xdr:nvSpPr>
      <xdr:spPr>
        <a:xfrm>
          <a:off x="4686300" y="648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158375</xdr:rowOff>
    </xdr:from>
    <xdr:to>
      <xdr:col>20</xdr:col>
      <xdr:colOff>38100</xdr:colOff>
      <xdr:row>38</xdr:row>
      <xdr:rowOff>88525</xdr:rowOff>
    </xdr:to>
    <xdr:sp macro="" textlink="">
      <xdr:nvSpPr>
        <xdr:cNvPr id="82" name="楕円 81"/>
        <xdr:cNvSpPr/>
      </xdr:nvSpPr>
      <xdr:spPr>
        <a:xfrm>
          <a:off x="3746500" y="65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79653</xdr:rowOff>
    </xdr:from>
    <xdr:ext cx="534377" cy="259045"/>
    <xdr:sp macro="" textlink="">
      <xdr:nvSpPr>
        <xdr:cNvPr id="83" name="テキスト ボックス 82"/>
        <xdr:cNvSpPr txBox="1"/>
      </xdr:nvSpPr>
      <xdr:spPr>
        <a:xfrm>
          <a:off x="3530111" y="65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153365</xdr:rowOff>
    </xdr:from>
    <xdr:to>
      <xdr:col>15</xdr:col>
      <xdr:colOff>101600</xdr:colOff>
      <xdr:row>38</xdr:row>
      <xdr:rowOff>83515</xdr:rowOff>
    </xdr:to>
    <xdr:sp macro="" textlink="">
      <xdr:nvSpPr>
        <xdr:cNvPr id="84" name="楕円 83"/>
        <xdr:cNvSpPr/>
      </xdr:nvSpPr>
      <xdr:spPr>
        <a:xfrm>
          <a:off x="2857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74642</xdr:rowOff>
    </xdr:from>
    <xdr:ext cx="534377" cy="259045"/>
    <xdr:sp macro="" textlink="">
      <xdr:nvSpPr>
        <xdr:cNvPr id="85" name="テキスト ボックス 84"/>
        <xdr:cNvSpPr txBox="1"/>
      </xdr:nvSpPr>
      <xdr:spPr>
        <a:xfrm>
          <a:off x="2641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151841</xdr:rowOff>
    </xdr:from>
    <xdr:to>
      <xdr:col>10</xdr:col>
      <xdr:colOff>165100</xdr:colOff>
      <xdr:row>38</xdr:row>
      <xdr:rowOff>81991</xdr:rowOff>
    </xdr:to>
    <xdr:sp macro="" textlink="">
      <xdr:nvSpPr>
        <xdr:cNvPr id="86" name="楕円 85"/>
        <xdr:cNvSpPr/>
      </xdr:nvSpPr>
      <xdr:spPr>
        <a:xfrm>
          <a:off x="1968500" y="64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73118</xdr:rowOff>
    </xdr:from>
    <xdr:ext cx="534377" cy="259045"/>
    <xdr:sp macro="" textlink="">
      <xdr:nvSpPr>
        <xdr:cNvPr id="87" name="テキスト ボックス 86"/>
        <xdr:cNvSpPr txBox="1"/>
      </xdr:nvSpPr>
      <xdr:spPr>
        <a:xfrm>
          <a:off x="1752111" y="658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1804</xdr:rowOff>
    </xdr:from>
    <xdr:to>
      <xdr:col>6</xdr:col>
      <xdr:colOff>38100</xdr:colOff>
      <xdr:row>38</xdr:row>
      <xdr:rowOff>103404</xdr:rowOff>
    </xdr:to>
    <xdr:sp macro="" textlink="">
      <xdr:nvSpPr>
        <xdr:cNvPr id="88" name="楕円 87"/>
        <xdr:cNvSpPr/>
      </xdr:nvSpPr>
      <xdr:spPr>
        <a:xfrm>
          <a:off x="1079500" y="65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94531</xdr:rowOff>
    </xdr:from>
    <xdr:ext cx="534377" cy="259045"/>
    <xdr:sp macro="" textlink="">
      <xdr:nvSpPr>
        <xdr:cNvPr id="89" name="テキスト ボックス 88"/>
        <xdr:cNvSpPr txBox="1"/>
      </xdr:nvSpPr>
      <xdr:spPr>
        <a:xfrm>
          <a:off x="863111" y="660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7026</xdr:rowOff>
    </xdr:from>
    <xdr:to>
      <xdr:col>24</xdr:col>
      <xdr:colOff>63500</xdr:colOff>
      <xdr:row>55</xdr:row>
      <xdr:rowOff>66348</xdr:rowOff>
    </xdr:to>
    <xdr:cxnSp macro="">
      <xdr:nvCxnSpPr>
        <xdr:cNvPr id="123" name="直線コネクタ 122"/>
        <xdr:cNvCxnSpPr/>
      </xdr:nvCxnSpPr>
      <xdr:spPr>
        <a:xfrm flipV="1">
          <a:off x="3797300" y="9436776"/>
          <a:ext cx="8382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66348</xdr:rowOff>
    </xdr:from>
    <xdr:to>
      <xdr:col>19</xdr:col>
      <xdr:colOff>177800</xdr:colOff>
      <xdr:row>56</xdr:row>
      <xdr:rowOff>30629</xdr:rowOff>
    </xdr:to>
    <xdr:cxnSp macro="">
      <xdr:nvCxnSpPr>
        <xdr:cNvPr id="126" name="直線コネクタ 125"/>
        <xdr:cNvCxnSpPr/>
      </xdr:nvCxnSpPr>
      <xdr:spPr>
        <a:xfrm flipV="1">
          <a:off x="2908300" y="9496098"/>
          <a:ext cx="889000" cy="1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28115</xdr:rowOff>
    </xdr:from>
    <xdr:to>
      <xdr:col>15</xdr:col>
      <xdr:colOff>50800</xdr:colOff>
      <xdr:row>56</xdr:row>
      <xdr:rowOff>30629</xdr:rowOff>
    </xdr:to>
    <xdr:cxnSp macro="">
      <xdr:nvCxnSpPr>
        <xdr:cNvPr id="129" name="直線コネクタ 128"/>
        <xdr:cNvCxnSpPr/>
      </xdr:nvCxnSpPr>
      <xdr:spPr>
        <a:xfrm>
          <a:off x="2019300" y="962931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6112</xdr:rowOff>
    </xdr:from>
    <xdr:to>
      <xdr:col>10</xdr:col>
      <xdr:colOff>114300</xdr:colOff>
      <xdr:row>56</xdr:row>
      <xdr:rowOff>28115</xdr:rowOff>
    </xdr:to>
    <xdr:cxnSp macro="">
      <xdr:nvCxnSpPr>
        <xdr:cNvPr id="132" name="直線コネクタ 131"/>
        <xdr:cNvCxnSpPr/>
      </xdr:nvCxnSpPr>
      <xdr:spPr>
        <a:xfrm>
          <a:off x="1130300" y="9607312"/>
          <a:ext cx="889000" cy="2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127676</xdr:rowOff>
    </xdr:from>
    <xdr:to>
      <xdr:col>24</xdr:col>
      <xdr:colOff>114300</xdr:colOff>
      <xdr:row>55</xdr:row>
      <xdr:rowOff>57826</xdr:rowOff>
    </xdr:to>
    <xdr:sp macro="" textlink="">
      <xdr:nvSpPr>
        <xdr:cNvPr id="142" name="楕円 141"/>
        <xdr:cNvSpPr/>
      </xdr:nvSpPr>
      <xdr:spPr>
        <a:xfrm>
          <a:off x="4584700" y="938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150553</xdr:rowOff>
    </xdr:from>
    <xdr:ext cx="534377" cy="259045"/>
    <xdr:sp macro="" textlink="">
      <xdr:nvSpPr>
        <xdr:cNvPr id="143" name="物件費該当値テキスト"/>
        <xdr:cNvSpPr txBox="1"/>
      </xdr:nvSpPr>
      <xdr:spPr>
        <a:xfrm>
          <a:off x="4686300" y="92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15548</xdr:rowOff>
    </xdr:from>
    <xdr:to>
      <xdr:col>20</xdr:col>
      <xdr:colOff>38100</xdr:colOff>
      <xdr:row>55</xdr:row>
      <xdr:rowOff>117148</xdr:rowOff>
    </xdr:to>
    <xdr:sp macro="" textlink="">
      <xdr:nvSpPr>
        <xdr:cNvPr id="144" name="楕円 143"/>
        <xdr:cNvSpPr/>
      </xdr:nvSpPr>
      <xdr:spPr>
        <a:xfrm>
          <a:off x="3746500" y="94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133675</xdr:rowOff>
    </xdr:from>
    <xdr:ext cx="534377" cy="259045"/>
    <xdr:sp macro="" textlink="">
      <xdr:nvSpPr>
        <xdr:cNvPr id="145" name="テキスト ボックス 144"/>
        <xdr:cNvSpPr txBox="1"/>
      </xdr:nvSpPr>
      <xdr:spPr>
        <a:xfrm>
          <a:off x="3530111" y="92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151279</xdr:rowOff>
    </xdr:from>
    <xdr:to>
      <xdr:col>15</xdr:col>
      <xdr:colOff>101600</xdr:colOff>
      <xdr:row>56</xdr:row>
      <xdr:rowOff>81429</xdr:rowOff>
    </xdr:to>
    <xdr:sp macro="" textlink="">
      <xdr:nvSpPr>
        <xdr:cNvPr id="146" name="楕円 145"/>
        <xdr:cNvSpPr/>
      </xdr:nvSpPr>
      <xdr:spPr>
        <a:xfrm>
          <a:off x="2857500" y="95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97956</xdr:rowOff>
    </xdr:from>
    <xdr:ext cx="534377" cy="259045"/>
    <xdr:sp macro="" textlink="">
      <xdr:nvSpPr>
        <xdr:cNvPr id="147" name="テキスト ボックス 146"/>
        <xdr:cNvSpPr txBox="1"/>
      </xdr:nvSpPr>
      <xdr:spPr>
        <a:xfrm>
          <a:off x="2641111" y="935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148765</xdr:rowOff>
    </xdr:from>
    <xdr:to>
      <xdr:col>10</xdr:col>
      <xdr:colOff>165100</xdr:colOff>
      <xdr:row>56</xdr:row>
      <xdr:rowOff>78915</xdr:rowOff>
    </xdr:to>
    <xdr:sp macro="" textlink="">
      <xdr:nvSpPr>
        <xdr:cNvPr id="148" name="楕円 147"/>
        <xdr:cNvSpPr/>
      </xdr:nvSpPr>
      <xdr:spPr>
        <a:xfrm>
          <a:off x="1968500" y="957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95442</xdr:rowOff>
    </xdr:from>
    <xdr:ext cx="534377" cy="259045"/>
    <xdr:sp macro="" textlink="">
      <xdr:nvSpPr>
        <xdr:cNvPr id="149" name="テキスト ボックス 148"/>
        <xdr:cNvSpPr txBox="1"/>
      </xdr:nvSpPr>
      <xdr:spPr>
        <a:xfrm>
          <a:off x="1752111" y="9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126762</xdr:rowOff>
    </xdr:from>
    <xdr:to>
      <xdr:col>6</xdr:col>
      <xdr:colOff>38100</xdr:colOff>
      <xdr:row>56</xdr:row>
      <xdr:rowOff>56912</xdr:rowOff>
    </xdr:to>
    <xdr:sp macro="" textlink="">
      <xdr:nvSpPr>
        <xdr:cNvPr id="150" name="楕円 149"/>
        <xdr:cNvSpPr/>
      </xdr:nvSpPr>
      <xdr:spPr>
        <a:xfrm>
          <a:off x="1079500" y="95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73439</xdr:rowOff>
    </xdr:from>
    <xdr:ext cx="534377" cy="259045"/>
    <xdr:sp macro="" textlink="">
      <xdr:nvSpPr>
        <xdr:cNvPr id="151" name="テキスト ボックス 150"/>
        <xdr:cNvSpPr txBox="1"/>
      </xdr:nvSpPr>
      <xdr:spPr>
        <a:xfrm>
          <a:off x="863111" y="93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143404</xdr:rowOff>
    </xdr:from>
    <xdr:to>
      <xdr:col>24</xdr:col>
      <xdr:colOff>63500</xdr:colOff>
      <xdr:row>78</xdr:row>
      <xdr:rowOff>6517</xdr:rowOff>
    </xdr:to>
    <xdr:cxnSp macro="">
      <xdr:nvCxnSpPr>
        <xdr:cNvPr id="178" name="直線コネクタ 177"/>
        <xdr:cNvCxnSpPr/>
      </xdr:nvCxnSpPr>
      <xdr:spPr>
        <a:xfrm>
          <a:off x="3797300" y="13345054"/>
          <a:ext cx="838200" cy="3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142078</xdr:rowOff>
    </xdr:from>
    <xdr:to>
      <xdr:col>19</xdr:col>
      <xdr:colOff>177800</xdr:colOff>
      <xdr:row>77</xdr:row>
      <xdr:rowOff>143404</xdr:rowOff>
    </xdr:to>
    <xdr:cxnSp macro="">
      <xdr:nvCxnSpPr>
        <xdr:cNvPr id="181" name="直線コネクタ 180"/>
        <xdr:cNvCxnSpPr/>
      </xdr:nvCxnSpPr>
      <xdr:spPr>
        <a:xfrm>
          <a:off x="2908300" y="13343728"/>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121230</xdr:rowOff>
    </xdr:from>
    <xdr:to>
      <xdr:col>15</xdr:col>
      <xdr:colOff>50800</xdr:colOff>
      <xdr:row>77</xdr:row>
      <xdr:rowOff>142078</xdr:rowOff>
    </xdr:to>
    <xdr:cxnSp macro="">
      <xdr:nvCxnSpPr>
        <xdr:cNvPr id="184" name="直線コネクタ 183"/>
        <xdr:cNvCxnSpPr/>
      </xdr:nvCxnSpPr>
      <xdr:spPr>
        <a:xfrm>
          <a:off x="2019300" y="13322880"/>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121230</xdr:rowOff>
    </xdr:from>
    <xdr:to>
      <xdr:col>10</xdr:col>
      <xdr:colOff>114300</xdr:colOff>
      <xdr:row>77</xdr:row>
      <xdr:rowOff>134762</xdr:rowOff>
    </xdr:to>
    <xdr:cxnSp macro="">
      <xdr:nvCxnSpPr>
        <xdr:cNvPr id="187" name="直線コネクタ 186"/>
        <xdr:cNvCxnSpPr/>
      </xdr:nvCxnSpPr>
      <xdr:spPr>
        <a:xfrm flipV="1">
          <a:off x="1130300" y="13322880"/>
          <a:ext cx="8890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127167</xdr:rowOff>
    </xdr:from>
    <xdr:to>
      <xdr:col>24</xdr:col>
      <xdr:colOff>114300</xdr:colOff>
      <xdr:row>78</xdr:row>
      <xdr:rowOff>57317</xdr:rowOff>
    </xdr:to>
    <xdr:sp macro="" textlink="">
      <xdr:nvSpPr>
        <xdr:cNvPr id="197" name="楕円 196"/>
        <xdr:cNvSpPr/>
      </xdr:nvSpPr>
      <xdr:spPr>
        <a:xfrm>
          <a:off x="4584700" y="133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69658</xdr:rowOff>
    </xdr:from>
    <xdr:ext cx="469744" cy="259045"/>
    <xdr:sp macro="" textlink="">
      <xdr:nvSpPr>
        <xdr:cNvPr id="198" name="維持補修費該当値テキスト"/>
        <xdr:cNvSpPr txBox="1"/>
      </xdr:nvSpPr>
      <xdr:spPr>
        <a:xfrm>
          <a:off x="4686300" y="132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92604</xdr:rowOff>
    </xdr:from>
    <xdr:to>
      <xdr:col>20</xdr:col>
      <xdr:colOff>38100</xdr:colOff>
      <xdr:row>78</xdr:row>
      <xdr:rowOff>22754</xdr:rowOff>
    </xdr:to>
    <xdr:sp macro="" textlink="">
      <xdr:nvSpPr>
        <xdr:cNvPr id="199" name="楕円 198"/>
        <xdr:cNvSpPr/>
      </xdr:nvSpPr>
      <xdr:spPr>
        <a:xfrm>
          <a:off x="3746500" y="132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13881</xdr:rowOff>
    </xdr:from>
    <xdr:ext cx="469744" cy="259045"/>
    <xdr:sp macro="" textlink="">
      <xdr:nvSpPr>
        <xdr:cNvPr id="200" name="テキスト ボックス 199"/>
        <xdr:cNvSpPr txBox="1"/>
      </xdr:nvSpPr>
      <xdr:spPr>
        <a:xfrm>
          <a:off x="3562428" y="133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91278</xdr:rowOff>
    </xdr:from>
    <xdr:to>
      <xdr:col>15</xdr:col>
      <xdr:colOff>101600</xdr:colOff>
      <xdr:row>78</xdr:row>
      <xdr:rowOff>21428</xdr:rowOff>
    </xdr:to>
    <xdr:sp macro="" textlink="">
      <xdr:nvSpPr>
        <xdr:cNvPr id="201" name="楕円 200"/>
        <xdr:cNvSpPr/>
      </xdr:nvSpPr>
      <xdr:spPr>
        <a:xfrm>
          <a:off x="2857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12555</xdr:rowOff>
    </xdr:from>
    <xdr:ext cx="469744" cy="259045"/>
    <xdr:sp macro="" textlink="">
      <xdr:nvSpPr>
        <xdr:cNvPr id="202" name="テキスト ボックス 201"/>
        <xdr:cNvSpPr txBox="1"/>
      </xdr:nvSpPr>
      <xdr:spPr>
        <a:xfrm>
          <a:off x="2673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70430</xdr:rowOff>
    </xdr:from>
    <xdr:to>
      <xdr:col>10</xdr:col>
      <xdr:colOff>165100</xdr:colOff>
      <xdr:row>78</xdr:row>
      <xdr:rowOff>580</xdr:rowOff>
    </xdr:to>
    <xdr:sp macro="" textlink="">
      <xdr:nvSpPr>
        <xdr:cNvPr id="203" name="楕円 202"/>
        <xdr:cNvSpPr/>
      </xdr:nvSpPr>
      <xdr:spPr>
        <a:xfrm>
          <a:off x="1968500" y="1327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17107</xdr:rowOff>
    </xdr:from>
    <xdr:ext cx="469744" cy="259045"/>
    <xdr:sp macro="" textlink="">
      <xdr:nvSpPr>
        <xdr:cNvPr id="204" name="テキスト ボックス 203"/>
        <xdr:cNvSpPr txBox="1"/>
      </xdr:nvSpPr>
      <xdr:spPr>
        <a:xfrm>
          <a:off x="1784428" y="1304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83962</xdr:rowOff>
    </xdr:from>
    <xdr:to>
      <xdr:col>6</xdr:col>
      <xdr:colOff>38100</xdr:colOff>
      <xdr:row>78</xdr:row>
      <xdr:rowOff>14112</xdr:rowOff>
    </xdr:to>
    <xdr:sp macro="" textlink="">
      <xdr:nvSpPr>
        <xdr:cNvPr id="205" name="楕円 204"/>
        <xdr:cNvSpPr/>
      </xdr:nvSpPr>
      <xdr:spPr>
        <a:xfrm>
          <a:off x="1079500" y="1328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30639</xdr:rowOff>
    </xdr:from>
    <xdr:ext cx="469744" cy="259045"/>
    <xdr:sp macro="" textlink="">
      <xdr:nvSpPr>
        <xdr:cNvPr id="206" name="テキスト ボックス 205"/>
        <xdr:cNvSpPr txBox="1"/>
      </xdr:nvSpPr>
      <xdr:spPr>
        <a:xfrm>
          <a:off x="895428" y="1306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159525</xdr:rowOff>
    </xdr:from>
    <xdr:to>
      <xdr:col>24</xdr:col>
      <xdr:colOff>63500</xdr:colOff>
      <xdr:row>98</xdr:row>
      <xdr:rowOff>26276</xdr:rowOff>
    </xdr:to>
    <xdr:cxnSp macro="">
      <xdr:nvCxnSpPr>
        <xdr:cNvPr id="236" name="直線コネクタ 235"/>
        <xdr:cNvCxnSpPr/>
      </xdr:nvCxnSpPr>
      <xdr:spPr>
        <a:xfrm flipV="1">
          <a:off x="3797300" y="16790175"/>
          <a:ext cx="838200" cy="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21692</xdr:rowOff>
    </xdr:from>
    <xdr:to>
      <xdr:col>19</xdr:col>
      <xdr:colOff>177800</xdr:colOff>
      <xdr:row>98</xdr:row>
      <xdr:rowOff>26276</xdr:rowOff>
    </xdr:to>
    <xdr:cxnSp macro="">
      <xdr:nvCxnSpPr>
        <xdr:cNvPr id="239" name="直線コネクタ 238"/>
        <xdr:cNvCxnSpPr/>
      </xdr:nvCxnSpPr>
      <xdr:spPr>
        <a:xfrm>
          <a:off x="2908300" y="1682379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21692</xdr:rowOff>
    </xdr:from>
    <xdr:to>
      <xdr:col>15</xdr:col>
      <xdr:colOff>50800</xdr:colOff>
      <xdr:row>98</xdr:row>
      <xdr:rowOff>76124</xdr:rowOff>
    </xdr:to>
    <xdr:cxnSp macro="">
      <xdr:nvCxnSpPr>
        <xdr:cNvPr id="242" name="直線コネクタ 241"/>
        <xdr:cNvCxnSpPr/>
      </xdr:nvCxnSpPr>
      <xdr:spPr>
        <a:xfrm flipV="1">
          <a:off x="2019300" y="16823792"/>
          <a:ext cx="889000" cy="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76124</xdr:rowOff>
    </xdr:from>
    <xdr:to>
      <xdr:col>10</xdr:col>
      <xdr:colOff>114300</xdr:colOff>
      <xdr:row>98</xdr:row>
      <xdr:rowOff>122289</xdr:rowOff>
    </xdr:to>
    <xdr:cxnSp macro="">
      <xdr:nvCxnSpPr>
        <xdr:cNvPr id="245" name="直線コネクタ 244"/>
        <xdr:cNvCxnSpPr/>
      </xdr:nvCxnSpPr>
      <xdr:spPr>
        <a:xfrm flipV="1">
          <a:off x="1130300" y="16878224"/>
          <a:ext cx="889000" cy="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108725</xdr:rowOff>
    </xdr:from>
    <xdr:to>
      <xdr:col>24</xdr:col>
      <xdr:colOff>114300</xdr:colOff>
      <xdr:row>98</xdr:row>
      <xdr:rowOff>38875</xdr:rowOff>
    </xdr:to>
    <xdr:sp macro="" textlink="">
      <xdr:nvSpPr>
        <xdr:cNvPr id="255" name="楕円 254"/>
        <xdr:cNvSpPr/>
      </xdr:nvSpPr>
      <xdr:spPr>
        <a:xfrm>
          <a:off x="4584700" y="167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87152</xdr:rowOff>
    </xdr:from>
    <xdr:ext cx="534377" cy="259045"/>
    <xdr:sp macro="" textlink="">
      <xdr:nvSpPr>
        <xdr:cNvPr id="256" name="扶助費該当値テキスト"/>
        <xdr:cNvSpPr txBox="1"/>
      </xdr:nvSpPr>
      <xdr:spPr>
        <a:xfrm>
          <a:off x="4686300" y="167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146926</xdr:rowOff>
    </xdr:from>
    <xdr:to>
      <xdr:col>20</xdr:col>
      <xdr:colOff>38100</xdr:colOff>
      <xdr:row>98</xdr:row>
      <xdr:rowOff>77076</xdr:rowOff>
    </xdr:to>
    <xdr:sp macro="" textlink="">
      <xdr:nvSpPr>
        <xdr:cNvPr id="257" name="楕円 256"/>
        <xdr:cNvSpPr/>
      </xdr:nvSpPr>
      <xdr:spPr>
        <a:xfrm>
          <a:off x="3746500" y="16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68203</xdr:rowOff>
    </xdr:from>
    <xdr:ext cx="534377" cy="259045"/>
    <xdr:sp macro="" textlink="">
      <xdr:nvSpPr>
        <xdr:cNvPr id="258" name="テキスト ボックス 257"/>
        <xdr:cNvSpPr txBox="1"/>
      </xdr:nvSpPr>
      <xdr:spPr>
        <a:xfrm>
          <a:off x="3530111" y="168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142342</xdr:rowOff>
    </xdr:from>
    <xdr:to>
      <xdr:col>15</xdr:col>
      <xdr:colOff>101600</xdr:colOff>
      <xdr:row>98</xdr:row>
      <xdr:rowOff>72492</xdr:rowOff>
    </xdr:to>
    <xdr:sp macro="" textlink="">
      <xdr:nvSpPr>
        <xdr:cNvPr id="259" name="楕円 258"/>
        <xdr:cNvSpPr/>
      </xdr:nvSpPr>
      <xdr:spPr>
        <a:xfrm>
          <a:off x="2857500" y="167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63619</xdr:rowOff>
    </xdr:from>
    <xdr:ext cx="534377" cy="259045"/>
    <xdr:sp macro="" textlink="">
      <xdr:nvSpPr>
        <xdr:cNvPr id="260" name="テキスト ボックス 259"/>
        <xdr:cNvSpPr txBox="1"/>
      </xdr:nvSpPr>
      <xdr:spPr>
        <a:xfrm>
          <a:off x="2641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25324</xdr:rowOff>
    </xdr:from>
    <xdr:to>
      <xdr:col>10</xdr:col>
      <xdr:colOff>165100</xdr:colOff>
      <xdr:row>98</xdr:row>
      <xdr:rowOff>126924</xdr:rowOff>
    </xdr:to>
    <xdr:sp macro="" textlink="">
      <xdr:nvSpPr>
        <xdr:cNvPr id="261" name="楕円 260"/>
        <xdr:cNvSpPr/>
      </xdr:nvSpPr>
      <xdr:spPr>
        <a:xfrm>
          <a:off x="1968500" y="168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118051</xdr:rowOff>
    </xdr:from>
    <xdr:ext cx="534377" cy="259045"/>
    <xdr:sp macro="" textlink="">
      <xdr:nvSpPr>
        <xdr:cNvPr id="262" name="テキスト ボックス 261"/>
        <xdr:cNvSpPr txBox="1"/>
      </xdr:nvSpPr>
      <xdr:spPr>
        <a:xfrm>
          <a:off x="1752111" y="169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71489</xdr:rowOff>
    </xdr:from>
    <xdr:to>
      <xdr:col>6</xdr:col>
      <xdr:colOff>38100</xdr:colOff>
      <xdr:row>99</xdr:row>
      <xdr:rowOff>1639</xdr:rowOff>
    </xdr:to>
    <xdr:sp macro="" textlink="">
      <xdr:nvSpPr>
        <xdr:cNvPr id="263" name="楕円 262"/>
        <xdr:cNvSpPr/>
      </xdr:nvSpPr>
      <xdr:spPr>
        <a:xfrm>
          <a:off x="1079500" y="168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164216</xdr:rowOff>
    </xdr:from>
    <xdr:ext cx="534377" cy="259045"/>
    <xdr:sp macro="" textlink="">
      <xdr:nvSpPr>
        <xdr:cNvPr id="264" name="テキスト ボックス 263"/>
        <xdr:cNvSpPr txBox="1"/>
      </xdr:nvSpPr>
      <xdr:spPr>
        <a:xfrm>
          <a:off x="863111" y="169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30200</xdr:rowOff>
    </xdr:from>
    <xdr:to>
      <xdr:col>55</xdr:col>
      <xdr:colOff>0</xdr:colOff>
      <xdr:row>37</xdr:row>
      <xdr:rowOff>90251</xdr:rowOff>
    </xdr:to>
    <xdr:cxnSp macro="">
      <xdr:nvCxnSpPr>
        <xdr:cNvPr id="297" name="直線コネクタ 296"/>
        <xdr:cNvCxnSpPr/>
      </xdr:nvCxnSpPr>
      <xdr:spPr>
        <a:xfrm flipV="1">
          <a:off x="9639300" y="6373850"/>
          <a:ext cx="838200" cy="6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89508</xdr:rowOff>
    </xdr:from>
    <xdr:to>
      <xdr:col>50</xdr:col>
      <xdr:colOff>114300</xdr:colOff>
      <xdr:row>37</xdr:row>
      <xdr:rowOff>90251</xdr:rowOff>
    </xdr:to>
    <xdr:cxnSp macro="">
      <xdr:nvCxnSpPr>
        <xdr:cNvPr id="300" name="直線コネクタ 299"/>
        <xdr:cNvCxnSpPr/>
      </xdr:nvCxnSpPr>
      <xdr:spPr>
        <a:xfrm>
          <a:off x="8750300" y="6433158"/>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58690</xdr:rowOff>
    </xdr:from>
    <xdr:to>
      <xdr:col>45</xdr:col>
      <xdr:colOff>177800</xdr:colOff>
      <xdr:row>37</xdr:row>
      <xdr:rowOff>89508</xdr:rowOff>
    </xdr:to>
    <xdr:cxnSp macro="">
      <xdr:nvCxnSpPr>
        <xdr:cNvPr id="303" name="直線コネクタ 302"/>
        <xdr:cNvCxnSpPr/>
      </xdr:nvCxnSpPr>
      <xdr:spPr>
        <a:xfrm>
          <a:off x="7861300" y="6402340"/>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44931</xdr:rowOff>
    </xdr:from>
    <xdr:to>
      <xdr:col>41</xdr:col>
      <xdr:colOff>50800</xdr:colOff>
      <xdr:row>37</xdr:row>
      <xdr:rowOff>58690</xdr:rowOff>
    </xdr:to>
    <xdr:cxnSp macro="">
      <xdr:nvCxnSpPr>
        <xdr:cNvPr id="306" name="直線コネクタ 305"/>
        <xdr:cNvCxnSpPr/>
      </xdr:nvCxnSpPr>
      <xdr:spPr>
        <a:xfrm>
          <a:off x="6972300" y="6388581"/>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150850</xdr:rowOff>
    </xdr:from>
    <xdr:to>
      <xdr:col>55</xdr:col>
      <xdr:colOff>50800</xdr:colOff>
      <xdr:row>37</xdr:row>
      <xdr:rowOff>81000</xdr:rowOff>
    </xdr:to>
    <xdr:sp macro="" textlink="">
      <xdr:nvSpPr>
        <xdr:cNvPr id="316" name="楕円 315"/>
        <xdr:cNvSpPr/>
      </xdr:nvSpPr>
      <xdr:spPr>
        <a:xfrm>
          <a:off x="10426700" y="63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129277</xdr:rowOff>
    </xdr:from>
    <xdr:ext cx="534377" cy="259045"/>
    <xdr:sp macro="" textlink="">
      <xdr:nvSpPr>
        <xdr:cNvPr id="317" name="補助費等該当値テキスト"/>
        <xdr:cNvSpPr txBox="1"/>
      </xdr:nvSpPr>
      <xdr:spPr>
        <a:xfrm>
          <a:off x="10528300" y="63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39451</xdr:rowOff>
    </xdr:from>
    <xdr:to>
      <xdr:col>50</xdr:col>
      <xdr:colOff>165100</xdr:colOff>
      <xdr:row>37</xdr:row>
      <xdr:rowOff>141051</xdr:rowOff>
    </xdr:to>
    <xdr:sp macro="" textlink="">
      <xdr:nvSpPr>
        <xdr:cNvPr id="318" name="楕円 317"/>
        <xdr:cNvSpPr/>
      </xdr:nvSpPr>
      <xdr:spPr>
        <a:xfrm>
          <a:off x="9588500" y="6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132178</xdr:rowOff>
    </xdr:from>
    <xdr:ext cx="534377" cy="259045"/>
    <xdr:sp macro="" textlink="">
      <xdr:nvSpPr>
        <xdr:cNvPr id="319" name="テキスト ボックス 318"/>
        <xdr:cNvSpPr txBox="1"/>
      </xdr:nvSpPr>
      <xdr:spPr>
        <a:xfrm>
          <a:off x="9372111" y="64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38708</xdr:rowOff>
    </xdr:from>
    <xdr:to>
      <xdr:col>46</xdr:col>
      <xdr:colOff>38100</xdr:colOff>
      <xdr:row>37</xdr:row>
      <xdr:rowOff>140308</xdr:rowOff>
    </xdr:to>
    <xdr:sp macro="" textlink="">
      <xdr:nvSpPr>
        <xdr:cNvPr id="320" name="楕円 319"/>
        <xdr:cNvSpPr/>
      </xdr:nvSpPr>
      <xdr:spPr>
        <a:xfrm>
          <a:off x="8699500" y="63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131435</xdr:rowOff>
    </xdr:from>
    <xdr:ext cx="534377" cy="259045"/>
    <xdr:sp macro="" textlink="">
      <xdr:nvSpPr>
        <xdr:cNvPr id="321" name="テキスト ボックス 320"/>
        <xdr:cNvSpPr txBox="1"/>
      </xdr:nvSpPr>
      <xdr:spPr>
        <a:xfrm>
          <a:off x="8483111" y="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7890</xdr:rowOff>
    </xdr:from>
    <xdr:to>
      <xdr:col>41</xdr:col>
      <xdr:colOff>101600</xdr:colOff>
      <xdr:row>37</xdr:row>
      <xdr:rowOff>109490</xdr:rowOff>
    </xdr:to>
    <xdr:sp macro="" textlink="">
      <xdr:nvSpPr>
        <xdr:cNvPr id="322" name="楕円 321"/>
        <xdr:cNvSpPr/>
      </xdr:nvSpPr>
      <xdr:spPr>
        <a:xfrm>
          <a:off x="7810500" y="63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100617</xdr:rowOff>
    </xdr:from>
    <xdr:ext cx="534377" cy="259045"/>
    <xdr:sp macro="" textlink="">
      <xdr:nvSpPr>
        <xdr:cNvPr id="323" name="テキスト ボックス 322"/>
        <xdr:cNvSpPr txBox="1"/>
      </xdr:nvSpPr>
      <xdr:spPr>
        <a:xfrm>
          <a:off x="7594111" y="64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165581</xdr:rowOff>
    </xdr:from>
    <xdr:to>
      <xdr:col>36</xdr:col>
      <xdr:colOff>165100</xdr:colOff>
      <xdr:row>37</xdr:row>
      <xdr:rowOff>95731</xdr:rowOff>
    </xdr:to>
    <xdr:sp macro="" textlink="">
      <xdr:nvSpPr>
        <xdr:cNvPr id="324" name="楕円 323"/>
        <xdr:cNvSpPr/>
      </xdr:nvSpPr>
      <xdr:spPr>
        <a:xfrm>
          <a:off x="6921500" y="63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86858</xdr:rowOff>
    </xdr:from>
    <xdr:ext cx="534377" cy="259045"/>
    <xdr:sp macro="" textlink="">
      <xdr:nvSpPr>
        <xdr:cNvPr id="325" name="テキスト ボックス 324"/>
        <xdr:cNvSpPr txBox="1"/>
      </xdr:nvSpPr>
      <xdr:spPr>
        <a:xfrm>
          <a:off x="6705111" y="643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83114</xdr:rowOff>
    </xdr:from>
    <xdr:to>
      <xdr:col>55</xdr:col>
      <xdr:colOff>0</xdr:colOff>
      <xdr:row>57</xdr:row>
      <xdr:rowOff>109273</xdr:rowOff>
    </xdr:to>
    <xdr:cxnSp macro="">
      <xdr:nvCxnSpPr>
        <xdr:cNvPr id="354" name="直線コネクタ 353"/>
        <xdr:cNvCxnSpPr/>
      </xdr:nvCxnSpPr>
      <xdr:spPr>
        <a:xfrm flipV="1">
          <a:off x="9639300" y="9684314"/>
          <a:ext cx="8382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69375</xdr:rowOff>
    </xdr:from>
    <xdr:to>
      <xdr:col>50</xdr:col>
      <xdr:colOff>114300</xdr:colOff>
      <xdr:row>57</xdr:row>
      <xdr:rowOff>109273</xdr:rowOff>
    </xdr:to>
    <xdr:cxnSp macro="">
      <xdr:nvCxnSpPr>
        <xdr:cNvPr id="357" name="直線コネクタ 356"/>
        <xdr:cNvCxnSpPr/>
      </xdr:nvCxnSpPr>
      <xdr:spPr>
        <a:xfrm>
          <a:off x="8750300" y="9842025"/>
          <a:ext cx="889000" cy="3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69375</xdr:rowOff>
    </xdr:from>
    <xdr:to>
      <xdr:col>45</xdr:col>
      <xdr:colOff>177800</xdr:colOff>
      <xdr:row>57</xdr:row>
      <xdr:rowOff>148851</xdr:rowOff>
    </xdr:to>
    <xdr:cxnSp macro="">
      <xdr:nvCxnSpPr>
        <xdr:cNvPr id="360" name="直線コネクタ 359"/>
        <xdr:cNvCxnSpPr/>
      </xdr:nvCxnSpPr>
      <xdr:spPr>
        <a:xfrm flipV="1">
          <a:off x="7861300" y="9842025"/>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109076</xdr:rowOff>
    </xdr:from>
    <xdr:to>
      <xdr:col>41</xdr:col>
      <xdr:colOff>50800</xdr:colOff>
      <xdr:row>57</xdr:row>
      <xdr:rowOff>148851</xdr:rowOff>
    </xdr:to>
    <xdr:cxnSp macro="">
      <xdr:nvCxnSpPr>
        <xdr:cNvPr id="363" name="直線コネクタ 362"/>
        <xdr:cNvCxnSpPr/>
      </xdr:nvCxnSpPr>
      <xdr:spPr>
        <a:xfrm>
          <a:off x="6972300" y="9881726"/>
          <a:ext cx="889000" cy="3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32314</xdr:rowOff>
    </xdr:from>
    <xdr:to>
      <xdr:col>55</xdr:col>
      <xdr:colOff>50800</xdr:colOff>
      <xdr:row>56</xdr:row>
      <xdr:rowOff>133914</xdr:rowOff>
    </xdr:to>
    <xdr:sp macro="" textlink="">
      <xdr:nvSpPr>
        <xdr:cNvPr id="373" name="楕円 372"/>
        <xdr:cNvSpPr/>
      </xdr:nvSpPr>
      <xdr:spPr>
        <a:xfrm>
          <a:off x="10426700" y="963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55191</xdr:rowOff>
    </xdr:from>
    <xdr:ext cx="534377" cy="259045"/>
    <xdr:sp macro="" textlink="">
      <xdr:nvSpPr>
        <xdr:cNvPr id="374" name="普通建設事業費該当値テキスト"/>
        <xdr:cNvSpPr txBox="1"/>
      </xdr:nvSpPr>
      <xdr:spPr>
        <a:xfrm>
          <a:off x="10528300" y="948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58473</xdr:rowOff>
    </xdr:from>
    <xdr:to>
      <xdr:col>50</xdr:col>
      <xdr:colOff>165100</xdr:colOff>
      <xdr:row>57</xdr:row>
      <xdr:rowOff>160073</xdr:rowOff>
    </xdr:to>
    <xdr:sp macro="" textlink="">
      <xdr:nvSpPr>
        <xdr:cNvPr id="375" name="楕円 374"/>
        <xdr:cNvSpPr/>
      </xdr:nvSpPr>
      <xdr:spPr>
        <a:xfrm>
          <a:off x="9588500" y="98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151200</xdr:rowOff>
    </xdr:from>
    <xdr:ext cx="534377" cy="259045"/>
    <xdr:sp macro="" textlink="">
      <xdr:nvSpPr>
        <xdr:cNvPr id="376" name="テキスト ボックス 375"/>
        <xdr:cNvSpPr txBox="1"/>
      </xdr:nvSpPr>
      <xdr:spPr>
        <a:xfrm>
          <a:off x="9372111" y="992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18575</xdr:rowOff>
    </xdr:from>
    <xdr:to>
      <xdr:col>46</xdr:col>
      <xdr:colOff>38100</xdr:colOff>
      <xdr:row>57</xdr:row>
      <xdr:rowOff>120175</xdr:rowOff>
    </xdr:to>
    <xdr:sp macro="" textlink="">
      <xdr:nvSpPr>
        <xdr:cNvPr id="377" name="楕円 376"/>
        <xdr:cNvSpPr/>
      </xdr:nvSpPr>
      <xdr:spPr>
        <a:xfrm>
          <a:off x="8699500" y="97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111302</xdr:rowOff>
    </xdr:from>
    <xdr:ext cx="534377" cy="259045"/>
    <xdr:sp macro="" textlink="">
      <xdr:nvSpPr>
        <xdr:cNvPr id="378" name="テキスト ボックス 377"/>
        <xdr:cNvSpPr txBox="1"/>
      </xdr:nvSpPr>
      <xdr:spPr>
        <a:xfrm>
          <a:off x="8483111" y="988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98051</xdr:rowOff>
    </xdr:from>
    <xdr:to>
      <xdr:col>41</xdr:col>
      <xdr:colOff>101600</xdr:colOff>
      <xdr:row>58</xdr:row>
      <xdr:rowOff>28201</xdr:rowOff>
    </xdr:to>
    <xdr:sp macro="" textlink="">
      <xdr:nvSpPr>
        <xdr:cNvPr id="379" name="楕円 378"/>
        <xdr:cNvSpPr/>
      </xdr:nvSpPr>
      <xdr:spPr>
        <a:xfrm>
          <a:off x="7810500" y="98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19328</xdr:rowOff>
    </xdr:from>
    <xdr:ext cx="534377" cy="259045"/>
    <xdr:sp macro="" textlink="">
      <xdr:nvSpPr>
        <xdr:cNvPr id="380" name="テキスト ボックス 379"/>
        <xdr:cNvSpPr txBox="1"/>
      </xdr:nvSpPr>
      <xdr:spPr>
        <a:xfrm>
          <a:off x="7594111"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58276</xdr:rowOff>
    </xdr:from>
    <xdr:to>
      <xdr:col>36</xdr:col>
      <xdr:colOff>165100</xdr:colOff>
      <xdr:row>57</xdr:row>
      <xdr:rowOff>159876</xdr:rowOff>
    </xdr:to>
    <xdr:sp macro="" textlink="">
      <xdr:nvSpPr>
        <xdr:cNvPr id="381" name="楕円 380"/>
        <xdr:cNvSpPr/>
      </xdr:nvSpPr>
      <xdr:spPr>
        <a:xfrm>
          <a:off x="6921500" y="98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151003</xdr:rowOff>
    </xdr:from>
    <xdr:ext cx="534377" cy="259045"/>
    <xdr:sp macro="" textlink="">
      <xdr:nvSpPr>
        <xdr:cNvPr id="382" name="テキスト ボックス 381"/>
        <xdr:cNvSpPr txBox="1"/>
      </xdr:nvSpPr>
      <xdr:spPr>
        <a:xfrm>
          <a:off x="6705111" y="99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133235</xdr:rowOff>
    </xdr:from>
    <xdr:to>
      <xdr:col>55</xdr:col>
      <xdr:colOff>0</xdr:colOff>
      <xdr:row>78</xdr:row>
      <xdr:rowOff>10134</xdr:rowOff>
    </xdr:to>
    <xdr:cxnSp macro="">
      <xdr:nvCxnSpPr>
        <xdr:cNvPr id="411" name="直線コネクタ 410"/>
        <xdr:cNvCxnSpPr/>
      </xdr:nvCxnSpPr>
      <xdr:spPr>
        <a:xfrm flipV="1">
          <a:off x="9639300" y="13163435"/>
          <a:ext cx="838200" cy="2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10134</xdr:rowOff>
    </xdr:from>
    <xdr:to>
      <xdr:col>50</xdr:col>
      <xdr:colOff>114300</xdr:colOff>
      <xdr:row>78</xdr:row>
      <xdr:rowOff>117920</xdr:rowOff>
    </xdr:to>
    <xdr:cxnSp macro="">
      <xdr:nvCxnSpPr>
        <xdr:cNvPr id="414" name="直線コネクタ 413"/>
        <xdr:cNvCxnSpPr/>
      </xdr:nvCxnSpPr>
      <xdr:spPr>
        <a:xfrm flipV="1">
          <a:off x="8750300" y="13383234"/>
          <a:ext cx="889000" cy="10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117920</xdr:rowOff>
    </xdr:from>
    <xdr:to>
      <xdr:col>45</xdr:col>
      <xdr:colOff>177800</xdr:colOff>
      <xdr:row>78</xdr:row>
      <xdr:rowOff>136792</xdr:rowOff>
    </xdr:to>
    <xdr:cxnSp macro="">
      <xdr:nvCxnSpPr>
        <xdr:cNvPr id="417" name="直線コネクタ 416"/>
        <xdr:cNvCxnSpPr/>
      </xdr:nvCxnSpPr>
      <xdr:spPr>
        <a:xfrm flipV="1">
          <a:off x="7861300" y="13491020"/>
          <a:ext cx="889000" cy="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136792</xdr:rowOff>
    </xdr:from>
    <xdr:to>
      <xdr:col>41</xdr:col>
      <xdr:colOff>50800</xdr:colOff>
      <xdr:row>79</xdr:row>
      <xdr:rowOff>44450</xdr:rowOff>
    </xdr:to>
    <xdr:cxnSp macro="">
      <xdr:nvCxnSpPr>
        <xdr:cNvPr id="420" name="直線コネクタ 419"/>
        <xdr:cNvCxnSpPr/>
      </xdr:nvCxnSpPr>
      <xdr:spPr>
        <a:xfrm flipV="1">
          <a:off x="6972300" y="13509892"/>
          <a:ext cx="889000" cy="7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82435</xdr:rowOff>
    </xdr:from>
    <xdr:to>
      <xdr:col>55</xdr:col>
      <xdr:colOff>50800</xdr:colOff>
      <xdr:row>77</xdr:row>
      <xdr:rowOff>12585</xdr:rowOff>
    </xdr:to>
    <xdr:sp macro="" textlink="">
      <xdr:nvSpPr>
        <xdr:cNvPr id="430" name="楕円 429"/>
        <xdr:cNvSpPr/>
      </xdr:nvSpPr>
      <xdr:spPr>
        <a:xfrm>
          <a:off x="10426700" y="131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105313</xdr:rowOff>
    </xdr:from>
    <xdr:ext cx="534377" cy="259045"/>
    <xdr:sp macro="" textlink="">
      <xdr:nvSpPr>
        <xdr:cNvPr id="431" name="普通建設事業費 （ うち新規整備　）該当値テキスト"/>
        <xdr:cNvSpPr txBox="1"/>
      </xdr:nvSpPr>
      <xdr:spPr>
        <a:xfrm>
          <a:off x="10528300" y="1296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130784</xdr:rowOff>
    </xdr:from>
    <xdr:to>
      <xdr:col>50</xdr:col>
      <xdr:colOff>165100</xdr:colOff>
      <xdr:row>78</xdr:row>
      <xdr:rowOff>60934</xdr:rowOff>
    </xdr:to>
    <xdr:sp macro="" textlink="">
      <xdr:nvSpPr>
        <xdr:cNvPr id="432" name="楕円 431"/>
        <xdr:cNvSpPr/>
      </xdr:nvSpPr>
      <xdr:spPr>
        <a:xfrm>
          <a:off x="9588500" y="133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77461</xdr:rowOff>
    </xdr:from>
    <xdr:ext cx="534377" cy="259045"/>
    <xdr:sp macro="" textlink="">
      <xdr:nvSpPr>
        <xdr:cNvPr id="433" name="テキスト ボックス 432"/>
        <xdr:cNvSpPr txBox="1"/>
      </xdr:nvSpPr>
      <xdr:spPr>
        <a:xfrm>
          <a:off x="9372111" y="1310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67120</xdr:rowOff>
    </xdr:from>
    <xdr:to>
      <xdr:col>46</xdr:col>
      <xdr:colOff>38100</xdr:colOff>
      <xdr:row>78</xdr:row>
      <xdr:rowOff>168720</xdr:rowOff>
    </xdr:to>
    <xdr:sp macro="" textlink="">
      <xdr:nvSpPr>
        <xdr:cNvPr id="434" name="楕円 433"/>
        <xdr:cNvSpPr/>
      </xdr:nvSpPr>
      <xdr:spPr>
        <a:xfrm>
          <a:off x="8699500" y="134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159847</xdr:rowOff>
    </xdr:from>
    <xdr:ext cx="469744" cy="259045"/>
    <xdr:sp macro="" textlink="">
      <xdr:nvSpPr>
        <xdr:cNvPr id="435" name="テキスト ボックス 434"/>
        <xdr:cNvSpPr txBox="1"/>
      </xdr:nvSpPr>
      <xdr:spPr>
        <a:xfrm>
          <a:off x="8515428" y="1353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85992</xdr:rowOff>
    </xdr:from>
    <xdr:to>
      <xdr:col>41</xdr:col>
      <xdr:colOff>101600</xdr:colOff>
      <xdr:row>79</xdr:row>
      <xdr:rowOff>16142</xdr:rowOff>
    </xdr:to>
    <xdr:sp macro="" textlink="">
      <xdr:nvSpPr>
        <xdr:cNvPr id="436" name="楕円 435"/>
        <xdr:cNvSpPr/>
      </xdr:nvSpPr>
      <xdr:spPr>
        <a:xfrm>
          <a:off x="781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7269</xdr:rowOff>
    </xdr:from>
    <xdr:ext cx="469744" cy="259045"/>
    <xdr:sp macro="" textlink="">
      <xdr:nvSpPr>
        <xdr:cNvPr id="437" name="テキスト ボックス 436"/>
        <xdr:cNvSpPr txBox="1"/>
      </xdr:nvSpPr>
      <xdr:spPr>
        <a:xfrm>
          <a:off x="7626428" y="135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8" name="楕円 43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9" name="テキスト ボックス 43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15399</xdr:rowOff>
    </xdr:from>
    <xdr:to>
      <xdr:col>55</xdr:col>
      <xdr:colOff>0</xdr:colOff>
      <xdr:row>97</xdr:row>
      <xdr:rowOff>90208</xdr:rowOff>
    </xdr:to>
    <xdr:cxnSp macro="">
      <xdr:nvCxnSpPr>
        <xdr:cNvPr id="468" name="直線コネクタ 467"/>
        <xdr:cNvCxnSpPr/>
      </xdr:nvCxnSpPr>
      <xdr:spPr>
        <a:xfrm flipV="1">
          <a:off x="9639300" y="16646049"/>
          <a:ext cx="8382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30735</xdr:rowOff>
    </xdr:from>
    <xdr:to>
      <xdr:col>50</xdr:col>
      <xdr:colOff>114300</xdr:colOff>
      <xdr:row>97</xdr:row>
      <xdr:rowOff>90208</xdr:rowOff>
    </xdr:to>
    <xdr:cxnSp macro="">
      <xdr:nvCxnSpPr>
        <xdr:cNvPr id="471" name="直線コネクタ 470"/>
        <xdr:cNvCxnSpPr/>
      </xdr:nvCxnSpPr>
      <xdr:spPr>
        <a:xfrm>
          <a:off x="8750300" y="16489935"/>
          <a:ext cx="889000" cy="2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30735</xdr:rowOff>
    </xdr:from>
    <xdr:to>
      <xdr:col>45</xdr:col>
      <xdr:colOff>177800</xdr:colOff>
      <xdr:row>97</xdr:row>
      <xdr:rowOff>124803</xdr:rowOff>
    </xdr:to>
    <xdr:cxnSp macro="">
      <xdr:nvCxnSpPr>
        <xdr:cNvPr id="474" name="直線コネクタ 473"/>
        <xdr:cNvCxnSpPr/>
      </xdr:nvCxnSpPr>
      <xdr:spPr>
        <a:xfrm flipV="1">
          <a:off x="7861300" y="16489935"/>
          <a:ext cx="889000" cy="26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52966</xdr:rowOff>
    </xdr:from>
    <xdr:to>
      <xdr:col>41</xdr:col>
      <xdr:colOff>50800</xdr:colOff>
      <xdr:row>97</xdr:row>
      <xdr:rowOff>124803</xdr:rowOff>
    </xdr:to>
    <xdr:cxnSp macro="">
      <xdr:nvCxnSpPr>
        <xdr:cNvPr id="477" name="直線コネクタ 476"/>
        <xdr:cNvCxnSpPr/>
      </xdr:nvCxnSpPr>
      <xdr:spPr>
        <a:xfrm>
          <a:off x="6972300" y="16340716"/>
          <a:ext cx="889000" cy="4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136049</xdr:rowOff>
    </xdr:from>
    <xdr:to>
      <xdr:col>55</xdr:col>
      <xdr:colOff>50800</xdr:colOff>
      <xdr:row>97</xdr:row>
      <xdr:rowOff>66199</xdr:rowOff>
    </xdr:to>
    <xdr:sp macro="" textlink="">
      <xdr:nvSpPr>
        <xdr:cNvPr id="487" name="楕円 486"/>
        <xdr:cNvSpPr/>
      </xdr:nvSpPr>
      <xdr:spPr>
        <a:xfrm>
          <a:off x="10426700" y="165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114476</xdr:rowOff>
    </xdr:from>
    <xdr:ext cx="534377" cy="259045"/>
    <xdr:sp macro="" textlink="">
      <xdr:nvSpPr>
        <xdr:cNvPr id="488" name="普通建設事業費 （ うち更新整備　）該当値テキスト"/>
        <xdr:cNvSpPr txBox="1"/>
      </xdr:nvSpPr>
      <xdr:spPr>
        <a:xfrm>
          <a:off x="10528300" y="165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39408</xdr:rowOff>
    </xdr:from>
    <xdr:to>
      <xdr:col>50</xdr:col>
      <xdr:colOff>165100</xdr:colOff>
      <xdr:row>97</xdr:row>
      <xdr:rowOff>141008</xdr:rowOff>
    </xdr:to>
    <xdr:sp macro="" textlink="">
      <xdr:nvSpPr>
        <xdr:cNvPr id="489" name="楕円 488"/>
        <xdr:cNvSpPr/>
      </xdr:nvSpPr>
      <xdr:spPr>
        <a:xfrm>
          <a:off x="9588500" y="1667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132135</xdr:rowOff>
    </xdr:from>
    <xdr:ext cx="534377" cy="259045"/>
    <xdr:sp macro="" textlink="">
      <xdr:nvSpPr>
        <xdr:cNvPr id="490" name="テキスト ボックス 489"/>
        <xdr:cNvSpPr txBox="1"/>
      </xdr:nvSpPr>
      <xdr:spPr>
        <a:xfrm>
          <a:off x="9372111" y="1676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151385</xdr:rowOff>
    </xdr:from>
    <xdr:to>
      <xdr:col>46</xdr:col>
      <xdr:colOff>38100</xdr:colOff>
      <xdr:row>96</xdr:row>
      <xdr:rowOff>81535</xdr:rowOff>
    </xdr:to>
    <xdr:sp macro="" textlink="">
      <xdr:nvSpPr>
        <xdr:cNvPr id="491" name="楕円 490"/>
        <xdr:cNvSpPr/>
      </xdr:nvSpPr>
      <xdr:spPr>
        <a:xfrm>
          <a:off x="8699500" y="1643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98062</xdr:rowOff>
    </xdr:from>
    <xdr:ext cx="534377" cy="259045"/>
    <xdr:sp macro="" textlink="">
      <xdr:nvSpPr>
        <xdr:cNvPr id="492" name="テキスト ボックス 491"/>
        <xdr:cNvSpPr txBox="1"/>
      </xdr:nvSpPr>
      <xdr:spPr>
        <a:xfrm>
          <a:off x="8483111" y="162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74003</xdr:rowOff>
    </xdr:from>
    <xdr:to>
      <xdr:col>41</xdr:col>
      <xdr:colOff>101600</xdr:colOff>
      <xdr:row>98</xdr:row>
      <xdr:rowOff>4153</xdr:rowOff>
    </xdr:to>
    <xdr:sp macro="" textlink="">
      <xdr:nvSpPr>
        <xdr:cNvPr id="493" name="楕円 492"/>
        <xdr:cNvSpPr/>
      </xdr:nvSpPr>
      <xdr:spPr>
        <a:xfrm>
          <a:off x="7810500" y="167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166730</xdr:rowOff>
    </xdr:from>
    <xdr:ext cx="534377" cy="259045"/>
    <xdr:sp macro="" textlink="">
      <xdr:nvSpPr>
        <xdr:cNvPr id="494" name="テキスト ボックス 493"/>
        <xdr:cNvSpPr txBox="1"/>
      </xdr:nvSpPr>
      <xdr:spPr>
        <a:xfrm>
          <a:off x="7594111" y="167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2166</xdr:rowOff>
    </xdr:from>
    <xdr:to>
      <xdr:col>36</xdr:col>
      <xdr:colOff>165100</xdr:colOff>
      <xdr:row>95</xdr:row>
      <xdr:rowOff>103766</xdr:rowOff>
    </xdr:to>
    <xdr:sp macro="" textlink="">
      <xdr:nvSpPr>
        <xdr:cNvPr id="495" name="楕円 494"/>
        <xdr:cNvSpPr/>
      </xdr:nvSpPr>
      <xdr:spPr>
        <a:xfrm>
          <a:off x="6921500" y="162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120293</xdr:rowOff>
    </xdr:from>
    <xdr:ext cx="534377" cy="259045"/>
    <xdr:sp macro="" textlink="">
      <xdr:nvSpPr>
        <xdr:cNvPr id="496" name="テキスト ボックス 495"/>
        <xdr:cNvSpPr txBox="1"/>
      </xdr:nvSpPr>
      <xdr:spPr>
        <a:xfrm>
          <a:off x="6705111" y="160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37668</xdr:rowOff>
    </xdr:from>
    <xdr:to>
      <xdr:col>85</xdr:col>
      <xdr:colOff>127000</xdr:colOff>
      <xdr:row>39</xdr:row>
      <xdr:rowOff>44450</xdr:rowOff>
    </xdr:to>
    <xdr:cxnSp macro="">
      <xdr:nvCxnSpPr>
        <xdr:cNvPr id="525" name="直線コネクタ 524"/>
        <xdr:cNvCxnSpPr/>
      </xdr:nvCxnSpPr>
      <xdr:spPr>
        <a:xfrm flipV="1">
          <a:off x="15481300" y="6724218"/>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43917</xdr:rowOff>
    </xdr:from>
    <xdr:to>
      <xdr:col>81</xdr:col>
      <xdr:colOff>50800</xdr:colOff>
      <xdr:row>39</xdr:row>
      <xdr:rowOff>44450</xdr:rowOff>
    </xdr:to>
    <xdr:cxnSp macro="">
      <xdr:nvCxnSpPr>
        <xdr:cNvPr id="528" name="直線コネクタ 527"/>
        <xdr:cNvCxnSpPr/>
      </xdr:nvCxnSpPr>
      <xdr:spPr>
        <a:xfrm>
          <a:off x="1459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43917</xdr:rowOff>
    </xdr:from>
    <xdr:to>
      <xdr:col>76</xdr:col>
      <xdr:colOff>114300</xdr:colOff>
      <xdr:row>39</xdr:row>
      <xdr:rowOff>44450</xdr:rowOff>
    </xdr:to>
    <xdr:cxnSp macro="">
      <xdr:nvCxnSpPr>
        <xdr:cNvPr id="531" name="直線コネクタ 530"/>
        <xdr:cNvCxnSpPr/>
      </xdr:nvCxnSpPr>
      <xdr:spPr>
        <a:xfrm flipV="1">
          <a:off x="13703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158318</xdr:rowOff>
    </xdr:from>
    <xdr:to>
      <xdr:col>85</xdr:col>
      <xdr:colOff>177800</xdr:colOff>
      <xdr:row>39</xdr:row>
      <xdr:rowOff>88468</xdr:rowOff>
    </xdr:to>
    <xdr:sp macro="" textlink="">
      <xdr:nvSpPr>
        <xdr:cNvPr id="544" name="楕円 543"/>
        <xdr:cNvSpPr/>
      </xdr:nvSpPr>
      <xdr:spPr>
        <a:xfrm>
          <a:off x="16268700" y="66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73245</xdr:rowOff>
    </xdr:from>
    <xdr:ext cx="313932" cy="259045"/>
    <xdr:sp macro="" textlink="">
      <xdr:nvSpPr>
        <xdr:cNvPr id="545" name="災害復旧事業費該当値テキスト"/>
        <xdr:cNvSpPr txBox="1"/>
      </xdr:nvSpPr>
      <xdr:spPr>
        <a:xfrm>
          <a:off x="16370300" y="65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164567</xdr:rowOff>
    </xdr:from>
    <xdr:to>
      <xdr:col>76</xdr:col>
      <xdr:colOff>165100</xdr:colOff>
      <xdr:row>39</xdr:row>
      <xdr:rowOff>94717</xdr:rowOff>
    </xdr:to>
    <xdr:sp macro="" textlink="">
      <xdr:nvSpPr>
        <xdr:cNvPr id="548" name="楕円 547"/>
        <xdr:cNvSpPr/>
      </xdr:nvSpPr>
      <xdr:spPr>
        <a:xfrm>
          <a:off x="14541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85844</xdr:rowOff>
    </xdr:from>
    <xdr:ext cx="249299" cy="259045"/>
    <xdr:sp macro="" textlink="">
      <xdr:nvSpPr>
        <xdr:cNvPr id="549" name="テキスト ボックス 548"/>
        <xdr:cNvSpPr txBox="1"/>
      </xdr:nvSpPr>
      <xdr:spPr>
        <a:xfrm>
          <a:off x="14467650" y="67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38100</xdr:rowOff>
    </xdr:from>
    <xdr:to>
      <xdr:col>85</xdr:col>
      <xdr:colOff>127000</xdr:colOff>
      <xdr:row>77</xdr:row>
      <xdr:rowOff>81750</xdr:rowOff>
    </xdr:to>
    <xdr:cxnSp macro="">
      <xdr:nvCxnSpPr>
        <xdr:cNvPr id="631" name="直線コネクタ 630"/>
        <xdr:cNvCxnSpPr/>
      </xdr:nvCxnSpPr>
      <xdr:spPr>
        <a:xfrm flipV="1">
          <a:off x="15481300" y="13239750"/>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81750</xdr:rowOff>
    </xdr:from>
    <xdr:to>
      <xdr:col>81</xdr:col>
      <xdr:colOff>50800</xdr:colOff>
      <xdr:row>77</xdr:row>
      <xdr:rowOff>91681</xdr:rowOff>
    </xdr:to>
    <xdr:cxnSp macro="">
      <xdr:nvCxnSpPr>
        <xdr:cNvPr id="634" name="直線コネクタ 633"/>
        <xdr:cNvCxnSpPr/>
      </xdr:nvCxnSpPr>
      <xdr:spPr>
        <a:xfrm flipV="1">
          <a:off x="14592300" y="13283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91681</xdr:rowOff>
    </xdr:from>
    <xdr:to>
      <xdr:col>76</xdr:col>
      <xdr:colOff>114300</xdr:colOff>
      <xdr:row>77</xdr:row>
      <xdr:rowOff>98197</xdr:rowOff>
    </xdr:to>
    <xdr:cxnSp macro="">
      <xdr:nvCxnSpPr>
        <xdr:cNvPr id="637" name="直線コネクタ 636"/>
        <xdr:cNvCxnSpPr/>
      </xdr:nvCxnSpPr>
      <xdr:spPr>
        <a:xfrm flipV="1">
          <a:off x="13703300" y="1329333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98197</xdr:rowOff>
    </xdr:from>
    <xdr:to>
      <xdr:col>71</xdr:col>
      <xdr:colOff>177800</xdr:colOff>
      <xdr:row>77</xdr:row>
      <xdr:rowOff>101536</xdr:rowOff>
    </xdr:to>
    <xdr:cxnSp macro="">
      <xdr:nvCxnSpPr>
        <xdr:cNvPr id="640" name="直線コネクタ 639"/>
        <xdr:cNvCxnSpPr/>
      </xdr:nvCxnSpPr>
      <xdr:spPr>
        <a:xfrm flipV="1">
          <a:off x="12814300" y="13299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158750</xdr:rowOff>
    </xdr:from>
    <xdr:to>
      <xdr:col>85</xdr:col>
      <xdr:colOff>177800</xdr:colOff>
      <xdr:row>77</xdr:row>
      <xdr:rowOff>88900</xdr:rowOff>
    </xdr:to>
    <xdr:sp macro="" textlink="">
      <xdr:nvSpPr>
        <xdr:cNvPr id="650" name="楕円 649"/>
        <xdr:cNvSpPr/>
      </xdr:nvSpPr>
      <xdr:spPr>
        <a:xfrm>
          <a:off x="162687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137177</xdr:rowOff>
    </xdr:from>
    <xdr:ext cx="534377" cy="259045"/>
    <xdr:sp macro="" textlink="">
      <xdr:nvSpPr>
        <xdr:cNvPr id="651" name="公債費該当値テキスト"/>
        <xdr:cNvSpPr txBox="1"/>
      </xdr:nvSpPr>
      <xdr:spPr>
        <a:xfrm>
          <a:off x="16370300" y="131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30950</xdr:rowOff>
    </xdr:from>
    <xdr:to>
      <xdr:col>81</xdr:col>
      <xdr:colOff>101600</xdr:colOff>
      <xdr:row>77</xdr:row>
      <xdr:rowOff>132550</xdr:rowOff>
    </xdr:to>
    <xdr:sp macro="" textlink="">
      <xdr:nvSpPr>
        <xdr:cNvPr id="652" name="楕円 651"/>
        <xdr:cNvSpPr/>
      </xdr:nvSpPr>
      <xdr:spPr>
        <a:xfrm>
          <a:off x="15430500" y="132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123677</xdr:rowOff>
    </xdr:from>
    <xdr:ext cx="534377" cy="259045"/>
    <xdr:sp macro="" textlink="">
      <xdr:nvSpPr>
        <xdr:cNvPr id="653" name="テキスト ボックス 652"/>
        <xdr:cNvSpPr txBox="1"/>
      </xdr:nvSpPr>
      <xdr:spPr>
        <a:xfrm>
          <a:off x="15214111"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40881</xdr:rowOff>
    </xdr:from>
    <xdr:to>
      <xdr:col>76</xdr:col>
      <xdr:colOff>165100</xdr:colOff>
      <xdr:row>77</xdr:row>
      <xdr:rowOff>142481</xdr:rowOff>
    </xdr:to>
    <xdr:sp macro="" textlink="">
      <xdr:nvSpPr>
        <xdr:cNvPr id="654" name="楕円 653"/>
        <xdr:cNvSpPr/>
      </xdr:nvSpPr>
      <xdr:spPr>
        <a:xfrm>
          <a:off x="14541500" y="132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133608</xdr:rowOff>
    </xdr:from>
    <xdr:ext cx="534377" cy="259045"/>
    <xdr:sp macro="" textlink="">
      <xdr:nvSpPr>
        <xdr:cNvPr id="655" name="テキスト ボックス 654"/>
        <xdr:cNvSpPr txBox="1"/>
      </xdr:nvSpPr>
      <xdr:spPr>
        <a:xfrm>
          <a:off x="14325111" y="1333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47397</xdr:rowOff>
    </xdr:from>
    <xdr:to>
      <xdr:col>72</xdr:col>
      <xdr:colOff>38100</xdr:colOff>
      <xdr:row>77</xdr:row>
      <xdr:rowOff>148997</xdr:rowOff>
    </xdr:to>
    <xdr:sp macro="" textlink="">
      <xdr:nvSpPr>
        <xdr:cNvPr id="656" name="楕円 655"/>
        <xdr:cNvSpPr/>
      </xdr:nvSpPr>
      <xdr:spPr>
        <a:xfrm>
          <a:off x="13652500" y="132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140124</xdr:rowOff>
    </xdr:from>
    <xdr:ext cx="534377" cy="259045"/>
    <xdr:sp macro="" textlink="">
      <xdr:nvSpPr>
        <xdr:cNvPr id="657" name="テキスト ボックス 656"/>
        <xdr:cNvSpPr txBox="1"/>
      </xdr:nvSpPr>
      <xdr:spPr>
        <a:xfrm>
          <a:off x="13436111" y="133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50736</xdr:rowOff>
    </xdr:from>
    <xdr:to>
      <xdr:col>67</xdr:col>
      <xdr:colOff>101600</xdr:colOff>
      <xdr:row>77</xdr:row>
      <xdr:rowOff>152336</xdr:rowOff>
    </xdr:to>
    <xdr:sp macro="" textlink="">
      <xdr:nvSpPr>
        <xdr:cNvPr id="658" name="楕円 657"/>
        <xdr:cNvSpPr/>
      </xdr:nvSpPr>
      <xdr:spPr>
        <a:xfrm>
          <a:off x="12763500" y="132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143463</xdr:rowOff>
    </xdr:from>
    <xdr:ext cx="534377" cy="259045"/>
    <xdr:sp macro="" textlink="">
      <xdr:nvSpPr>
        <xdr:cNvPr id="659" name="テキスト ボックス 658"/>
        <xdr:cNvSpPr txBox="1"/>
      </xdr:nvSpPr>
      <xdr:spPr>
        <a:xfrm>
          <a:off x="12547111" y="133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30886</xdr:rowOff>
    </xdr:from>
    <xdr:to>
      <xdr:col>85</xdr:col>
      <xdr:colOff>127000</xdr:colOff>
      <xdr:row>97</xdr:row>
      <xdr:rowOff>92311</xdr:rowOff>
    </xdr:to>
    <xdr:cxnSp macro="">
      <xdr:nvCxnSpPr>
        <xdr:cNvPr id="686" name="直線コネクタ 685"/>
        <xdr:cNvCxnSpPr/>
      </xdr:nvCxnSpPr>
      <xdr:spPr>
        <a:xfrm>
          <a:off x="15481300" y="16661536"/>
          <a:ext cx="8382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30886</xdr:rowOff>
    </xdr:from>
    <xdr:to>
      <xdr:col>81</xdr:col>
      <xdr:colOff>50800</xdr:colOff>
      <xdr:row>97</xdr:row>
      <xdr:rowOff>92174</xdr:rowOff>
    </xdr:to>
    <xdr:cxnSp macro="">
      <xdr:nvCxnSpPr>
        <xdr:cNvPr id="689" name="直線コネクタ 688"/>
        <xdr:cNvCxnSpPr/>
      </xdr:nvCxnSpPr>
      <xdr:spPr>
        <a:xfrm flipV="1">
          <a:off x="14592300" y="16661536"/>
          <a:ext cx="889000" cy="6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92174</xdr:rowOff>
    </xdr:from>
    <xdr:to>
      <xdr:col>76</xdr:col>
      <xdr:colOff>114300</xdr:colOff>
      <xdr:row>97</xdr:row>
      <xdr:rowOff>94368</xdr:rowOff>
    </xdr:to>
    <xdr:cxnSp macro="">
      <xdr:nvCxnSpPr>
        <xdr:cNvPr id="692" name="直線コネクタ 691"/>
        <xdr:cNvCxnSpPr/>
      </xdr:nvCxnSpPr>
      <xdr:spPr>
        <a:xfrm flipV="1">
          <a:off x="13703300" y="16722824"/>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91945</xdr:rowOff>
    </xdr:from>
    <xdr:to>
      <xdr:col>71</xdr:col>
      <xdr:colOff>177800</xdr:colOff>
      <xdr:row>97</xdr:row>
      <xdr:rowOff>94368</xdr:rowOff>
    </xdr:to>
    <xdr:cxnSp macro="">
      <xdr:nvCxnSpPr>
        <xdr:cNvPr id="695" name="直線コネクタ 694"/>
        <xdr:cNvCxnSpPr/>
      </xdr:nvCxnSpPr>
      <xdr:spPr>
        <a:xfrm>
          <a:off x="12814300" y="1672259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41511</xdr:rowOff>
    </xdr:from>
    <xdr:to>
      <xdr:col>85</xdr:col>
      <xdr:colOff>177800</xdr:colOff>
      <xdr:row>97</xdr:row>
      <xdr:rowOff>143111</xdr:rowOff>
    </xdr:to>
    <xdr:sp macro="" textlink="">
      <xdr:nvSpPr>
        <xdr:cNvPr id="705" name="楕円 704"/>
        <xdr:cNvSpPr/>
      </xdr:nvSpPr>
      <xdr:spPr>
        <a:xfrm>
          <a:off x="16268700" y="166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19938</xdr:rowOff>
    </xdr:from>
    <xdr:ext cx="469744" cy="259045"/>
    <xdr:sp macro="" textlink="">
      <xdr:nvSpPr>
        <xdr:cNvPr id="706" name="積立金該当値テキスト"/>
        <xdr:cNvSpPr txBox="1"/>
      </xdr:nvSpPr>
      <xdr:spPr>
        <a:xfrm>
          <a:off x="16370300" y="166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151536</xdr:rowOff>
    </xdr:from>
    <xdr:to>
      <xdr:col>81</xdr:col>
      <xdr:colOff>101600</xdr:colOff>
      <xdr:row>97</xdr:row>
      <xdr:rowOff>81686</xdr:rowOff>
    </xdr:to>
    <xdr:sp macro="" textlink="">
      <xdr:nvSpPr>
        <xdr:cNvPr id="707" name="楕円 706"/>
        <xdr:cNvSpPr/>
      </xdr:nvSpPr>
      <xdr:spPr>
        <a:xfrm>
          <a:off x="15430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98213</xdr:rowOff>
    </xdr:from>
    <xdr:ext cx="534377" cy="259045"/>
    <xdr:sp macro="" textlink="">
      <xdr:nvSpPr>
        <xdr:cNvPr id="708" name="テキスト ボックス 707"/>
        <xdr:cNvSpPr txBox="1"/>
      </xdr:nvSpPr>
      <xdr:spPr>
        <a:xfrm>
          <a:off x="15214111" y="163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41374</xdr:rowOff>
    </xdr:from>
    <xdr:to>
      <xdr:col>76</xdr:col>
      <xdr:colOff>165100</xdr:colOff>
      <xdr:row>97</xdr:row>
      <xdr:rowOff>142974</xdr:rowOff>
    </xdr:to>
    <xdr:sp macro="" textlink="">
      <xdr:nvSpPr>
        <xdr:cNvPr id="709" name="楕円 708"/>
        <xdr:cNvSpPr/>
      </xdr:nvSpPr>
      <xdr:spPr>
        <a:xfrm>
          <a:off x="14541500" y="166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134101</xdr:rowOff>
    </xdr:from>
    <xdr:ext cx="469744" cy="259045"/>
    <xdr:sp macro="" textlink="">
      <xdr:nvSpPr>
        <xdr:cNvPr id="710" name="テキスト ボックス 709"/>
        <xdr:cNvSpPr txBox="1"/>
      </xdr:nvSpPr>
      <xdr:spPr>
        <a:xfrm>
          <a:off x="14357428" y="1676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43568</xdr:rowOff>
    </xdr:from>
    <xdr:to>
      <xdr:col>72</xdr:col>
      <xdr:colOff>38100</xdr:colOff>
      <xdr:row>97</xdr:row>
      <xdr:rowOff>145168</xdr:rowOff>
    </xdr:to>
    <xdr:sp macro="" textlink="">
      <xdr:nvSpPr>
        <xdr:cNvPr id="711" name="楕円 710"/>
        <xdr:cNvSpPr/>
      </xdr:nvSpPr>
      <xdr:spPr>
        <a:xfrm>
          <a:off x="13652500" y="166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161695</xdr:rowOff>
    </xdr:from>
    <xdr:ext cx="469744" cy="259045"/>
    <xdr:sp macro="" textlink="">
      <xdr:nvSpPr>
        <xdr:cNvPr id="712" name="テキスト ボックス 711"/>
        <xdr:cNvSpPr txBox="1"/>
      </xdr:nvSpPr>
      <xdr:spPr>
        <a:xfrm>
          <a:off x="13468428" y="164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41145</xdr:rowOff>
    </xdr:from>
    <xdr:to>
      <xdr:col>67</xdr:col>
      <xdr:colOff>101600</xdr:colOff>
      <xdr:row>97</xdr:row>
      <xdr:rowOff>142745</xdr:rowOff>
    </xdr:to>
    <xdr:sp macro="" textlink="">
      <xdr:nvSpPr>
        <xdr:cNvPr id="713" name="楕円 712"/>
        <xdr:cNvSpPr/>
      </xdr:nvSpPr>
      <xdr:spPr>
        <a:xfrm>
          <a:off x="12763500" y="166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133872</xdr:rowOff>
    </xdr:from>
    <xdr:ext cx="469744" cy="259045"/>
    <xdr:sp macro="" textlink="">
      <xdr:nvSpPr>
        <xdr:cNvPr id="714" name="テキスト ボックス 713"/>
        <xdr:cNvSpPr txBox="1"/>
      </xdr:nvSpPr>
      <xdr:spPr>
        <a:xfrm>
          <a:off x="12579428" y="1676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165036</xdr:rowOff>
    </xdr:from>
    <xdr:to>
      <xdr:col>116</xdr:col>
      <xdr:colOff>63500</xdr:colOff>
      <xdr:row>39</xdr:row>
      <xdr:rowOff>33210</xdr:rowOff>
    </xdr:to>
    <xdr:cxnSp macro="">
      <xdr:nvCxnSpPr>
        <xdr:cNvPr id="743" name="直線コネクタ 742"/>
        <xdr:cNvCxnSpPr/>
      </xdr:nvCxnSpPr>
      <xdr:spPr>
        <a:xfrm flipV="1">
          <a:off x="21323300" y="6508686"/>
          <a:ext cx="8382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33210</xdr:rowOff>
    </xdr:from>
    <xdr:to>
      <xdr:col>111</xdr:col>
      <xdr:colOff>177800</xdr:colOff>
      <xdr:row>39</xdr:row>
      <xdr:rowOff>33210</xdr:rowOff>
    </xdr:to>
    <xdr:cxnSp macro="">
      <xdr:nvCxnSpPr>
        <xdr:cNvPr id="746" name="直線コネクタ 745"/>
        <xdr:cNvCxnSpPr/>
      </xdr:nvCxnSpPr>
      <xdr:spPr>
        <a:xfrm>
          <a:off x="20434300" y="671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33210</xdr:rowOff>
    </xdr:from>
    <xdr:to>
      <xdr:col>107</xdr:col>
      <xdr:colOff>50800</xdr:colOff>
      <xdr:row>39</xdr:row>
      <xdr:rowOff>35496</xdr:rowOff>
    </xdr:to>
    <xdr:cxnSp macro="">
      <xdr:nvCxnSpPr>
        <xdr:cNvPr id="749" name="直線コネクタ 748"/>
        <xdr:cNvCxnSpPr/>
      </xdr:nvCxnSpPr>
      <xdr:spPr>
        <a:xfrm flipV="1">
          <a:off x="19545300" y="67197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35496</xdr:rowOff>
    </xdr:from>
    <xdr:to>
      <xdr:col>102</xdr:col>
      <xdr:colOff>114300</xdr:colOff>
      <xdr:row>39</xdr:row>
      <xdr:rowOff>35496</xdr:rowOff>
    </xdr:to>
    <xdr:cxnSp macro="">
      <xdr:nvCxnSpPr>
        <xdr:cNvPr id="752" name="直線コネクタ 751"/>
        <xdr:cNvCxnSpPr/>
      </xdr:nvCxnSpPr>
      <xdr:spPr>
        <a:xfrm>
          <a:off x="18656300" y="6722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114236</xdr:rowOff>
    </xdr:from>
    <xdr:to>
      <xdr:col>116</xdr:col>
      <xdr:colOff>114300</xdr:colOff>
      <xdr:row>38</xdr:row>
      <xdr:rowOff>44386</xdr:rowOff>
    </xdr:to>
    <xdr:sp macro="" textlink="">
      <xdr:nvSpPr>
        <xdr:cNvPr id="762" name="楕円 761"/>
        <xdr:cNvSpPr/>
      </xdr:nvSpPr>
      <xdr:spPr>
        <a:xfrm>
          <a:off x="22110700" y="6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137113</xdr:rowOff>
    </xdr:from>
    <xdr:ext cx="469744" cy="259045"/>
    <xdr:sp macro="" textlink="">
      <xdr:nvSpPr>
        <xdr:cNvPr id="763" name="投資及び出資金該当値テキスト"/>
        <xdr:cNvSpPr txBox="1"/>
      </xdr:nvSpPr>
      <xdr:spPr>
        <a:xfrm>
          <a:off x="22212300" y="63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153860</xdr:rowOff>
    </xdr:from>
    <xdr:to>
      <xdr:col>112</xdr:col>
      <xdr:colOff>38100</xdr:colOff>
      <xdr:row>39</xdr:row>
      <xdr:rowOff>84010</xdr:rowOff>
    </xdr:to>
    <xdr:sp macro="" textlink="">
      <xdr:nvSpPr>
        <xdr:cNvPr id="764" name="楕円 763"/>
        <xdr:cNvSpPr/>
      </xdr:nvSpPr>
      <xdr:spPr>
        <a:xfrm>
          <a:off x="21272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75137</xdr:rowOff>
    </xdr:from>
    <xdr:ext cx="313932" cy="259045"/>
    <xdr:sp macro="" textlink="">
      <xdr:nvSpPr>
        <xdr:cNvPr id="765" name="テキスト ボックス 764"/>
        <xdr:cNvSpPr txBox="1"/>
      </xdr:nvSpPr>
      <xdr:spPr>
        <a:xfrm>
          <a:off x="21166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153860</xdr:rowOff>
    </xdr:from>
    <xdr:to>
      <xdr:col>107</xdr:col>
      <xdr:colOff>101600</xdr:colOff>
      <xdr:row>39</xdr:row>
      <xdr:rowOff>84010</xdr:rowOff>
    </xdr:to>
    <xdr:sp macro="" textlink="">
      <xdr:nvSpPr>
        <xdr:cNvPr id="766" name="楕円 765"/>
        <xdr:cNvSpPr/>
      </xdr:nvSpPr>
      <xdr:spPr>
        <a:xfrm>
          <a:off x="203835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75137</xdr:rowOff>
    </xdr:from>
    <xdr:ext cx="313932" cy="259045"/>
    <xdr:sp macro="" textlink="">
      <xdr:nvSpPr>
        <xdr:cNvPr id="767" name="テキスト ボックス 766"/>
        <xdr:cNvSpPr txBox="1"/>
      </xdr:nvSpPr>
      <xdr:spPr>
        <a:xfrm>
          <a:off x="20277333" y="6761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156146</xdr:rowOff>
    </xdr:from>
    <xdr:to>
      <xdr:col>102</xdr:col>
      <xdr:colOff>165100</xdr:colOff>
      <xdr:row>39</xdr:row>
      <xdr:rowOff>86296</xdr:rowOff>
    </xdr:to>
    <xdr:sp macro="" textlink="">
      <xdr:nvSpPr>
        <xdr:cNvPr id="768" name="楕円 767"/>
        <xdr:cNvSpPr/>
      </xdr:nvSpPr>
      <xdr:spPr>
        <a:xfrm>
          <a:off x="19494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77423</xdr:rowOff>
    </xdr:from>
    <xdr:ext cx="313932" cy="259045"/>
    <xdr:sp macro="" textlink="">
      <xdr:nvSpPr>
        <xdr:cNvPr id="769" name="テキスト ボックス 768"/>
        <xdr:cNvSpPr txBox="1"/>
      </xdr:nvSpPr>
      <xdr:spPr>
        <a:xfrm>
          <a:off x="19388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156146</xdr:rowOff>
    </xdr:from>
    <xdr:to>
      <xdr:col>98</xdr:col>
      <xdr:colOff>38100</xdr:colOff>
      <xdr:row>39</xdr:row>
      <xdr:rowOff>86296</xdr:rowOff>
    </xdr:to>
    <xdr:sp macro="" textlink="">
      <xdr:nvSpPr>
        <xdr:cNvPr id="770" name="楕円 769"/>
        <xdr:cNvSpPr/>
      </xdr:nvSpPr>
      <xdr:spPr>
        <a:xfrm>
          <a:off x="18605500" y="667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77423</xdr:rowOff>
    </xdr:from>
    <xdr:ext cx="313932" cy="259045"/>
    <xdr:sp macro="" textlink="">
      <xdr:nvSpPr>
        <xdr:cNvPr id="771" name="テキスト ボックス 770"/>
        <xdr:cNvSpPr txBox="1"/>
      </xdr:nvSpPr>
      <xdr:spPr>
        <a:xfrm>
          <a:off x="18499333" y="6763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28601</xdr:rowOff>
    </xdr:from>
    <xdr:to>
      <xdr:col>116</xdr:col>
      <xdr:colOff>63500</xdr:colOff>
      <xdr:row>59</xdr:row>
      <xdr:rowOff>36373</xdr:rowOff>
    </xdr:to>
    <xdr:cxnSp macro="">
      <xdr:nvCxnSpPr>
        <xdr:cNvPr id="800" name="直線コネクタ 799"/>
        <xdr:cNvCxnSpPr/>
      </xdr:nvCxnSpPr>
      <xdr:spPr>
        <a:xfrm>
          <a:off x="21323300" y="9972701"/>
          <a:ext cx="8382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28601</xdr:rowOff>
    </xdr:from>
    <xdr:to>
      <xdr:col>111</xdr:col>
      <xdr:colOff>177800</xdr:colOff>
      <xdr:row>59</xdr:row>
      <xdr:rowOff>36411</xdr:rowOff>
    </xdr:to>
    <xdr:cxnSp macro="">
      <xdr:nvCxnSpPr>
        <xdr:cNvPr id="803" name="直線コネクタ 802"/>
        <xdr:cNvCxnSpPr/>
      </xdr:nvCxnSpPr>
      <xdr:spPr>
        <a:xfrm flipV="1">
          <a:off x="20434300" y="9972701"/>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36411</xdr:rowOff>
    </xdr:from>
    <xdr:to>
      <xdr:col>107</xdr:col>
      <xdr:colOff>50800</xdr:colOff>
      <xdr:row>59</xdr:row>
      <xdr:rowOff>36792</xdr:rowOff>
    </xdr:to>
    <xdr:cxnSp macro="">
      <xdr:nvCxnSpPr>
        <xdr:cNvPr id="806" name="直線コネクタ 805"/>
        <xdr:cNvCxnSpPr/>
      </xdr:nvCxnSpPr>
      <xdr:spPr>
        <a:xfrm flipV="1">
          <a:off x="19545300" y="101519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36335</xdr:rowOff>
    </xdr:from>
    <xdr:to>
      <xdr:col>102</xdr:col>
      <xdr:colOff>114300</xdr:colOff>
      <xdr:row>59</xdr:row>
      <xdr:rowOff>36792</xdr:rowOff>
    </xdr:to>
    <xdr:cxnSp macro="">
      <xdr:nvCxnSpPr>
        <xdr:cNvPr id="809" name="直線コネクタ 808"/>
        <xdr:cNvCxnSpPr/>
      </xdr:nvCxnSpPr>
      <xdr:spPr>
        <a:xfrm>
          <a:off x="18656300" y="101518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157023</xdr:rowOff>
    </xdr:from>
    <xdr:to>
      <xdr:col>116</xdr:col>
      <xdr:colOff>114300</xdr:colOff>
      <xdr:row>59</xdr:row>
      <xdr:rowOff>87173</xdr:rowOff>
    </xdr:to>
    <xdr:sp macro="" textlink="">
      <xdr:nvSpPr>
        <xdr:cNvPr id="819" name="楕円 818"/>
        <xdr:cNvSpPr/>
      </xdr:nvSpPr>
      <xdr:spPr>
        <a:xfrm>
          <a:off x="221107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71950</xdr:rowOff>
    </xdr:from>
    <xdr:ext cx="378565" cy="259045"/>
    <xdr:sp macro="" textlink="">
      <xdr:nvSpPr>
        <xdr:cNvPr id="820" name="貸付金該当値テキスト"/>
        <xdr:cNvSpPr txBox="1"/>
      </xdr:nvSpPr>
      <xdr:spPr>
        <a:xfrm>
          <a:off x="22212300" y="1001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149251</xdr:rowOff>
    </xdr:from>
    <xdr:to>
      <xdr:col>112</xdr:col>
      <xdr:colOff>38100</xdr:colOff>
      <xdr:row>58</xdr:row>
      <xdr:rowOff>79401</xdr:rowOff>
    </xdr:to>
    <xdr:sp macro="" textlink="">
      <xdr:nvSpPr>
        <xdr:cNvPr id="821" name="楕円 820"/>
        <xdr:cNvSpPr/>
      </xdr:nvSpPr>
      <xdr:spPr>
        <a:xfrm>
          <a:off x="21272500" y="99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95928</xdr:rowOff>
    </xdr:from>
    <xdr:ext cx="469744" cy="259045"/>
    <xdr:sp macro="" textlink="">
      <xdr:nvSpPr>
        <xdr:cNvPr id="822" name="テキスト ボックス 821"/>
        <xdr:cNvSpPr txBox="1"/>
      </xdr:nvSpPr>
      <xdr:spPr>
        <a:xfrm>
          <a:off x="21088428" y="969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157061</xdr:rowOff>
    </xdr:from>
    <xdr:to>
      <xdr:col>107</xdr:col>
      <xdr:colOff>101600</xdr:colOff>
      <xdr:row>59</xdr:row>
      <xdr:rowOff>87211</xdr:rowOff>
    </xdr:to>
    <xdr:sp macro="" textlink="">
      <xdr:nvSpPr>
        <xdr:cNvPr id="823" name="楕円 822"/>
        <xdr:cNvSpPr/>
      </xdr:nvSpPr>
      <xdr:spPr>
        <a:xfrm>
          <a:off x="20383500" y="101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78338</xdr:rowOff>
    </xdr:from>
    <xdr:ext cx="378565" cy="259045"/>
    <xdr:sp macro="" textlink="">
      <xdr:nvSpPr>
        <xdr:cNvPr id="824" name="テキスト ボックス 823"/>
        <xdr:cNvSpPr txBox="1"/>
      </xdr:nvSpPr>
      <xdr:spPr>
        <a:xfrm>
          <a:off x="20245017" y="1019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157442</xdr:rowOff>
    </xdr:from>
    <xdr:to>
      <xdr:col>102</xdr:col>
      <xdr:colOff>165100</xdr:colOff>
      <xdr:row>59</xdr:row>
      <xdr:rowOff>87592</xdr:rowOff>
    </xdr:to>
    <xdr:sp macro="" textlink="">
      <xdr:nvSpPr>
        <xdr:cNvPr id="825" name="楕円 824"/>
        <xdr:cNvSpPr/>
      </xdr:nvSpPr>
      <xdr:spPr>
        <a:xfrm>
          <a:off x="19494500" y="101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78719</xdr:rowOff>
    </xdr:from>
    <xdr:ext cx="378565" cy="259045"/>
    <xdr:sp macro="" textlink="">
      <xdr:nvSpPr>
        <xdr:cNvPr id="826" name="テキスト ボックス 825"/>
        <xdr:cNvSpPr txBox="1"/>
      </xdr:nvSpPr>
      <xdr:spPr>
        <a:xfrm>
          <a:off x="19356017" y="101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156985</xdr:rowOff>
    </xdr:from>
    <xdr:to>
      <xdr:col>98</xdr:col>
      <xdr:colOff>38100</xdr:colOff>
      <xdr:row>59</xdr:row>
      <xdr:rowOff>87135</xdr:rowOff>
    </xdr:to>
    <xdr:sp macro="" textlink="">
      <xdr:nvSpPr>
        <xdr:cNvPr id="827" name="楕円 826"/>
        <xdr:cNvSpPr/>
      </xdr:nvSpPr>
      <xdr:spPr>
        <a:xfrm>
          <a:off x="18605500" y="101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78262</xdr:rowOff>
    </xdr:from>
    <xdr:ext cx="378565" cy="259045"/>
    <xdr:sp macro="" textlink="">
      <xdr:nvSpPr>
        <xdr:cNvPr id="828" name="テキスト ボックス 827"/>
        <xdr:cNvSpPr txBox="1"/>
      </xdr:nvSpPr>
      <xdr:spPr>
        <a:xfrm>
          <a:off x="18467017" y="10193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24509</xdr:rowOff>
    </xdr:from>
    <xdr:to>
      <xdr:col>116</xdr:col>
      <xdr:colOff>63500</xdr:colOff>
      <xdr:row>77</xdr:row>
      <xdr:rowOff>77657</xdr:rowOff>
    </xdr:to>
    <xdr:cxnSp macro="">
      <xdr:nvCxnSpPr>
        <xdr:cNvPr id="856" name="直線コネクタ 855"/>
        <xdr:cNvCxnSpPr/>
      </xdr:nvCxnSpPr>
      <xdr:spPr>
        <a:xfrm>
          <a:off x="21323300" y="13226159"/>
          <a:ext cx="838200" cy="5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24509</xdr:rowOff>
    </xdr:from>
    <xdr:to>
      <xdr:col>111</xdr:col>
      <xdr:colOff>177800</xdr:colOff>
      <xdr:row>77</xdr:row>
      <xdr:rowOff>123561</xdr:rowOff>
    </xdr:to>
    <xdr:cxnSp macro="">
      <xdr:nvCxnSpPr>
        <xdr:cNvPr id="859" name="直線コネクタ 858"/>
        <xdr:cNvCxnSpPr/>
      </xdr:nvCxnSpPr>
      <xdr:spPr>
        <a:xfrm flipV="1">
          <a:off x="20434300" y="13226159"/>
          <a:ext cx="889000" cy="9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58615</xdr:rowOff>
    </xdr:from>
    <xdr:to>
      <xdr:col>107</xdr:col>
      <xdr:colOff>50800</xdr:colOff>
      <xdr:row>77</xdr:row>
      <xdr:rowOff>123561</xdr:rowOff>
    </xdr:to>
    <xdr:cxnSp macro="">
      <xdr:nvCxnSpPr>
        <xdr:cNvPr id="862" name="直線コネクタ 861"/>
        <xdr:cNvCxnSpPr/>
      </xdr:nvCxnSpPr>
      <xdr:spPr>
        <a:xfrm>
          <a:off x="19545300" y="13260265"/>
          <a:ext cx="889000" cy="6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18359</xdr:rowOff>
    </xdr:from>
    <xdr:to>
      <xdr:col>102</xdr:col>
      <xdr:colOff>114300</xdr:colOff>
      <xdr:row>77</xdr:row>
      <xdr:rowOff>58615</xdr:rowOff>
    </xdr:to>
    <xdr:cxnSp macro="">
      <xdr:nvCxnSpPr>
        <xdr:cNvPr id="865" name="直線コネクタ 864"/>
        <xdr:cNvCxnSpPr/>
      </xdr:nvCxnSpPr>
      <xdr:spPr>
        <a:xfrm>
          <a:off x="18656300" y="13220009"/>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26857</xdr:rowOff>
    </xdr:from>
    <xdr:to>
      <xdr:col>116</xdr:col>
      <xdr:colOff>114300</xdr:colOff>
      <xdr:row>77</xdr:row>
      <xdr:rowOff>128457</xdr:rowOff>
    </xdr:to>
    <xdr:sp macro="" textlink="">
      <xdr:nvSpPr>
        <xdr:cNvPr id="875" name="楕円 874"/>
        <xdr:cNvSpPr/>
      </xdr:nvSpPr>
      <xdr:spPr>
        <a:xfrm>
          <a:off x="22110700" y="132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5284</xdr:rowOff>
    </xdr:from>
    <xdr:ext cx="534377" cy="259045"/>
    <xdr:sp macro="" textlink="">
      <xdr:nvSpPr>
        <xdr:cNvPr id="876" name="繰出金該当値テキスト"/>
        <xdr:cNvSpPr txBox="1"/>
      </xdr:nvSpPr>
      <xdr:spPr>
        <a:xfrm>
          <a:off x="22212300" y="132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145159</xdr:rowOff>
    </xdr:from>
    <xdr:to>
      <xdr:col>112</xdr:col>
      <xdr:colOff>38100</xdr:colOff>
      <xdr:row>77</xdr:row>
      <xdr:rowOff>75309</xdr:rowOff>
    </xdr:to>
    <xdr:sp macro="" textlink="">
      <xdr:nvSpPr>
        <xdr:cNvPr id="877" name="楕円 876"/>
        <xdr:cNvSpPr/>
      </xdr:nvSpPr>
      <xdr:spPr>
        <a:xfrm>
          <a:off x="21272500" y="131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66436</xdr:rowOff>
    </xdr:from>
    <xdr:ext cx="534377" cy="259045"/>
    <xdr:sp macro="" textlink="">
      <xdr:nvSpPr>
        <xdr:cNvPr id="878" name="テキスト ボックス 877"/>
        <xdr:cNvSpPr txBox="1"/>
      </xdr:nvSpPr>
      <xdr:spPr>
        <a:xfrm>
          <a:off x="21056111" y="132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72761</xdr:rowOff>
    </xdr:from>
    <xdr:to>
      <xdr:col>107</xdr:col>
      <xdr:colOff>101600</xdr:colOff>
      <xdr:row>78</xdr:row>
      <xdr:rowOff>2911</xdr:rowOff>
    </xdr:to>
    <xdr:sp macro="" textlink="">
      <xdr:nvSpPr>
        <xdr:cNvPr id="879" name="楕円 878"/>
        <xdr:cNvSpPr/>
      </xdr:nvSpPr>
      <xdr:spPr>
        <a:xfrm>
          <a:off x="203835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165488</xdr:rowOff>
    </xdr:from>
    <xdr:ext cx="534377" cy="259045"/>
    <xdr:sp macro="" textlink="">
      <xdr:nvSpPr>
        <xdr:cNvPr id="880" name="テキスト ボックス 879"/>
        <xdr:cNvSpPr txBox="1"/>
      </xdr:nvSpPr>
      <xdr:spPr>
        <a:xfrm>
          <a:off x="20167111" y="133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7815</xdr:rowOff>
    </xdr:from>
    <xdr:to>
      <xdr:col>102</xdr:col>
      <xdr:colOff>165100</xdr:colOff>
      <xdr:row>77</xdr:row>
      <xdr:rowOff>109415</xdr:rowOff>
    </xdr:to>
    <xdr:sp macro="" textlink="">
      <xdr:nvSpPr>
        <xdr:cNvPr id="881" name="楕円 880"/>
        <xdr:cNvSpPr/>
      </xdr:nvSpPr>
      <xdr:spPr>
        <a:xfrm>
          <a:off x="19494500" y="1320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100542</xdr:rowOff>
    </xdr:from>
    <xdr:ext cx="534377" cy="259045"/>
    <xdr:sp macro="" textlink="">
      <xdr:nvSpPr>
        <xdr:cNvPr id="882" name="テキスト ボックス 881"/>
        <xdr:cNvSpPr txBox="1"/>
      </xdr:nvSpPr>
      <xdr:spPr>
        <a:xfrm>
          <a:off x="19278111" y="1330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139009</xdr:rowOff>
    </xdr:from>
    <xdr:to>
      <xdr:col>98</xdr:col>
      <xdr:colOff>38100</xdr:colOff>
      <xdr:row>77</xdr:row>
      <xdr:rowOff>69159</xdr:rowOff>
    </xdr:to>
    <xdr:sp macro="" textlink="">
      <xdr:nvSpPr>
        <xdr:cNvPr id="883" name="楕円 882"/>
        <xdr:cNvSpPr/>
      </xdr:nvSpPr>
      <xdr:spPr>
        <a:xfrm>
          <a:off x="18605500" y="1316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60286</xdr:rowOff>
    </xdr:from>
    <xdr:ext cx="534377" cy="259045"/>
    <xdr:sp macro="" textlink="">
      <xdr:nvSpPr>
        <xdr:cNvPr id="884" name="テキスト ボックス 883"/>
        <xdr:cNvSpPr txBox="1"/>
      </xdr:nvSpPr>
      <xdr:spPr>
        <a:xfrm>
          <a:off x="18389111" y="1326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351,365</a:t>
          </a:r>
          <a:r>
            <a:rPr kumimoji="1" lang="ja-JP" altLang="ja-JP" sz="1100">
              <a:solidFill>
                <a:schemeClr val="dk1"/>
              </a:solidFill>
              <a:effectLst/>
              <a:latin typeface="+mn-lt"/>
              <a:ea typeface="+mn-ea"/>
              <a:cs typeface="+mn-cs"/>
            </a:rPr>
            <a:t>円となっている。主な構成項目である扶助費について、</a:t>
          </a:r>
          <a:r>
            <a:rPr lang="ja-JP" altLang="ja-JP" sz="1100">
              <a:solidFill>
                <a:schemeClr val="dk1"/>
              </a:solidFill>
              <a:effectLst/>
              <a:latin typeface="+mn-lt"/>
              <a:ea typeface="+mn-ea"/>
              <a:cs typeface="+mn-cs"/>
            </a:rPr>
            <a:t>幼児教育・保育の無償化や</a:t>
          </a:r>
          <a:r>
            <a:rPr lang="ja-JP" altLang="ja-JP" sz="1100" b="0" i="0" baseline="0">
              <a:solidFill>
                <a:schemeClr val="dk1"/>
              </a:solidFill>
              <a:effectLst/>
              <a:latin typeface="+mn-lt"/>
              <a:ea typeface="+mn-ea"/>
              <a:cs typeface="+mn-cs"/>
            </a:rPr>
            <a:t>障害児・者給付費の増加により、</a:t>
          </a:r>
          <a:r>
            <a:rPr lang="ja-JP" altLang="ja-JP" sz="1100">
              <a:solidFill>
                <a:schemeClr val="dk1"/>
              </a:solidFill>
              <a:effectLst/>
              <a:latin typeface="+mn-lt"/>
              <a:ea typeface="+mn-ea"/>
              <a:cs typeface="+mn-cs"/>
            </a:rPr>
            <a:t>前年度決算と比較すると</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増となっている。類似団体と比較すると低い水準で推移しているが、今後加速度的に伸びる恐れがあり、介護・医療費をはじめとした扶助費抑制施策を継続していく必要がある。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62,426</a:t>
          </a:r>
          <a:r>
            <a:rPr kumimoji="1" lang="ja-JP" altLang="ja-JP" sz="1100">
              <a:solidFill>
                <a:schemeClr val="dk1"/>
              </a:solidFill>
              <a:effectLst/>
              <a:latin typeface="+mn-lt"/>
              <a:ea typeface="+mn-ea"/>
              <a:cs typeface="+mn-cs"/>
            </a:rPr>
            <a:t>円となっており、類似団体と比較して一人当たりのコストが高い状況になっている。これはひたち野うしく中学校の建設やクリーンセンターの延命化改修工事等によるものであり、前年度決算と比較すると</a:t>
          </a:r>
          <a:r>
            <a:rPr kumimoji="1" lang="en-US" altLang="ja-JP" sz="1100">
              <a:solidFill>
                <a:schemeClr val="dk1"/>
              </a:solidFill>
              <a:effectLst/>
              <a:latin typeface="+mn-lt"/>
              <a:ea typeface="+mn-ea"/>
              <a:cs typeface="+mn-cs"/>
            </a:rPr>
            <a:t>71.1</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　牛久市は昭和後期からベッドタウンとして施設やインフラ等を大規模に整備してきた経緯があるため、公共施設総合管理計画等に基づいた施設改修を見込んでおり、施設整備の老朽化による維持管理費の増に伴う物件費及び維持補修費や、普通建設事業費について今後増加していくと考えられる。また、公債費については、類似団体と比較すると依然として低い水準であるものの増加傾向にあり、前述の施設更新や、ひたち野うしく中学校建設事業等の大型投資事業の影響で、今後もある程度の増加が見込まれる。財政負担の平準化や、公債費残高の抑制に取り組む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茨城県牛久市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84,852
83,522
58.92
31,340,809
29,814,044
931,635
15,826,313
25,627,039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119583</xdr:rowOff>
    </xdr:from>
    <xdr:to>
      <xdr:col>24</xdr:col>
      <xdr:colOff>63500</xdr:colOff>
      <xdr:row>36</xdr:row>
      <xdr:rowOff>142443</xdr:rowOff>
    </xdr:to>
    <xdr:cxnSp macro="">
      <xdr:nvCxnSpPr>
        <xdr:cNvPr id="59" name="直線コネクタ 58"/>
        <xdr:cNvCxnSpPr/>
      </xdr:nvCxnSpPr>
      <xdr:spPr>
        <a:xfrm>
          <a:off x="3797300" y="62917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119583</xdr:rowOff>
    </xdr:from>
    <xdr:to>
      <xdr:col>19</xdr:col>
      <xdr:colOff>177800</xdr:colOff>
      <xdr:row>36</xdr:row>
      <xdr:rowOff>126898</xdr:rowOff>
    </xdr:to>
    <xdr:cxnSp macro="">
      <xdr:nvCxnSpPr>
        <xdr:cNvPr id="62" name="直線コネクタ 61"/>
        <xdr:cNvCxnSpPr/>
      </xdr:nvCxnSpPr>
      <xdr:spPr>
        <a:xfrm flipV="1">
          <a:off x="2908300" y="629178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99009</xdr:rowOff>
    </xdr:from>
    <xdr:to>
      <xdr:col>15</xdr:col>
      <xdr:colOff>50800</xdr:colOff>
      <xdr:row>36</xdr:row>
      <xdr:rowOff>126898</xdr:rowOff>
    </xdr:to>
    <xdr:cxnSp macro="">
      <xdr:nvCxnSpPr>
        <xdr:cNvPr id="65" name="直線コネクタ 64"/>
        <xdr:cNvCxnSpPr/>
      </xdr:nvCxnSpPr>
      <xdr:spPr>
        <a:xfrm>
          <a:off x="2019300" y="6271209"/>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99009</xdr:rowOff>
    </xdr:from>
    <xdr:to>
      <xdr:col>10</xdr:col>
      <xdr:colOff>114300</xdr:colOff>
      <xdr:row>36</xdr:row>
      <xdr:rowOff>104038</xdr:rowOff>
    </xdr:to>
    <xdr:cxnSp macro="">
      <xdr:nvCxnSpPr>
        <xdr:cNvPr id="68" name="直線コネクタ 67"/>
        <xdr:cNvCxnSpPr/>
      </xdr:nvCxnSpPr>
      <xdr:spPr>
        <a:xfrm flipV="1">
          <a:off x="1130300" y="627120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91643</xdr:rowOff>
    </xdr:from>
    <xdr:to>
      <xdr:col>24</xdr:col>
      <xdr:colOff>114300</xdr:colOff>
      <xdr:row>37</xdr:row>
      <xdr:rowOff>21793</xdr:rowOff>
    </xdr:to>
    <xdr:sp macro="" textlink="">
      <xdr:nvSpPr>
        <xdr:cNvPr id="78" name="楕円 77"/>
        <xdr:cNvSpPr/>
      </xdr:nvSpPr>
      <xdr:spPr>
        <a:xfrm>
          <a:off x="45847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70070</xdr:rowOff>
    </xdr:from>
    <xdr:ext cx="469744" cy="259045"/>
    <xdr:sp macro="" textlink="">
      <xdr:nvSpPr>
        <xdr:cNvPr id="79" name="議会費該当値テキスト"/>
        <xdr:cNvSpPr txBox="1"/>
      </xdr:nvSpPr>
      <xdr:spPr>
        <a:xfrm>
          <a:off x="4686300"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68783</xdr:rowOff>
    </xdr:from>
    <xdr:to>
      <xdr:col>20</xdr:col>
      <xdr:colOff>38100</xdr:colOff>
      <xdr:row>36</xdr:row>
      <xdr:rowOff>170383</xdr:rowOff>
    </xdr:to>
    <xdr:sp macro="" textlink="">
      <xdr:nvSpPr>
        <xdr:cNvPr id="80" name="楕円 79"/>
        <xdr:cNvSpPr/>
      </xdr:nvSpPr>
      <xdr:spPr>
        <a:xfrm>
          <a:off x="37465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161510</xdr:rowOff>
    </xdr:from>
    <xdr:ext cx="469744" cy="259045"/>
    <xdr:sp macro="" textlink="">
      <xdr:nvSpPr>
        <xdr:cNvPr id="81" name="テキスト ボックス 80"/>
        <xdr:cNvSpPr txBox="1"/>
      </xdr:nvSpPr>
      <xdr:spPr>
        <a:xfrm>
          <a:off x="3562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76098</xdr:rowOff>
    </xdr:from>
    <xdr:to>
      <xdr:col>15</xdr:col>
      <xdr:colOff>101600</xdr:colOff>
      <xdr:row>37</xdr:row>
      <xdr:rowOff>6248</xdr:rowOff>
    </xdr:to>
    <xdr:sp macro="" textlink="">
      <xdr:nvSpPr>
        <xdr:cNvPr id="82" name="楕円 81"/>
        <xdr:cNvSpPr/>
      </xdr:nvSpPr>
      <xdr:spPr>
        <a:xfrm>
          <a:off x="28575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168825</xdr:rowOff>
    </xdr:from>
    <xdr:ext cx="469744" cy="259045"/>
    <xdr:sp macro="" textlink="">
      <xdr:nvSpPr>
        <xdr:cNvPr id="83" name="テキスト ボックス 82"/>
        <xdr:cNvSpPr txBox="1"/>
      </xdr:nvSpPr>
      <xdr:spPr>
        <a:xfrm>
          <a:off x="2673428" y="634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48209</xdr:rowOff>
    </xdr:from>
    <xdr:to>
      <xdr:col>10</xdr:col>
      <xdr:colOff>165100</xdr:colOff>
      <xdr:row>36</xdr:row>
      <xdr:rowOff>149809</xdr:rowOff>
    </xdr:to>
    <xdr:sp macro="" textlink="">
      <xdr:nvSpPr>
        <xdr:cNvPr id="84" name="楕円 83"/>
        <xdr:cNvSpPr/>
      </xdr:nvSpPr>
      <xdr:spPr>
        <a:xfrm>
          <a:off x="1968500" y="62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140936</xdr:rowOff>
    </xdr:from>
    <xdr:ext cx="469744" cy="259045"/>
    <xdr:sp macro="" textlink="">
      <xdr:nvSpPr>
        <xdr:cNvPr id="85" name="テキスト ボックス 84"/>
        <xdr:cNvSpPr txBox="1"/>
      </xdr:nvSpPr>
      <xdr:spPr>
        <a:xfrm>
          <a:off x="1784428" y="63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53238</xdr:rowOff>
    </xdr:from>
    <xdr:to>
      <xdr:col>6</xdr:col>
      <xdr:colOff>38100</xdr:colOff>
      <xdr:row>36</xdr:row>
      <xdr:rowOff>154838</xdr:rowOff>
    </xdr:to>
    <xdr:sp macro="" textlink="">
      <xdr:nvSpPr>
        <xdr:cNvPr id="86" name="楕円 85"/>
        <xdr:cNvSpPr/>
      </xdr:nvSpPr>
      <xdr:spPr>
        <a:xfrm>
          <a:off x="1079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145965</xdr:rowOff>
    </xdr:from>
    <xdr:ext cx="469744" cy="259045"/>
    <xdr:sp macro="" textlink="">
      <xdr:nvSpPr>
        <xdr:cNvPr id="87" name="テキスト ボックス 86"/>
        <xdr:cNvSpPr txBox="1"/>
      </xdr:nvSpPr>
      <xdr:spPr>
        <a:xfrm>
          <a:off x="895428" y="63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161436</xdr:rowOff>
    </xdr:from>
    <xdr:to>
      <xdr:col>24</xdr:col>
      <xdr:colOff>63500</xdr:colOff>
      <xdr:row>56</xdr:row>
      <xdr:rowOff>168199</xdr:rowOff>
    </xdr:to>
    <xdr:cxnSp macro="">
      <xdr:nvCxnSpPr>
        <xdr:cNvPr id="117" name="直線コネクタ 116"/>
        <xdr:cNvCxnSpPr/>
      </xdr:nvCxnSpPr>
      <xdr:spPr>
        <a:xfrm flipV="1">
          <a:off x="3797300" y="9762636"/>
          <a:ext cx="8382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155111</xdr:rowOff>
    </xdr:from>
    <xdr:to>
      <xdr:col>19</xdr:col>
      <xdr:colOff>177800</xdr:colOff>
      <xdr:row>56</xdr:row>
      <xdr:rowOff>168199</xdr:rowOff>
    </xdr:to>
    <xdr:cxnSp macro="">
      <xdr:nvCxnSpPr>
        <xdr:cNvPr id="120" name="直線コネクタ 119"/>
        <xdr:cNvCxnSpPr/>
      </xdr:nvCxnSpPr>
      <xdr:spPr>
        <a:xfrm>
          <a:off x="2908300" y="9756311"/>
          <a:ext cx="889000" cy="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97828</xdr:rowOff>
    </xdr:from>
    <xdr:to>
      <xdr:col>15</xdr:col>
      <xdr:colOff>50800</xdr:colOff>
      <xdr:row>56</xdr:row>
      <xdr:rowOff>155111</xdr:rowOff>
    </xdr:to>
    <xdr:cxnSp macro="">
      <xdr:nvCxnSpPr>
        <xdr:cNvPr id="123" name="直線コネクタ 122"/>
        <xdr:cNvCxnSpPr/>
      </xdr:nvCxnSpPr>
      <xdr:spPr>
        <a:xfrm>
          <a:off x="2019300" y="9699028"/>
          <a:ext cx="8890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97828</xdr:rowOff>
    </xdr:from>
    <xdr:to>
      <xdr:col>10</xdr:col>
      <xdr:colOff>114300</xdr:colOff>
      <xdr:row>56</xdr:row>
      <xdr:rowOff>127374</xdr:rowOff>
    </xdr:to>
    <xdr:cxnSp macro="">
      <xdr:nvCxnSpPr>
        <xdr:cNvPr id="126" name="直線コネクタ 125"/>
        <xdr:cNvCxnSpPr/>
      </xdr:nvCxnSpPr>
      <xdr:spPr>
        <a:xfrm flipV="1">
          <a:off x="1130300" y="9699028"/>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110636</xdr:rowOff>
    </xdr:from>
    <xdr:to>
      <xdr:col>24</xdr:col>
      <xdr:colOff>114300</xdr:colOff>
      <xdr:row>57</xdr:row>
      <xdr:rowOff>40786</xdr:rowOff>
    </xdr:to>
    <xdr:sp macro="" textlink="">
      <xdr:nvSpPr>
        <xdr:cNvPr id="136" name="楕円 135"/>
        <xdr:cNvSpPr/>
      </xdr:nvSpPr>
      <xdr:spPr>
        <a:xfrm>
          <a:off x="4584700" y="97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89063</xdr:rowOff>
    </xdr:from>
    <xdr:ext cx="534377" cy="259045"/>
    <xdr:sp macro="" textlink="">
      <xdr:nvSpPr>
        <xdr:cNvPr id="137" name="総務費該当値テキスト"/>
        <xdr:cNvSpPr txBox="1"/>
      </xdr:nvSpPr>
      <xdr:spPr>
        <a:xfrm>
          <a:off x="4686300" y="969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117399</xdr:rowOff>
    </xdr:from>
    <xdr:to>
      <xdr:col>20</xdr:col>
      <xdr:colOff>38100</xdr:colOff>
      <xdr:row>57</xdr:row>
      <xdr:rowOff>47549</xdr:rowOff>
    </xdr:to>
    <xdr:sp macro="" textlink="">
      <xdr:nvSpPr>
        <xdr:cNvPr id="138" name="楕円 137"/>
        <xdr:cNvSpPr/>
      </xdr:nvSpPr>
      <xdr:spPr>
        <a:xfrm>
          <a:off x="3746500" y="971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38676</xdr:rowOff>
    </xdr:from>
    <xdr:ext cx="534377" cy="259045"/>
    <xdr:sp macro="" textlink="">
      <xdr:nvSpPr>
        <xdr:cNvPr id="139" name="テキスト ボックス 138"/>
        <xdr:cNvSpPr txBox="1"/>
      </xdr:nvSpPr>
      <xdr:spPr>
        <a:xfrm>
          <a:off x="3530111" y="98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104311</xdr:rowOff>
    </xdr:from>
    <xdr:to>
      <xdr:col>15</xdr:col>
      <xdr:colOff>101600</xdr:colOff>
      <xdr:row>57</xdr:row>
      <xdr:rowOff>34461</xdr:rowOff>
    </xdr:to>
    <xdr:sp macro="" textlink="">
      <xdr:nvSpPr>
        <xdr:cNvPr id="140" name="楕円 139"/>
        <xdr:cNvSpPr/>
      </xdr:nvSpPr>
      <xdr:spPr>
        <a:xfrm>
          <a:off x="2857500" y="97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25588</xdr:rowOff>
    </xdr:from>
    <xdr:ext cx="534377" cy="259045"/>
    <xdr:sp macro="" textlink="">
      <xdr:nvSpPr>
        <xdr:cNvPr id="141" name="テキスト ボックス 140"/>
        <xdr:cNvSpPr txBox="1"/>
      </xdr:nvSpPr>
      <xdr:spPr>
        <a:xfrm>
          <a:off x="2641111" y="97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47028</xdr:rowOff>
    </xdr:from>
    <xdr:to>
      <xdr:col>10</xdr:col>
      <xdr:colOff>165100</xdr:colOff>
      <xdr:row>56</xdr:row>
      <xdr:rowOff>148628</xdr:rowOff>
    </xdr:to>
    <xdr:sp macro="" textlink="">
      <xdr:nvSpPr>
        <xdr:cNvPr id="142" name="楕円 141"/>
        <xdr:cNvSpPr/>
      </xdr:nvSpPr>
      <xdr:spPr>
        <a:xfrm>
          <a:off x="1968500" y="964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139755</xdr:rowOff>
    </xdr:from>
    <xdr:ext cx="534377" cy="259045"/>
    <xdr:sp macro="" textlink="">
      <xdr:nvSpPr>
        <xdr:cNvPr id="143" name="テキスト ボックス 142"/>
        <xdr:cNvSpPr txBox="1"/>
      </xdr:nvSpPr>
      <xdr:spPr>
        <a:xfrm>
          <a:off x="1752111" y="974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76574</xdr:rowOff>
    </xdr:from>
    <xdr:to>
      <xdr:col>6</xdr:col>
      <xdr:colOff>38100</xdr:colOff>
      <xdr:row>57</xdr:row>
      <xdr:rowOff>6724</xdr:rowOff>
    </xdr:to>
    <xdr:sp macro="" textlink="">
      <xdr:nvSpPr>
        <xdr:cNvPr id="144" name="楕円 143"/>
        <xdr:cNvSpPr/>
      </xdr:nvSpPr>
      <xdr:spPr>
        <a:xfrm>
          <a:off x="1079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169301</xdr:rowOff>
    </xdr:from>
    <xdr:ext cx="534377" cy="259045"/>
    <xdr:sp macro="" textlink="">
      <xdr:nvSpPr>
        <xdr:cNvPr id="145" name="テキスト ボックス 144"/>
        <xdr:cNvSpPr txBox="1"/>
      </xdr:nvSpPr>
      <xdr:spPr>
        <a:xfrm>
          <a:off x="863111" y="97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167948</xdr:rowOff>
    </xdr:from>
    <xdr:to>
      <xdr:col>24</xdr:col>
      <xdr:colOff>63500</xdr:colOff>
      <xdr:row>77</xdr:row>
      <xdr:rowOff>171279</xdr:rowOff>
    </xdr:to>
    <xdr:cxnSp macro="">
      <xdr:nvCxnSpPr>
        <xdr:cNvPr id="177" name="直線コネクタ 176"/>
        <xdr:cNvCxnSpPr/>
      </xdr:nvCxnSpPr>
      <xdr:spPr>
        <a:xfrm>
          <a:off x="3797300" y="13369598"/>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167948</xdr:rowOff>
    </xdr:from>
    <xdr:to>
      <xdr:col>19</xdr:col>
      <xdr:colOff>177800</xdr:colOff>
      <xdr:row>78</xdr:row>
      <xdr:rowOff>41708</xdr:rowOff>
    </xdr:to>
    <xdr:cxnSp macro="">
      <xdr:nvCxnSpPr>
        <xdr:cNvPr id="180" name="直線コネクタ 179"/>
        <xdr:cNvCxnSpPr/>
      </xdr:nvCxnSpPr>
      <xdr:spPr>
        <a:xfrm flipV="1">
          <a:off x="2908300" y="13369598"/>
          <a:ext cx="889000" cy="4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41708</xdr:rowOff>
    </xdr:from>
    <xdr:to>
      <xdr:col>15</xdr:col>
      <xdr:colOff>50800</xdr:colOff>
      <xdr:row>78</xdr:row>
      <xdr:rowOff>81167</xdr:rowOff>
    </xdr:to>
    <xdr:cxnSp macro="">
      <xdr:nvCxnSpPr>
        <xdr:cNvPr id="183" name="直線コネクタ 182"/>
        <xdr:cNvCxnSpPr/>
      </xdr:nvCxnSpPr>
      <xdr:spPr>
        <a:xfrm flipV="1">
          <a:off x="2019300" y="13414808"/>
          <a:ext cx="889000" cy="3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81167</xdr:rowOff>
    </xdr:from>
    <xdr:to>
      <xdr:col>10</xdr:col>
      <xdr:colOff>114300</xdr:colOff>
      <xdr:row>78</xdr:row>
      <xdr:rowOff>96048</xdr:rowOff>
    </xdr:to>
    <xdr:cxnSp macro="">
      <xdr:nvCxnSpPr>
        <xdr:cNvPr id="186" name="直線コネクタ 185"/>
        <xdr:cNvCxnSpPr/>
      </xdr:nvCxnSpPr>
      <xdr:spPr>
        <a:xfrm flipV="1">
          <a:off x="1130300" y="13454267"/>
          <a:ext cx="889000" cy="1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120479</xdr:rowOff>
    </xdr:from>
    <xdr:to>
      <xdr:col>24</xdr:col>
      <xdr:colOff>114300</xdr:colOff>
      <xdr:row>78</xdr:row>
      <xdr:rowOff>50629</xdr:rowOff>
    </xdr:to>
    <xdr:sp macro="" textlink="">
      <xdr:nvSpPr>
        <xdr:cNvPr id="196" name="楕円 195"/>
        <xdr:cNvSpPr/>
      </xdr:nvSpPr>
      <xdr:spPr>
        <a:xfrm>
          <a:off x="4584700" y="1332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98906</xdr:rowOff>
    </xdr:from>
    <xdr:ext cx="599010" cy="259045"/>
    <xdr:sp macro="" textlink="">
      <xdr:nvSpPr>
        <xdr:cNvPr id="197" name="民生費該当値テキスト"/>
        <xdr:cNvSpPr txBox="1"/>
      </xdr:nvSpPr>
      <xdr:spPr>
        <a:xfrm>
          <a:off x="4686300" y="133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117148</xdr:rowOff>
    </xdr:from>
    <xdr:to>
      <xdr:col>20</xdr:col>
      <xdr:colOff>38100</xdr:colOff>
      <xdr:row>78</xdr:row>
      <xdr:rowOff>47298</xdr:rowOff>
    </xdr:to>
    <xdr:sp macro="" textlink="">
      <xdr:nvSpPr>
        <xdr:cNvPr id="198" name="楕円 197"/>
        <xdr:cNvSpPr/>
      </xdr:nvSpPr>
      <xdr:spPr>
        <a:xfrm>
          <a:off x="3746500" y="1331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38425</xdr:rowOff>
    </xdr:from>
    <xdr:ext cx="599010" cy="259045"/>
    <xdr:sp macro="" textlink="">
      <xdr:nvSpPr>
        <xdr:cNvPr id="199" name="テキスト ボックス 198"/>
        <xdr:cNvSpPr txBox="1"/>
      </xdr:nvSpPr>
      <xdr:spPr>
        <a:xfrm>
          <a:off x="3497795" y="13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162358</xdr:rowOff>
    </xdr:from>
    <xdr:to>
      <xdr:col>15</xdr:col>
      <xdr:colOff>101600</xdr:colOff>
      <xdr:row>78</xdr:row>
      <xdr:rowOff>92508</xdr:rowOff>
    </xdr:to>
    <xdr:sp macro="" textlink="">
      <xdr:nvSpPr>
        <xdr:cNvPr id="200" name="楕円 199"/>
        <xdr:cNvSpPr/>
      </xdr:nvSpPr>
      <xdr:spPr>
        <a:xfrm>
          <a:off x="2857500" y="133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83635</xdr:rowOff>
    </xdr:from>
    <xdr:ext cx="599010" cy="259045"/>
    <xdr:sp macro="" textlink="">
      <xdr:nvSpPr>
        <xdr:cNvPr id="201" name="テキスト ボックス 200"/>
        <xdr:cNvSpPr txBox="1"/>
      </xdr:nvSpPr>
      <xdr:spPr>
        <a:xfrm>
          <a:off x="2608795" y="1345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30367</xdr:rowOff>
    </xdr:from>
    <xdr:to>
      <xdr:col>10</xdr:col>
      <xdr:colOff>165100</xdr:colOff>
      <xdr:row>78</xdr:row>
      <xdr:rowOff>131967</xdr:rowOff>
    </xdr:to>
    <xdr:sp macro="" textlink="">
      <xdr:nvSpPr>
        <xdr:cNvPr id="202" name="楕円 201"/>
        <xdr:cNvSpPr/>
      </xdr:nvSpPr>
      <xdr:spPr>
        <a:xfrm>
          <a:off x="1968500" y="134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123094</xdr:rowOff>
    </xdr:from>
    <xdr:ext cx="599010" cy="259045"/>
    <xdr:sp macro="" textlink="">
      <xdr:nvSpPr>
        <xdr:cNvPr id="203" name="テキスト ボックス 202"/>
        <xdr:cNvSpPr txBox="1"/>
      </xdr:nvSpPr>
      <xdr:spPr>
        <a:xfrm>
          <a:off x="1719795" y="1349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45248</xdr:rowOff>
    </xdr:from>
    <xdr:to>
      <xdr:col>6</xdr:col>
      <xdr:colOff>38100</xdr:colOff>
      <xdr:row>78</xdr:row>
      <xdr:rowOff>146848</xdr:rowOff>
    </xdr:to>
    <xdr:sp macro="" textlink="">
      <xdr:nvSpPr>
        <xdr:cNvPr id="204" name="楕円 203"/>
        <xdr:cNvSpPr/>
      </xdr:nvSpPr>
      <xdr:spPr>
        <a:xfrm>
          <a:off x="1079500" y="134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137975</xdr:rowOff>
    </xdr:from>
    <xdr:ext cx="599010" cy="259045"/>
    <xdr:sp macro="" textlink="">
      <xdr:nvSpPr>
        <xdr:cNvPr id="205" name="テキスト ボックス 204"/>
        <xdr:cNvSpPr txBox="1"/>
      </xdr:nvSpPr>
      <xdr:spPr>
        <a:xfrm>
          <a:off x="830795" y="135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45844</xdr:rowOff>
    </xdr:from>
    <xdr:to>
      <xdr:col>24</xdr:col>
      <xdr:colOff>63500</xdr:colOff>
      <xdr:row>98</xdr:row>
      <xdr:rowOff>88331</xdr:rowOff>
    </xdr:to>
    <xdr:cxnSp macro="">
      <xdr:nvCxnSpPr>
        <xdr:cNvPr id="237" name="直線コネクタ 236"/>
        <xdr:cNvCxnSpPr/>
      </xdr:nvCxnSpPr>
      <xdr:spPr>
        <a:xfrm flipV="1">
          <a:off x="3797300" y="16847944"/>
          <a:ext cx="8382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32356</xdr:rowOff>
    </xdr:from>
    <xdr:to>
      <xdr:col>19</xdr:col>
      <xdr:colOff>177800</xdr:colOff>
      <xdr:row>98</xdr:row>
      <xdr:rowOff>88331</xdr:rowOff>
    </xdr:to>
    <xdr:cxnSp macro="">
      <xdr:nvCxnSpPr>
        <xdr:cNvPr id="240" name="直線コネクタ 239"/>
        <xdr:cNvCxnSpPr/>
      </xdr:nvCxnSpPr>
      <xdr:spPr>
        <a:xfrm>
          <a:off x="2908300" y="16834456"/>
          <a:ext cx="889000" cy="5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32356</xdr:rowOff>
    </xdr:from>
    <xdr:to>
      <xdr:col>15</xdr:col>
      <xdr:colOff>50800</xdr:colOff>
      <xdr:row>98</xdr:row>
      <xdr:rowOff>69177</xdr:rowOff>
    </xdr:to>
    <xdr:cxnSp macro="">
      <xdr:nvCxnSpPr>
        <xdr:cNvPr id="243" name="直線コネクタ 242"/>
        <xdr:cNvCxnSpPr/>
      </xdr:nvCxnSpPr>
      <xdr:spPr>
        <a:xfrm flipV="1">
          <a:off x="2019300" y="16834456"/>
          <a:ext cx="889000" cy="3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61748</xdr:rowOff>
    </xdr:from>
    <xdr:to>
      <xdr:col>10</xdr:col>
      <xdr:colOff>114300</xdr:colOff>
      <xdr:row>98</xdr:row>
      <xdr:rowOff>69177</xdr:rowOff>
    </xdr:to>
    <xdr:cxnSp macro="">
      <xdr:nvCxnSpPr>
        <xdr:cNvPr id="246" name="直線コネクタ 245"/>
        <xdr:cNvCxnSpPr/>
      </xdr:nvCxnSpPr>
      <xdr:spPr>
        <a:xfrm>
          <a:off x="1130300" y="1686384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166494</xdr:rowOff>
    </xdr:from>
    <xdr:to>
      <xdr:col>24</xdr:col>
      <xdr:colOff>114300</xdr:colOff>
      <xdr:row>98</xdr:row>
      <xdr:rowOff>96644</xdr:rowOff>
    </xdr:to>
    <xdr:sp macro="" textlink="">
      <xdr:nvSpPr>
        <xdr:cNvPr id="256" name="楕円 255"/>
        <xdr:cNvSpPr/>
      </xdr:nvSpPr>
      <xdr:spPr>
        <a:xfrm>
          <a:off x="4584700" y="167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17921</xdr:rowOff>
    </xdr:from>
    <xdr:ext cx="534377" cy="259045"/>
    <xdr:sp macro="" textlink="">
      <xdr:nvSpPr>
        <xdr:cNvPr id="257" name="衛生費該当値テキスト"/>
        <xdr:cNvSpPr txBox="1"/>
      </xdr:nvSpPr>
      <xdr:spPr>
        <a:xfrm>
          <a:off x="4686300" y="1664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37531</xdr:rowOff>
    </xdr:from>
    <xdr:to>
      <xdr:col>20</xdr:col>
      <xdr:colOff>38100</xdr:colOff>
      <xdr:row>98</xdr:row>
      <xdr:rowOff>139131</xdr:rowOff>
    </xdr:to>
    <xdr:sp macro="" textlink="">
      <xdr:nvSpPr>
        <xdr:cNvPr id="258" name="楕円 257"/>
        <xdr:cNvSpPr/>
      </xdr:nvSpPr>
      <xdr:spPr>
        <a:xfrm>
          <a:off x="3746500" y="168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130258</xdr:rowOff>
    </xdr:from>
    <xdr:ext cx="534377" cy="259045"/>
    <xdr:sp macro="" textlink="">
      <xdr:nvSpPr>
        <xdr:cNvPr id="259" name="テキスト ボックス 258"/>
        <xdr:cNvSpPr txBox="1"/>
      </xdr:nvSpPr>
      <xdr:spPr>
        <a:xfrm>
          <a:off x="3530111" y="169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153006</xdr:rowOff>
    </xdr:from>
    <xdr:to>
      <xdr:col>15</xdr:col>
      <xdr:colOff>101600</xdr:colOff>
      <xdr:row>98</xdr:row>
      <xdr:rowOff>83156</xdr:rowOff>
    </xdr:to>
    <xdr:sp macro="" textlink="">
      <xdr:nvSpPr>
        <xdr:cNvPr id="260" name="楕円 259"/>
        <xdr:cNvSpPr/>
      </xdr:nvSpPr>
      <xdr:spPr>
        <a:xfrm>
          <a:off x="2857500" y="167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99683</xdr:rowOff>
    </xdr:from>
    <xdr:ext cx="534377" cy="259045"/>
    <xdr:sp macro="" textlink="">
      <xdr:nvSpPr>
        <xdr:cNvPr id="261" name="テキスト ボックス 260"/>
        <xdr:cNvSpPr txBox="1"/>
      </xdr:nvSpPr>
      <xdr:spPr>
        <a:xfrm>
          <a:off x="2641111" y="165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18377</xdr:rowOff>
    </xdr:from>
    <xdr:to>
      <xdr:col>10</xdr:col>
      <xdr:colOff>165100</xdr:colOff>
      <xdr:row>98</xdr:row>
      <xdr:rowOff>119977</xdr:rowOff>
    </xdr:to>
    <xdr:sp macro="" textlink="">
      <xdr:nvSpPr>
        <xdr:cNvPr id="262" name="楕円 261"/>
        <xdr:cNvSpPr/>
      </xdr:nvSpPr>
      <xdr:spPr>
        <a:xfrm>
          <a:off x="1968500" y="168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111104</xdr:rowOff>
    </xdr:from>
    <xdr:ext cx="534377" cy="259045"/>
    <xdr:sp macro="" textlink="">
      <xdr:nvSpPr>
        <xdr:cNvPr id="263" name="テキスト ボックス 262"/>
        <xdr:cNvSpPr txBox="1"/>
      </xdr:nvSpPr>
      <xdr:spPr>
        <a:xfrm>
          <a:off x="1752111" y="169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10948</xdr:rowOff>
    </xdr:from>
    <xdr:to>
      <xdr:col>6</xdr:col>
      <xdr:colOff>38100</xdr:colOff>
      <xdr:row>98</xdr:row>
      <xdr:rowOff>112548</xdr:rowOff>
    </xdr:to>
    <xdr:sp macro="" textlink="">
      <xdr:nvSpPr>
        <xdr:cNvPr id="264" name="楕円 263"/>
        <xdr:cNvSpPr/>
      </xdr:nvSpPr>
      <xdr:spPr>
        <a:xfrm>
          <a:off x="1079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129075</xdr:rowOff>
    </xdr:from>
    <xdr:ext cx="534377" cy="259045"/>
    <xdr:sp macro="" textlink="">
      <xdr:nvSpPr>
        <xdr:cNvPr id="265" name="テキスト ボックス 264"/>
        <xdr:cNvSpPr txBox="1"/>
      </xdr:nvSpPr>
      <xdr:spPr>
        <a:xfrm>
          <a:off x="863111" y="165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13589</xdr:rowOff>
    </xdr:from>
    <xdr:to>
      <xdr:col>55</xdr:col>
      <xdr:colOff>0</xdr:colOff>
      <xdr:row>39</xdr:row>
      <xdr:rowOff>17780</xdr:rowOff>
    </xdr:to>
    <xdr:cxnSp macro="">
      <xdr:nvCxnSpPr>
        <xdr:cNvPr id="294" name="直線コネクタ 293"/>
        <xdr:cNvCxnSpPr/>
      </xdr:nvCxnSpPr>
      <xdr:spPr>
        <a:xfrm flipV="1">
          <a:off x="9639300" y="6700139"/>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17780</xdr:rowOff>
    </xdr:from>
    <xdr:to>
      <xdr:col>50</xdr:col>
      <xdr:colOff>114300</xdr:colOff>
      <xdr:row>39</xdr:row>
      <xdr:rowOff>18161</xdr:rowOff>
    </xdr:to>
    <xdr:cxnSp macro="">
      <xdr:nvCxnSpPr>
        <xdr:cNvPr id="297" name="直線コネクタ 296"/>
        <xdr:cNvCxnSpPr/>
      </xdr:nvCxnSpPr>
      <xdr:spPr>
        <a:xfrm flipV="1">
          <a:off x="8750300" y="67043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17399</xdr:rowOff>
    </xdr:from>
    <xdr:to>
      <xdr:col>45</xdr:col>
      <xdr:colOff>177800</xdr:colOff>
      <xdr:row>39</xdr:row>
      <xdr:rowOff>18161</xdr:rowOff>
    </xdr:to>
    <xdr:cxnSp macro="">
      <xdr:nvCxnSpPr>
        <xdr:cNvPr id="300" name="直線コネクタ 299"/>
        <xdr:cNvCxnSpPr/>
      </xdr:nvCxnSpPr>
      <xdr:spPr>
        <a:xfrm>
          <a:off x="7861300" y="670394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140081</xdr:rowOff>
    </xdr:from>
    <xdr:to>
      <xdr:col>41</xdr:col>
      <xdr:colOff>50800</xdr:colOff>
      <xdr:row>39</xdr:row>
      <xdr:rowOff>17399</xdr:rowOff>
    </xdr:to>
    <xdr:cxnSp macro="">
      <xdr:nvCxnSpPr>
        <xdr:cNvPr id="303" name="直線コネクタ 302"/>
        <xdr:cNvCxnSpPr/>
      </xdr:nvCxnSpPr>
      <xdr:spPr>
        <a:xfrm>
          <a:off x="6972300" y="6655181"/>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134239</xdr:rowOff>
    </xdr:from>
    <xdr:to>
      <xdr:col>55</xdr:col>
      <xdr:colOff>50800</xdr:colOff>
      <xdr:row>39</xdr:row>
      <xdr:rowOff>64389</xdr:rowOff>
    </xdr:to>
    <xdr:sp macro="" textlink="">
      <xdr:nvSpPr>
        <xdr:cNvPr id="313" name="楕円 312"/>
        <xdr:cNvSpPr/>
      </xdr:nvSpPr>
      <xdr:spPr>
        <a:xfrm>
          <a:off x="10426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49166</xdr:rowOff>
    </xdr:from>
    <xdr:ext cx="313932" cy="259045"/>
    <xdr:sp macro="" textlink="">
      <xdr:nvSpPr>
        <xdr:cNvPr id="314" name="労働費該当値テキスト"/>
        <xdr:cNvSpPr txBox="1"/>
      </xdr:nvSpPr>
      <xdr:spPr>
        <a:xfrm>
          <a:off x="10528300" y="6564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138430</xdr:rowOff>
    </xdr:from>
    <xdr:to>
      <xdr:col>50</xdr:col>
      <xdr:colOff>165100</xdr:colOff>
      <xdr:row>39</xdr:row>
      <xdr:rowOff>68580</xdr:rowOff>
    </xdr:to>
    <xdr:sp macro="" textlink="">
      <xdr:nvSpPr>
        <xdr:cNvPr id="315" name="楕円 314"/>
        <xdr:cNvSpPr/>
      </xdr:nvSpPr>
      <xdr:spPr>
        <a:xfrm>
          <a:off x="9588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59707</xdr:rowOff>
    </xdr:from>
    <xdr:ext cx="313932" cy="259045"/>
    <xdr:sp macro="" textlink="">
      <xdr:nvSpPr>
        <xdr:cNvPr id="316" name="テキスト ボックス 315"/>
        <xdr:cNvSpPr txBox="1"/>
      </xdr:nvSpPr>
      <xdr:spPr>
        <a:xfrm>
          <a:off x="9482333" y="6746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138811</xdr:rowOff>
    </xdr:from>
    <xdr:to>
      <xdr:col>46</xdr:col>
      <xdr:colOff>38100</xdr:colOff>
      <xdr:row>39</xdr:row>
      <xdr:rowOff>68961</xdr:rowOff>
    </xdr:to>
    <xdr:sp macro="" textlink="">
      <xdr:nvSpPr>
        <xdr:cNvPr id="317" name="楕円 316"/>
        <xdr:cNvSpPr/>
      </xdr:nvSpPr>
      <xdr:spPr>
        <a:xfrm>
          <a:off x="8699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60088</xdr:rowOff>
    </xdr:from>
    <xdr:ext cx="313932" cy="259045"/>
    <xdr:sp macro="" textlink="">
      <xdr:nvSpPr>
        <xdr:cNvPr id="318" name="テキスト ボックス 317"/>
        <xdr:cNvSpPr txBox="1"/>
      </xdr:nvSpPr>
      <xdr:spPr>
        <a:xfrm>
          <a:off x="8593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138049</xdr:rowOff>
    </xdr:from>
    <xdr:to>
      <xdr:col>41</xdr:col>
      <xdr:colOff>101600</xdr:colOff>
      <xdr:row>39</xdr:row>
      <xdr:rowOff>68199</xdr:rowOff>
    </xdr:to>
    <xdr:sp macro="" textlink="">
      <xdr:nvSpPr>
        <xdr:cNvPr id="319" name="楕円 318"/>
        <xdr:cNvSpPr/>
      </xdr:nvSpPr>
      <xdr:spPr>
        <a:xfrm>
          <a:off x="7810500" y="66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59326</xdr:rowOff>
    </xdr:from>
    <xdr:ext cx="313932" cy="259045"/>
    <xdr:sp macro="" textlink="">
      <xdr:nvSpPr>
        <xdr:cNvPr id="320" name="テキスト ボックス 319"/>
        <xdr:cNvSpPr txBox="1"/>
      </xdr:nvSpPr>
      <xdr:spPr>
        <a:xfrm>
          <a:off x="7704333" y="6745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89281</xdr:rowOff>
    </xdr:from>
    <xdr:to>
      <xdr:col>36</xdr:col>
      <xdr:colOff>165100</xdr:colOff>
      <xdr:row>39</xdr:row>
      <xdr:rowOff>19431</xdr:rowOff>
    </xdr:to>
    <xdr:sp macro="" textlink="">
      <xdr:nvSpPr>
        <xdr:cNvPr id="321" name="楕円 320"/>
        <xdr:cNvSpPr/>
      </xdr:nvSpPr>
      <xdr:spPr>
        <a:xfrm>
          <a:off x="6921500" y="660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10558</xdr:rowOff>
    </xdr:from>
    <xdr:ext cx="378565" cy="259045"/>
    <xdr:sp macro="" textlink="">
      <xdr:nvSpPr>
        <xdr:cNvPr id="322" name="テキスト ボックス 321"/>
        <xdr:cNvSpPr txBox="1"/>
      </xdr:nvSpPr>
      <xdr:spPr>
        <a:xfrm>
          <a:off x="6783017" y="6697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166904</xdr:rowOff>
    </xdr:from>
    <xdr:to>
      <xdr:col>55</xdr:col>
      <xdr:colOff>0</xdr:colOff>
      <xdr:row>59</xdr:row>
      <xdr:rowOff>7893</xdr:rowOff>
    </xdr:to>
    <xdr:cxnSp macro="">
      <xdr:nvCxnSpPr>
        <xdr:cNvPr id="351" name="直線コネクタ 350"/>
        <xdr:cNvCxnSpPr/>
      </xdr:nvCxnSpPr>
      <xdr:spPr>
        <a:xfrm flipV="1">
          <a:off x="9639300" y="10111004"/>
          <a:ext cx="838200" cy="1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7893</xdr:rowOff>
    </xdr:from>
    <xdr:to>
      <xdr:col>50</xdr:col>
      <xdr:colOff>114300</xdr:colOff>
      <xdr:row>59</xdr:row>
      <xdr:rowOff>8350</xdr:rowOff>
    </xdr:to>
    <xdr:cxnSp macro="">
      <xdr:nvCxnSpPr>
        <xdr:cNvPr id="354" name="直線コネクタ 353"/>
        <xdr:cNvCxnSpPr/>
      </xdr:nvCxnSpPr>
      <xdr:spPr>
        <a:xfrm flipV="1">
          <a:off x="8750300" y="1012344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144387</xdr:rowOff>
    </xdr:from>
    <xdr:to>
      <xdr:col>45</xdr:col>
      <xdr:colOff>177800</xdr:colOff>
      <xdr:row>59</xdr:row>
      <xdr:rowOff>8350</xdr:rowOff>
    </xdr:to>
    <xdr:cxnSp macro="">
      <xdr:nvCxnSpPr>
        <xdr:cNvPr id="357" name="直線コネクタ 356"/>
        <xdr:cNvCxnSpPr/>
      </xdr:nvCxnSpPr>
      <xdr:spPr>
        <a:xfrm>
          <a:off x="7861300" y="10088487"/>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144387</xdr:rowOff>
    </xdr:from>
    <xdr:to>
      <xdr:col>41</xdr:col>
      <xdr:colOff>50800</xdr:colOff>
      <xdr:row>58</xdr:row>
      <xdr:rowOff>170999</xdr:rowOff>
    </xdr:to>
    <xdr:cxnSp macro="">
      <xdr:nvCxnSpPr>
        <xdr:cNvPr id="360" name="直線コネクタ 359"/>
        <xdr:cNvCxnSpPr/>
      </xdr:nvCxnSpPr>
      <xdr:spPr>
        <a:xfrm flipV="1">
          <a:off x="6972300" y="10088487"/>
          <a:ext cx="889000" cy="2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116104</xdr:rowOff>
    </xdr:from>
    <xdr:to>
      <xdr:col>55</xdr:col>
      <xdr:colOff>50800</xdr:colOff>
      <xdr:row>59</xdr:row>
      <xdr:rowOff>46254</xdr:rowOff>
    </xdr:to>
    <xdr:sp macro="" textlink="">
      <xdr:nvSpPr>
        <xdr:cNvPr id="370" name="楕円 369"/>
        <xdr:cNvSpPr/>
      </xdr:nvSpPr>
      <xdr:spPr>
        <a:xfrm>
          <a:off x="104267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31031</xdr:rowOff>
    </xdr:from>
    <xdr:ext cx="469744" cy="259045"/>
    <xdr:sp macro="" textlink="">
      <xdr:nvSpPr>
        <xdr:cNvPr id="371" name="農林水産業費該当値テキスト"/>
        <xdr:cNvSpPr txBox="1"/>
      </xdr:nvSpPr>
      <xdr:spPr>
        <a:xfrm>
          <a:off x="10528300" y="997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128543</xdr:rowOff>
    </xdr:from>
    <xdr:to>
      <xdr:col>50</xdr:col>
      <xdr:colOff>165100</xdr:colOff>
      <xdr:row>59</xdr:row>
      <xdr:rowOff>58693</xdr:rowOff>
    </xdr:to>
    <xdr:sp macro="" textlink="">
      <xdr:nvSpPr>
        <xdr:cNvPr id="372" name="楕円 371"/>
        <xdr:cNvSpPr/>
      </xdr:nvSpPr>
      <xdr:spPr>
        <a:xfrm>
          <a:off x="9588500" y="1007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49820</xdr:rowOff>
    </xdr:from>
    <xdr:ext cx="469744" cy="259045"/>
    <xdr:sp macro="" textlink="">
      <xdr:nvSpPr>
        <xdr:cNvPr id="373" name="テキスト ボックス 372"/>
        <xdr:cNvSpPr txBox="1"/>
      </xdr:nvSpPr>
      <xdr:spPr>
        <a:xfrm>
          <a:off x="9404428" y="1016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129000</xdr:rowOff>
    </xdr:from>
    <xdr:to>
      <xdr:col>46</xdr:col>
      <xdr:colOff>38100</xdr:colOff>
      <xdr:row>59</xdr:row>
      <xdr:rowOff>59150</xdr:rowOff>
    </xdr:to>
    <xdr:sp macro="" textlink="">
      <xdr:nvSpPr>
        <xdr:cNvPr id="374" name="楕円 373"/>
        <xdr:cNvSpPr/>
      </xdr:nvSpPr>
      <xdr:spPr>
        <a:xfrm>
          <a:off x="8699500" y="100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50277</xdr:rowOff>
    </xdr:from>
    <xdr:ext cx="469744" cy="259045"/>
    <xdr:sp macro="" textlink="">
      <xdr:nvSpPr>
        <xdr:cNvPr id="375" name="テキスト ボックス 374"/>
        <xdr:cNvSpPr txBox="1"/>
      </xdr:nvSpPr>
      <xdr:spPr>
        <a:xfrm>
          <a:off x="8515428" y="101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93587</xdr:rowOff>
    </xdr:from>
    <xdr:to>
      <xdr:col>41</xdr:col>
      <xdr:colOff>101600</xdr:colOff>
      <xdr:row>59</xdr:row>
      <xdr:rowOff>23737</xdr:rowOff>
    </xdr:to>
    <xdr:sp macro="" textlink="">
      <xdr:nvSpPr>
        <xdr:cNvPr id="376" name="楕円 375"/>
        <xdr:cNvSpPr/>
      </xdr:nvSpPr>
      <xdr:spPr>
        <a:xfrm>
          <a:off x="7810500" y="100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14864</xdr:rowOff>
    </xdr:from>
    <xdr:ext cx="469744" cy="259045"/>
    <xdr:sp macro="" textlink="">
      <xdr:nvSpPr>
        <xdr:cNvPr id="377" name="テキスト ボックス 376"/>
        <xdr:cNvSpPr txBox="1"/>
      </xdr:nvSpPr>
      <xdr:spPr>
        <a:xfrm>
          <a:off x="7626428" y="101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120199</xdr:rowOff>
    </xdr:from>
    <xdr:to>
      <xdr:col>36</xdr:col>
      <xdr:colOff>165100</xdr:colOff>
      <xdr:row>59</xdr:row>
      <xdr:rowOff>50349</xdr:rowOff>
    </xdr:to>
    <xdr:sp macro="" textlink="">
      <xdr:nvSpPr>
        <xdr:cNvPr id="378" name="楕円 377"/>
        <xdr:cNvSpPr/>
      </xdr:nvSpPr>
      <xdr:spPr>
        <a:xfrm>
          <a:off x="6921500" y="100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41476</xdr:rowOff>
    </xdr:from>
    <xdr:ext cx="469744" cy="259045"/>
    <xdr:sp macro="" textlink="">
      <xdr:nvSpPr>
        <xdr:cNvPr id="379" name="テキスト ボックス 378"/>
        <xdr:cNvSpPr txBox="1"/>
      </xdr:nvSpPr>
      <xdr:spPr>
        <a:xfrm>
          <a:off x="6737428" y="1015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85179</xdr:rowOff>
    </xdr:from>
    <xdr:to>
      <xdr:col>55</xdr:col>
      <xdr:colOff>0</xdr:colOff>
      <xdr:row>77</xdr:row>
      <xdr:rowOff>79730</xdr:rowOff>
    </xdr:to>
    <xdr:cxnSp macro="">
      <xdr:nvCxnSpPr>
        <xdr:cNvPr id="408" name="直線コネクタ 407"/>
        <xdr:cNvCxnSpPr/>
      </xdr:nvCxnSpPr>
      <xdr:spPr>
        <a:xfrm flipV="1">
          <a:off x="9639300" y="13115379"/>
          <a:ext cx="838200" cy="16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79730</xdr:rowOff>
    </xdr:from>
    <xdr:to>
      <xdr:col>50</xdr:col>
      <xdr:colOff>114300</xdr:colOff>
      <xdr:row>78</xdr:row>
      <xdr:rowOff>83693</xdr:rowOff>
    </xdr:to>
    <xdr:cxnSp macro="">
      <xdr:nvCxnSpPr>
        <xdr:cNvPr id="411" name="直線コネクタ 410"/>
        <xdr:cNvCxnSpPr/>
      </xdr:nvCxnSpPr>
      <xdr:spPr>
        <a:xfrm flipV="1">
          <a:off x="8750300" y="13281380"/>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83693</xdr:rowOff>
    </xdr:from>
    <xdr:to>
      <xdr:col>45</xdr:col>
      <xdr:colOff>177800</xdr:colOff>
      <xdr:row>78</xdr:row>
      <xdr:rowOff>91808</xdr:rowOff>
    </xdr:to>
    <xdr:cxnSp macro="">
      <xdr:nvCxnSpPr>
        <xdr:cNvPr id="414" name="直線コネクタ 413"/>
        <xdr:cNvCxnSpPr/>
      </xdr:nvCxnSpPr>
      <xdr:spPr>
        <a:xfrm flipV="1">
          <a:off x="7861300" y="13456793"/>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62319</xdr:rowOff>
    </xdr:from>
    <xdr:to>
      <xdr:col>41</xdr:col>
      <xdr:colOff>50800</xdr:colOff>
      <xdr:row>78</xdr:row>
      <xdr:rowOff>91808</xdr:rowOff>
    </xdr:to>
    <xdr:cxnSp macro="">
      <xdr:nvCxnSpPr>
        <xdr:cNvPr id="417" name="直線コネクタ 416"/>
        <xdr:cNvCxnSpPr/>
      </xdr:nvCxnSpPr>
      <xdr:spPr>
        <a:xfrm>
          <a:off x="6972300" y="13435419"/>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34379</xdr:rowOff>
    </xdr:from>
    <xdr:to>
      <xdr:col>55</xdr:col>
      <xdr:colOff>50800</xdr:colOff>
      <xdr:row>76</xdr:row>
      <xdr:rowOff>135979</xdr:rowOff>
    </xdr:to>
    <xdr:sp macro="" textlink="">
      <xdr:nvSpPr>
        <xdr:cNvPr id="427" name="楕円 426"/>
        <xdr:cNvSpPr/>
      </xdr:nvSpPr>
      <xdr:spPr>
        <a:xfrm>
          <a:off x="10426700" y="130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57256</xdr:rowOff>
    </xdr:from>
    <xdr:ext cx="534377" cy="259045"/>
    <xdr:sp macro="" textlink="">
      <xdr:nvSpPr>
        <xdr:cNvPr id="428" name="商工費該当値テキスト"/>
        <xdr:cNvSpPr txBox="1"/>
      </xdr:nvSpPr>
      <xdr:spPr>
        <a:xfrm>
          <a:off x="10528300" y="12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28930</xdr:rowOff>
    </xdr:from>
    <xdr:to>
      <xdr:col>50</xdr:col>
      <xdr:colOff>165100</xdr:colOff>
      <xdr:row>77</xdr:row>
      <xdr:rowOff>130530</xdr:rowOff>
    </xdr:to>
    <xdr:sp macro="" textlink="">
      <xdr:nvSpPr>
        <xdr:cNvPr id="429" name="楕円 428"/>
        <xdr:cNvSpPr/>
      </xdr:nvSpPr>
      <xdr:spPr>
        <a:xfrm>
          <a:off x="9588500" y="132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147057</xdr:rowOff>
    </xdr:from>
    <xdr:ext cx="469744" cy="259045"/>
    <xdr:sp macro="" textlink="">
      <xdr:nvSpPr>
        <xdr:cNvPr id="430" name="テキスト ボックス 429"/>
        <xdr:cNvSpPr txBox="1"/>
      </xdr:nvSpPr>
      <xdr:spPr>
        <a:xfrm>
          <a:off x="9404428" y="1300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32893</xdr:rowOff>
    </xdr:from>
    <xdr:to>
      <xdr:col>46</xdr:col>
      <xdr:colOff>38100</xdr:colOff>
      <xdr:row>78</xdr:row>
      <xdr:rowOff>134493</xdr:rowOff>
    </xdr:to>
    <xdr:sp macro="" textlink="">
      <xdr:nvSpPr>
        <xdr:cNvPr id="431" name="楕円 430"/>
        <xdr:cNvSpPr/>
      </xdr:nvSpPr>
      <xdr:spPr>
        <a:xfrm>
          <a:off x="8699500" y="1340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125620</xdr:rowOff>
    </xdr:from>
    <xdr:ext cx="469744" cy="259045"/>
    <xdr:sp macro="" textlink="">
      <xdr:nvSpPr>
        <xdr:cNvPr id="432" name="テキスト ボックス 431"/>
        <xdr:cNvSpPr txBox="1"/>
      </xdr:nvSpPr>
      <xdr:spPr>
        <a:xfrm>
          <a:off x="8515428" y="1349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41008</xdr:rowOff>
    </xdr:from>
    <xdr:to>
      <xdr:col>41</xdr:col>
      <xdr:colOff>101600</xdr:colOff>
      <xdr:row>78</xdr:row>
      <xdr:rowOff>142608</xdr:rowOff>
    </xdr:to>
    <xdr:sp macro="" textlink="">
      <xdr:nvSpPr>
        <xdr:cNvPr id="433" name="楕円 432"/>
        <xdr:cNvSpPr/>
      </xdr:nvSpPr>
      <xdr:spPr>
        <a:xfrm>
          <a:off x="7810500" y="134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133735</xdr:rowOff>
    </xdr:from>
    <xdr:ext cx="469744" cy="259045"/>
    <xdr:sp macro="" textlink="">
      <xdr:nvSpPr>
        <xdr:cNvPr id="434" name="テキスト ボックス 433"/>
        <xdr:cNvSpPr txBox="1"/>
      </xdr:nvSpPr>
      <xdr:spPr>
        <a:xfrm>
          <a:off x="7626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11519</xdr:rowOff>
    </xdr:from>
    <xdr:to>
      <xdr:col>36</xdr:col>
      <xdr:colOff>165100</xdr:colOff>
      <xdr:row>78</xdr:row>
      <xdr:rowOff>113119</xdr:rowOff>
    </xdr:to>
    <xdr:sp macro="" textlink="">
      <xdr:nvSpPr>
        <xdr:cNvPr id="435" name="楕円 434"/>
        <xdr:cNvSpPr/>
      </xdr:nvSpPr>
      <xdr:spPr>
        <a:xfrm>
          <a:off x="6921500" y="13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104246</xdr:rowOff>
    </xdr:from>
    <xdr:ext cx="469744" cy="259045"/>
    <xdr:sp macro="" textlink="">
      <xdr:nvSpPr>
        <xdr:cNvPr id="436" name="テキスト ボックス 435"/>
        <xdr:cNvSpPr txBox="1"/>
      </xdr:nvSpPr>
      <xdr:spPr>
        <a:xfrm>
          <a:off x="6737428" y="134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151426</xdr:rowOff>
    </xdr:from>
    <xdr:to>
      <xdr:col>55</xdr:col>
      <xdr:colOff>0</xdr:colOff>
      <xdr:row>97</xdr:row>
      <xdr:rowOff>167604</xdr:rowOff>
    </xdr:to>
    <xdr:cxnSp macro="">
      <xdr:nvCxnSpPr>
        <xdr:cNvPr id="465" name="直線コネクタ 464"/>
        <xdr:cNvCxnSpPr/>
      </xdr:nvCxnSpPr>
      <xdr:spPr>
        <a:xfrm>
          <a:off x="9639300" y="16782076"/>
          <a:ext cx="8382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151426</xdr:rowOff>
    </xdr:from>
    <xdr:to>
      <xdr:col>50</xdr:col>
      <xdr:colOff>114300</xdr:colOff>
      <xdr:row>98</xdr:row>
      <xdr:rowOff>8430</xdr:rowOff>
    </xdr:to>
    <xdr:cxnSp macro="">
      <xdr:nvCxnSpPr>
        <xdr:cNvPr id="468" name="直線コネクタ 467"/>
        <xdr:cNvCxnSpPr/>
      </xdr:nvCxnSpPr>
      <xdr:spPr>
        <a:xfrm flipV="1">
          <a:off x="8750300" y="16782076"/>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8430</xdr:rowOff>
    </xdr:from>
    <xdr:to>
      <xdr:col>45</xdr:col>
      <xdr:colOff>177800</xdr:colOff>
      <xdr:row>98</xdr:row>
      <xdr:rowOff>19145</xdr:rowOff>
    </xdr:to>
    <xdr:cxnSp macro="">
      <xdr:nvCxnSpPr>
        <xdr:cNvPr id="471" name="直線コネクタ 470"/>
        <xdr:cNvCxnSpPr/>
      </xdr:nvCxnSpPr>
      <xdr:spPr>
        <a:xfrm flipV="1">
          <a:off x="7861300" y="16810530"/>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12286</xdr:rowOff>
    </xdr:from>
    <xdr:to>
      <xdr:col>41</xdr:col>
      <xdr:colOff>50800</xdr:colOff>
      <xdr:row>98</xdr:row>
      <xdr:rowOff>19145</xdr:rowOff>
    </xdr:to>
    <xdr:cxnSp macro="">
      <xdr:nvCxnSpPr>
        <xdr:cNvPr id="474" name="直線コネクタ 473"/>
        <xdr:cNvCxnSpPr/>
      </xdr:nvCxnSpPr>
      <xdr:spPr>
        <a:xfrm>
          <a:off x="6972300" y="1681438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116804</xdr:rowOff>
    </xdr:from>
    <xdr:to>
      <xdr:col>55</xdr:col>
      <xdr:colOff>50800</xdr:colOff>
      <xdr:row>98</xdr:row>
      <xdr:rowOff>46954</xdr:rowOff>
    </xdr:to>
    <xdr:sp macro="" textlink="">
      <xdr:nvSpPr>
        <xdr:cNvPr id="484" name="楕円 483"/>
        <xdr:cNvSpPr/>
      </xdr:nvSpPr>
      <xdr:spPr>
        <a:xfrm>
          <a:off x="10426700" y="167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31731</xdr:rowOff>
    </xdr:from>
    <xdr:ext cx="534377" cy="259045"/>
    <xdr:sp macro="" textlink="">
      <xdr:nvSpPr>
        <xdr:cNvPr id="485" name="土木費該当値テキスト"/>
        <xdr:cNvSpPr txBox="1"/>
      </xdr:nvSpPr>
      <xdr:spPr>
        <a:xfrm>
          <a:off x="10528300" y="166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100626</xdr:rowOff>
    </xdr:from>
    <xdr:to>
      <xdr:col>50</xdr:col>
      <xdr:colOff>165100</xdr:colOff>
      <xdr:row>98</xdr:row>
      <xdr:rowOff>30776</xdr:rowOff>
    </xdr:to>
    <xdr:sp macro="" textlink="">
      <xdr:nvSpPr>
        <xdr:cNvPr id="486" name="楕円 485"/>
        <xdr:cNvSpPr/>
      </xdr:nvSpPr>
      <xdr:spPr>
        <a:xfrm>
          <a:off x="95885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21903</xdr:rowOff>
    </xdr:from>
    <xdr:ext cx="534377" cy="259045"/>
    <xdr:sp macro="" textlink="">
      <xdr:nvSpPr>
        <xdr:cNvPr id="487" name="テキスト ボックス 486"/>
        <xdr:cNvSpPr txBox="1"/>
      </xdr:nvSpPr>
      <xdr:spPr>
        <a:xfrm>
          <a:off x="9372111" y="1682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129080</xdr:rowOff>
    </xdr:from>
    <xdr:to>
      <xdr:col>46</xdr:col>
      <xdr:colOff>38100</xdr:colOff>
      <xdr:row>98</xdr:row>
      <xdr:rowOff>59230</xdr:rowOff>
    </xdr:to>
    <xdr:sp macro="" textlink="">
      <xdr:nvSpPr>
        <xdr:cNvPr id="488" name="楕円 487"/>
        <xdr:cNvSpPr/>
      </xdr:nvSpPr>
      <xdr:spPr>
        <a:xfrm>
          <a:off x="8699500" y="167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50357</xdr:rowOff>
    </xdr:from>
    <xdr:ext cx="534377" cy="259045"/>
    <xdr:sp macro="" textlink="">
      <xdr:nvSpPr>
        <xdr:cNvPr id="489" name="テキスト ボックス 488"/>
        <xdr:cNvSpPr txBox="1"/>
      </xdr:nvSpPr>
      <xdr:spPr>
        <a:xfrm>
          <a:off x="8483111" y="1685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139795</xdr:rowOff>
    </xdr:from>
    <xdr:to>
      <xdr:col>41</xdr:col>
      <xdr:colOff>101600</xdr:colOff>
      <xdr:row>98</xdr:row>
      <xdr:rowOff>69945</xdr:rowOff>
    </xdr:to>
    <xdr:sp macro="" textlink="">
      <xdr:nvSpPr>
        <xdr:cNvPr id="490" name="楕円 489"/>
        <xdr:cNvSpPr/>
      </xdr:nvSpPr>
      <xdr:spPr>
        <a:xfrm>
          <a:off x="7810500" y="1677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61072</xdr:rowOff>
    </xdr:from>
    <xdr:ext cx="534377" cy="259045"/>
    <xdr:sp macro="" textlink="">
      <xdr:nvSpPr>
        <xdr:cNvPr id="491" name="テキスト ボックス 490"/>
        <xdr:cNvSpPr txBox="1"/>
      </xdr:nvSpPr>
      <xdr:spPr>
        <a:xfrm>
          <a:off x="7594111" y="1686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132936</xdr:rowOff>
    </xdr:from>
    <xdr:to>
      <xdr:col>36</xdr:col>
      <xdr:colOff>165100</xdr:colOff>
      <xdr:row>98</xdr:row>
      <xdr:rowOff>63086</xdr:rowOff>
    </xdr:to>
    <xdr:sp macro="" textlink="">
      <xdr:nvSpPr>
        <xdr:cNvPr id="492" name="楕円 491"/>
        <xdr:cNvSpPr/>
      </xdr:nvSpPr>
      <xdr:spPr>
        <a:xfrm>
          <a:off x="6921500" y="167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54213</xdr:rowOff>
    </xdr:from>
    <xdr:ext cx="534377" cy="259045"/>
    <xdr:sp macro="" textlink="">
      <xdr:nvSpPr>
        <xdr:cNvPr id="493" name="テキスト ボックス 492"/>
        <xdr:cNvSpPr txBox="1"/>
      </xdr:nvSpPr>
      <xdr:spPr>
        <a:xfrm>
          <a:off x="6705111" y="1685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36007</xdr:rowOff>
    </xdr:from>
    <xdr:to>
      <xdr:col>85</xdr:col>
      <xdr:colOff>127000</xdr:colOff>
      <xdr:row>38</xdr:row>
      <xdr:rowOff>52146</xdr:rowOff>
    </xdr:to>
    <xdr:cxnSp macro="">
      <xdr:nvCxnSpPr>
        <xdr:cNvPr id="521" name="直線コネクタ 520"/>
        <xdr:cNvCxnSpPr/>
      </xdr:nvCxnSpPr>
      <xdr:spPr>
        <a:xfrm flipV="1">
          <a:off x="15481300" y="6551107"/>
          <a:ext cx="8382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40350</xdr:rowOff>
    </xdr:from>
    <xdr:to>
      <xdr:col>81</xdr:col>
      <xdr:colOff>50800</xdr:colOff>
      <xdr:row>38</xdr:row>
      <xdr:rowOff>52146</xdr:rowOff>
    </xdr:to>
    <xdr:cxnSp macro="">
      <xdr:nvCxnSpPr>
        <xdr:cNvPr id="524" name="直線コネクタ 523"/>
        <xdr:cNvCxnSpPr/>
      </xdr:nvCxnSpPr>
      <xdr:spPr>
        <a:xfrm>
          <a:off x="14592300" y="6555450"/>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40350</xdr:rowOff>
    </xdr:from>
    <xdr:to>
      <xdr:col>76</xdr:col>
      <xdr:colOff>114300</xdr:colOff>
      <xdr:row>38</xdr:row>
      <xdr:rowOff>48351</xdr:rowOff>
    </xdr:to>
    <xdr:cxnSp macro="">
      <xdr:nvCxnSpPr>
        <xdr:cNvPr id="527" name="直線コネクタ 526"/>
        <xdr:cNvCxnSpPr/>
      </xdr:nvCxnSpPr>
      <xdr:spPr>
        <a:xfrm flipV="1">
          <a:off x="13703300" y="65554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40533</xdr:rowOff>
    </xdr:from>
    <xdr:to>
      <xdr:col>71</xdr:col>
      <xdr:colOff>177800</xdr:colOff>
      <xdr:row>38</xdr:row>
      <xdr:rowOff>48351</xdr:rowOff>
    </xdr:to>
    <xdr:cxnSp macro="">
      <xdr:nvCxnSpPr>
        <xdr:cNvPr id="530" name="直線コネクタ 529"/>
        <xdr:cNvCxnSpPr/>
      </xdr:nvCxnSpPr>
      <xdr:spPr>
        <a:xfrm>
          <a:off x="12814300" y="6555633"/>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156657</xdr:rowOff>
    </xdr:from>
    <xdr:to>
      <xdr:col>85</xdr:col>
      <xdr:colOff>177800</xdr:colOff>
      <xdr:row>38</xdr:row>
      <xdr:rowOff>86807</xdr:rowOff>
    </xdr:to>
    <xdr:sp macro="" textlink="">
      <xdr:nvSpPr>
        <xdr:cNvPr id="540" name="楕円 539"/>
        <xdr:cNvSpPr/>
      </xdr:nvSpPr>
      <xdr:spPr>
        <a:xfrm>
          <a:off x="162687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135084</xdr:rowOff>
    </xdr:from>
    <xdr:ext cx="534377" cy="259045"/>
    <xdr:sp macro="" textlink="">
      <xdr:nvSpPr>
        <xdr:cNvPr id="541" name="消防費該当値テキスト"/>
        <xdr:cNvSpPr txBox="1"/>
      </xdr:nvSpPr>
      <xdr:spPr>
        <a:xfrm>
          <a:off x="16370300" y="64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1346</xdr:rowOff>
    </xdr:from>
    <xdr:to>
      <xdr:col>81</xdr:col>
      <xdr:colOff>101600</xdr:colOff>
      <xdr:row>38</xdr:row>
      <xdr:rowOff>102946</xdr:rowOff>
    </xdr:to>
    <xdr:sp macro="" textlink="">
      <xdr:nvSpPr>
        <xdr:cNvPr id="542" name="楕円 541"/>
        <xdr:cNvSpPr/>
      </xdr:nvSpPr>
      <xdr:spPr>
        <a:xfrm>
          <a:off x="15430500" y="65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94073</xdr:rowOff>
    </xdr:from>
    <xdr:ext cx="534377" cy="259045"/>
    <xdr:sp macro="" textlink="">
      <xdr:nvSpPr>
        <xdr:cNvPr id="543" name="テキスト ボックス 542"/>
        <xdr:cNvSpPr txBox="1"/>
      </xdr:nvSpPr>
      <xdr:spPr>
        <a:xfrm>
          <a:off x="15214111" y="66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161000</xdr:rowOff>
    </xdr:from>
    <xdr:to>
      <xdr:col>76</xdr:col>
      <xdr:colOff>165100</xdr:colOff>
      <xdr:row>38</xdr:row>
      <xdr:rowOff>91150</xdr:rowOff>
    </xdr:to>
    <xdr:sp macro="" textlink="">
      <xdr:nvSpPr>
        <xdr:cNvPr id="544" name="楕円 543"/>
        <xdr:cNvSpPr/>
      </xdr:nvSpPr>
      <xdr:spPr>
        <a:xfrm>
          <a:off x="14541500" y="65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82277</xdr:rowOff>
    </xdr:from>
    <xdr:ext cx="534377" cy="259045"/>
    <xdr:sp macro="" textlink="">
      <xdr:nvSpPr>
        <xdr:cNvPr id="545" name="テキスト ボックス 544"/>
        <xdr:cNvSpPr txBox="1"/>
      </xdr:nvSpPr>
      <xdr:spPr>
        <a:xfrm>
          <a:off x="14325111" y="65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169001</xdr:rowOff>
    </xdr:from>
    <xdr:to>
      <xdr:col>72</xdr:col>
      <xdr:colOff>38100</xdr:colOff>
      <xdr:row>38</xdr:row>
      <xdr:rowOff>99151</xdr:rowOff>
    </xdr:to>
    <xdr:sp macro="" textlink="">
      <xdr:nvSpPr>
        <xdr:cNvPr id="546" name="楕円 545"/>
        <xdr:cNvSpPr/>
      </xdr:nvSpPr>
      <xdr:spPr>
        <a:xfrm>
          <a:off x="136525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90278</xdr:rowOff>
    </xdr:from>
    <xdr:ext cx="534377" cy="259045"/>
    <xdr:sp macro="" textlink="">
      <xdr:nvSpPr>
        <xdr:cNvPr id="547" name="テキスト ボックス 546"/>
        <xdr:cNvSpPr txBox="1"/>
      </xdr:nvSpPr>
      <xdr:spPr>
        <a:xfrm>
          <a:off x="13436111" y="660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161183</xdr:rowOff>
    </xdr:from>
    <xdr:to>
      <xdr:col>67</xdr:col>
      <xdr:colOff>101600</xdr:colOff>
      <xdr:row>38</xdr:row>
      <xdr:rowOff>91333</xdr:rowOff>
    </xdr:to>
    <xdr:sp macro="" textlink="">
      <xdr:nvSpPr>
        <xdr:cNvPr id="548" name="楕円 547"/>
        <xdr:cNvSpPr/>
      </xdr:nvSpPr>
      <xdr:spPr>
        <a:xfrm>
          <a:off x="12763500" y="650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82460</xdr:rowOff>
    </xdr:from>
    <xdr:ext cx="534377" cy="259045"/>
    <xdr:sp macro="" textlink="">
      <xdr:nvSpPr>
        <xdr:cNvPr id="549" name="テキスト ボックス 548"/>
        <xdr:cNvSpPr txBox="1"/>
      </xdr:nvSpPr>
      <xdr:spPr>
        <a:xfrm>
          <a:off x="12547111" y="659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18047</xdr:rowOff>
    </xdr:from>
    <xdr:to>
      <xdr:col>85</xdr:col>
      <xdr:colOff>127000</xdr:colOff>
      <xdr:row>55</xdr:row>
      <xdr:rowOff>50032</xdr:rowOff>
    </xdr:to>
    <xdr:cxnSp macro="">
      <xdr:nvCxnSpPr>
        <xdr:cNvPr id="579" name="直線コネクタ 578"/>
        <xdr:cNvCxnSpPr/>
      </xdr:nvCxnSpPr>
      <xdr:spPr>
        <a:xfrm flipV="1">
          <a:off x="15481300" y="9104897"/>
          <a:ext cx="838200" cy="37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50032</xdr:rowOff>
    </xdr:from>
    <xdr:to>
      <xdr:col>81</xdr:col>
      <xdr:colOff>50800</xdr:colOff>
      <xdr:row>55</xdr:row>
      <xdr:rowOff>95123</xdr:rowOff>
    </xdr:to>
    <xdr:cxnSp macro="">
      <xdr:nvCxnSpPr>
        <xdr:cNvPr id="582" name="直線コネクタ 581"/>
        <xdr:cNvCxnSpPr/>
      </xdr:nvCxnSpPr>
      <xdr:spPr>
        <a:xfrm flipV="1">
          <a:off x="14592300" y="9479782"/>
          <a:ext cx="8890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95123</xdr:rowOff>
    </xdr:from>
    <xdr:to>
      <xdr:col>76</xdr:col>
      <xdr:colOff>114300</xdr:colOff>
      <xdr:row>56</xdr:row>
      <xdr:rowOff>46869</xdr:rowOff>
    </xdr:to>
    <xdr:cxnSp macro="">
      <xdr:nvCxnSpPr>
        <xdr:cNvPr id="585" name="直線コネクタ 584"/>
        <xdr:cNvCxnSpPr/>
      </xdr:nvCxnSpPr>
      <xdr:spPr>
        <a:xfrm flipV="1">
          <a:off x="13703300" y="9524873"/>
          <a:ext cx="889000" cy="1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110134</xdr:rowOff>
    </xdr:from>
    <xdr:to>
      <xdr:col>71</xdr:col>
      <xdr:colOff>177800</xdr:colOff>
      <xdr:row>56</xdr:row>
      <xdr:rowOff>46869</xdr:rowOff>
    </xdr:to>
    <xdr:cxnSp macro="">
      <xdr:nvCxnSpPr>
        <xdr:cNvPr id="588" name="直線コネクタ 587"/>
        <xdr:cNvCxnSpPr/>
      </xdr:nvCxnSpPr>
      <xdr:spPr>
        <a:xfrm>
          <a:off x="12814300" y="9539884"/>
          <a:ext cx="889000" cy="10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138697</xdr:rowOff>
    </xdr:from>
    <xdr:to>
      <xdr:col>85</xdr:col>
      <xdr:colOff>177800</xdr:colOff>
      <xdr:row>53</xdr:row>
      <xdr:rowOff>68847</xdr:rowOff>
    </xdr:to>
    <xdr:sp macro="" textlink="">
      <xdr:nvSpPr>
        <xdr:cNvPr id="598" name="楕円 597"/>
        <xdr:cNvSpPr/>
      </xdr:nvSpPr>
      <xdr:spPr>
        <a:xfrm>
          <a:off x="16268700" y="90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161574</xdr:rowOff>
    </xdr:from>
    <xdr:ext cx="534377" cy="259045"/>
    <xdr:sp macro="" textlink="">
      <xdr:nvSpPr>
        <xdr:cNvPr id="599" name="教育費該当値テキスト"/>
        <xdr:cNvSpPr txBox="1"/>
      </xdr:nvSpPr>
      <xdr:spPr>
        <a:xfrm>
          <a:off x="16370300" y="890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170682</xdr:rowOff>
    </xdr:from>
    <xdr:to>
      <xdr:col>81</xdr:col>
      <xdr:colOff>101600</xdr:colOff>
      <xdr:row>55</xdr:row>
      <xdr:rowOff>100832</xdr:rowOff>
    </xdr:to>
    <xdr:sp macro="" textlink="">
      <xdr:nvSpPr>
        <xdr:cNvPr id="600" name="楕円 599"/>
        <xdr:cNvSpPr/>
      </xdr:nvSpPr>
      <xdr:spPr>
        <a:xfrm>
          <a:off x="15430500" y="94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117359</xdr:rowOff>
    </xdr:from>
    <xdr:ext cx="534377" cy="259045"/>
    <xdr:sp macro="" textlink="">
      <xdr:nvSpPr>
        <xdr:cNvPr id="601" name="テキスト ボックス 600"/>
        <xdr:cNvSpPr txBox="1"/>
      </xdr:nvSpPr>
      <xdr:spPr>
        <a:xfrm>
          <a:off x="15214111" y="92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44323</xdr:rowOff>
    </xdr:from>
    <xdr:to>
      <xdr:col>76</xdr:col>
      <xdr:colOff>165100</xdr:colOff>
      <xdr:row>55</xdr:row>
      <xdr:rowOff>145923</xdr:rowOff>
    </xdr:to>
    <xdr:sp macro="" textlink="">
      <xdr:nvSpPr>
        <xdr:cNvPr id="602" name="楕円 601"/>
        <xdr:cNvSpPr/>
      </xdr:nvSpPr>
      <xdr:spPr>
        <a:xfrm>
          <a:off x="14541500" y="94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162450</xdr:rowOff>
    </xdr:from>
    <xdr:ext cx="534377" cy="259045"/>
    <xdr:sp macro="" textlink="">
      <xdr:nvSpPr>
        <xdr:cNvPr id="603" name="テキスト ボックス 602"/>
        <xdr:cNvSpPr txBox="1"/>
      </xdr:nvSpPr>
      <xdr:spPr>
        <a:xfrm>
          <a:off x="14325111" y="924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167519</xdr:rowOff>
    </xdr:from>
    <xdr:to>
      <xdr:col>72</xdr:col>
      <xdr:colOff>38100</xdr:colOff>
      <xdr:row>56</xdr:row>
      <xdr:rowOff>97669</xdr:rowOff>
    </xdr:to>
    <xdr:sp macro="" textlink="">
      <xdr:nvSpPr>
        <xdr:cNvPr id="604" name="楕円 603"/>
        <xdr:cNvSpPr/>
      </xdr:nvSpPr>
      <xdr:spPr>
        <a:xfrm>
          <a:off x="13652500" y="95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114196</xdr:rowOff>
    </xdr:from>
    <xdr:ext cx="534377" cy="259045"/>
    <xdr:sp macro="" textlink="">
      <xdr:nvSpPr>
        <xdr:cNvPr id="605" name="テキスト ボックス 604"/>
        <xdr:cNvSpPr txBox="1"/>
      </xdr:nvSpPr>
      <xdr:spPr>
        <a:xfrm>
          <a:off x="13436111" y="93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59334</xdr:rowOff>
    </xdr:from>
    <xdr:to>
      <xdr:col>67</xdr:col>
      <xdr:colOff>101600</xdr:colOff>
      <xdr:row>55</xdr:row>
      <xdr:rowOff>160934</xdr:rowOff>
    </xdr:to>
    <xdr:sp macro="" textlink="">
      <xdr:nvSpPr>
        <xdr:cNvPr id="606" name="楕円 605"/>
        <xdr:cNvSpPr/>
      </xdr:nvSpPr>
      <xdr:spPr>
        <a:xfrm>
          <a:off x="12763500" y="94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6011</xdr:rowOff>
    </xdr:from>
    <xdr:ext cx="534377" cy="259045"/>
    <xdr:sp macro="" textlink="">
      <xdr:nvSpPr>
        <xdr:cNvPr id="607" name="テキスト ボックス 606"/>
        <xdr:cNvSpPr txBox="1"/>
      </xdr:nvSpPr>
      <xdr:spPr>
        <a:xfrm>
          <a:off x="12547111" y="92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37667</xdr:rowOff>
    </xdr:from>
    <xdr:to>
      <xdr:col>85</xdr:col>
      <xdr:colOff>127000</xdr:colOff>
      <xdr:row>79</xdr:row>
      <xdr:rowOff>44450</xdr:rowOff>
    </xdr:to>
    <xdr:cxnSp macro="">
      <xdr:nvCxnSpPr>
        <xdr:cNvPr id="636" name="直線コネクタ 635"/>
        <xdr:cNvCxnSpPr/>
      </xdr:nvCxnSpPr>
      <xdr:spPr>
        <a:xfrm flipV="1">
          <a:off x="15481300" y="13582217"/>
          <a:ext cx="838200" cy="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43917</xdr:rowOff>
    </xdr:from>
    <xdr:to>
      <xdr:col>81</xdr:col>
      <xdr:colOff>50800</xdr:colOff>
      <xdr:row>79</xdr:row>
      <xdr:rowOff>44450</xdr:rowOff>
    </xdr:to>
    <xdr:cxnSp macro="">
      <xdr:nvCxnSpPr>
        <xdr:cNvPr id="639" name="直線コネクタ 638"/>
        <xdr:cNvCxnSpPr/>
      </xdr:nvCxnSpPr>
      <xdr:spPr>
        <a:xfrm>
          <a:off x="14592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43917</xdr:rowOff>
    </xdr:from>
    <xdr:to>
      <xdr:col>76</xdr:col>
      <xdr:colOff>114300</xdr:colOff>
      <xdr:row>79</xdr:row>
      <xdr:rowOff>44450</xdr:rowOff>
    </xdr:to>
    <xdr:cxnSp macro="">
      <xdr:nvCxnSpPr>
        <xdr:cNvPr id="642" name="直線コネクタ 641"/>
        <xdr:cNvCxnSpPr/>
      </xdr:nvCxnSpPr>
      <xdr:spPr>
        <a:xfrm flipV="1">
          <a:off x="13703300" y="13588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158317</xdr:rowOff>
    </xdr:from>
    <xdr:to>
      <xdr:col>85</xdr:col>
      <xdr:colOff>177800</xdr:colOff>
      <xdr:row>79</xdr:row>
      <xdr:rowOff>88467</xdr:rowOff>
    </xdr:to>
    <xdr:sp macro="" textlink="">
      <xdr:nvSpPr>
        <xdr:cNvPr id="655" name="楕円 654"/>
        <xdr:cNvSpPr/>
      </xdr:nvSpPr>
      <xdr:spPr>
        <a:xfrm>
          <a:off x="16268700" y="1353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73244</xdr:rowOff>
    </xdr:from>
    <xdr:ext cx="313932" cy="259045"/>
    <xdr:sp macro="" textlink="">
      <xdr:nvSpPr>
        <xdr:cNvPr id="656" name="災害復旧費該当値テキスト"/>
        <xdr:cNvSpPr txBox="1"/>
      </xdr:nvSpPr>
      <xdr:spPr>
        <a:xfrm>
          <a:off x="16370300" y="134463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164567</xdr:rowOff>
    </xdr:from>
    <xdr:to>
      <xdr:col>76</xdr:col>
      <xdr:colOff>165100</xdr:colOff>
      <xdr:row>79</xdr:row>
      <xdr:rowOff>94717</xdr:rowOff>
    </xdr:to>
    <xdr:sp macro="" textlink="">
      <xdr:nvSpPr>
        <xdr:cNvPr id="659" name="楕円 658"/>
        <xdr:cNvSpPr/>
      </xdr:nvSpPr>
      <xdr:spPr>
        <a:xfrm>
          <a:off x="145415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85844</xdr:rowOff>
    </xdr:from>
    <xdr:ext cx="249299" cy="259045"/>
    <xdr:sp macro="" textlink="">
      <xdr:nvSpPr>
        <xdr:cNvPr id="660" name="テキスト ボックス 659"/>
        <xdr:cNvSpPr txBox="1"/>
      </xdr:nvSpPr>
      <xdr:spPr>
        <a:xfrm>
          <a:off x="14467650" y="13630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38100</xdr:rowOff>
    </xdr:from>
    <xdr:to>
      <xdr:col>85</xdr:col>
      <xdr:colOff>127000</xdr:colOff>
      <xdr:row>97</xdr:row>
      <xdr:rowOff>81750</xdr:rowOff>
    </xdr:to>
    <xdr:cxnSp macro="">
      <xdr:nvCxnSpPr>
        <xdr:cNvPr id="693" name="直線コネクタ 692"/>
        <xdr:cNvCxnSpPr/>
      </xdr:nvCxnSpPr>
      <xdr:spPr>
        <a:xfrm flipV="1">
          <a:off x="15481300" y="16668750"/>
          <a:ext cx="8382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81750</xdr:rowOff>
    </xdr:from>
    <xdr:to>
      <xdr:col>81</xdr:col>
      <xdr:colOff>50800</xdr:colOff>
      <xdr:row>97</xdr:row>
      <xdr:rowOff>91681</xdr:rowOff>
    </xdr:to>
    <xdr:cxnSp macro="">
      <xdr:nvCxnSpPr>
        <xdr:cNvPr id="696" name="直線コネクタ 695"/>
        <xdr:cNvCxnSpPr/>
      </xdr:nvCxnSpPr>
      <xdr:spPr>
        <a:xfrm flipV="1">
          <a:off x="14592300" y="16712400"/>
          <a:ext cx="889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91681</xdr:rowOff>
    </xdr:from>
    <xdr:to>
      <xdr:col>76</xdr:col>
      <xdr:colOff>114300</xdr:colOff>
      <xdr:row>97</xdr:row>
      <xdr:rowOff>98197</xdr:rowOff>
    </xdr:to>
    <xdr:cxnSp macro="">
      <xdr:nvCxnSpPr>
        <xdr:cNvPr id="699" name="直線コネクタ 698"/>
        <xdr:cNvCxnSpPr/>
      </xdr:nvCxnSpPr>
      <xdr:spPr>
        <a:xfrm flipV="1">
          <a:off x="13703300" y="16722331"/>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98197</xdr:rowOff>
    </xdr:from>
    <xdr:to>
      <xdr:col>71</xdr:col>
      <xdr:colOff>177800</xdr:colOff>
      <xdr:row>97</xdr:row>
      <xdr:rowOff>101536</xdr:rowOff>
    </xdr:to>
    <xdr:cxnSp macro="">
      <xdr:nvCxnSpPr>
        <xdr:cNvPr id="702" name="直線コネクタ 701"/>
        <xdr:cNvCxnSpPr/>
      </xdr:nvCxnSpPr>
      <xdr:spPr>
        <a:xfrm flipV="1">
          <a:off x="12814300" y="16728847"/>
          <a:ext cx="889000" cy="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158750</xdr:rowOff>
    </xdr:from>
    <xdr:to>
      <xdr:col>85</xdr:col>
      <xdr:colOff>177800</xdr:colOff>
      <xdr:row>97</xdr:row>
      <xdr:rowOff>88900</xdr:rowOff>
    </xdr:to>
    <xdr:sp macro="" textlink="">
      <xdr:nvSpPr>
        <xdr:cNvPr id="712" name="楕円 711"/>
        <xdr:cNvSpPr/>
      </xdr:nvSpPr>
      <xdr:spPr>
        <a:xfrm>
          <a:off x="162687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137177</xdr:rowOff>
    </xdr:from>
    <xdr:ext cx="534377" cy="259045"/>
    <xdr:sp macro="" textlink="">
      <xdr:nvSpPr>
        <xdr:cNvPr id="713" name="公債費該当値テキスト"/>
        <xdr:cNvSpPr txBox="1"/>
      </xdr:nvSpPr>
      <xdr:spPr>
        <a:xfrm>
          <a:off x="16370300" y="165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30950</xdr:rowOff>
    </xdr:from>
    <xdr:to>
      <xdr:col>81</xdr:col>
      <xdr:colOff>101600</xdr:colOff>
      <xdr:row>97</xdr:row>
      <xdr:rowOff>132550</xdr:rowOff>
    </xdr:to>
    <xdr:sp macro="" textlink="">
      <xdr:nvSpPr>
        <xdr:cNvPr id="714" name="楕円 713"/>
        <xdr:cNvSpPr/>
      </xdr:nvSpPr>
      <xdr:spPr>
        <a:xfrm>
          <a:off x="15430500" y="166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123677</xdr:rowOff>
    </xdr:from>
    <xdr:ext cx="534377" cy="259045"/>
    <xdr:sp macro="" textlink="">
      <xdr:nvSpPr>
        <xdr:cNvPr id="715" name="テキスト ボックス 714"/>
        <xdr:cNvSpPr txBox="1"/>
      </xdr:nvSpPr>
      <xdr:spPr>
        <a:xfrm>
          <a:off x="15214111" y="1675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40881</xdr:rowOff>
    </xdr:from>
    <xdr:to>
      <xdr:col>76</xdr:col>
      <xdr:colOff>165100</xdr:colOff>
      <xdr:row>97</xdr:row>
      <xdr:rowOff>142481</xdr:rowOff>
    </xdr:to>
    <xdr:sp macro="" textlink="">
      <xdr:nvSpPr>
        <xdr:cNvPr id="716" name="楕円 715"/>
        <xdr:cNvSpPr/>
      </xdr:nvSpPr>
      <xdr:spPr>
        <a:xfrm>
          <a:off x="14541500" y="166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133608</xdr:rowOff>
    </xdr:from>
    <xdr:ext cx="534377" cy="259045"/>
    <xdr:sp macro="" textlink="">
      <xdr:nvSpPr>
        <xdr:cNvPr id="717" name="テキスト ボックス 716"/>
        <xdr:cNvSpPr txBox="1"/>
      </xdr:nvSpPr>
      <xdr:spPr>
        <a:xfrm>
          <a:off x="14325111" y="167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47397</xdr:rowOff>
    </xdr:from>
    <xdr:to>
      <xdr:col>72</xdr:col>
      <xdr:colOff>38100</xdr:colOff>
      <xdr:row>97</xdr:row>
      <xdr:rowOff>148997</xdr:rowOff>
    </xdr:to>
    <xdr:sp macro="" textlink="">
      <xdr:nvSpPr>
        <xdr:cNvPr id="718" name="楕円 717"/>
        <xdr:cNvSpPr/>
      </xdr:nvSpPr>
      <xdr:spPr>
        <a:xfrm>
          <a:off x="13652500" y="1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140124</xdr:rowOff>
    </xdr:from>
    <xdr:ext cx="534377" cy="259045"/>
    <xdr:sp macro="" textlink="">
      <xdr:nvSpPr>
        <xdr:cNvPr id="719" name="テキスト ボックス 718"/>
        <xdr:cNvSpPr txBox="1"/>
      </xdr:nvSpPr>
      <xdr:spPr>
        <a:xfrm>
          <a:off x="13436111" y="167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50736</xdr:rowOff>
    </xdr:from>
    <xdr:to>
      <xdr:col>67</xdr:col>
      <xdr:colOff>101600</xdr:colOff>
      <xdr:row>97</xdr:row>
      <xdr:rowOff>152336</xdr:rowOff>
    </xdr:to>
    <xdr:sp macro="" textlink="">
      <xdr:nvSpPr>
        <xdr:cNvPr id="720" name="楕円 719"/>
        <xdr:cNvSpPr/>
      </xdr:nvSpPr>
      <xdr:spPr>
        <a:xfrm>
          <a:off x="12763500" y="166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143463</xdr:rowOff>
    </xdr:from>
    <xdr:ext cx="534377" cy="259045"/>
    <xdr:sp macro="" textlink="">
      <xdr:nvSpPr>
        <xdr:cNvPr id="721" name="テキスト ボックス 720"/>
        <xdr:cNvSpPr txBox="1"/>
      </xdr:nvSpPr>
      <xdr:spPr>
        <a:xfrm>
          <a:off x="12547111" y="167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全体で最も大きな割合を占める民生費は、国民保険事業特別会計への繰出金の減により前年度決算と比較すると</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ている。しかしながら、障害児・者給付費は増加傾向にあり、今後は高齢化の影響が加速度的に進む恐れもある。引き続き、医療費をはじめとした扶助費抑制施策を継続し、動向を注視していく必要がある。</a:t>
          </a:r>
          <a:endParaRPr lang="ja-JP" altLang="ja-JP" sz="1400">
            <a:effectLst/>
          </a:endParaRPr>
        </a:p>
        <a:p>
          <a:r>
            <a:rPr kumimoji="1" lang="ja-JP" altLang="ja-JP" sz="1100">
              <a:solidFill>
                <a:schemeClr val="dk1"/>
              </a:solidFill>
              <a:effectLst/>
              <a:latin typeface="+mn-lt"/>
              <a:ea typeface="+mn-ea"/>
              <a:cs typeface="+mn-cs"/>
            </a:rPr>
            <a:t>　教育費は、ひたち野うしく中学校の建設・開校準備や国民体育大会の開催等により、前年度決算と比較すると</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の増となっており、類似団体と比較しても高い金額となっている。今後についても、生涯学習センターや中央図書館の改修を予定しており、教育費が高くなる傾向は続いていくと考えられる。また、投資的事業に伴い公債費も今後ある程度増加する見込みである。繰上償還等の手法や徹底した事業の取捨選択により、財政負担の平準化や公債費残高の抑制に取り組んでいかなければならな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予算執行の時点において、事業内容の精査や適正な価格での取引を行っているかの見直しを行っていることから、各年度の余剰金ともいえる実質収支比率は比較的高い傾向にある。</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年度は、</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年度以降に実施したひたち野うしく中学校建設等の大型投資事業への備えから基金の取り崩しを極力抑え、特に財政調整基金は繰入を行わなかった。そのため平成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年度以前と比較すると、財政調整基金残高の標準財政規模比が高くなり実質単年度収支も大きくプラスとなった。また、平成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年度と令和元年度においては、中学校建設のため財政調整基金の繰り入れを行ったため実質単年度収支がマイナスとなっている。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茨城県牛久市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これまで、赤字となった会計はなく、赤字比率については常に黒字の値となっている。</a:t>
          </a:r>
          <a:endParaRPr lang="ja-JP" altLang="ja-JP" sz="1400">
            <a:effectLst/>
          </a:endParaRPr>
        </a:p>
        <a:p>
          <a:r>
            <a:rPr kumimoji="1" lang="ja-JP" altLang="ja-JP" sz="1100">
              <a:solidFill>
                <a:schemeClr val="dk1"/>
              </a:solidFill>
              <a:effectLst/>
              <a:latin typeface="+mn-lt"/>
              <a:ea typeface="+mn-ea"/>
              <a:cs typeface="+mn-cs"/>
            </a:rPr>
            <a:t>　各年度の状況を見てみると、常に一般会計の黒字額が大きくなっているが、これは執行段階においても常に手法と経費等についての見直しを行っている成果といえる。</a:t>
          </a:r>
          <a:endParaRPr lang="ja-JP" altLang="ja-JP" sz="1400">
            <a:effectLst/>
          </a:endParaRPr>
        </a:p>
        <a:p>
          <a:r>
            <a:rPr kumimoji="1" lang="ja-JP" altLang="ja-JP" sz="1100">
              <a:solidFill>
                <a:schemeClr val="dk1"/>
              </a:solidFill>
              <a:effectLst/>
              <a:latin typeface="+mn-lt"/>
              <a:ea typeface="+mn-ea"/>
              <a:cs typeface="+mn-cs"/>
            </a:rPr>
            <a:t>　今後も高齢化はますます進むことが懸念されており、特に介護保険事業や、国民健康保険事業において、現状と今後の見込を正確に把握し、適正な財政運営が行えるよう管理していく。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3"/>
      <c r="DK1" s="183"/>
      <c r="DL1" s="183"/>
      <c r="DM1" s="183"/>
      <c r="DN1" s="183"/>
      <c r="DO1" s="183"/>
    </row>
    <row r="2" spans="1:119" ht="24.75" thickBot="1" x14ac:dyDescent="0.2">
      <c r="A2" s="182"/>
      <c r="B2" s="185" t="s">
        <v>80</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2"/>
      <c r="DK3" s="182"/>
      <c r="DL3" s="182"/>
      <c r="DM3" s="182"/>
      <c r="DN3" s="182"/>
      <c r="DO3" s="182"/>
    </row>
    <row r="4" spans="1:119" ht="18.75" customHeight="1" x14ac:dyDescent="0.15">
      <c r="A4" s="183"/>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31340809</v>
      </c>
      <c r="BO4" s="462"/>
      <c r="BP4" s="462"/>
      <c r="BQ4" s="462"/>
      <c r="BR4" s="462"/>
      <c r="BS4" s="462"/>
      <c r="BT4" s="462"/>
      <c r="BU4" s="463"/>
      <c r="BV4" s="461">
        <v>28386167</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5.9</v>
      </c>
      <c r="CU4" s="646"/>
      <c r="CV4" s="646"/>
      <c r="CW4" s="646"/>
      <c r="CX4" s="646"/>
      <c r="CY4" s="646"/>
      <c r="CZ4" s="646"/>
      <c r="DA4" s="647"/>
      <c r="DB4" s="645">
        <v>5.2</v>
      </c>
      <c r="DC4" s="646"/>
      <c r="DD4" s="646"/>
      <c r="DE4" s="646"/>
      <c r="DF4" s="646"/>
      <c r="DG4" s="646"/>
      <c r="DH4" s="646"/>
      <c r="DI4" s="647"/>
      <c r="DJ4" s="182"/>
      <c r="DK4" s="182"/>
      <c r="DL4" s="182"/>
      <c r="DM4" s="182"/>
      <c r="DN4" s="182"/>
      <c r="DO4" s="182"/>
    </row>
    <row r="5" spans="1:119" ht="18.75" customHeight="1" x14ac:dyDescent="0.15">
      <c r="A5" s="183"/>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29814044</v>
      </c>
      <c r="BO5" s="467"/>
      <c r="BP5" s="467"/>
      <c r="BQ5" s="467"/>
      <c r="BR5" s="467"/>
      <c r="BS5" s="467"/>
      <c r="BT5" s="467"/>
      <c r="BU5" s="468"/>
      <c r="BV5" s="466">
        <v>27407893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91.2</v>
      </c>
      <c r="CU5" s="437"/>
      <c r="CV5" s="437"/>
      <c r="CW5" s="437"/>
      <c r="CX5" s="437"/>
      <c r="CY5" s="437"/>
      <c r="CZ5" s="437"/>
      <c r="DA5" s="438"/>
      <c r="DB5" s="436">
        <v>93.1</v>
      </c>
      <c r="DC5" s="437"/>
      <c r="DD5" s="437"/>
      <c r="DE5" s="437"/>
      <c r="DF5" s="437"/>
      <c r="DG5" s="437"/>
      <c r="DH5" s="437"/>
      <c r="DI5" s="438"/>
      <c r="DJ5" s="182"/>
      <c r="DK5" s="182"/>
      <c r="DL5" s="182"/>
      <c r="DM5" s="182"/>
      <c r="DN5" s="182"/>
      <c r="DO5" s="182"/>
    </row>
    <row r="6" spans="1:119" ht="18.75" customHeight="1" x14ac:dyDescent="0.15">
      <c r="A6" s="183"/>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1526765</v>
      </c>
      <c r="BO6" s="467"/>
      <c r="BP6" s="467"/>
      <c r="BQ6" s="467"/>
      <c r="BR6" s="467"/>
      <c r="BS6" s="467"/>
      <c r="BT6" s="467"/>
      <c r="BU6" s="468"/>
      <c r="BV6" s="466">
        <v>978274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97.4</v>
      </c>
      <c r="CU6" s="620"/>
      <c r="CV6" s="620"/>
      <c r="CW6" s="620"/>
      <c r="CX6" s="620"/>
      <c r="CY6" s="620"/>
      <c r="CZ6" s="620"/>
      <c r="DA6" s="621"/>
      <c r="DB6" s="619">
        <v>100.7</v>
      </c>
      <c r="DC6" s="620"/>
      <c r="DD6" s="620"/>
      <c r="DE6" s="620"/>
      <c r="DF6" s="620"/>
      <c r="DG6" s="620"/>
      <c r="DH6" s="620"/>
      <c r="DI6" s="621"/>
      <c r="DJ6" s="182"/>
      <c r="DK6" s="182"/>
      <c r="DL6" s="182"/>
      <c r="DM6" s="182"/>
      <c r="DN6" s="182"/>
      <c r="DO6" s="182"/>
    </row>
    <row r="7" spans="1:119" ht="18.75" customHeight="1" x14ac:dyDescent="0.15">
      <c r="A7" s="183"/>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595130</v>
      </c>
      <c r="BO7" s="467"/>
      <c r="BP7" s="467"/>
      <c r="BQ7" s="467"/>
      <c r="BR7" s="467"/>
      <c r="BS7" s="467"/>
      <c r="BT7" s="467"/>
      <c r="BU7" s="468"/>
      <c r="BV7" s="466">
        <v>161703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15826313</v>
      </c>
      <c r="CU7" s="467"/>
      <c r="CV7" s="467"/>
      <c r="CW7" s="467"/>
      <c r="CX7" s="467"/>
      <c r="CY7" s="467"/>
      <c r="CZ7" s="467"/>
      <c r="DA7" s="468"/>
      <c r="DB7" s="466">
        <v>15725878</v>
      </c>
      <c r="DC7" s="467"/>
      <c r="DD7" s="467"/>
      <c r="DE7" s="467"/>
      <c r="DF7" s="467"/>
      <c r="DG7" s="467"/>
      <c r="DH7" s="467"/>
      <c r="DI7" s="468"/>
      <c r="DJ7" s="182"/>
      <c r="DK7" s="182"/>
      <c r="DL7" s="182"/>
      <c r="DM7" s="182"/>
      <c r="DN7" s="182"/>
      <c r="DO7" s="182"/>
    </row>
    <row r="8" spans="1:119" ht="18.75" customHeight="1" thickBot="1" x14ac:dyDescent="0.2">
      <c r="A8" s="183"/>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931635</v>
      </c>
      <c r="BO8" s="467"/>
      <c r="BP8" s="467"/>
      <c r="BQ8" s="467"/>
      <c r="BR8" s="467"/>
      <c r="BS8" s="467"/>
      <c r="BT8" s="467"/>
      <c r="BU8" s="468"/>
      <c r="BV8" s="466">
        <v>816571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0.87</v>
      </c>
      <c r="CU8" s="580"/>
      <c r="CV8" s="580"/>
      <c r="CW8" s="580"/>
      <c r="CX8" s="580"/>
      <c r="CY8" s="580"/>
      <c r="CZ8" s="580"/>
      <c r="DA8" s="581"/>
      <c r="DB8" s="579">
        <v>0.87</v>
      </c>
      <c r="DC8" s="580"/>
      <c r="DD8" s="580"/>
      <c r="DE8" s="580"/>
      <c r="DF8" s="580"/>
      <c r="DG8" s="580"/>
      <c r="DH8" s="580"/>
      <c r="DI8" s="581"/>
      <c r="DJ8" s="182"/>
      <c r="DK8" s="182"/>
      <c r="DL8" s="182"/>
      <c r="DM8" s="182"/>
      <c r="DN8" s="182"/>
      <c r="DO8" s="182"/>
    </row>
    <row r="9" spans="1:119" ht="18.75" customHeight="1" thickBot="1" x14ac:dyDescent="0.2">
      <c r="A9" s="183"/>
      <c r="B9" s="608" t="s">
        <v>112</v>
      </c>
      <c r="C9" s="609"/>
      <c r="D9" s="609"/>
      <c r="E9" s="609"/>
      <c r="F9" s="609"/>
      <c r="G9" s="609"/>
      <c r="H9" s="609"/>
      <c r="I9" s="609"/>
      <c r="J9" s="609"/>
      <c r="K9" s="529"/>
      <c r="L9" s="610" t="s">
        <v>113</v>
      </c>
      <c r="M9" s="611"/>
      <c r="N9" s="611"/>
      <c r="O9" s="611"/>
      <c r="P9" s="611"/>
      <c r="Q9" s="612"/>
      <c r="R9" s="613">
        <v>84317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115064</v>
      </c>
      <c r="BO9" s="467"/>
      <c r="BP9" s="467"/>
      <c r="BQ9" s="467"/>
      <c r="BR9" s="467"/>
      <c r="BS9" s="467"/>
      <c r="BT9" s="467"/>
      <c r="BU9" s="468"/>
      <c r="BV9" s="466">
        <v>-261411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10.6</v>
      </c>
      <c r="DC9" s="437"/>
      <c r="DD9" s="437"/>
      <c r="DE9" s="437"/>
      <c r="DF9" s="437"/>
      <c r="DG9" s="437"/>
      <c r="DH9" s="437"/>
      <c r="DI9" s="438"/>
      <c r="DJ9" s="182"/>
      <c r="DK9" s="182"/>
      <c r="DL9" s="182"/>
      <c r="DM9" s="182"/>
      <c r="DN9" s="182"/>
      <c r="DO9" s="182"/>
    </row>
    <row r="10" spans="1:119" ht="18.75" customHeight="1" thickBot="1" x14ac:dyDescent="0.2">
      <c r="A10" s="183"/>
      <c r="B10" s="608"/>
      <c r="C10" s="609"/>
      <c r="D10" s="609"/>
      <c r="E10" s="609"/>
      <c r="F10" s="609"/>
      <c r="G10" s="609"/>
      <c r="H10" s="609"/>
      <c r="I10" s="609"/>
      <c r="J10" s="609"/>
      <c r="K10" s="529"/>
      <c r="L10" s="439" t="s">
        <v>119</v>
      </c>
      <c r="M10" s="440"/>
      <c r="N10" s="440"/>
      <c r="O10" s="440"/>
      <c r="P10" s="440"/>
      <c r="Q10" s="441"/>
      <c r="R10" s="442">
        <v>81684</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93</v>
      </c>
      <c r="AV10" s="524"/>
      <c r="AW10" s="524"/>
      <c r="AX10" s="524"/>
      <c r="AY10" s="446" t="s">
        <v>121</v>
      </c>
      <c r="AZ10" s="447"/>
      <c r="BA10" s="447"/>
      <c r="BB10" s="447"/>
      <c r="BC10" s="447"/>
      <c r="BD10" s="447"/>
      <c r="BE10" s="447"/>
      <c r="BF10" s="447"/>
      <c r="BG10" s="447"/>
      <c r="BH10" s="447"/>
      <c r="BI10" s="447"/>
      <c r="BJ10" s="447"/>
      <c r="BK10" s="447"/>
      <c r="BL10" s="447"/>
      <c r="BM10" s="448"/>
      <c r="BN10" s="466">
        <v>409462</v>
      </c>
      <c r="BO10" s="467"/>
      <c r="BP10" s="467"/>
      <c r="BQ10" s="467"/>
      <c r="BR10" s="467"/>
      <c r="BS10" s="467"/>
      <c r="BT10" s="467"/>
      <c r="BU10" s="468"/>
      <c r="BV10" s="466">
        <v>562309</v>
      </c>
      <c r="BW10" s="467"/>
      <c r="BX10" s="467"/>
      <c r="BY10" s="467"/>
      <c r="BZ10" s="467"/>
      <c r="CA10" s="467"/>
      <c r="CB10" s="467"/>
      <c r="CC10" s="468"/>
      <c r="CD10" s="187" t="s">
        <v>122</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93</v>
      </c>
      <c r="AV11" s="524"/>
      <c r="AW11" s="524"/>
      <c r="AX11" s="524"/>
      <c r="AY11" s="446" t="s">
        <v>126</v>
      </c>
      <c r="AZ11" s="447"/>
      <c r="BA11" s="447"/>
      <c r="BB11" s="447"/>
      <c r="BC11" s="447"/>
      <c r="BD11" s="447"/>
      <c r="BE11" s="447"/>
      <c r="BF11" s="447"/>
      <c r="BG11" s="447"/>
      <c r="BH11" s="447"/>
      <c r="BI11" s="447"/>
      <c r="BJ11" s="447"/>
      <c r="BK11" s="447"/>
      <c r="BL11" s="447"/>
      <c r="BM11" s="448"/>
      <c r="BN11" s="466">
        <v>278360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2"/>
      <c r="DK11" s="182"/>
      <c r="DL11" s="182"/>
      <c r="DM11" s="182"/>
      <c r="DN11" s="182"/>
      <c r="DO11" s="182"/>
    </row>
    <row r="12" spans="1:119" ht="18.75" customHeight="1" x14ac:dyDescent="0.15">
      <c r="A12" s="183"/>
      <c r="B12" s="582" t="s">
        <v>130</v>
      </c>
      <c r="C12" s="583"/>
      <c r="D12" s="583"/>
      <c r="E12" s="583"/>
      <c r="F12" s="583"/>
      <c r="G12" s="583"/>
      <c r="H12" s="583"/>
      <c r="I12" s="583"/>
      <c r="J12" s="583"/>
      <c r="K12" s="584"/>
      <c r="L12" s="591" t="s">
        <v>131</v>
      </c>
      <c r="M12" s="592"/>
      <c r="N12" s="592"/>
      <c r="O12" s="592"/>
      <c r="P12" s="592"/>
      <c r="Q12" s="593"/>
      <c r="R12" s="594">
        <v>84852</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116</v>
      </c>
      <c r="AV12" s="524"/>
      <c r="AW12" s="524"/>
      <c r="AX12" s="524"/>
      <c r="AY12" s="446" t="s">
        <v>135</v>
      </c>
      <c r="AZ12" s="447"/>
      <c r="BA12" s="447"/>
      <c r="BB12" s="447"/>
      <c r="BC12" s="447"/>
      <c r="BD12" s="447"/>
      <c r="BE12" s="447"/>
      <c r="BF12" s="447"/>
      <c r="BG12" s="447"/>
      <c r="BH12" s="447"/>
      <c r="BI12" s="447"/>
      <c r="BJ12" s="447"/>
      <c r="BK12" s="447"/>
      <c r="BL12" s="447"/>
      <c r="BM12" s="448"/>
      <c r="BN12" s="466">
        <v>846606</v>
      </c>
      <c r="BO12" s="467"/>
      <c r="BP12" s="467"/>
      <c r="BQ12" s="467"/>
      <c r="BR12" s="467"/>
      <c r="BS12" s="467"/>
      <c r="BT12" s="467"/>
      <c r="BU12" s="468"/>
      <c r="BV12" s="466">
        <v>581814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128</v>
      </c>
      <c r="DC12" s="580"/>
      <c r="DD12" s="580"/>
      <c r="DE12" s="580"/>
      <c r="DF12" s="580"/>
      <c r="DG12" s="580"/>
      <c r="DH12" s="580"/>
      <c r="DI12" s="581"/>
      <c r="DJ12" s="182"/>
      <c r="DK12" s="182"/>
      <c r="DL12" s="182"/>
      <c r="DM12" s="182"/>
      <c r="DN12" s="182"/>
      <c r="DO12" s="182"/>
    </row>
    <row r="13" spans="1:119" ht="18.75" customHeight="1" x14ac:dyDescent="0.15">
      <c r="A13" s="183"/>
      <c r="B13" s="585"/>
      <c r="C13" s="586"/>
      <c r="D13" s="586"/>
      <c r="E13" s="586"/>
      <c r="F13" s="586"/>
      <c r="G13" s="586"/>
      <c r="H13" s="586"/>
      <c r="I13" s="586"/>
      <c r="J13" s="586"/>
      <c r="K13" s="587"/>
      <c r="L13" s="193"/>
      <c r="M13" s="566" t="s">
        <v>137</v>
      </c>
      <c r="N13" s="567"/>
      <c r="O13" s="567"/>
      <c r="P13" s="567"/>
      <c r="Q13" s="568"/>
      <c r="R13" s="569">
        <v>83522</v>
      </c>
      <c r="S13" s="570"/>
      <c r="T13" s="570"/>
      <c r="U13" s="570"/>
      <c r="V13" s="571"/>
      <c r="W13" s="557" t="s">
        <v>138</v>
      </c>
      <c r="X13" s="479"/>
      <c r="Y13" s="479"/>
      <c r="Z13" s="479"/>
      <c r="AA13" s="479"/>
      <c r="AB13" s="480"/>
      <c r="AC13" s="442">
        <v>726</v>
      </c>
      <c r="AD13" s="443"/>
      <c r="AE13" s="443"/>
      <c r="AF13" s="443"/>
      <c r="AG13" s="444"/>
      <c r="AH13" s="442">
        <v>773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-43720</v>
      </c>
      <c r="BO13" s="467"/>
      <c r="BP13" s="467"/>
      <c r="BQ13" s="467"/>
      <c r="BR13" s="467"/>
      <c r="BS13" s="467"/>
      <c r="BT13" s="467"/>
      <c r="BU13" s="468"/>
      <c r="BV13" s="466">
        <v>-280916</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2.4</v>
      </c>
      <c r="CU13" s="437"/>
      <c r="CV13" s="437"/>
      <c r="CW13" s="437"/>
      <c r="CX13" s="437"/>
      <c r="CY13" s="437"/>
      <c r="CZ13" s="437"/>
      <c r="DA13" s="438"/>
      <c r="DB13" s="436">
        <v>2.1</v>
      </c>
      <c r="DC13" s="437"/>
      <c r="DD13" s="437"/>
      <c r="DE13" s="437"/>
      <c r="DF13" s="437"/>
      <c r="DG13" s="437"/>
      <c r="DH13" s="437"/>
      <c r="DI13" s="438"/>
      <c r="DJ13" s="182"/>
      <c r="DK13" s="182"/>
      <c r="DL13" s="182"/>
      <c r="DM13" s="182"/>
      <c r="DN13" s="182"/>
      <c r="DO13" s="182"/>
    </row>
    <row r="14" spans="1:119" ht="18.75" customHeight="1" thickBot="1" x14ac:dyDescent="0.2">
      <c r="A14" s="183"/>
      <c r="B14" s="585"/>
      <c r="C14" s="586"/>
      <c r="D14" s="586"/>
      <c r="E14" s="586"/>
      <c r="F14" s="586"/>
      <c r="G14" s="586"/>
      <c r="H14" s="586"/>
      <c r="I14" s="586"/>
      <c r="J14" s="586"/>
      <c r="K14" s="587"/>
      <c r="L14" s="559" t="s">
        <v>143</v>
      </c>
      <c r="M14" s="603"/>
      <c r="N14" s="603"/>
      <c r="O14" s="603"/>
      <c r="P14" s="603"/>
      <c r="Q14" s="604"/>
      <c r="R14" s="569">
        <v>85036</v>
      </c>
      <c r="S14" s="570"/>
      <c r="T14" s="570"/>
      <c r="U14" s="570"/>
      <c r="V14" s="571"/>
      <c r="W14" s="572"/>
      <c r="X14" s="482"/>
      <c r="Y14" s="482"/>
      <c r="Z14" s="482"/>
      <c r="AA14" s="482"/>
      <c r="AB14" s="483"/>
      <c r="AC14" s="562">
        <v>1.9</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2"/>
      <c r="DK14" s="182"/>
      <c r="DL14" s="182"/>
      <c r="DM14" s="182"/>
      <c r="DN14" s="182"/>
      <c r="DO14" s="182"/>
    </row>
    <row r="15" spans="1:119" ht="18.75" customHeight="1" x14ac:dyDescent="0.15">
      <c r="A15" s="183"/>
      <c r="B15" s="585"/>
      <c r="C15" s="586"/>
      <c r="D15" s="586"/>
      <c r="E15" s="586"/>
      <c r="F15" s="586"/>
      <c r="G15" s="586"/>
      <c r="H15" s="586"/>
      <c r="I15" s="586"/>
      <c r="J15" s="586"/>
      <c r="K15" s="587"/>
      <c r="L15" s="193"/>
      <c r="M15" s="566" t="s">
        <v>145</v>
      </c>
      <c r="N15" s="567"/>
      <c r="O15" s="567"/>
      <c r="P15" s="567"/>
      <c r="Q15" s="568"/>
      <c r="R15" s="569">
        <v>83789</v>
      </c>
      <c r="S15" s="570"/>
      <c r="T15" s="570"/>
      <c r="U15" s="570"/>
      <c r="V15" s="571"/>
      <c r="W15" s="557" t="s">
        <v>146</v>
      </c>
      <c r="X15" s="479"/>
      <c r="Y15" s="479"/>
      <c r="Z15" s="479"/>
      <c r="AA15" s="479"/>
      <c r="AB15" s="480"/>
      <c r="AC15" s="442">
        <v>9465</v>
      </c>
      <c r="AD15" s="443"/>
      <c r="AE15" s="443"/>
      <c r="AF15" s="443"/>
      <c r="AG15" s="444"/>
      <c r="AH15" s="442">
        <v>9391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10293356</v>
      </c>
      <c r="BO15" s="462"/>
      <c r="BP15" s="462"/>
      <c r="BQ15" s="462"/>
      <c r="BR15" s="462"/>
      <c r="BS15" s="462"/>
      <c r="BT15" s="462"/>
      <c r="BU15" s="463"/>
      <c r="BV15" s="461">
        <v>10227027</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25.3</v>
      </c>
      <c r="AD16" s="563"/>
      <c r="AE16" s="563"/>
      <c r="AF16" s="563"/>
      <c r="AG16" s="564"/>
      <c r="AH16" s="562">
        <v>25.8</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11918208</v>
      </c>
      <c r="BO16" s="467"/>
      <c r="BP16" s="467"/>
      <c r="BQ16" s="467"/>
      <c r="BR16" s="467"/>
      <c r="BS16" s="467"/>
      <c r="BT16" s="467"/>
      <c r="BU16" s="468"/>
      <c r="BV16" s="466">
        <v>11659165</v>
      </c>
      <c r="BW16" s="467"/>
      <c r="BX16" s="467"/>
      <c r="BY16" s="467"/>
      <c r="BZ16" s="467"/>
      <c r="CA16" s="467"/>
      <c r="CB16" s="467"/>
      <c r="CC16" s="468"/>
      <c r="CD16" s="197"/>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2"/>
      <c r="DK16" s="182"/>
      <c r="DL16" s="182"/>
      <c r="DM16" s="182"/>
      <c r="DN16" s="182"/>
      <c r="DO16" s="182"/>
    </row>
    <row r="17" spans="1:119" ht="18.75" customHeight="1" thickBot="1" x14ac:dyDescent="0.2">
      <c r="A17" s="183"/>
      <c r="B17" s="588"/>
      <c r="C17" s="589"/>
      <c r="D17" s="589"/>
      <c r="E17" s="589"/>
      <c r="F17" s="589"/>
      <c r="G17" s="589"/>
      <c r="H17" s="589"/>
      <c r="I17" s="589"/>
      <c r="J17" s="589"/>
      <c r="K17" s="590"/>
      <c r="L17" s="198"/>
      <c r="M17" s="551" t="s">
        <v>152</v>
      </c>
      <c r="N17" s="552"/>
      <c r="O17" s="552"/>
      <c r="P17" s="552"/>
      <c r="Q17" s="553"/>
      <c r="R17" s="554" t="s">
        <v>153</v>
      </c>
      <c r="S17" s="555"/>
      <c r="T17" s="555"/>
      <c r="U17" s="555"/>
      <c r="V17" s="556"/>
      <c r="W17" s="557" t="s">
        <v>154</v>
      </c>
      <c r="X17" s="479"/>
      <c r="Y17" s="479"/>
      <c r="Z17" s="479"/>
      <c r="AA17" s="479"/>
      <c r="AB17" s="480"/>
      <c r="AC17" s="442">
        <v>27231</v>
      </c>
      <c r="AD17" s="443"/>
      <c r="AE17" s="443"/>
      <c r="AF17" s="443"/>
      <c r="AG17" s="444"/>
      <c r="AH17" s="442">
        <v>26265</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13173490</v>
      </c>
      <c r="BO17" s="467"/>
      <c r="BP17" s="467"/>
      <c r="BQ17" s="467"/>
      <c r="BR17" s="467"/>
      <c r="BS17" s="467"/>
      <c r="BT17" s="467"/>
      <c r="BU17" s="468"/>
      <c r="BV17" s="466">
        <v>13083333</v>
      </c>
      <c r="BW17" s="467"/>
      <c r="BX17" s="467"/>
      <c r="BY17" s="467"/>
      <c r="BZ17" s="467"/>
      <c r="CA17" s="467"/>
      <c r="CB17" s="467"/>
      <c r="CC17" s="468"/>
      <c r="CD17" s="197"/>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2"/>
      <c r="DK17" s="182"/>
      <c r="DL17" s="182"/>
      <c r="DM17" s="182"/>
      <c r="DN17" s="182"/>
      <c r="DO17" s="182"/>
    </row>
    <row r="18" spans="1:119" ht="18.75" customHeight="1" thickBot="1" x14ac:dyDescent="0.2">
      <c r="A18" s="183"/>
      <c r="B18" s="528" t="s">
        <v>156</v>
      </c>
      <c r="C18" s="529"/>
      <c r="D18" s="529"/>
      <c r="E18" s="530"/>
      <c r="F18" s="530"/>
      <c r="G18" s="530"/>
      <c r="H18" s="530"/>
      <c r="I18" s="530"/>
      <c r="J18" s="530"/>
      <c r="K18" s="530"/>
      <c r="L18" s="531">
        <v>58.92</v>
      </c>
      <c r="M18" s="531"/>
      <c r="N18" s="531"/>
      <c r="O18" s="531"/>
      <c r="P18" s="531"/>
      <c r="Q18" s="531"/>
      <c r="R18" s="532"/>
      <c r="S18" s="532"/>
      <c r="T18" s="532"/>
      <c r="U18" s="532"/>
      <c r="V18" s="533"/>
      <c r="W18" s="547"/>
      <c r="X18" s="548"/>
      <c r="Y18" s="548"/>
      <c r="Z18" s="548"/>
      <c r="AA18" s="548"/>
      <c r="AB18" s="558"/>
      <c r="AC18" s="430">
        <v>72.8</v>
      </c>
      <c r="AD18" s="431"/>
      <c r="AE18" s="431"/>
      <c r="AF18" s="431"/>
      <c r="AG18" s="534"/>
      <c r="AH18" s="430">
        <v>72.099999999999994</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14858062</v>
      </c>
      <c r="BO18" s="467"/>
      <c r="BP18" s="467"/>
      <c r="BQ18" s="467"/>
      <c r="BR18" s="467"/>
      <c r="BS18" s="467"/>
      <c r="BT18" s="467"/>
      <c r="BU18" s="468"/>
      <c r="BV18" s="466">
        <v>14924803</v>
      </c>
      <c r="BW18" s="467"/>
      <c r="BX18" s="467"/>
      <c r="BY18" s="467"/>
      <c r="BZ18" s="467"/>
      <c r="CA18" s="467"/>
      <c r="CB18" s="467"/>
      <c r="CC18" s="468"/>
      <c r="CD18" s="197"/>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2"/>
      <c r="DK18" s="182"/>
      <c r="DL18" s="182"/>
      <c r="DM18" s="182"/>
      <c r="DN18" s="182"/>
      <c r="DO18" s="182"/>
    </row>
    <row r="19" spans="1:119" ht="18.75" customHeight="1" thickBot="1" x14ac:dyDescent="0.2">
      <c r="A19" s="183"/>
      <c r="B19" s="528" t="s">
        <v>158</v>
      </c>
      <c r="C19" s="529"/>
      <c r="D19" s="529"/>
      <c r="E19" s="530"/>
      <c r="F19" s="530"/>
      <c r="G19" s="530"/>
      <c r="H19" s="530"/>
      <c r="I19" s="530"/>
      <c r="J19" s="530"/>
      <c r="K19" s="530"/>
      <c r="L19" s="536">
        <v>1431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19519448</v>
      </c>
      <c r="BO19" s="467"/>
      <c r="BP19" s="467"/>
      <c r="BQ19" s="467"/>
      <c r="BR19" s="467"/>
      <c r="BS19" s="467"/>
      <c r="BT19" s="467"/>
      <c r="BU19" s="468"/>
      <c r="BV19" s="466">
        <v>19005939</v>
      </c>
      <c r="BW19" s="467"/>
      <c r="BX19" s="467"/>
      <c r="BY19" s="467"/>
      <c r="BZ19" s="467"/>
      <c r="CA19" s="467"/>
      <c r="CB19" s="467"/>
      <c r="CC19" s="468"/>
      <c r="CD19" s="197"/>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2"/>
      <c r="DK19" s="182"/>
      <c r="DL19" s="182"/>
      <c r="DM19" s="182"/>
      <c r="DN19" s="182"/>
      <c r="DO19" s="182"/>
    </row>
    <row r="20" spans="1:119" ht="18.75" customHeight="1" thickBot="1" x14ac:dyDescent="0.2">
      <c r="A20" s="183"/>
      <c r="B20" s="528" t="s">
        <v>160</v>
      </c>
      <c r="C20" s="529"/>
      <c r="D20" s="529"/>
      <c r="E20" s="530"/>
      <c r="F20" s="530"/>
      <c r="G20" s="530"/>
      <c r="H20" s="530"/>
      <c r="I20" s="530"/>
      <c r="J20" s="530"/>
      <c r="K20" s="530"/>
      <c r="L20" s="536">
        <v>33223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7"/>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2"/>
      <c r="DK20" s="182"/>
      <c r="DL20" s="182"/>
      <c r="DM20" s="182"/>
      <c r="DN20" s="182"/>
      <c r="DO20" s="182"/>
    </row>
    <row r="21" spans="1:119" ht="18.75" customHeight="1" x14ac:dyDescent="0.15">
      <c r="A21" s="183"/>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7"/>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2"/>
      <c r="DK21" s="182"/>
      <c r="DL21" s="182"/>
      <c r="DM21" s="182"/>
      <c r="DN21" s="182"/>
      <c r="DO21" s="182"/>
    </row>
    <row r="22" spans="1:119" ht="18.75" customHeight="1" thickBot="1" x14ac:dyDescent="0.2">
      <c r="A22" s="183"/>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7"/>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2"/>
      <c r="DK22" s="182"/>
      <c r="DL22" s="182"/>
      <c r="DM22" s="182"/>
      <c r="DN22" s="182"/>
      <c r="DO22" s="182"/>
    </row>
    <row r="23" spans="1:119" ht="18.75" customHeight="1" x14ac:dyDescent="0.15">
      <c r="A23" s="183"/>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25627039</v>
      </c>
      <c r="BO23" s="467"/>
      <c r="BP23" s="467"/>
      <c r="BQ23" s="467"/>
      <c r="BR23" s="467"/>
      <c r="BS23" s="467"/>
      <c r="BT23" s="467"/>
      <c r="BU23" s="468"/>
      <c r="BV23" s="466">
        <v>24321901</v>
      </c>
      <c r="BW23" s="467"/>
      <c r="BX23" s="467"/>
      <c r="BY23" s="467"/>
      <c r="BZ23" s="467"/>
      <c r="CA23" s="467"/>
      <c r="CB23" s="467"/>
      <c r="CC23" s="468"/>
      <c r="CD23" s="197"/>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2"/>
      <c r="DK23" s="182"/>
      <c r="DL23" s="182"/>
      <c r="DM23" s="182"/>
      <c r="DN23" s="182"/>
      <c r="DO23" s="182"/>
    </row>
    <row r="24" spans="1:119" ht="18.75" customHeight="1" thickBot="1" x14ac:dyDescent="0.2">
      <c r="A24" s="183"/>
      <c r="B24" s="498"/>
      <c r="C24" s="499"/>
      <c r="D24" s="500"/>
      <c r="E24" s="439" t="s">
        <v>169</v>
      </c>
      <c r="F24" s="440"/>
      <c r="G24" s="440"/>
      <c r="H24" s="440"/>
      <c r="I24" s="440"/>
      <c r="J24" s="440"/>
      <c r="K24" s="441"/>
      <c r="L24" s="442">
        <v>1</v>
      </c>
      <c r="M24" s="443"/>
      <c r="N24" s="443"/>
      <c r="O24" s="443"/>
      <c r="P24" s="444"/>
      <c r="Q24" s="442">
        <v>8800</v>
      </c>
      <c r="R24" s="443"/>
      <c r="S24" s="443"/>
      <c r="T24" s="443"/>
      <c r="U24" s="443"/>
      <c r="V24" s="444"/>
      <c r="W24" s="508"/>
      <c r="X24" s="499"/>
      <c r="Y24" s="500"/>
      <c r="Z24" s="439" t="s">
        <v>170</v>
      </c>
      <c r="AA24" s="440"/>
      <c r="AB24" s="440"/>
      <c r="AC24" s="440"/>
      <c r="AD24" s="440"/>
      <c r="AE24" s="440"/>
      <c r="AF24" s="440"/>
      <c r="AG24" s="441"/>
      <c r="AH24" s="442">
        <v>321</v>
      </c>
      <c r="AI24" s="443"/>
      <c r="AJ24" s="443"/>
      <c r="AK24" s="443"/>
      <c r="AL24" s="444"/>
      <c r="AM24" s="442">
        <v>992211</v>
      </c>
      <c r="AN24" s="443"/>
      <c r="AO24" s="443"/>
      <c r="AP24" s="443"/>
      <c r="AQ24" s="443"/>
      <c r="AR24" s="444"/>
      <c r="AS24" s="442">
        <v>3091</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10684938</v>
      </c>
      <c r="BO24" s="467"/>
      <c r="BP24" s="467"/>
      <c r="BQ24" s="467"/>
      <c r="BR24" s="467"/>
      <c r="BS24" s="467"/>
      <c r="BT24" s="467"/>
      <c r="BU24" s="468"/>
      <c r="BV24" s="466">
        <v>9161152</v>
      </c>
      <c r="BW24" s="467"/>
      <c r="BX24" s="467"/>
      <c r="BY24" s="467"/>
      <c r="BZ24" s="467"/>
      <c r="CA24" s="467"/>
      <c r="CB24" s="467"/>
      <c r="CC24" s="468"/>
      <c r="CD24" s="197"/>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2"/>
      <c r="DK24" s="182"/>
      <c r="DL24" s="182"/>
      <c r="DM24" s="182"/>
      <c r="DN24" s="182"/>
      <c r="DO24" s="182"/>
    </row>
    <row r="25" spans="1:119" s="182" customFormat="1" ht="18.75" customHeight="1" x14ac:dyDescent="0.15">
      <c r="A25" s="183"/>
      <c r="B25" s="498"/>
      <c r="C25" s="499"/>
      <c r="D25" s="500"/>
      <c r="E25" s="439" t="s">
        <v>172</v>
      </c>
      <c r="F25" s="440"/>
      <c r="G25" s="440"/>
      <c r="H25" s="440"/>
      <c r="I25" s="440"/>
      <c r="J25" s="440"/>
      <c r="K25" s="441"/>
      <c r="L25" s="442">
        <v>1</v>
      </c>
      <c r="M25" s="443"/>
      <c r="N25" s="443"/>
      <c r="O25" s="443"/>
      <c r="P25" s="444"/>
      <c r="Q25" s="442">
        <v>6800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5909038</v>
      </c>
      <c r="BO25" s="462"/>
      <c r="BP25" s="462"/>
      <c r="BQ25" s="462"/>
      <c r="BR25" s="462"/>
      <c r="BS25" s="462"/>
      <c r="BT25" s="462"/>
      <c r="BU25" s="463"/>
      <c r="BV25" s="461">
        <v>4078322</v>
      </c>
      <c r="BW25" s="462"/>
      <c r="BX25" s="462"/>
      <c r="BY25" s="462"/>
      <c r="BZ25" s="462"/>
      <c r="CA25" s="462"/>
      <c r="CB25" s="462"/>
      <c r="CC25" s="463"/>
      <c r="CD25" s="197"/>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2" customFormat="1" ht="18.75" customHeight="1" x14ac:dyDescent="0.15">
      <c r="A26" s="183"/>
      <c r="B26" s="498"/>
      <c r="C26" s="499"/>
      <c r="D26" s="500"/>
      <c r="E26" s="439" t="s">
        <v>176</v>
      </c>
      <c r="F26" s="440"/>
      <c r="G26" s="440"/>
      <c r="H26" s="440"/>
      <c r="I26" s="440"/>
      <c r="J26" s="440"/>
      <c r="K26" s="441"/>
      <c r="L26" s="442">
        <v>1</v>
      </c>
      <c r="M26" s="443"/>
      <c r="N26" s="443"/>
      <c r="O26" s="443"/>
      <c r="P26" s="444"/>
      <c r="Q26" s="442">
        <v>6400</v>
      </c>
      <c r="R26" s="443"/>
      <c r="S26" s="443"/>
      <c r="T26" s="443"/>
      <c r="U26" s="443"/>
      <c r="V26" s="444"/>
      <c r="W26" s="508"/>
      <c r="X26" s="499"/>
      <c r="Y26" s="500"/>
      <c r="Z26" s="439" t="s">
        <v>177</v>
      </c>
      <c r="AA26" s="521"/>
      <c r="AB26" s="521"/>
      <c r="AC26" s="521"/>
      <c r="AD26" s="521"/>
      <c r="AE26" s="521"/>
      <c r="AF26" s="521"/>
      <c r="AG26" s="522"/>
      <c r="AH26" s="442">
        <v>5</v>
      </c>
      <c r="AI26" s="443"/>
      <c r="AJ26" s="443"/>
      <c r="AK26" s="443"/>
      <c r="AL26" s="444"/>
      <c r="AM26" s="442">
        <v>13095</v>
      </c>
      <c r="AN26" s="443"/>
      <c r="AO26" s="443"/>
      <c r="AP26" s="443"/>
      <c r="AQ26" s="443"/>
      <c r="AR26" s="444"/>
      <c r="AS26" s="442">
        <v>2619</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128</v>
      </c>
      <c r="BW26" s="467"/>
      <c r="BX26" s="467"/>
      <c r="BY26" s="467"/>
      <c r="BZ26" s="467"/>
      <c r="CA26" s="467"/>
      <c r="CB26" s="467"/>
      <c r="CC26" s="468"/>
      <c r="CD26" s="197"/>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3"/>
      <c r="B27" s="498"/>
      <c r="C27" s="499"/>
      <c r="D27" s="500"/>
      <c r="E27" s="439" t="s">
        <v>179</v>
      </c>
      <c r="F27" s="440"/>
      <c r="G27" s="440"/>
      <c r="H27" s="440"/>
      <c r="I27" s="440"/>
      <c r="J27" s="440"/>
      <c r="K27" s="441"/>
      <c r="L27" s="442">
        <v>1</v>
      </c>
      <c r="M27" s="443"/>
      <c r="N27" s="443"/>
      <c r="O27" s="443"/>
      <c r="P27" s="444"/>
      <c r="Q27" s="442">
        <v>4500</v>
      </c>
      <c r="R27" s="443"/>
      <c r="S27" s="443"/>
      <c r="T27" s="443"/>
      <c r="U27" s="443"/>
      <c r="V27" s="444"/>
      <c r="W27" s="508"/>
      <c r="X27" s="499"/>
      <c r="Y27" s="500"/>
      <c r="Z27" s="439" t="s">
        <v>180</v>
      </c>
      <c r="AA27" s="440"/>
      <c r="AB27" s="440"/>
      <c r="AC27" s="440"/>
      <c r="AD27" s="440"/>
      <c r="AE27" s="440"/>
      <c r="AF27" s="440"/>
      <c r="AG27" s="441"/>
      <c r="AH27" s="442">
        <v>5</v>
      </c>
      <c r="AI27" s="443"/>
      <c r="AJ27" s="443"/>
      <c r="AK27" s="443"/>
      <c r="AL27" s="444"/>
      <c r="AM27" s="442">
        <v>13490</v>
      </c>
      <c r="AN27" s="443"/>
      <c r="AO27" s="443"/>
      <c r="AP27" s="443"/>
      <c r="AQ27" s="443"/>
      <c r="AR27" s="444"/>
      <c r="AS27" s="442">
        <v>2698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748233</v>
      </c>
      <c r="BO27" s="470"/>
      <c r="BP27" s="470"/>
      <c r="BQ27" s="470"/>
      <c r="BR27" s="470"/>
      <c r="BS27" s="470"/>
      <c r="BT27" s="470"/>
      <c r="BU27" s="471"/>
      <c r="BV27" s="469">
        <v>836228</v>
      </c>
      <c r="BW27" s="470"/>
      <c r="BX27" s="470"/>
      <c r="BY27" s="470"/>
      <c r="BZ27" s="470"/>
      <c r="CA27" s="470"/>
      <c r="CB27" s="470"/>
      <c r="CC27" s="471"/>
      <c r="CD27" s="199"/>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2"/>
      <c r="DK27" s="182"/>
      <c r="DL27" s="182"/>
      <c r="DM27" s="182"/>
      <c r="DN27" s="182"/>
      <c r="DO27" s="182"/>
    </row>
    <row r="28" spans="1:119" ht="18.75" customHeight="1" x14ac:dyDescent="0.15">
      <c r="A28" s="183"/>
      <c r="B28" s="498"/>
      <c r="C28" s="499"/>
      <c r="D28" s="500"/>
      <c r="E28" s="439" t="s">
        <v>182</v>
      </c>
      <c r="F28" s="440"/>
      <c r="G28" s="440"/>
      <c r="H28" s="440"/>
      <c r="I28" s="440"/>
      <c r="J28" s="440"/>
      <c r="K28" s="441"/>
      <c r="L28" s="442">
        <v>1</v>
      </c>
      <c r="M28" s="443"/>
      <c r="N28" s="443"/>
      <c r="O28" s="443"/>
      <c r="P28" s="444"/>
      <c r="Q28" s="442">
        <v>4100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2104977</v>
      </c>
      <c r="BO28" s="462"/>
      <c r="BP28" s="462"/>
      <c r="BQ28" s="462"/>
      <c r="BR28" s="462"/>
      <c r="BS28" s="462"/>
      <c r="BT28" s="462"/>
      <c r="BU28" s="463"/>
      <c r="BV28" s="461">
        <v>2542121</v>
      </c>
      <c r="BW28" s="462"/>
      <c r="BX28" s="462"/>
      <c r="BY28" s="462"/>
      <c r="BZ28" s="462"/>
      <c r="CA28" s="462"/>
      <c r="CB28" s="462"/>
      <c r="CC28" s="463"/>
      <c r="CD28" s="197"/>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2"/>
      <c r="DK28" s="182"/>
      <c r="DL28" s="182"/>
      <c r="DM28" s="182"/>
      <c r="DN28" s="182"/>
      <c r="DO28" s="182"/>
    </row>
    <row r="29" spans="1:119" ht="18.75" customHeight="1" x14ac:dyDescent="0.15">
      <c r="A29" s="183"/>
      <c r="B29" s="498"/>
      <c r="C29" s="499"/>
      <c r="D29" s="500"/>
      <c r="E29" s="439" t="s">
        <v>185</v>
      </c>
      <c r="F29" s="440"/>
      <c r="G29" s="440"/>
      <c r="H29" s="440"/>
      <c r="I29" s="440"/>
      <c r="J29" s="440"/>
      <c r="K29" s="441"/>
      <c r="L29" s="442">
        <v>20</v>
      </c>
      <c r="M29" s="443"/>
      <c r="N29" s="443"/>
      <c r="O29" s="443"/>
      <c r="P29" s="444"/>
      <c r="Q29" s="442">
        <v>3900</v>
      </c>
      <c r="R29" s="443"/>
      <c r="S29" s="443"/>
      <c r="T29" s="443"/>
      <c r="U29" s="443"/>
      <c r="V29" s="444"/>
      <c r="W29" s="509"/>
      <c r="X29" s="510"/>
      <c r="Y29" s="511"/>
      <c r="Z29" s="439" t="s">
        <v>186</v>
      </c>
      <c r="AA29" s="440"/>
      <c r="AB29" s="440"/>
      <c r="AC29" s="440"/>
      <c r="AD29" s="440"/>
      <c r="AE29" s="440"/>
      <c r="AF29" s="440"/>
      <c r="AG29" s="441"/>
      <c r="AH29" s="442">
        <v>326</v>
      </c>
      <c r="AI29" s="443"/>
      <c r="AJ29" s="443"/>
      <c r="AK29" s="443"/>
      <c r="AL29" s="444"/>
      <c r="AM29" s="442">
        <v>1005701</v>
      </c>
      <c r="AN29" s="443"/>
      <c r="AO29" s="443"/>
      <c r="AP29" s="443"/>
      <c r="AQ29" s="443"/>
      <c r="AR29" s="444"/>
      <c r="AS29" s="442">
        <v>3085</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799598</v>
      </c>
      <c r="BO29" s="467"/>
      <c r="BP29" s="467"/>
      <c r="BQ29" s="467"/>
      <c r="BR29" s="467"/>
      <c r="BS29" s="467"/>
      <c r="BT29" s="467"/>
      <c r="BU29" s="468"/>
      <c r="BV29" s="466">
        <v>1077561</v>
      </c>
      <c r="BW29" s="467"/>
      <c r="BX29" s="467"/>
      <c r="BY29" s="467"/>
      <c r="BZ29" s="467"/>
      <c r="CA29" s="467"/>
      <c r="CB29" s="467"/>
      <c r="CC29" s="468"/>
      <c r="CD29" s="199"/>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2"/>
      <c r="DK29" s="182"/>
      <c r="DL29" s="182"/>
      <c r="DM29" s="182"/>
      <c r="DN29" s="182"/>
      <c r="DO29" s="182"/>
    </row>
    <row r="30" spans="1:119" ht="18.75" customHeight="1" thickBot="1" x14ac:dyDescent="0.2">
      <c r="A30" s="183"/>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94.3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1892920</v>
      </c>
      <c r="BO30" s="470"/>
      <c r="BP30" s="470"/>
      <c r="BQ30" s="470"/>
      <c r="BR30" s="470"/>
      <c r="BS30" s="470"/>
      <c r="BT30" s="470"/>
      <c r="BU30" s="471"/>
      <c r="BV30" s="469">
        <v>2065021</v>
      </c>
      <c r="BW30" s="470"/>
      <c r="BX30" s="470"/>
      <c r="BY30" s="470"/>
      <c r="BZ30" s="470"/>
      <c r="CA30" s="470"/>
      <c r="CB30" s="470"/>
      <c r="CC30" s="471"/>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189</v>
      </c>
      <c r="D32" s="210"/>
      <c r="E32" s="210"/>
      <c r="F32" s="207"/>
      <c r="G32" s="207"/>
      <c r="H32" s="207"/>
      <c r="I32" s="207"/>
      <c r="J32" s="207"/>
      <c r="K32" s="207"/>
      <c r="L32" s="207"/>
      <c r="M32" s="207"/>
      <c r="N32" s="207"/>
      <c r="O32" s="207"/>
      <c r="P32" s="207"/>
      <c r="Q32" s="207"/>
      <c r="R32" s="207"/>
      <c r="S32" s="207"/>
      <c r="T32" s="207"/>
      <c r="U32" s="207" t="s">
        <v>190</v>
      </c>
      <c r="V32" s="207"/>
      <c r="W32" s="207"/>
      <c r="X32" s="207"/>
      <c r="Y32" s="207"/>
      <c r="Z32" s="207"/>
      <c r="AA32" s="207"/>
      <c r="AB32" s="207"/>
      <c r="AC32" s="207"/>
      <c r="AD32" s="207"/>
      <c r="AE32" s="207"/>
      <c r="AF32" s="207"/>
      <c r="AG32" s="207"/>
      <c r="AH32" s="207"/>
      <c r="AI32" s="207"/>
      <c r="AJ32" s="207"/>
      <c r="AK32" s="207"/>
      <c r="AL32" s="207"/>
      <c r="AM32" s="211" t="s">
        <v>191</v>
      </c>
      <c r="AN32" s="207"/>
      <c r="AO32" s="207"/>
      <c r="AP32" s="207"/>
      <c r="AQ32" s="207"/>
      <c r="AR32" s="207"/>
      <c r="AS32" s="211"/>
      <c r="AT32" s="211"/>
      <c r="AU32" s="211"/>
      <c r="AV32" s="211"/>
      <c r="AW32" s="211"/>
      <c r="AX32" s="211"/>
      <c r="AY32" s="211"/>
      <c r="AZ32" s="211"/>
      <c r="BA32" s="211"/>
      <c r="BB32" s="207"/>
      <c r="BC32" s="211"/>
      <c r="BD32" s="207"/>
      <c r="BE32" s="211" t="s">
        <v>192</v>
      </c>
      <c r="BF32" s="207"/>
      <c r="BG32" s="207"/>
      <c r="BH32" s="207"/>
      <c r="BI32" s="207"/>
      <c r="BJ32" s="211"/>
      <c r="BK32" s="211"/>
      <c r="BL32" s="211"/>
      <c r="BM32" s="211"/>
      <c r="BN32" s="211"/>
      <c r="BO32" s="211"/>
      <c r="BP32" s="211"/>
      <c r="BQ32" s="211"/>
      <c r="BR32" s="207"/>
      <c r="BS32" s="207"/>
      <c r="BT32" s="207"/>
      <c r="BU32" s="207"/>
      <c r="BV32" s="207"/>
      <c r="BW32" s="207" t="s">
        <v>193</v>
      </c>
      <c r="BX32" s="207"/>
      <c r="BY32" s="207"/>
      <c r="BZ32" s="207"/>
      <c r="CA32" s="207"/>
      <c r="CB32" s="211"/>
      <c r="CC32" s="211"/>
      <c r="CD32" s="211"/>
      <c r="CE32" s="211"/>
      <c r="CF32" s="211"/>
      <c r="CG32" s="211"/>
      <c r="CH32" s="211"/>
      <c r="CI32" s="211"/>
      <c r="CJ32" s="211"/>
      <c r="CK32" s="211"/>
      <c r="CL32" s="211"/>
      <c r="CM32" s="211"/>
      <c r="CN32" s="211"/>
      <c r="CO32" s="211" t="s">
        <v>194</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29" t="s">
        <v>195</v>
      </c>
      <c r="D33" s="429"/>
      <c r="E33" s="428" t="s">
        <v>196</v>
      </c>
      <c r="F33" s="428"/>
      <c r="G33" s="428"/>
      <c r="H33" s="428"/>
      <c r="I33" s="428"/>
      <c r="J33" s="428"/>
      <c r="K33" s="428"/>
      <c r="L33" s="428"/>
      <c r="M33" s="428"/>
      <c r="N33" s="428"/>
      <c r="O33" s="428"/>
      <c r="P33" s="428"/>
      <c r="Q33" s="428"/>
      <c r="R33" s="428"/>
      <c r="S33" s="428"/>
      <c r="T33" s="212"/>
      <c r="U33" s="429" t="s">
        <v>197</v>
      </c>
      <c r="V33" s="429"/>
      <c r="W33" s="428" t="s">
        <v>198</v>
      </c>
      <c r="X33" s="428"/>
      <c r="Y33" s="428"/>
      <c r="Z33" s="428"/>
      <c r="AA33" s="428"/>
      <c r="AB33" s="428"/>
      <c r="AC33" s="428"/>
      <c r="AD33" s="428"/>
      <c r="AE33" s="428"/>
      <c r="AF33" s="428"/>
      <c r="AG33" s="428"/>
      <c r="AH33" s="428"/>
      <c r="AI33" s="428"/>
      <c r="AJ33" s="428"/>
      <c r="AK33" s="428"/>
      <c r="AL33" s="212"/>
      <c r="AM33" s="429" t="s">
        <v>195</v>
      </c>
      <c r="AN33" s="429"/>
      <c r="AO33" s="428" t="s">
        <v>199</v>
      </c>
      <c r="AP33" s="428"/>
      <c r="AQ33" s="428"/>
      <c r="AR33" s="428"/>
      <c r="AS33" s="428"/>
      <c r="AT33" s="428"/>
      <c r="AU33" s="428"/>
      <c r="AV33" s="428"/>
      <c r="AW33" s="428"/>
      <c r="AX33" s="428"/>
      <c r="AY33" s="428"/>
      <c r="AZ33" s="428"/>
      <c r="BA33" s="428"/>
      <c r="BB33" s="428"/>
      <c r="BC33" s="428"/>
      <c r="BD33" s="213"/>
      <c r="BE33" s="428" t="s">
        <v>200</v>
      </c>
      <c r="BF33" s="428"/>
      <c r="BG33" s="428" t="s">
        <v>201</v>
      </c>
      <c r="BH33" s="428"/>
      <c r="BI33" s="428"/>
      <c r="BJ33" s="428"/>
      <c r="BK33" s="428"/>
      <c r="BL33" s="428"/>
      <c r="BM33" s="428"/>
      <c r="BN33" s="428"/>
      <c r="BO33" s="428"/>
      <c r="BP33" s="428"/>
      <c r="BQ33" s="428"/>
      <c r="BR33" s="428"/>
      <c r="BS33" s="428"/>
      <c r="BT33" s="428"/>
      <c r="BU33" s="428"/>
      <c r="BV33" s="213"/>
      <c r="BW33" s="429" t="s">
        <v>200</v>
      </c>
      <c r="BX33" s="429"/>
      <c r="BY33" s="428" t="s">
        <v>202</v>
      </c>
      <c r="BZ33" s="428"/>
      <c r="CA33" s="428"/>
      <c r="CB33" s="428"/>
      <c r="CC33" s="428"/>
      <c r="CD33" s="428"/>
      <c r="CE33" s="428"/>
      <c r="CF33" s="428"/>
      <c r="CG33" s="428"/>
      <c r="CH33" s="428"/>
      <c r="CI33" s="428"/>
      <c r="CJ33" s="428"/>
      <c r="CK33" s="428"/>
      <c r="CL33" s="428"/>
      <c r="CM33" s="428"/>
      <c r="CN33" s="212"/>
      <c r="CO33" s="429" t="s">
        <v>195</v>
      </c>
      <c r="CP33" s="429"/>
      <c r="CQ33" s="428" t="s">
        <v>203</v>
      </c>
      <c r="CR33" s="428"/>
      <c r="CS33" s="428"/>
      <c r="CT33" s="428"/>
      <c r="CU33" s="428"/>
      <c r="CV33" s="428"/>
      <c r="CW33" s="428"/>
      <c r="CX33" s="428"/>
      <c r="CY33" s="428"/>
      <c r="CZ33" s="428"/>
      <c r="DA33" s="428"/>
      <c r="DB33" s="428"/>
      <c r="DC33" s="428"/>
      <c r="DD33" s="428"/>
      <c r="DE33" s="428"/>
      <c r="DF33" s="212"/>
      <c r="DG33" s="427" t="s">
        <v>204</v>
      </c>
      <c r="DH33" s="427"/>
      <c r="DI33" s="214"/>
      <c r="DJ33" s="182"/>
      <c r="DK33" s="182"/>
      <c r="DL33" s="182"/>
      <c r="DM33" s="182"/>
      <c r="DN33" s="182"/>
      <c r="DO33" s="182"/>
    </row>
    <row r="34" spans="1:119" ht="32.25" customHeight="1" x14ac:dyDescent="0.15">
      <c r="A34" s="183"/>
      <c r="B34" s="209"/>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0"/>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0"/>
      <c r="AM34" s="425" t="str">
        <f>IF(AO34="","",MAX(C34:D43,U34:V43)+1)</f>
        <v/>
      </c>
      <c r="AN34" s="425"/>
      <c r="AO34" s="424"/>
      <c r="AP34" s="424"/>
      <c r="AQ34" s="424"/>
      <c r="AR34" s="424"/>
      <c r="AS34" s="424"/>
      <c r="AT34" s="424"/>
      <c r="AU34" s="424"/>
      <c r="AV34" s="424"/>
      <c r="AW34" s="424"/>
      <c r="AX34" s="424"/>
      <c r="AY34" s="424"/>
      <c r="AZ34" s="424"/>
      <c r="BA34" s="424"/>
      <c r="BB34" s="424"/>
      <c r="BC34" s="424"/>
      <c r="BD34" s="210"/>
      <c r="BE34" s="425">
        <f>IF(BG34="","",MAX(C34:D43,U34:V43,AM34:AN43)+1)</f>
        <v>6</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0"/>
      <c r="BW34" s="425">
        <f>IF(BY34="","",MAX(C34:D43,U34:V43,AM34:AN43,BE34:BF43)+1)</f>
        <v>9</v>
      </c>
      <c r="BX34" s="425"/>
      <c r="BY34" s="424" t="str">
        <f>IF('各会計、関係団体の財政状況及び健全化判断比率'!B68="","",'各会計、関係団体の財政状況及び健全化判断比率'!B68)</f>
        <v>茨城県市町村総合事務組合（一般会計）</v>
      </c>
      <c r="BZ34" s="424"/>
      <c r="CA34" s="424"/>
      <c r="CB34" s="424"/>
      <c r="CC34" s="424"/>
      <c r="CD34" s="424"/>
      <c r="CE34" s="424"/>
      <c r="CF34" s="424"/>
      <c r="CG34" s="424"/>
      <c r="CH34" s="424"/>
      <c r="CI34" s="424"/>
      <c r="CJ34" s="424"/>
      <c r="CK34" s="424"/>
      <c r="CL34" s="424"/>
      <c r="CM34" s="424"/>
      <c r="CN34" s="210"/>
      <c r="CO34" s="425">
        <f>IF(CQ34="","",MAX(C34:D43,U34:V43,AM34:AN43,BE34:BF43,BW34:BX43)+1)</f>
        <v>19</v>
      </c>
      <c r="CP34" s="425"/>
      <c r="CQ34" s="424" t="str">
        <f>IF('各会計、関係団体の財政状況及び健全化判断比率'!BS7="","",'各会計、関係団体の財政状況及び健全化判断比率'!BS7)</f>
        <v>牛久都市開発</v>
      </c>
      <c r="CR34" s="424"/>
      <c r="CS34" s="424"/>
      <c r="CT34" s="424"/>
      <c r="CU34" s="424"/>
      <c r="CV34" s="424"/>
      <c r="CW34" s="424"/>
      <c r="CX34" s="424"/>
      <c r="CY34" s="424"/>
      <c r="CZ34" s="424"/>
      <c r="DA34" s="424"/>
      <c r="DB34" s="424"/>
      <c r="DC34" s="424"/>
      <c r="DD34" s="424"/>
      <c r="DE34" s="424"/>
      <c r="DF34" s="207"/>
      <c r="DG34" s="426" t="str">
        <f>IF('各会計、関係団体の財政状況及び健全化判断比率'!BR7="","",'各会計、関係団体の財政状況及び健全化判断比率'!BR7)</f>
        <v/>
      </c>
      <c r="DH34" s="426"/>
      <c r="DI34" s="214"/>
      <c r="DJ34" s="182"/>
      <c r="DK34" s="182"/>
      <c r="DL34" s="182"/>
      <c r="DM34" s="182"/>
      <c r="DN34" s="182"/>
      <c r="DO34" s="182"/>
    </row>
    <row r="35" spans="1:119" ht="32.25" customHeight="1" x14ac:dyDescent="0.15">
      <c r="A35" s="183"/>
      <c r="B35" s="209"/>
      <c r="C35" s="425">
        <f>IF(E35="","",C34+1)</f>
        <v>2</v>
      </c>
      <c r="D35" s="425"/>
      <c r="E35" s="424" t="str">
        <f>IF('各会計、関係団体の財政状況及び健全化判断比率'!B8="","",'各会計、関係団体の財政状況及び健全化判断比率'!B8)</f>
        <v>小規模水道事業特別会計</v>
      </c>
      <c r="F35" s="424"/>
      <c r="G35" s="424"/>
      <c r="H35" s="424"/>
      <c r="I35" s="424"/>
      <c r="J35" s="424"/>
      <c r="K35" s="424"/>
      <c r="L35" s="424"/>
      <c r="M35" s="424"/>
      <c r="N35" s="424"/>
      <c r="O35" s="424"/>
      <c r="P35" s="424"/>
      <c r="Q35" s="424"/>
      <c r="R35" s="424"/>
      <c r="S35" s="424"/>
      <c r="T35" s="210"/>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0"/>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0"/>
      <c r="BE35" s="425">
        <f t="shared" ref="BE35:BE43" si="1">IF(BG35="","",BE34+1)</f>
        <v>7</v>
      </c>
      <c r="BF35" s="425"/>
      <c r="BG35" s="424" t="str">
        <f>IF('各会計、関係団体の財政状況及び健全化判断比率'!B32="","",'各会計、関係団体の財政状況及び健全化判断比率'!B32)</f>
        <v>青果市場事業特別会計</v>
      </c>
      <c r="BH35" s="424"/>
      <c r="BI35" s="424"/>
      <c r="BJ35" s="424"/>
      <c r="BK35" s="424"/>
      <c r="BL35" s="424"/>
      <c r="BM35" s="424"/>
      <c r="BN35" s="424"/>
      <c r="BO35" s="424"/>
      <c r="BP35" s="424"/>
      <c r="BQ35" s="424"/>
      <c r="BR35" s="424"/>
      <c r="BS35" s="424"/>
      <c r="BT35" s="424"/>
      <c r="BU35" s="424"/>
      <c r="BV35" s="210"/>
      <c r="BW35" s="425">
        <f t="shared" ref="BW35:BW43" si="2">IF(BY35="","",BW34+1)</f>
        <v>10</v>
      </c>
      <c r="BX35" s="425"/>
      <c r="BY35" s="424" t="str">
        <f>IF('各会計、関係団体の財政状況及び健全化判断比率'!B69="","",'各会計、関係団体の財政状況及び健全化判断比率'!B69)</f>
        <v>茨城県市町村総合事務組合（県民交通災害共済事業特別会計）</v>
      </c>
      <c r="BZ35" s="424"/>
      <c r="CA35" s="424"/>
      <c r="CB35" s="424"/>
      <c r="CC35" s="424"/>
      <c r="CD35" s="424"/>
      <c r="CE35" s="424"/>
      <c r="CF35" s="424"/>
      <c r="CG35" s="424"/>
      <c r="CH35" s="424"/>
      <c r="CI35" s="424"/>
      <c r="CJ35" s="424"/>
      <c r="CK35" s="424"/>
      <c r="CL35" s="424"/>
      <c r="CM35" s="424"/>
      <c r="CN35" s="210"/>
      <c r="CO35" s="425">
        <f t="shared" ref="CO35:CO43" si="3">IF(CQ35="","",CO34+1)</f>
        <v>20</v>
      </c>
      <c r="CP35" s="425"/>
      <c r="CQ35" s="424" t="str">
        <f>IF('各会計、関係団体の財政状況及び健全化判断比率'!BS8="","",'各会計、関係団体の財政状況及び健全化判断比率'!BS8)</f>
        <v>うしくグリーンファーム</v>
      </c>
      <c r="CR35" s="424"/>
      <c r="CS35" s="424"/>
      <c r="CT35" s="424"/>
      <c r="CU35" s="424"/>
      <c r="CV35" s="424"/>
      <c r="CW35" s="424"/>
      <c r="CX35" s="424"/>
      <c r="CY35" s="424"/>
      <c r="CZ35" s="424"/>
      <c r="DA35" s="424"/>
      <c r="DB35" s="424"/>
      <c r="DC35" s="424"/>
      <c r="DD35" s="424"/>
      <c r="DE35" s="424"/>
      <c r="DF35" s="207"/>
      <c r="DG35" s="426" t="str">
        <f>IF('各会計、関係団体の財政状況及び健全化判断比率'!BR8="","",'各会計、関係団体の財政状況及び健全化判断比率'!BR8)</f>
        <v/>
      </c>
      <c r="DH35" s="426"/>
      <c r="DI35" s="214"/>
      <c r="DJ35" s="182"/>
      <c r="DK35" s="182"/>
      <c r="DL35" s="182"/>
      <c r="DM35" s="182"/>
      <c r="DN35" s="182"/>
      <c r="DO35" s="182"/>
    </row>
    <row r="36" spans="1:119" ht="32.25" customHeight="1" x14ac:dyDescent="0.15">
      <c r="A36" s="183"/>
      <c r="B36" s="209"/>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0"/>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0"/>
      <c r="AM36" s="425" t="str">
        <f t="shared" si="0"/>
        <v/>
      </c>
      <c r="AN36" s="425"/>
      <c r="AO36" s="424"/>
      <c r="AP36" s="424"/>
      <c r="AQ36" s="424"/>
      <c r="AR36" s="424"/>
      <c r="AS36" s="424"/>
      <c r="AT36" s="424"/>
      <c r="AU36" s="424"/>
      <c r="AV36" s="424"/>
      <c r="AW36" s="424"/>
      <c r="AX36" s="424"/>
      <c r="AY36" s="424"/>
      <c r="AZ36" s="424"/>
      <c r="BA36" s="424"/>
      <c r="BB36" s="424"/>
      <c r="BC36" s="424"/>
      <c r="BD36" s="210"/>
      <c r="BE36" s="425">
        <f t="shared" si="1"/>
        <v>8</v>
      </c>
      <c r="BF36" s="425"/>
      <c r="BG36" s="424" t="str">
        <f>IF('各会計、関係団体の財政状況及び健全化判断比率'!B33="","",'各会計、関係団体の財政状況及び健全化判断比率'!B33)</f>
        <v>工業用地造成事業特別会計</v>
      </c>
      <c r="BH36" s="424"/>
      <c r="BI36" s="424"/>
      <c r="BJ36" s="424"/>
      <c r="BK36" s="424"/>
      <c r="BL36" s="424"/>
      <c r="BM36" s="424"/>
      <c r="BN36" s="424"/>
      <c r="BO36" s="424"/>
      <c r="BP36" s="424"/>
      <c r="BQ36" s="424"/>
      <c r="BR36" s="424"/>
      <c r="BS36" s="424"/>
      <c r="BT36" s="424"/>
      <c r="BU36" s="424"/>
      <c r="BV36" s="210"/>
      <c r="BW36" s="425">
        <f t="shared" si="2"/>
        <v>11</v>
      </c>
      <c r="BX36" s="425"/>
      <c r="BY36" s="424" t="str">
        <f>IF('各会計、関係団体の財政状況及び健全化判断比率'!B70="","",'各会計、関係団体の財政状況及び健全化判断比率'!B70)</f>
        <v>茨城租税債権管理機構</v>
      </c>
      <c r="BZ36" s="424"/>
      <c r="CA36" s="424"/>
      <c r="CB36" s="424"/>
      <c r="CC36" s="424"/>
      <c r="CD36" s="424"/>
      <c r="CE36" s="424"/>
      <c r="CF36" s="424"/>
      <c r="CG36" s="424"/>
      <c r="CH36" s="424"/>
      <c r="CI36" s="424"/>
      <c r="CJ36" s="424"/>
      <c r="CK36" s="424"/>
      <c r="CL36" s="424"/>
      <c r="CM36" s="424"/>
      <c r="CN36" s="210"/>
      <c r="CO36" s="425">
        <f t="shared" si="3"/>
        <v>21</v>
      </c>
      <c r="CP36" s="425"/>
      <c r="CQ36" s="424" t="str">
        <f>IF('各会計、関係団体の財政状況及び健全化判断比率'!BS9="","",'各会計、関係団体の財政状況及び健全化判断比率'!BS9)</f>
        <v>牛久シャトー</v>
      </c>
      <c r="CR36" s="424"/>
      <c r="CS36" s="424"/>
      <c r="CT36" s="424"/>
      <c r="CU36" s="424"/>
      <c r="CV36" s="424"/>
      <c r="CW36" s="424"/>
      <c r="CX36" s="424"/>
      <c r="CY36" s="424"/>
      <c r="CZ36" s="424"/>
      <c r="DA36" s="424"/>
      <c r="DB36" s="424"/>
      <c r="DC36" s="424"/>
      <c r="DD36" s="424"/>
      <c r="DE36" s="424"/>
      <c r="DF36" s="207"/>
      <c r="DG36" s="426" t="str">
        <f>IF('各会計、関係団体の財政状況及び健全化判断比率'!BR9="","",'各会計、関係団体の財政状況及び健全化判断比率'!BR9)</f>
        <v/>
      </c>
      <c r="DH36" s="426"/>
      <c r="DI36" s="214"/>
      <c r="DJ36" s="182"/>
      <c r="DK36" s="182"/>
      <c r="DL36" s="182"/>
      <c r="DM36" s="182"/>
      <c r="DN36" s="182"/>
      <c r="DO36" s="182"/>
    </row>
    <row r="37" spans="1:119" ht="32.25" customHeight="1" x14ac:dyDescent="0.15">
      <c r="A37" s="183"/>
      <c r="B37" s="209"/>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0"/>
      <c r="U37" s="425" t="str">
        <f t="shared" si="4"/>
        <v/>
      </c>
      <c r="V37" s="425"/>
      <c r="W37" s="424"/>
      <c r="X37" s="424"/>
      <c r="Y37" s="424"/>
      <c r="Z37" s="424"/>
      <c r="AA37" s="424"/>
      <c r="AB37" s="424"/>
      <c r="AC37" s="424"/>
      <c r="AD37" s="424"/>
      <c r="AE37" s="424"/>
      <c r="AF37" s="424"/>
      <c r="AG37" s="424"/>
      <c r="AH37" s="424"/>
      <c r="AI37" s="424"/>
      <c r="AJ37" s="424"/>
      <c r="AK37" s="424"/>
      <c r="AL37" s="210"/>
      <c r="AM37" s="425" t="str">
        <f t="shared" si="0"/>
        <v/>
      </c>
      <c r="AN37" s="425"/>
      <c r="AO37" s="424"/>
      <c r="AP37" s="424"/>
      <c r="AQ37" s="424"/>
      <c r="AR37" s="424"/>
      <c r="AS37" s="424"/>
      <c r="AT37" s="424"/>
      <c r="AU37" s="424"/>
      <c r="AV37" s="424"/>
      <c r="AW37" s="424"/>
      <c r="AX37" s="424"/>
      <c r="AY37" s="424"/>
      <c r="AZ37" s="424"/>
      <c r="BA37" s="424"/>
      <c r="BB37" s="424"/>
      <c r="BC37" s="424"/>
      <c r="BD37" s="210"/>
      <c r="BE37" s="425" t="str">
        <f t="shared" si="1"/>
        <v/>
      </c>
      <c r="BF37" s="425"/>
      <c r="BG37" s="424"/>
      <c r="BH37" s="424"/>
      <c r="BI37" s="424"/>
      <c r="BJ37" s="424"/>
      <c r="BK37" s="424"/>
      <c r="BL37" s="424"/>
      <c r="BM37" s="424"/>
      <c r="BN37" s="424"/>
      <c r="BO37" s="424"/>
      <c r="BP37" s="424"/>
      <c r="BQ37" s="424"/>
      <c r="BR37" s="424"/>
      <c r="BS37" s="424"/>
      <c r="BT37" s="424"/>
      <c r="BU37" s="424"/>
      <c r="BV37" s="210"/>
      <c r="BW37" s="425">
        <f t="shared" si="2"/>
        <v>12</v>
      </c>
      <c r="BX37" s="425"/>
      <c r="BY37" s="424" t="str">
        <f>IF('各会計、関係団体の財政状況及び健全化判断比率'!B71="","",'各会計、関係団体の財政状況及び健全化判断比率'!B71)</f>
        <v>茨城県後期高齢者医療広域連合（一般会計）</v>
      </c>
      <c r="BZ37" s="424"/>
      <c r="CA37" s="424"/>
      <c r="CB37" s="424"/>
      <c r="CC37" s="424"/>
      <c r="CD37" s="424"/>
      <c r="CE37" s="424"/>
      <c r="CF37" s="424"/>
      <c r="CG37" s="424"/>
      <c r="CH37" s="424"/>
      <c r="CI37" s="424"/>
      <c r="CJ37" s="424"/>
      <c r="CK37" s="424"/>
      <c r="CL37" s="424"/>
      <c r="CM37" s="424"/>
      <c r="CN37" s="210"/>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7"/>
      <c r="DG37" s="426" t="str">
        <f>IF('各会計、関係団体の財政状況及び健全化判断比率'!BR10="","",'各会計、関係団体の財政状況及び健全化判断比率'!BR10)</f>
        <v/>
      </c>
      <c r="DH37" s="426"/>
      <c r="DI37" s="214"/>
      <c r="DJ37" s="182"/>
      <c r="DK37" s="182"/>
      <c r="DL37" s="182"/>
      <c r="DM37" s="182"/>
      <c r="DN37" s="182"/>
      <c r="DO37" s="182"/>
    </row>
    <row r="38" spans="1:119" ht="32.25" customHeight="1" x14ac:dyDescent="0.15">
      <c r="A38" s="183"/>
      <c r="B38" s="209"/>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0"/>
      <c r="U38" s="425" t="str">
        <f t="shared" si="4"/>
        <v/>
      </c>
      <c r="V38" s="425"/>
      <c r="W38" s="424"/>
      <c r="X38" s="424"/>
      <c r="Y38" s="424"/>
      <c r="Z38" s="424"/>
      <c r="AA38" s="424"/>
      <c r="AB38" s="424"/>
      <c r="AC38" s="424"/>
      <c r="AD38" s="424"/>
      <c r="AE38" s="424"/>
      <c r="AF38" s="424"/>
      <c r="AG38" s="424"/>
      <c r="AH38" s="424"/>
      <c r="AI38" s="424"/>
      <c r="AJ38" s="424"/>
      <c r="AK38" s="424"/>
      <c r="AL38" s="210"/>
      <c r="AM38" s="425" t="str">
        <f t="shared" si="0"/>
        <v/>
      </c>
      <c r="AN38" s="425"/>
      <c r="AO38" s="424"/>
      <c r="AP38" s="424"/>
      <c r="AQ38" s="424"/>
      <c r="AR38" s="424"/>
      <c r="AS38" s="424"/>
      <c r="AT38" s="424"/>
      <c r="AU38" s="424"/>
      <c r="AV38" s="424"/>
      <c r="AW38" s="424"/>
      <c r="AX38" s="424"/>
      <c r="AY38" s="424"/>
      <c r="AZ38" s="424"/>
      <c r="BA38" s="424"/>
      <c r="BB38" s="424"/>
      <c r="BC38" s="424"/>
      <c r="BD38" s="210"/>
      <c r="BE38" s="425" t="str">
        <f t="shared" si="1"/>
        <v/>
      </c>
      <c r="BF38" s="425"/>
      <c r="BG38" s="424"/>
      <c r="BH38" s="424"/>
      <c r="BI38" s="424"/>
      <c r="BJ38" s="424"/>
      <c r="BK38" s="424"/>
      <c r="BL38" s="424"/>
      <c r="BM38" s="424"/>
      <c r="BN38" s="424"/>
      <c r="BO38" s="424"/>
      <c r="BP38" s="424"/>
      <c r="BQ38" s="424"/>
      <c r="BR38" s="424"/>
      <c r="BS38" s="424"/>
      <c r="BT38" s="424"/>
      <c r="BU38" s="424"/>
      <c r="BV38" s="210"/>
      <c r="BW38" s="425">
        <f t="shared" si="2"/>
        <v>13</v>
      </c>
      <c r="BX38" s="425"/>
      <c r="BY38" s="424" t="str">
        <f>IF('各会計、関係団体の財政状況及び健全化判断比率'!B72="","",'各会計、関係団体の財政状況及び健全化判断比率'!B72)</f>
        <v>茨城県後期高齢者医療広域連合（後期高齢医療特別会計）</v>
      </c>
      <c r="BZ38" s="424"/>
      <c r="CA38" s="424"/>
      <c r="CB38" s="424"/>
      <c r="CC38" s="424"/>
      <c r="CD38" s="424"/>
      <c r="CE38" s="424"/>
      <c r="CF38" s="424"/>
      <c r="CG38" s="424"/>
      <c r="CH38" s="424"/>
      <c r="CI38" s="424"/>
      <c r="CJ38" s="424"/>
      <c r="CK38" s="424"/>
      <c r="CL38" s="424"/>
      <c r="CM38" s="424"/>
      <c r="CN38" s="210"/>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7"/>
      <c r="DG38" s="426" t="str">
        <f>IF('各会計、関係団体の財政状況及び健全化判断比率'!BR11="","",'各会計、関係団体の財政状況及び健全化判断比率'!BR11)</f>
        <v/>
      </c>
      <c r="DH38" s="426"/>
      <c r="DI38" s="214"/>
      <c r="DJ38" s="182"/>
      <c r="DK38" s="182"/>
      <c r="DL38" s="182"/>
      <c r="DM38" s="182"/>
      <c r="DN38" s="182"/>
      <c r="DO38" s="182"/>
    </row>
    <row r="39" spans="1:119" ht="32.25" customHeight="1" x14ac:dyDescent="0.15">
      <c r="A39" s="183"/>
      <c r="B39" s="209"/>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0"/>
      <c r="U39" s="425" t="str">
        <f t="shared" si="4"/>
        <v/>
      </c>
      <c r="V39" s="425"/>
      <c r="W39" s="424"/>
      <c r="X39" s="424"/>
      <c r="Y39" s="424"/>
      <c r="Z39" s="424"/>
      <c r="AA39" s="424"/>
      <c r="AB39" s="424"/>
      <c r="AC39" s="424"/>
      <c r="AD39" s="424"/>
      <c r="AE39" s="424"/>
      <c r="AF39" s="424"/>
      <c r="AG39" s="424"/>
      <c r="AH39" s="424"/>
      <c r="AI39" s="424"/>
      <c r="AJ39" s="424"/>
      <c r="AK39" s="424"/>
      <c r="AL39" s="210"/>
      <c r="AM39" s="425" t="str">
        <f t="shared" si="0"/>
        <v/>
      </c>
      <c r="AN39" s="425"/>
      <c r="AO39" s="424"/>
      <c r="AP39" s="424"/>
      <c r="AQ39" s="424"/>
      <c r="AR39" s="424"/>
      <c r="AS39" s="424"/>
      <c r="AT39" s="424"/>
      <c r="AU39" s="424"/>
      <c r="AV39" s="424"/>
      <c r="AW39" s="424"/>
      <c r="AX39" s="424"/>
      <c r="AY39" s="424"/>
      <c r="AZ39" s="424"/>
      <c r="BA39" s="424"/>
      <c r="BB39" s="424"/>
      <c r="BC39" s="424"/>
      <c r="BD39" s="210"/>
      <c r="BE39" s="425" t="str">
        <f t="shared" si="1"/>
        <v/>
      </c>
      <c r="BF39" s="425"/>
      <c r="BG39" s="424"/>
      <c r="BH39" s="424"/>
      <c r="BI39" s="424"/>
      <c r="BJ39" s="424"/>
      <c r="BK39" s="424"/>
      <c r="BL39" s="424"/>
      <c r="BM39" s="424"/>
      <c r="BN39" s="424"/>
      <c r="BO39" s="424"/>
      <c r="BP39" s="424"/>
      <c r="BQ39" s="424"/>
      <c r="BR39" s="424"/>
      <c r="BS39" s="424"/>
      <c r="BT39" s="424"/>
      <c r="BU39" s="424"/>
      <c r="BV39" s="210"/>
      <c r="BW39" s="425">
        <f t="shared" si="2"/>
        <v>14</v>
      </c>
      <c r="BX39" s="425"/>
      <c r="BY39" s="424" t="str">
        <f>IF('各会計、関係団体の財政状況及び健全化判断比率'!B73="","",'各会計、関係団体の財政状況及び健全化判断比率'!B73)</f>
        <v>茨城県南水道企業団</v>
      </c>
      <c r="BZ39" s="424"/>
      <c r="CA39" s="424"/>
      <c r="CB39" s="424"/>
      <c r="CC39" s="424"/>
      <c r="CD39" s="424"/>
      <c r="CE39" s="424"/>
      <c r="CF39" s="424"/>
      <c r="CG39" s="424"/>
      <c r="CH39" s="424"/>
      <c r="CI39" s="424"/>
      <c r="CJ39" s="424"/>
      <c r="CK39" s="424"/>
      <c r="CL39" s="424"/>
      <c r="CM39" s="424"/>
      <c r="CN39" s="210"/>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7"/>
      <c r="DG39" s="426" t="str">
        <f>IF('各会計、関係団体の財政状況及び健全化判断比率'!BR12="","",'各会計、関係団体の財政状況及び健全化判断比率'!BR12)</f>
        <v/>
      </c>
      <c r="DH39" s="426"/>
      <c r="DI39" s="214"/>
      <c r="DJ39" s="182"/>
      <c r="DK39" s="182"/>
      <c r="DL39" s="182"/>
      <c r="DM39" s="182"/>
      <c r="DN39" s="182"/>
      <c r="DO39" s="182"/>
    </row>
    <row r="40" spans="1:119" ht="32.25" customHeight="1" x14ac:dyDescent="0.15">
      <c r="A40" s="183"/>
      <c r="B40" s="209"/>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0"/>
      <c r="U40" s="425" t="str">
        <f t="shared" si="4"/>
        <v/>
      </c>
      <c r="V40" s="425"/>
      <c r="W40" s="424"/>
      <c r="X40" s="424"/>
      <c r="Y40" s="424"/>
      <c r="Z40" s="424"/>
      <c r="AA40" s="424"/>
      <c r="AB40" s="424"/>
      <c r="AC40" s="424"/>
      <c r="AD40" s="424"/>
      <c r="AE40" s="424"/>
      <c r="AF40" s="424"/>
      <c r="AG40" s="424"/>
      <c r="AH40" s="424"/>
      <c r="AI40" s="424"/>
      <c r="AJ40" s="424"/>
      <c r="AK40" s="424"/>
      <c r="AL40" s="210"/>
      <c r="AM40" s="425" t="str">
        <f t="shared" si="0"/>
        <v/>
      </c>
      <c r="AN40" s="425"/>
      <c r="AO40" s="424"/>
      <c r="AP40" s="424"/>
      <c r="AQ40" s="424"/>
      <c r="AR40" s="424"/>
      <c r="AS40" s="424"/>
      <c r="AT40" s="424"/>
      <c r="AU40" s="424"/>
      <c r="AV40" s="424"/>
      <c r="AW40" s="424"/>
      <c r="AX40" s="424"/>
      <c r="AY40" s="424"/>
      <c r="AZ40" s="424"/>
      <c r="BA40" s="424"/>
      <c r="BB40" s="424"/>
      <c r="BC40" s="424"/>
      <c r="BD40" s="210"/>
      <c r="BE40" s="425" t="str">
        <f t="shared" si="1"/>
        <v/>
      </c>
      <c r="BF40" s="425"/>
      <c r="BG40" s="424"/>
      <c r="BH40" s="424"/>
      <c r="BI40" s="424"/>
      <c r="BJ40" s="424"/>
      <c r="BK40" s="424"/>
      <c r="BL40" s="424"/>
      <c r="BM40" s="424"/>
      <c r="BN40" s="424"/>
      <c r="BO40" s="424"/>
      <c r="BP40" s="424"/>
      <c r="BQ40" s="424"/>
      <c r="BR40" s="424"/>
      <c r="BS40" s="424"/>
      <c r="BT40" s="424"/>
      <c r="BU40" s="424"/>
      <c r="BV40" s="210"/>
      <c r="BW40" s="425">
        <f t="shared" si="2"/>
        <v>15</v>
      </c>
      <c r="BX40" s="425"/>
      <c r="BY40" s="424" t="str">
        <f>IF('各会計、関係団体の財政状況及び健全化判断比率'!B74="","",'各会計、関係団体の財政状況及び健全化判断比率'!B74)</f>
        <v>龍ケ崎地方衛生組合</v>
      </c>
      <c r="BZ40" s="424"/>
      <c r="CA40" s="424"/>
      <c r="CB40" s="424"/>
      <c r="CC40" s="424"/>
      <c r="CD40" s="424"/>
      <c r="CE40" s="424"/>
      <c r="CF40" s="424"/>
      <c r="CG40" s="424"/>
      <c r="CH40" s="424"/>
      <c r="CI40" s="424"/>
      <c r="CJ40" s="424"/>
      <c r="CK40" s="424"/>
      <c r="CL40" s="424"/>
      <c r="CM40" s="424"/>
      <c r="CN40" s="210"/>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7"/>
      <c r="DG40" s="426" t="str">
        <f>IF('各会計、関係団体の財政状況及び健全化判断比率'!BR13="","",'各会計、関係団体の財政状況及び健全化判断比率'!BR13)</f>
        <v/>
      </c>
      <c r="DH40" s="426"/>
      <c r="DI40" s="214"/>
      <c r="DJ40" s="182"/>
      <c r="DK40" s="182"/>
      <c r="DL40" s="182"/>
      <c r="DM40" s="182"/>
      <c r="DN40" s="182"/>
      <c r="DO40" s="182"/>
    </row>
    <row r="41" spans="1:119" ht="32.25" customHeight="1" x14ac:dyDescent="0.15">
      <c r="A41" s="183"/>
      <c r="B41" s="209"/>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0"/>
      <c r="U41" s="425" t="str">
        <f t="shared" si="4"/>
        <v/>
      </c>
      <c r="V41" s="425"/>
      <c r="W41" s="424"/>
      <c r="X41" s="424"/>
      <c r="Y41" s="424"/>
      <c r="Z41" s="424"/>
      <c r="AA41" s="424"/>
      <c r="AB41" s="424"/>
      <c r="AC41" s="424"/>
      <c r="AD41" s="424"/>
      <c r="AE41" s="424"/>
      <c r="AF41" s="424"/>
      <c r="AG41" s="424"/>
      <c r="AH41" s="424"/>
      <c r="AI41" s="424"/>
      <c r="AJ41" s="424"/>
      <c r="AK41" s="424"/>
      <c r="AL41" s="210"/>
      <c r="AM41" s="425" t="str">
        <f t="shared" si="0"/>
        <v/>
      </c>
      <c r="AN41" s="425"/>
      <c r="AO41" s="424"/>
      <c r="AP41" s="424"/>
      <c r="AQ41" s="424"/>
      <c r="AR41" s="424"/>
      <c r="AS41" s="424"/>
      <c r="AT41" s="424"/>
      <c r="AU41" s="424"/>
      <c r="AV41" s="424"/>
      <c r="AW41" s="424"/>
      <c r="AX41" s="424"/>
      <c r="AY41" s="424"/>
      <c r="AZ41" s="424"/>
      <c r="BA41" s="424"/>
      <c r="BB41" s="424"/>
      <c r="BC41" s="424"/>
      <c r="BD41" s="210"/>
      <c r="BE41" s="425" t="str">
        <f t="shared" si="1"/>
        <v/>
      </c>
      <c r="BF41" s="425"/>
      <c r="BG41" s="424"/>
      <c r="BH41" s="424"/>
      <c r="BI41" s="424"/>
      <c r="BJ41" s="424"/>
      <c r="BK41" s="424"/>
      <c r="BL41" s="424"/>
      <c r="BM41" s="424"/>
      <c r="BN41" s="424"/>
      <c r="BO41" s="424"/>
      <c r="BP41" s="424"/>
      <c r="BQ41" s="424"/>
      <c r="BR41" s="424"/>
      <c r="BS41" s="424"/>
      <c r="BT41" s="424"/>
      <c r="BU41" s="424"/>
      <c r="BV41" s="210"/>
      <c r="BW41" s="425">
        <f t="shared" si="2"/>
        <v>16</v>
      </c>
      <c r="BX41" s="425"/>
      <c r="BY41" s="424" t="str">
        <f>IF('各会計、関係団体の財政状況及び健全化判断比率'!B75="","",'各会計、関係団体の財政状況及び健全化判断比率'!B75)</f>
        <v>稲敷地方広域市町村圏事務組合（一般会計）</v>
      </c>
      <c r="BZ41" s="424"/>
      <c r="CA41" s="424"/>
      <c r="CB41" s="424"/>
      <c r="CC41" s="424"/>
      <c r="CD41" s="424"/>
      <c r="CE41" s="424"/>
      <c r="CF41" s="424"/>
      <c r="CG41" s="424"/>
      <c r="CH41" s="424"/>
      <c r="CI41" s="424"/>
      <c r="CJ41" s="424"/>
      <c r="CK41" s="424"/>
      <c r="CL41" s="424"/>
      <c r="CM41" s="424"/>
      <c r="CN41" s="210"/>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7"/>
      <c r="DG41" s="426" t="str">
        <f>IF('各会計、関係団体の財政状況及び健全化判断比率'!BR14="","",'各会計、関係団体の財政状況及び健全化判断比率'!BR14)</f>
        <v/>
      </c>
      <c r="DH41" s="426"/>
      <c r="DI41" s="214"/>
      <c r="DJ41" s="182"/>
      <c r="DK41" s="182"/>
      <c r="DL41" s="182"/>
      <c r="DM41" s="182"/>
      <c r="DN41" s="182"/>
      <c r="DO41" s="182"/>
    </row>
    <row r="42" spans="1:119" ht="32.25" customHeight="1" x14ac:dyDescent="0.15">
      <c r="A42" s="182"/>
      <c r="B42" s="209"/>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0"/>
      <c r="U42" s="425" t="str">
        <f t="shared" si="4"/>
        <v/>
      </c>
      <c r="V42" s="425"/>
      <c r="W42" s="424"/>
      <c r="X42" s="424"/>
      <c r="Y42" s="424"/>
      <c r="Z42" s="424"/>
      <c r="AA42" s="424"/>
      <c r="AB42" s="424"/>
      <c r="AC42" s="424"/>
      <c r="AD42" s="424"/>
      <c r="AE42" s="424"/>
      <c r="AF42" s="424"/>
      <c r="AG42" s="424"/>
      <c r="AH42" s="424"/>
      <c r="AI42" s="424"/>
      <c r="AJ42" s="424"/>
      <c r="AK42" s="424"/>
      <c r="AL42" s="210"/>
      <c r="AM42" s="425" t="str">
        <f t="shared" si="0"/>
        <v/>
      </c>
      <c r="AN42" s="425"/>
      <c r="AO42" s="424"/>
      <c r="AP42" s="424"/>
      <c r="AQ42" s="424"/>
      <c r="AR42" s="424"/>
      <c r="AS42" s="424"/>
      <c r="AT42" s="424"/>
      <c r="AU42" s="424"/>
      <c r="AV42" s="424"/>
      <c r="AW42" s="424"/>
      <c r="AX42" s="424"/>
      <c r="AY42" s="424"/>
      <c r="AZ42" s="424"/>
      <c r="BA42" s="424"/>
      <c r="BB42" s="424"/>
      <c r="BC42" s="424"/>
      <c r="BD42" s="210"/>
      <c r="BE42" s="425" t="str">
        <f t="shared" si="1"/>
        <v/>
      </c>
      <c r="BF42" s="425"/>
      <c r="BG42" s="424"/>
      <c r="BH42" s="424"/>
      <c r="BI42" s="424"/>
      <c r="BJ42" s="424"/>
      <c r="BK42" s="424"/>
      <c r="BL42" s="424"/>
      <c r="BM42" s="424"/>
      <c r="BN42" s="424"/>
      <c r="BO42" s="424"/>
      <c r="BP42" s="424"/>
      <c r="BQ42" s="424"/>
      <c r="BR42" s="424"/>
      <c r="BS42" s="424"/>
      <c r="BT42" s="424"/>
      <c r="BU42" s="424"/>
      <c r="BV42" s="210"/>
      <c r="BW42" s="425">
        <f t="shared" si="2"/>
        <v>17</v>
      </c>
      <c r="BX42" s="425"/>
      <c r="BY42" s="424" t="str">
        <f>IF('各会計、関係団体の財政状況及び健全化判断比率'!B76="","",'各会計、関係団体の財政状況及び健全化判断比率'!B76)</f>
        <v>稲敷地方広域市町村圏事務組合（水防事業特別会計）</v>
      </c>
      <c r="BZ42" s="424"/>
      <c r="CA42" s="424"/>
      <c r="CB42" s="424"/>
      <c r="CC42" s="424"/>
      <c r="CD42" s="424"/>
      <c r="CE42" s="424"/>
      <c r="CF42" s="424"/>
      <c r="CG42" s="424"/>
      <c r="CH42" s="424"/>
      <c r="CI42" s="424"/>
      <c r="CJ42" s="424"/>
      <c r="CK42" s="424"/>
      <c r="CL42" s="424"/>
      <c r="CM42" s="424"/>
      <c r="CN42" s="210"/>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7"/>
      <c r="DG42" s="426" t="str">
        <f>IF('各会計、関係団体の財政状況及び健全化判断比率'!BR15="","",'各会計、関係団体の財政状況及び健全化判断比率'!BR15)</f>
        <v/>
      </c>
      <c r="DH42" s="426"/>
      <c r="DI42" s="214"/>
      <c r="DJ42" s="182"/>
      <c r="DK42" s="182"/>
      <c r="DL42" s="182"/>
      <c r="DM42" s="182"/>
      <c r="DN42" s="182"/>
      <c r="DO42" s="182"/>
    </row>
    <row r="43" spans="1:119" ht="32.25" customHeight="1" x14ac:dyDescent="0.15">
      <c r="A43" s="182"/>
      <c r="B43" s="209"/>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0"/>
      <c r="U43" s="425" t="str">
        <f t="shared" si="4"/>
        <v/>
      </c>
      <c r="V43" s="425"/>
      <c r="W43" s="424"/>
      <c r="X43" s="424"/>
      <c r="Y43" s="424"/>
      <c r="Z43" s="424"/>
      <c r="AA43" s="424"/>
      <c r="AB43" s="424"/>
      <c r="AC43" s="424"/>
      <c r="AD43" s="424"/>
      <c r="AE43" s="424"/>
      <c r="AF43" s="424"/>
      <c r="AG43" s="424"/>
      <c r="AH43" s="424"/>
      <c r="AI43" s="424"/>
      <c r="AJ43" s="424"/>
      <c r="AK43" s="424"/>
      <c r="AL43" s="210"/>
      <c r="AM43" s="425" t="str">
        <f t="shared" si="0"/>
        <v/>
      </c>
      <c r="AN43" s="425"/>
      <c r="AO43" s="424"/>
      <c r="AP43" s="424"/>
      <c r="AQ43" s="424"/>
      <c r="AR43" s="424"/>
      <c r="AS43" s="424"/>
      <c r="AT43" s="424"/>
      <c r="AU43" s="424"/>
      <c r="AV43" s="424"/>
      <c r="AW43" s="424"/>
      <c r="AX43" s="424"/>
      <c r="AY43" s="424"/>
      <c r="AZ43" s="424"/>
      <c r="BA43" s="424"/>
      <c r="BB43" s="424"/>
      <c r="BC43" s="424"/>
      <c r="BD43" s="210"/>
      <c r="BE43" s="425" t="str">
        <f t="shared" si="1"/>
        <v/>
      </c>
      <c r="BF43" s="425"/>
      <c r="BG43" s="424"/>
      <c r="BH43" s="424"/>
      <c r="BI43" s="424"/>
      <c r="BJ43" s="424"/>
      <c r="BK43" s="424"/>
      <c r="BL43" s="424"/>
      <c r="BM43" s="424"/>
      <c r="BN43" s="424"/>
      <c r="BO43" s="424"/>
      <c r="BP43" s="424"/>
      <c r="BQ43" s="424"/>
      <c r="BR43" s="424"/>
      <c r="BS43" s="424"/>
      <c r="BT43" s="424"/>
      <c r="BU43" s="424"/>
      <c r="BV43" s="210"/>
      <c r="BW43" s="425">
        <f t="shared" si="2"/>
        <v>18</v>
      </c>
      <c r="BX43" s="425"/>
      <c r="BY43" s="424" t="str">
        <f>IF('各会計、関係団体の財政状況及び健全化判断比率'!B77="","",'各会計、関係団体の財政状況及び健全化判断比率'!B77)</f>
        <v>牛久市・阿見町斎場組合</v>
      </c>
      <c r="BZ43" s="424"/>
      <c r="CA43" s="424"/>
      <c r="CB43" s="424"/>
      <c r="CC43" s="424"/>
      <c r="CD43" s="424"/>
      <c r="CE43" s="424"/>
      <c r="CF43" s="424"/>
      <c r="CG43" s="424"/>
      <c r="CH43" s="424"/>
      <c r="CI43" s="424"/>
      <c r="CJ43" s="424"/>
      <c r="CK43" s="424"/>
      <c r="CL43" s="424"/>
      <c r="CM43" s="424"/>
      <c r="CN43" s="210"/>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7"/>
      <c r="DG43" s="426" t="str">
        <f>IF('各会計、関係団体の財政状況及び健全化判断比率'!BR16="","",'各会計、関係団体の財政状況及び健全化判断比率'!BR16)</f>
        <v/>
      </c>
      <c r="DH43" s="426"/>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205</v>
      </c>
      <c r="C46" s="182"/>
      <c r="D46" s="182"/>
      <c r="E46" s="182" t="s">
        <v>206</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207</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208</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209</v>
      </c>
    </row>
    <row r="50" spans="5:5" x14ac:dyDescent="0.15">
      <c r="E50" s="184" t="s">
        <v>210</v>
      </c>
    </row>
    <row r="51" spans="5:5" x14ac:dyDescent="0.15">
      <c r="E51" s="184" t="s">
        <v>211</v>
      </c>
    </row>
    <row r="52" spans="5:5" x14ac:dyDescent="0.15">
      <c r="E52" s="184" t="s">
        <v>212</v>
      </c>
    </row>
    <row r="53" spans="5:5" x14ac:dyDescent="0.15"/>
    <row r="54" spans="5:5" x14ac:dyDescent="0.15"/>
    <row r="55" spans="5:5" x14ac:dyDescent="0.15"/>
    <row r="56" spans="5:5" x14ac:dyDescent="0.15"/>
  </sheetData>
  <sheetProtection algorithmName="SHA-512" hashValue="svuFyjqq2u0LvCw2nul31EEts0vIfoVJG/0JCbXr3V8EOI12Dsq3EUwyVWTjUt4lZ9l32IZs5bybwrnK9R/NVQ==" saltValue="UmlzcdyWuTi/8opskzjk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7.52</v>
      </c>
      <c r="G34" s="33">
        <v>5.7</v>
      </c>
      <c r="H34" s="33">
        <v>6.98</v>
      </c>
      <c r="I34" s="33">
        <v>5.19</v>
      </c>
      <c r="J34" s="34">
        <v>5.88</v>
      </c>
      <c r="K34" s="22"/>
      <c r="L34" s="22"/>
      <c r="M34" s="22"/>
      <c r="N34" s="22"/>
      <c r="O34" s="22"/>
      <c r="P34" s="22"/>
    </row>
    <row r="35" spans="1:16" ht="39" customHeight="1" x14ac:dyDescent="0.15">
      <c r="A35" s="22"/>
      <c r="B35" s="35"/>
      <c r="C35" s="1242" t="s">
        <v>564</v>
      </c>
      <c r="D35" s="1243"/>
      <c r="E35" s="1244"/>
      <c r="F35" s="36">
        <v>0.06</v>
      </c>
      <c r="G35" s="37">
        <v>0.55000000000000004</v>
      </c>
      <c r="H35" s="37">
        <v>0.03</v>
      </c>
      <c r="I35" s="37">
        <v>0.05</v>
      </c>
      <c r="J35" s="38">
        <v>1.25</v>
      </c>
      <c r="K35" s="22"/>
      <c r="L35" s="22"/>
      <c r="M35" s="22"/>
      <c r="N35" s="22"/>
      <c r="O35" s="22"/>
      <c r="P35" s="22"/>
    </row>
    <row r="36" spans="1:16" ht="39" customHeight="1" x14ac:dyDescent="0.15">
      <c r="A36" s="22"/>
      <c r="B36" s="35"/>
      <c r="C36" s="1242" t="s">
        <v>565</v>
      </c>
      <c r="D36" s="1243"/>
      <c r="E36" s="1244"/>
      <c r="F36" s="36">
        <v>1.92</v>
      </c>
      <c r="G36" s="37">
        <v>1.82</v>
      </c>
      <c r="H36" s="37">
        <v>2.9</v>
      </c>
      <c r="I36" s="37">
        <v>1.32</v>
      </c>
      <c r="J36" s="38">
        <v>0.73</v>
      </c>
      <c r="K36" s="22"/>
      <c r="L36" s="22"/>
      <c r="M36" s="22"/>
      <c r="N36" s="22"/>
      <c r="O36" s="22"/>
      <c r="P36" s="22"/>
    </row>
    <row r="37" spans="1:16" ht="39" customHeight="1" x14ac:dyDescent="0.15">
      <c r="A37" s="22"/>
      <c r="B37" s="35"/>
      <c r="C37" s="1242" t="s">
        <v>566</v>
      </c>
      <c r="D37" s="1243"/>
      <c r="E37" s="1244"/>
      <c r="F37" s="36" t="s">
        <v>513</v>
      </c>
      <c r="G37" s="37">
        <v>0</v>
      </c>
      <c r="H37" s="37">
        <v>0</v>
      </c>
      <c r="I37" s="37">
        <v>0</v>
      </c>
      <c r="J37" s="38">
        <v>0</v>
      </c>
      <c r="K37" s="22"/>
      <c r="L37" s="22"/>
      <c r="M37" s="22"/>
      <c r="N37" s="22"/>
      <c r="O37" s="22"/>
      <c r="P37" s="22"/>
    </row>
    <row r="38" spans="1:16" ht="39" customHeight="1" x14ac:dyDescent="0.15">
      <c r="A38" s="22"/>
      <c r="B38" s="35"/>
      <c r="C38" s="1242" t="s">
        <v>567</v>
      </c>
      <c r="D38" s="1243"/>
      <c r="E38" s="1244"/>
      <c r="F38" s="36">
        <v>0</v>
      </c>
      <c r="G38" s="37">
        <v>0.28000000000000003</v>
      </c>
      <c r="H38" s="37">
        <v>0.27</v>
      </c>
      <c r="I38" s="37">
        <v>0</v>
      </c>
      <c r="J38" s="38">
        <v>0</v>
      </c>
      <c r="K38" s="22"/>
      <c r="L38" s="22"/>
      <c r="M38" s="22"/>
      <c r="N38" s="22"/>
      <c r="O38" s="22"/>
      <c r="P38" s="22"/>
    </row>
    <row r="39" spans="1:16" ht="39" customHeight="1" x14ac:dyDescent="0.15">
      <c r="A39" s="22"/>
      <c r="B39" s="35"/>
      <c r="C39" s="1242" t="s">
        <v>568</v>
      </c>
      <c r="D39" s="1243"/>
      <c r="E39" s="1244"/>
      <c r="F39" s="36">
        <v>0</v>
      </c>
      <c r="G39" s="37">
        <v>0</v>
      </c>
      <c r="H39" s="37">
        <v>0</v>
      </c>
      <c r="I39" s="37">
        <v>0</v>
      </c>
      <c r="J39" s="38">
        <v>0</v>
      </c>
      <c r="K39" s="22"/>
      <c r="L39" s="22"/>
      <c r="M39" s="22"/>
      <c r="N39" s="22"/>
      <c r="O39" s="22"/>
      <c r="P39" s="22"/>
    </row>
    <row r="40" spans="1:16" ht="39" customHeight="1" x14ac:dyDescent="0.15">
      <c r="A40" s="22"/>
      <c r="B40" s="35"/>
      <c r="C40" s="1242" t="s">
        <v>569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570</v>
      </c>
      <c r="D41" s="1243"/>
      <c r="E41" s="1244"/>
      <c r="F41" s="36">
        <v>0</v>
      </c>
      <c r="G41" s="37">
        <v>0</v>
      </c>
      <c r="H41" s="37" t="s">
        <v>513</v>
      </c>
      <c r="I41" s="37">
        <v>0</v>
      </c>
      <c r="J41" s="38">
        <v>0</v>
      </c>
      <c r="K41" s="22"/>
      <c r="L41" s="22"/>
      <c r="M41" s="22"/>
      <c r="N41" s="22"/>
      <c r="O41" s="22"/>
      <c r="P41" s="22"/>
    </row>
    <row r="42" spans="1:16" ht="39" customHeight="1" x14ac:dyDescent="0.15">
      <c r="A42" s="22"/>
      <c r="B42" s="39"/>
      <c r="C42" s="1242" t="s">
        <v>571</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572</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KhEN/a0NBNE7sNrXQRj9UFJQ/V0ww+39GAnp7wd7sWPNXYKHf664HQHxAP4zoaPsOBAYrSW39lMIiopTrlB8A==" saltValue="HDrh0m1PuB2AppZ2HQt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1906</v>
      </c>
      <c r="L45" s="60">
        <v>1936</v>
      </c>
      <c r="M45" s="60">
        <v>1985</v>
      </c>
      <c r="N45" s="60">
        <v>2046</v>
      </c>
      <c r="O45" s="61">
        <v>2055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15</v>
      </c>
      <c r="F48" s="1252"/>
      <c r="G48" s="1252"/>
      <c r="H48" s="1252"/>
      <c r="I48" s="1252"/>
      <c r="J48" s="1253"/>
      <c r="K48" s="63">
        <v>489</v>
      </c>
      <c r="L48" s="64">
        <v>481</v>
      </c>
      <c r="M48" s="64">
        <v>402</v>
      </c>
      <c r="N48" s="64">
        <v>444</v>
      </c>
      <c r="O48" s="65">
        <v>443</v>
      </c>
      <c r="P48" s="48"/>
      <c r="Q48" s="48"/>
      <c r="R48" s="48"/>
      <c r="S48" s="48"/>
      <c r="T48" s="48"/>
      <c r="U48" s="48"/>
    </row>
    <row r="49" spans="1:21" ht="30.75" customHeight="1" x14ac:dyDescent="0.15">
      <c r="A49" s="48"/>
      <c r="B49" s="1270"/>
      <c r="C49" s="1271"/>
      <c r="D49" s="62"/>
      <c r="E49" s="1252" t="s">
        <v>16</v>
      </c>
      <c r="F49" s="1252"/>
      <c r="G49" s="1252"/>
      <c r="H49" s="1252"/>
      <c r="I49" s="1252"/>
      <c r="J49" s="1253"/>
      <c r="K49" s="63">
        <v>95</v>
      </c>
      <c r="L49" s="64">
        <v>103</v>
      </c>
      <c r="M49" s="64">
        <v>102</v>
      </c>
      <c r="N49" s="64">
        <v>117</v>
      </c>
      <c r="O49" s="65">
        <v>71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513</v>
      </c>
      <c r="L50" s="64" t="s">
        <v>513</v>
      </c>
      <c r="M50" s="64" t="s">
        <v>513</v>
      </c>
      <c r="N50" s="64" t="s">
        <v>513</v>
      </c>
      <c r="O50" s="65" t="s">
        <v>513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513</v>
      </c>
      <c r="L51" s="64" t="s">
        <v>513</v>
      </c>
      <c r="M51" s="64" t="s">
        <v>513</v>
      </c>
      <c r="N51" s="64" t="s">
        <v>513</v>
      </c>
      <c r="O51" s="65" t="s">
        <v>513</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2162</v>
      </c>
      <c r="L52" s="64">
        <v>2267</v>
      </c>
      <c r="M52" s="64">
        <v>2206</v>
      </c>
      <c r="N52" s="64">
        <v>2244</v>
      </c>
      <c r="O52" s="65">
        <v>2203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328</v>
      </c>
      <c r="L53" s="69">
        <v>253</v>
      </c>
      <c r="M53" s="69">
        <v>283</v>
      </c>
      <c r="N53" s="69">
        <v>363</v>
      </c>
      <c r="O53" s="70">
        <v>366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609</v>
      </c>
      <c r="L57" s="84" t="s">
        <v>609</v>
      </c>
      <c r="M57" s="84" t="s">
        <v>609</v>
      </c>
      <c r="N57" s="84" t="s">
        <v>609</v>
      </c>
      <c r="O57" s="85" t="s">
        <v>610</v>
      </c>
    </row>
    <row r="58" spans="1:21" ht="31.5" customHeight="1" thickBot="1" x14ac:dyDescent="0.2">
      <c r="B58" s="1260"/>
      <c r="C58" s="1261"/>
      <c r="D58" s="1265" t="s">
        <v>27</v>
      </c>
      <c r="E58" s="1266"/>
      <c r="F58" s="1266"/>
      <c r="G58" s="1266"/>
      <c r="H58" s="1266"/>
      <c r="I58" s="1266"/>
      <c r="J58" s="1267"/>
      <c r="K58" s="86" t="s">
        <v>609</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uMcL6IuRdZlhS01BFhdT4WCSdeHrnzjN3VwJlrEdc8Ufgel99GAOi6oDN2AklNDlLBWfPBeOky9mOsXIjJig==" saltValue="0hV4nYW85LbgebG2npwK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8" t="s">
        <v>30</v>
      </c>
      <c r="C41" s="1289"/>
      <c r="D41" s="102"/>
      <c r="E41" s="1290" t="s">
        <v>31</v>
      </c>
      <c r="F41" s="1290"/>
      <c r="G41" s="1290"/>
      <c r="H41" s="1291"/>
      <c r="I41" s="103">
        <v>22107</v>
      </c>
      <c r="J41" s="104">
        <v>22351</v>
      </c>
      <c r="K41" s="104">
        <v>23565</v>
      </c>
      <c r="L41" s="104">
        <v>24322</v>
      </c>
      <c r="M41" s="105">
        <v>25627</v>
      </c>
    </row>
    <row r="42" spans="2:13" ht="27.75" customHeight="1" x14ac:dyDescent="0.15">
      <c r="B42" s="1278"/>
      <c r="C42" s="1279"/>
      <c r="D42" s="106"/>
      <c r="E42" s="1282" t="s">
        <v>32</v>
      </c>
      <c r="F42" s="1282"/>
      <c r="G42" s="1282"/>
      <c r="H42" s="1283"/>
      <c r="I42" s="107" t="s">
        <v>513</v>
      </c>
      <c r="J42" s="108" t="s">
        <v>513</v>
      </c>
      <c r="K42" s="108" t="s">
        <v>513</v>
      </c>
      <c r="L42" s="108" t="s">
        <v>513</v>
      </c>
      <c r="M42" s="109" t="s">
        <v>513</v>
      </c>
    </row>
    <row r="43" spans="2:13" ht="27.75" customHeight="1" x14ac:dyDescent="0.15">
      <c r="B43" s="1278"/>
      <c r="C43" s="1279"/>
      <c r="D43" s="106"/>
      <c r="E43" s="1282" t="s">
        <v>33</v>
      </c>
      <c r="F43" s="1282"/>
      <c r="G43" s="1282"/>
      <c r="H43" s="1283"/>
      <c r="I43" s="107">
        <v>4577</v>
      </c>
      <c r="J43" s="108">
        <v>4103</v>
      </c>
      <c r="K43" s="108">
        <v>4098</v>
      </c>
      <c r="L43" s="108">
        <v>3775</v>
      </c>
      <c r="M43" s="109">
        <v>3553</v>
      </c>
    </row>
    <row r="44" spans="2:13" ht="27.75" customHeight="1" x14ac:dyDescent="0.15">
      <c r="B44" s="1278"/>
      <c r="C44" s="1279"/>
      <c r="D44" s="106"/>
      <c r="E44" s="1282" t="s">
        <v>34</v>
      </c>
      <c r="F44" s="1282"/>
      <c r="G44" s="1282"/>
      <c r="H44" s="1283"/>
      <c r="I44" s="107">
        <v>630</v>
      </c>
      <c r="J44" s="108">
        <v>496</v>
      </c>
      <c r="K44" s="108">
        <v>423</v>
      </c>
      <c r="L44" s="108">
        <v>349</v>
      </c>
      <c r="M44" s="109">
        <v>312</v>
      </c>
    </row>
    <row r="45" spans="2:13" ht="27.75" customHeight="1" x14ac:dyDescent="0.15">
      <c r="B45" s="1278"/>
      <c r="C45" s="1279"/>
      <c r="D45" s="106"/>
      <c r="E45" s="1282" t="s">
        <v>35</v>
      </c>
      <c r="F45" s="1282"/>
      <c r="G45" s="1282"/>
      <c r="H45" s="1283"/>
      <c r="I45" s="107">
        <v>1363</v>
      </c>
      <c r="J45" s="108">
        <v>1251</v>
      </c>
      <c r="K45" s="108">
        <v>1187</v>
      </c>
      <c r="L45" s="108">
        <v>1228</v>
      </c>
      <c r="M45" s="109">
        <v>1128</v>
      </c>
    </row>
    <row r="46" spans="2:13" ht="27.75" customHeight="1" x14ac:dyDescent="0.15">
      <c r="B46" s="1278"/>
      <c r="C46" s="1279"/>
      <c r="D46" s="110"/>
      <c r="E46" s="1282" t="s">
        <v>36</v>
      </c>
      <c r="F46" s="1282"/>
      <c r="G46" s="1282"/>
      <c r="H46" s="1283"/>
      <c r="I46" s="107">
        <v>16</v>
      </c>
      <c r="J46" s="108">
        <v>8</v>
      </c>
      <c r="K46" s="108">
        <v>8</v>
      </c>
      <c r="L46" s="108">
        <v>8</v>
      </c>
      <c r="M46" s="109">
        <v>7</v>
      </c>
    </row>
    <row r="47" spans="2:13" ht="27.75" customHeight="1" x14ac:dyDescent="0.15">
      <c r="B47" s="1278"/>
      <c r="C47" s="1279"/>
      <c r="D47" s="111"/>
      <c r="E47" s="1292" t="s">
        <v>37</v>
      </c>
      <c r="F47" s="1293"/>
      <c r="G47" s="1293"/>
      <c r="H47" s="1294"/>
      <c r="I47" s="107" t="s">
        <v>513</v>
      </c>
      <c r="J47" s="108" t="s">
        <v>513</v>
      </c>
      <c r="K47" s="108" t="s">
        <v>513</v>
      </c>
      <c r="L47" s="108" t="s">
        <v>513</v>
      </c>
      <c r="M47" s="109" t="s">
        <v>513</v>
      </c>
    </row>
    <row r="48" spans="2:13" ht="27.75" customHeight="1" x14ac:dyDescent="0.15">
      <c r="B48" s="1278"/>
      <c r="C48" s="1279"/>
      <c r="D48" s="106"/>
      <c r="E48" s="1282" t="s">
        <v>38</v>
      </c>
      <c r="F48" s="1282"/>
      <c r="G48" s="1282"/>
      <c r="H48" s="1283"/>
      <c r="I48" s="107" t="s">
        <v>513</v>
      </c>
      <c r="J48" s="108" t="s">
        <v>513</v>
      </c>
      <c r="K48" s="108" t="s">
        <v>513</v>
      </c>
      <c r="L48" s="108" t="s">
        <v>513</v>
      </c>
      <c r="M48" s="109" t="s">
        <v>513</v>
      </c>
    </row>
    <row r="49" spans="2:13" ht="27.75" customHeight="1" x14ac:dyDescent="0.15">
      <c r="B49" s="1280"/>
      <c r="C49" s="1281"/>
      <c r="D49" s="106"/>
      <c r="E49" s="1282" t="s">
        <v>39</v>
      </c>
      <c r="F49" s="1282"/>
      <c r="G49" s="1282"/>
      <c r="H49" s="1283"/>
      <c r="I49" s="107" t="s">
        <v>513</v>
      </c>
      <c r="J49" s="108" t="s">
        <v>513</v>
      </c>
      <c r="K49" s="108" t="s">
        <v>513</v>
      </c>
      <c r="L49" s="108" t="s">
        <v>513</v>
      </c>
      <c r="M49" s="109" t="s">
        <v>513</v>
      </c>
    </row>
    <row r="50" spans="2:13" ht="27.75" customHeight="1" x14ac:dyDescent="0.15">
      <c r="B50" s="1276" t="s">
        <v>40</v>
      </c>
      <c r="C50" s="1277"/>
      <c r="D50" s="112"/>
      <c r="E50" s="1282" t="s">
        <v>41</v>
      </c>
      <c r="F50" s="1282"/>
      <c r="G50" s="1282"/>
      <c r="H50" s="1283"/>
      <c r="I50" s="107">
        <v>5742</v>
      </c>
      <c r="J50" s="108">
        <v>6404</v>
      </c>
      <c r="K50" s="108">
        <v>7138</v>
      </c>
      <c r="L50" s="108">
        <v>7556</v>
      </c>
      <c r="M50" s="109">
        <v>6739</v>
      </c>
    </row>
    <row r="51" spans="2:13" ht="27.75" customHeight="1" x14ac:dyDescent="0.15">
      <c r="B51" s="1278"/>
      <c r="C51" s="1279"/>
      <c r="D51" s="106"/>
      <c r="E51" s="1282" t="s">
        <v>42</v>
      </c>
      <c r="F51" s="1282"/>
      <c r="G51" s="1282"/>
      <c r="H51" s="1283"/>
      <c r="I51" s="107">
        <v>5136</v>
      </c>
      <c r="J51" s="108">
        <v>5029</v>
      </c>
      <c r="K51" s="108">
        <v>5005</v>
      </c>
      <c r="L51" s="108">
        <v>4770</v>
      </c>
      <c r="M51" s="109">
        <v>4469</v>
      </c>
    </row>
    <row r="52" spans="2:13" ht="27.75" customHeight="1" x14ac:dyDescent="0.15">
      <c r="B52" s="1280"/>
      <c r="C52" s="1281"/>
      <c r="D52" s="106"/>
      <c r="E52" s="1282" t="s">
        <v>43</v>
      </c>
      <c r="F52" s="1282"/>
      <c r="G52" s="1282"/>
      <c r="H52" s="1283"/>
      <c r="I52" s="107">
        <v>20206</v>
      </c>
      <c r="J52" s="108">
        <v>20474</v>
      </c>
      <c r="K52" s="108">
        <v>20762</v>
      </c>
      <c r="L52" s="108">
        <v>20802</v>
      </c>
      <c r="M52" s="109">
        <v>21429</v>
      </c>
    </row>
    <row r="53" spans="2:13" ht="27.75" customHeight="1" thickBot="1" x14ac:dyDescent="0.2">
      <c r="B53" s="1284" t="s">
        <v>44</v>
      </c>
      <c r="C53" s="1285"/>
      <c r="D53" s="113"/>
      <c r="E53" s="1286" t="s">
        <v>45</v>
      </c>
      <c r="F53" s="1286"/>
      <c r="G53" s="1286"/>
      <c r="H53" s="1287"/>
      <c r="I53" s="114">
        <v>-2390</v>
      </c>
      <c r="J53" s="115">
        <v>-3697</v>
      </c>
      <c r="K53" s="115">
        <v>-3623</v>
      </c>
      <c r="L53" s="115">
        <v>-3446</v>
      </c>
      <c r="M53" s="116">
        <v>-2010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7CNANnI/NM3GTbjaPy+wo0NzJC6o+aKqRbWqpHrRpgE0r8wg6/rS9o1r80X3VyMgPndmMMT0Bl5ff9apnlq7Q==" saltValue="E5FnPiiXpQ2gUW5Xt4KYd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97" t="s">
        <v>48</v>
      </c>
      <c r="D55" s="1297"/>
      <c r="E55" s="1298"/>
      <c r="F55" s="128">
        <v>2562</v>
      </c>
      <c r="G55" s="128">
        <v>2542</v>
      </c>
      <c r="H55" s="129">
        <v>2105</v>
      </c>
    </row>
    <row r="56" spans="2:8" ht="52.5" customHeight="1" x14ac:dyDescent="0.15">
      <c r="B56" s="130"/>
      <c r="C56" s="1299" t="s">
        <v>49</v>
      </c>
      <c r="D56" s="1299"/>
      <c r="E56" s="1300"/>
      <c r="F56" s="131">
        <v>1077</v>
      </c>
      <c r="G56" s="131">
        <v>1078</v>
      </c>
      <c r="H56" s="132">
        <v>800</v>
      </c>
    </row>
    <row r="57" spans="2:8" ht="53.25" customHeight="1" x14ac:dyDescent="0.15">
      <c r="B57" s="130"/>
      <c r="C57" s="1301" t="s">
        <v>50</v>
      </c>
      <c r="D57" s="1301"/>
      <c r="E57" s="1302"/>
      <c r="F57" s="133">
        <v>1757</v>
      </c>
      <c r="G57" s="133">
        <v>2065</v>
      </c>
      <c r="H57" s="134">
        <v>1893</v>
      </c>
    </row>
    <row r="58" spans="2:8" ht="45.75" customHeight="1" x14ac:dyDescent="0.15">
      <c r="B58" s="135"/>
      <c r="C58" s="1303" t="s">
        <v>601</v>
      </c>
      <c r="D58" s="1304"/>
      <c r="E58" s="1305"/>
      <c r="F58" s="382">
        <v>807</v>
      </c>
      <c r="G58" s="382">
        <v>805</v>
      </c>
      <c r="H58" s="383">
        <v>806</v>
      </c>
    </row>
    <row r="59" spans="2:8" ht="45.75" customHeight="1" x14ac:dyDescent="0.15">
      <c r="B59" s="135"/>
      <c r="C59" s="1303" t="s">
        <v>602</v>
      </c>
      <c r="D59" s="1304"/>
      <c r="E59" s="1305"/>
      <c r="F59" s="382">
        <v>46</v>
      </c>
      <c r="G59" s="382">
        <v>435</v>
      </c>
      <c r="H59" s="383">
        <v>382</v>
      </c>
    </row>
    <row r="60" spans="2:8" ht="45.75" customHeight="1" x14ac:dyDescent="0.15">
      <c r="B60" s="135"/>
      <c r="C60" s="1303" t="s">
        <v>603</v>
      </c>
      <c r="D60" s="1304"/>
      <c r="E60" s="1305"/>
      <c r="F60" s="382">
        <v>322</v>
      </c>
      <c r="G60" s="382">
        <v>322</v>
      </c>
      <c r="H60" s="383">
        <v>322</v>
      </c>
    </row>
    <row r="61" spans="2:8" ht="45.75" customHeight="1" x14ac:dyDescent="0.15">
      <c r="B61" s="135"/>
      <c r="C61" s="1303" t="s">
        <v>604</v>
      </c>
      <c r="D61" s="1304"/>
      <c r="E61" s="1305"/>
      <c r="F61" s="382">
        <v>226</v>
      </c>
      <c r="G61" s="382">
        <v>226</v>
      </c>
      <c r="H61" s="383">
        <v>226</v>
      </c>
    </row>
    <row r="62" spans="2:8" ht="45.75" customHeight="1" thickBot="1" x14ac:dyDescent="0.2">
      <c r="B62" s="136"/>
      <c r="C62" s="1306" t="s">
        <v>605</v>
      </c>
      <c r="D62" s="1307"/>
      <c r="E62" s="1308"/>
      <c r="F62" s="384">
        <v>57</v>
      </c>
      <c r="G62" s="384">
        <v>57</v>
      </c>
      <c r="H62" s="385">
        <v>57</v>
      </c>
    </row>
    <row r="63" spans="2:8" ht="52.5" customHeight="1" thickBot="1" x14ac:dyDescent="0.2">
      <c r="B63" s="137"/>
      <c r="C63" s="1295" t="s">
        <v>51</v>
      </c>
      <c r="D63" s="1295"/>
      <c r="E63" s="1296"/>
      <c r="F63" s="138">
        <v>5395</v>
      </c>
      <c r="G63" s="138">
        <v>5685</v>
      </c>
      <c r="H63" s="139">
        <v>4797</v>
      </c>
    </row>
    <row r="64" spans="2:8" ht="15" customHeight="1" x14ac:dyDescent="0.15"/>
  </sheetData>
  <sheetProtection algorithmName="SHA-512" hashValue="BbXb1Wei+W8l1bDgBWW02xVK1MBmGeyESXF5AnQPbH5SqDPSyz6PchFNnvmqbQLoLO8I7VWbRuUzRXP6Xy0WDw==" saltValue="8itKQpSVZfWRoBVxsEicJ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7"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7"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8"/>
      <c r="DG10" s="288"/>
      <c r="DH10" s="288"/>
      <c r="DI10" s="288"/>
      <c r="DJ10" s="288"/>
      <c r="DK10" s="288"/>
      <c r="DL10" s="288"/>
      <c r="DM10" s="288"/>
      <c r="DN10" s="288"/>
      <c r="DO10" s="288"/>
      <c r="DP10" s="288"/>
      <c r="DQ10" s="288"/>
      <c r="DR10" s="288"/>
      <c r="DS10" s="288"/>
      <c r="DT10" s="288"/>
      <c r="DU10" s="288"/>
      <c r="DV10" s="288"/>
      <c r="DW10" s="288"/>
      <c r="EM10" s="287" t="s">
        <v>613</v>
      </c>
    </row>
    <row r="11" spans="1:143" s="287"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8"/>
      <c r="DG12" s="288"/>
      <c r="DH12" s="288"/>
      <c r="DI12" s="288"/>
      <c r="DJ12" s="288"/>
      <c r="DK12" s="288"/>
      <c r="DL12" s="288"/>
      <c r="DM12" s="288"/>
      <c r="DN12" s="288"/>
      <c r="DO12" s="288"/>
      <c r="DP12" s="288"/>
      <c r="DQ12" s="288"/>
      <c r="DR12" s="288"/>
      <c r="DS12" s="288"/>
      <c r="DT12" s="288"/>
      <c r="DU12" s="288"/>
      <c r="DV12" s="288"/>
      <c r="DW12" s="288"/>
      <c r="EM12" s="287" t="s">
        <v>613</v>
      </c>
    </row>
    <row r="13" spans="1:143" s="287"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625</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616</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555</v>
      </c>
      <c r="BQ50" s="1313"/>
      <c r="BR50" s="1313"/>
      <c r="BS50" s="1313"/>
      <c r="BT50" s="1313"/>
      <c r="BU50" s="1313"/>
      <c r="BV50" s="1313"/>
      <c r="BW50" s="1313"/>
      <c r="BX50" s="1313" t="s">
        <v>556</v>
      </c>
      <c r="BY50" s="1313"/>
      <c r="BZ50" s="1313"/>
      <c r="CA50" s="1313"/>
      <c r="CB50" s="1313"/>
      <c r="CC50" s="1313"/>
      <c r="CD50" s="1313"/>
      <c r="CE50" s="1313"/>
      <c r="CF50" s="1313" t="s">
        <v>557</v>
      </c>
      <c r="CG50" s="1313"/>
      <c r="CH50" s="1313"/>
      <c r="CI50" s="1313"/>
      <c r="CJ50" s="1313"/>
      <c r="CK50" s="1313"/>
      <c r="CL50" s="1313"/>
      <c r="CM50" s="1313"/>
      <c r="CN50" s="1313" t="s">
        <v>558</v>
      </c>
      <c r="CO50" s="1313"/>
      <c r="CP50" s="1313"/>
      <c r="CQ50" s="1313"/>
      <c r="CR50" s="1313"/>
      <c r="CS50" s="1313"/>
      <c r="CT50" s="1313"/>
      <c r="CU50" s="1313"/>
      <c r="CV50" s="1313" t="s">
        <v>559</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617</v>
      </c>
      <c r="AO51" s="1315"/>
      <c r="AP51" s="1315"/>
      <c r="AQ51" s="1315"/>
      <c r="AR51" s="1315"/>
      <c r="AS51" s="1315"/>
      <c r="AT51" s="1315"/>
      <c r="AU51" s="1315"/>
      <c r="AV51" s="1315"/>
      <c r="AW51" s="1315"/>
      <c r="AX51" s="1315"/>
      <c r="AY51" s="1315"/>
      <c r="AZ51" s="1315"/>
      <c r="BA51" s="1315"/>
      <c r="BB51" s="1315" t="s">
        <v>618</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619</v>
      </c>
      <c r="BC53" s="1315"/>
      <c r="BD53" s="1315"/>
      <c r="BE53" s="1315"/>
      <c r="BF53" s="1315"/>
      <c r="BG53" s="1315"/>
      <c r="BH53" s="1315"/>
      <c r="BI53" s="1315"/>
      <c r="BJ53" s="1315"/>
      <c r="BK53" s="1315"/>
      <c r="BL53" s="1315"/>
      <c r="BM53" s="1315"/>
      <c r="BN53" s="1315"/>
      <c r="BO53" s="1315"/>
      <c r="BP53" s="1314">
        <v>56.3</v>
      </c>
      <c r="BQ53" s="1314"/>
      <c r="BR53" s="1314"/>
      <c r="BS53" s="1314"/>
      <c r="BT53" s="1314"/>
      <c r="BU53" s="1314"/>
      <c r="BV53" s="1314"/>
      <c r="BW53" s="1314"/>
      <c r="BX53" s="1314">
        <v>57.9</v>
      </c>
      <c r="BY53" s="1314"/>
      <c r="BZ53" s="1314"/>
      <c r="CA53" s="1314"/>
      <c r="CB53" s="1314"/>
      <c r="CC53" s="1314"/>
      <c r="CD53" s="1314"/>
      <c r="CE53" s="1314"/>
      <c r="CF53" s="1314">
        <v>58.8</v>
      </c>
      <c r="CG53" s="1314"/>
      <c r="CH53" s="1314"/>
      <c r="CI53" s="1314"/>
      <c r="CJ53" s="1314"/>
      <c r="CK53" s="1314"/>
      <c r="CL53" s="1314"/>
      <c r="CM53" s="1314"/>
      <c r="CN53" s="1314">
        <v>59.9</v>
      </c>
      <c r="CO53" s="1314"/>
      <c r="CP53" s="1314"/>
      <c r="CQ53" s="1314"/>
      <c r="CR53" s="1314"/>
      <c r="CS53" s="1314"/>
      <c r="CT53" s="1314"/>
      <c r="CU53" s="1314"/>
      <c r="CV53" s="1314">
        <v>59.3</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620</v>
      </c>
      <c r="AO55" s="1313"/>
      <c r="AP55" s="1313"/>
      <c r="AQ55" s="1313"/>
      <c r="AR55" s="1313"/>
      <c r="AS55" s="1313"/>
      <c r="AT55" s="1313"/>
      <c r="AU55" s="1313"/>
      <c r="AV55" s="1313"/>
      <c r="AW55" s="1313"/>
      <c r="AX55" s="1313"/>
      <c r="AY55" s="1313"/>
      <c r="AZ55" s="1313"/>
      <c r="BA55" s="1313"/>
      <c r="BB55" s="1315" t="s">
        <v>618</v>
      </c>
      <c r="BC55" s="1315"/>
      <c r="BD55" s="1315"/>
      <c r="BE55" s="1315"/>
      <c r="BF55" s="1315"/>
      <c r="BG55" s="1315"/>
      <c r="BH55" s="1315"/>
      <c r="BI55" s="1315"/>
      <c r="BJ55" s="1315"/>
      <c r="BK55" s="1315"/>
      <c r="BL55" s="1315"/>
      <c r="BM55" s="1315"/>
      <c r="BN55" s="1315"/>
      <c r="BO55" s="1315"/>
      <c r="BP55" s="1314">
        <v>33.6</v>
      </c>
      <c r="BQ55" s="1314"/>
      <c r="BR55" s="1314"/>
      <c r="BS55" s="1314"/>
      <c r="BT55" s="1314"/>
      <c r="BU55" s="1314"/>
      <c r="BV55" s="1314"/>
      <c r="BW55" s="1314"/>
      <c r="BX55" s="1314">
        <v>35.299999999999997</v>
      </c>
      <c r="BY55" s="1314"/>
      <c r="BZ55" s="1314"/>
      <c r="CA55" s="1314"/>
      <c r="CB55" s="1314"/>
      <c r="CC55" s="1314"/>
      <c r="CD55" s="1314"/>
      <c r="CE55" s="1314"/>
      <c r="CF55" s="1314">
        <v>31.9</v>
      </c>
      <c r="CG55" s="1314"/>
      <c r="CH55" s="1314"/>
      <c r="CI55" s="1314"/>
      <c r="CJ55" s="1314"/>
      <c r="CK55" s="1314"/>
      <c r="CL55" s="1314"/>
      <c r="CM55" s="1314"/>
      <c r="CN55" s="1314">
        <v>24.2</v>
      </c>
      <c r="CO55" s="1314"/>
      <c r="CP55" s="1314"/>
      <c r="CQ55" s="1314"/>
      <c r="CR55" s="1314"/>
      <c r="CS55" s="1314"/>
      <c r="CT55" s="1314"/>
      <c r="CU55" s="1314"/>
      <c r="CV55" s="1314">
        <v>22.1</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619</v>
      </c>
      <c r="BC57" s="1315"/>
      <c r="BD57" s="1315"/>
      <c r="BE57" s="1315"/>
      <c r="BF57" s="1315"/>
      <c r="BG57" s="1315"/>
      <c r="BH57" s="1315"/>
      <c r="BI57" s="1315"/>
      <c r="BJ57" s="1315"/>
      <c r="BK57" s="1315"/>
      <c r="BL57" s="1315"/>
      <c r="BM57" s="1315"/>
      <c r="BN57" s="1315"/>
      <c r="BO57" s="1315"/>
      <c r="BP57" s="1314">
        <v>56.8</v>
      </c>
      <c r="BQ57" s="1314"/>
      <c r="BR57" s="1314"/>
      <c r="BS57" s="1314"/>
      <c r="BT57" s="1314"/>
      <c r="BU57" s="1314"/>
      <c r="BV57" s="1314"/>
      <c r="BW57" s="1314"/>
      <c r="BX57" s="1314">
        <v>60.4</v>
      </c>
      <c r="BY57" s="1314"/>
      <c r="BZ57" s="1314"/>
      <c r="CA57" s="1314"/>
      <c r="CB57" s="1314"/>
      <c r="CC57" s="1314"/>
      <c r="CD57" s="1314"/>
      <c r="CE57" s="1314"/>
      <c r="CF57" s="1314">
        <v>59.3</v>
      </c>
      <c r="CG57" s="1314"/>
      <c r="CH57" s="1314"/>
      <c r="CI57" s="1314"/>
      <c r="CJ57" s="1314"/>
      <c r="CK57" s="1314"/>
      <c r="CL57" s="1314"/>
      <c r="CM57" s="1314"/>
      <c r="CN57" s="1314">
        <v>59.9</v>
      </c>
      <c r="CO57" s="1314"/>
      <c r="CP57" s="1314"/>
      <c r="CQ57" s="1314"/>
      <c r="CR57" s="1314"/>
      <c r="CS57" s="1314"/>
      <c r="CT57" s="1314"/>
      <c r="CU57" s="1314"/>
      <c r="CV57" s="1314">
        <v>61.5</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621</v>
      </c>
    </row>
    <row r="64" spans="1:109" x14ac:dyDescent="0.15">
      <c r="B64" s="395"/>
      <c r="G64" s="402"/>
      <c r="I64" s="415"/>
      <c r="J64" s="415"/>
      <c r="K64" s="415"/>
      <c r="L64" s="415"/>
      <c r="M64" s="415"/>
      <c r="N64" s="416"/>
      <c r="AM64" s="402"/>
      <c r="AN64" s="402" t="s">
        <v>615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616</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555</v>
      </c>
      <c r="BQ72" s="1313"/>
      <c r="BR72" s="1313"/>
      <c r="BS72" s="1313"/>
      <c r="BT72" s="1313"/>
      <c r="BU72" s="1313"/>
      <c r="BV72" s="1313"/>
      <c r="BW72" s="1313"/>
      <c r="BX72" s="1313" t="s">
        <v>556</v>
      </c>
      <c r="BY72" s="1313"/>
      <c r="BZ72" s="1313"/>
      <c r="CA72" s="1313"/>
      <c r="CB72" s="1313"/>
      <c r="CC72" s="1313"/>
      <c r="CD72" s="1313"/>
      <c r="CE72" s="1313"/>
      <c r="CF72" s="1313" t="s">
        <v>557</v>
      </c>
      <c r="CG72" s="1313"/>
      <c r="CH72" s="1313"/>
      <c r="CI72" s="1313"/>
      <c r="CJ72" s="1313"/>
      <c r="CK72" s="1313"/>
      <c r="CL72" s="1313"/>
      <c r="CM72" s="1313"/>
      <c r="CN72" s="1313" t="s">
        <v>558</v>
      </c>
      <c r="CO72" s="1313"/>
      <c r="CP72" s="1313"/>
      <c r="CQ72" s="1313"/>
      <c r="CR72" s="1313"/>
      <c r="CS72" s="1313"/>
      <c r="CT72" s="1313"/>
      <c r="CU72" s="1313"/>
      <c r="CV72" s="1313" t="s">
        <v>559</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617</v>
      </c>
      <c r="AO73" s="1315"/>
      <c r="AP73" s="1315"/>
      <c r="AQ73" s="1315"/>
      <c r="AR73" s="1315"/>
      <c r="AS73" s="1315"/>
      <c r="AT73" s="1315"/>
      <c r="AU73" s="1315"/>
      <c r="AV73" s="1315"/>
      <c r="AW73" s="1315"/>
      <c r="AX73" s="1315"/>
      <c r="AY73" s="1315"/>
      <c r="AZ73" s="1315"/>
      <c r="BA73" s="1315"/>
      <c r="BB73" s="1315" t="s">
        <v>618</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622</v>
      </c>
      <c r="BC75" s="1315"/>
      <c r="BD75" s="1315"/>
      <c r="BE75" s="1315"/>
      <c r="BF75" s="1315"/>
      <c r="BG75" s="1315"/>
      <c r="BH75" s="1315"/>
      <c r="BI75" s="1315"/>
      <c r="BJ75" s="1315"/>
      <c r="BK75" s="1315"/>
      <c r="BL75" s="1315"/>
      <c r="BM75" s="1315"/>
      <c r="BN75" s="1315"/>
      <c r="BO75" s="1315"/>
      <c r="BP75" s="1314">
        <v>2.4</v>
      </c>
      <c r="BQ75" s="1314"/>
      <c r="BR75" s="1314"/>
      <c r="BS75" s="1314"/>
      <c r="BT75" s="1314"/>
      <c r="BU75" s="1314"/>
      <c r="BV75" s="1314"/>
      <c r="BW75" s="1314"/>
      <c r="BX75" s="1314">
        <v>1.7</v>
      </c>
      <c r="BY75" s="1314"/>
      <c r="BZ75" s="1314"/>
      <c r="CA75" s="1314"/>
      <c r="CB75" s="1314"/>
      <c r="CC75" s="1314"/>
      <c r="CD75" s="1314"/>
      <c r="CE75" s="1314"/>
      <c r="CF75" s="1314">
        <v>2.1</v>
      </c>
      <c r="CG75" s="1314"/>
      <c r="CH75" s="1314"/>
      <c r="CI75" s="1314"/>
      <c r="CJ75" s="1314"/>
      <c r="CK75" s="1314"/>
      <c r="CL75" s="1314"/>
      <c r="CM75" s="1314"/>
      <c r="CN75" s="1314">
        <v>2.1</v>
      </c>
      <c r="CO75" s="1314"/>
      <c r="CP75" s="1314"/>
      <c r="CQ75" s="1314"/>
      <c r="CR75" s="1314"/>
      <c r="CS75" s="1314"/>
      <c r="CT75" s="1314"/>
      <c r="CU75" s="1314"/>
      <c r="CV75" s="1314">
        <v>2.4</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620</v>
      </c>
      <c r="AO77" s="1313"/>
      <c r="AP77" s="1313"/>
      <c r="AQ77" s="1313"/>
      <c r="AR77" s="1313"/>
      <c r="AS77" s="1313"/>
      <c r="AT77" s="1313"/>
      <c r="AU77" s="1313"/>
      <c r="AV77" s="1313"/>
      <c r="AW77" s="1313"/>
      <c r="AX77" s="1313"/>
      <c r="AY77" s="1313"/>
      <c r="AZ77" s="1313"/>
      <c r="BA77" s="1313"/>
      <c r="BB77" s="1315" t="s">
        <v>618</v>
      </c>
      <c r="BC77" s="1315"/>
      <c r="BD77" s="1315"/>
      <c r="BE77" s="1315"/>
      <c r="BF77" s="1315"/>
      <c r="BG77" s="1315"/>
      <c r="BH77" s="1315"/>
      <c r="BI77" s="1315"/>
      <c r="BJ77" s="1315"/>
      <c r="BK77" s="1315"/>
      <c r="BL77" s="1315"/>
      <c r="BM77" s="1315"/>
      <c r="BN77" s="1315"/>
      <c r="BO77" s="1315"/>
      <c r="BP77" s="1314">
        <v>33.6</v>
      </c>
      <c r="BQ77" s="1314"/>
      <c r="BR77" s="1314"/>
      <c r="BS77" s="1314"/>
      <c r="BT77" s="1314"/>
      <c r="BU77" s="1314"/>
      <c r="BV77" s="1314"/>
      <c r="BW77" s="1314"/>
      <c r="BX77" s="1314">
        <v>35.299999999999997</v>
      </c>
      <c r="BY77" s="1314"/>
      <c r="BZ77" s="1314"/>
      <c r="CA77" s="1314"/>
      <c r="CB77" s="1314"/>
      <c r="CC77" s="1314"/>
      <c r="CD77" s="1314"/>
      <c r="CE77" s="1314"/>
      <c r="CF77" s="1314">
        <v>31.9</v>
      </c>
      <c r="CG77" s="1314"/>
      <c r="CH77" s="1314"/>
      <c r="CI77" s="1314"/>
      <c r="CJ77" s="1314"/>
      <c r="CK77" s="1314"/>
      <c r="CL77" s="1314"/>
      <c r="CM77" s="1314"/>
      <c r="CN77" s="1314">
        <v>24.2</v>
      </c>
      <c r="CO77" s="1314"/>
      <c r="CP77" s="1314"/>
      <c r="CQ77" s="1314"/>
      <c r="CR77" s="1314"/>
      <c r="CS77" s="1314"/>
      <c r="CT77" s="1314"/>
      <c r="CU77" s="1314"/>
      <c r="CV77" s="1314">
        <v>22.1</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622</v>
      </c>
      <c r="BC79" s="1315"/>
      <c r="BD79" s="1315"/>
      <c r="BE79" s="1315"/>
      <c r="BF79" s="1315"/>
      <c r="BG79" s="1315"/>
      <c r="BH79" s="1315"/>
      <c r="BI79" s="1315"/>
      <c r="BJ79" s="1315"/>
      <c r="BK79" s="1315"/>
      <c r="BL79" s="1315"/>
      <c r="BM79" s="1315"/>
      <c r="BN79" s="1315"/>
      <c r="BO79" s="1315"/>
      <c r="BP79" s="1314">
        <v>7</v>
      </c>
      <c r="BQ79" s="1314"/>
      <c r="BR79" s="1314"/>
      <c r="BS79" s="1314"/>
      <c r="BT79" s="1314"/>
      <c r="BU79" s="1314"/>
      <c r="BV79" s="1314"/>
      <c r="BW79" s="1314"/>
      <c r="BX79" s="1314">
        <v>6.9</v>
      </c>
      <c r="BY79" s="1314"/>
      <c r="BZ79" s="1314"/>
      <c r="CA79" s="1314"/>
      <c r="CB79" s="1314"/>
      <c r="CC79" s="1314"/>
      <c r="CD79" s="1314"/>
      <c r="CE79" s="1314"/>
      <c r="CF79" s="1314">
        <v>6.6</v>
      </c>
      <c r="CG79" s="1314"/>
      <c r="CH79" s="1314"/>
      <c r="CI79" s="1314"/>
      <c r="CJ79" s="1314"/>
      <c r="CK79" s="1314"/>
      <c r="CL79" s="1314"/>
      <c r="CM79" s="1314"/>
      <c r="CN79" s="1314">
        <v>6.4</v>
      </c>
      <c r="CO79" s="1314"/>
      <c r="CP79" s="1314"/>
      <c r="CQ79" s="1314"/>
      <c r="CR79" s="1314"/>
      <c r="CS79" s="1314"/>
      <c r="CT79" s="1314"/>
      <c r="CU79" s="1314"/>
      <c r="CV79" s="1314">
        <v>6.3</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lq8niec4yIPzuNYr3rkJd0bEtC/Dn6ki13soLvgVCvevhh733VYR8piwgTIK3FDdkx31Wbj0iAOXHRZ20+mZg==" saltValue="8C3znAmqPBCfCq47NYsq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6" zoomScale="70" zoomScaleNormal="70"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623</v>
      </c>
    </row>
  </sheetData>
  <sheetProtection algorithmName="SHA-512" hashValue="EhKinmXY7Hde9xQdF6uCUx66+vHlgduaNbDpa15ipX7dNszvwVyMzeV95tf11yPnfWAwgrxpd3JIDoqZ0dpAXA==" saltValue="mbP8f67Tk5Pb0w80GHK2e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624</v>
      </c>
    </row>
  </sheetData>
  <sheetProtection algorithmName="SHA-512" hashValue="ZNjxV2E6TjmKZ4mC1CLEpoInnKDWxtz1NHDwbtuF2glOexKJ1IGU6tKqmMpxbZQS1V2e6qjAQpOmQm9k5r6tnw==" saltValue="T64RQe07PSET7tVfdzhu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552</v>
      </c>
      <c r="G2" s="153"/>
      <c r="H2" s="154"/>
    </row>
    <row r="3" spans="1:8" x14ac:dyDescent="0.15">
      <c r="A3" s="150" t="s">
        <v>545</v>
      </c>
      <c r="B3" s="155"/>
      <c r="C3" s="156"/>
      <c r="D3" s="157">
        <v>36519</v>
      </c>
      <c r="E3" s="158"/>
      <c r="F3" s="159">
        <v>47278</v>
      </c>
      <c r="G3" s="160"/>
      <c r="H3" s="161"/>
    </row>
    <row r="4" spans="1:8" x14ac:dyDescent="0.15">
      <c r="A4" s="162"/>
      <c r="B4" s="163"/>
      <c r="C4" s="164"/>
      <c r="D4" s="165">
        <v>17913</v>
      </c>
      <c r="E4" s="166"/>
      <c r="F4" s="167">
        <v>24096</v>
      </c>
      <c r="G4" s="168"/>
      <c r="H4" s="169"/>
    </row>
    <row r="5" spans="1:8" x14ac:dyDescent="0.15">
      <c r="A5" s="150" t="s">
        <v>547</v>
      </c>
      <c r="B5" s="155"/>
      <c r="C5" s="156"/>
      <c r="D5" s="157">
        <v>31299</v>
      </c>
      <c r="E5" s="158"/>
      <c r="F5" s="159">
        <v>44504</v>
      </c>
      <c r="G5" s="160"/>
      <c r="H5" s="161"/>
    </row>
    <row r="6" spans="1:8" x14ac:dyDescent="0.15">
      <c r="A6" s="162"/>
      <c r="B6" s="163"/>
      <c r="C6" s="164"/>
      <c r="D6" s="165">
        <v>19530</v>
      </c>
      <c r="E6" s="166"/>
      <c r="F6" s="167">
        <v>25876</v>
      </c>
      <c r="G6" s="168"/>
      <c r="H6" s="169"/>
    </row>
    <row r="7" spans="1:8" x14ac:dyDescent="0.15">
      <c r="A7" s="150" t="s">
        <v>548</v>
      </c>
      <c r="B7" s="155"/>
      <c r="C7" s="156"/>
      <c r="D7" s="157">
        <v>41729</v>
      </c>
      <c r="E7" s="158"/>
      <c r="F7" s="159">
        <v>47820</v>
      </c>
      <c r="G7" s="160"/>
      <c r="H7" s="161"/>
    </row>
    <row r="8" spans="1:8" x14ac:dyDescent="0.15">
      <c r="A8" s="162"/>
      <c r="B8" s="163"/>
      <c r="C8" s="164"/>
      <c r="D8" s="165">
        <v>17381</v>
      </c>
      <c r="E8" s="166"/>
      <c r="F8" s="167">
        <v>25855</v>
      </c>
      <c r="G8" s="168"/>
      <c r="H8" s="169"/>
    </row>
    <row r="9" spans="1:8" x14ac:dyDescent="0.15">
      <c r="A9" s="150" t="s">
        <v>549</v>
      </c>
      <c r="B9" s="155"/>
      <c r="C9" s="156"/>
      <c r="D9" s="157">
        <v>36493</v>
      </c>
      <c r="E9" s="158"/>
      <c r="F9" s="159">
        <v>41934</v>
      </c>
      <c r="G9" s="160"/>
      <c r="H9" s="161"/>
    </row>
    <row r="10" spans="1:8" x14ac:dyDescent="0.15">
      <c r="A10" s="162"/>
      <c r="B10" s="163"/>
      <c r="C10" s="164"/>
      <c r="D10" s="165">
        <v>17855</v>
      </c>
      <c r="E10" s="166"/>
      <c r="F10" s="167">
        <v>23352</v>
      </c>
      <c r="G10" s="168"/>
      <c r="H10" s="169"/>
    </row>
    <row r="11" spans="1:8" x14ac:dyDescent="0.15">
      <c r="A11" s="150" t="s">
        <v>550</v>
      </c>
      <c r="B11" s="155"/>
      <c r="C11" s="156"/>
      <c r="D11" s="157">
        <v>62426</v>
      </c>
      <c r="E11" s="158"/>
      <c r="F11" s="159">
        <v>45588</v>
      </c>
      <c r="G11" s="160"/>
      <c r="H11" s="161"/>
    </row>
    <row r="12" spans="1:8" x14ac:dyDescent="0.15">
      <c r="A12" s="162"/>
      <c r="B12" s="163"/>
      <c r="C12" s="170"/>
      <c r="D12" s="165">
        <v>23635</v>
      </c>
      <c r="E12" s="166"/>
      <c r="F12" s="167">
        <v>24150</v>
      </c>
      <c r="G12" s="168"/>
      <c r="H12" s="169"/>
    </row>
    <row r="13" spans="1:8" x14ac:dyDescent="0.15">
      <c r="A13" s="150"/>
      <c r="B13" s="155"/>
      <c r="C13" s="171"/>
      <c r="D13" s="172">
        <v>41693</v>
      </c>
      <c r="E13" s="173"/>
      <c r="F13" s="174">
        <v>45425</v>
      </c>
      <c r="G13" s="175"/>
      <c r="H13" s="161"/>
    </row>
    <row r="14" spans="1:8" x14ac:dyDescent="0.15">
      <c r="A14" s="162"/>
      <c r="B14" s="163"/>
      <c r="C14" s="164"/>
      <c r="D14" s="165">
        <v>19263</v>
      </c>
      <c r="E14" s="166"/>
      <c r="F14" s="167">
        <v>24666</v>
      </c>
      <c r="G14" s="168"/>
      <c r="H14" s="169"/>
    </row>
    <row r="17" spans="1:11" x14ac:dyDescent="0.15">
      <c r="A17" s="146" t="s">
        <v>53</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54</v>
      </c>
      <c r="B19" s="176">
        <f>ROUND(VALUE(SUBSTITUTE(実質収支比率等に係る経年分析!F$48,"▲","-")),2)</f>
        <v>7.53</v>
      </c>
      <c r="C19" s="176">
        <f>ROUND(VALUE(SUBSTITUTE(実質収支比率等に係る経年分析!G$48,"▲","-")),2)</f>
        <v>5.71</v>
      </c>
      <c r="D19" s="176">
        <f>ROUND(VALUE(SUBSTITUTE(実質収支比率等に係る経年分析!H$48,"▲","-")),2)</f>
        <v>6.98</v>
      </c>
      <c r="E19" s="176">
        <f>ROUND(VALUE(SUBSTITUTE(実質収支比率等に係る経年分析!I$48,"▲","-")),2)</f>
        <v>5.19</v>
      </c>
      <c r="F19" s="176">
        <f>ROUND(VALUE(SUBSTITUTE(実質収支比率等に係る経年分析!J$48,"▲","-")),2)</f>
        <v>5.89</v>
      </c>
    </row>
    <row r="20" spans="1:11" x14ac:dyDescent="0.15">
      <c r="A20" s="176" t="s">
        <v>55</v>
      </c>
      <c r="B20" s="176">
        <f>ROUND(VALUE(SUBSTITUTE(実質収支比率等に係る経年分析!F$47,"▲","-")),2)</f>
        <v>10.37</v>
      </c>
      <c r="C20" s="176">
        <f>ROUND(VALUE(SUBSTITUTE(実質収支比率等に係る経年分析!G$47,"▲","-")),2)</f>
        <v>11.9</v>
      </c>
      <c r="D20" s="176">
        <f>ROUND(VALUE(SUBSTITUTE(実質収支比率等に係る経年分析!H$47,"▲","-")),2)</f>
        <v>16.510000000000002</v>
      </c>
      <c r="E20" s="176">
        <f>ROUND(VALUE(SUBSTITUTE(実質収支比率等に係る経年分析!I$47,"▲","-")),2)</f>
        <v>16.170000000000002</v>
      </c>
      <c r="F20" s="176">
        <f>ROUND(VALUE(SUBSTITUTE(実質収支比率等に係る経年分析!J$47,"▲","-")),2)</f>
        <v>13.3</v>
      </c>
    </row>
    <row r="21" spans="1:11" x14ac:dyDescent="0.15">
      <c r="A21" s="176" t="s">
        <v>56</v>
      </c>
      <c r="B21" s="176">
        <f>IF(ISNUMBER(VALUE(SUBSTITUTE(実質収支比率等に係る経年分析!F$49,"▲","-"))),ROUND(VALUE(SUBSTITUTE(実質収支比率等に係る経年分析!F$49,"▲","-")),2),NA())</f>
        <v>-0.01</v>
      </c>
      <c r="C21" s="176">
        <f>IF(ISNUMBER(VALUE(SUBSTITUTE(実質収支比率等に係る経年分析!G$49,"▲","-"))),ROUND(VALUE(SUBSTITUTE(実質収支比率等に係る経年分析!G$49,"▲","-")),2),NA())</f>
        <v>0.17</v>
      </c>
      <c r="D21" s="176">
        <f>IF(ISNUMBER(VALUE(SUBSTITUTE(実質収支比率等に係る経年分析!H$49,"▲","-"))),ROUND(VALUE(SUBSTITUTE(実質収支比率等に係る経年分析!H$49,"▲","-")),2),NA())</f>
        <v>6.11</v>
      </c>
      <c r="E21" s="176">
        <f>IF(ISNUMBER(VALUE(SUBSTITUTE(実質収支比率等に係る経年分析!I$49,"▲","-"))),ROUND(VALUE(SUBSTITUTE(実質収支比率等に係る経年分析!I$49,"▲","-")),2),NA())</f>
        <v>-1.79</v>
      </c>
      <c r="F21" s="176">
        <f>IF(ISNUMBER(VALUE(SUBSTITUTE(実質収支比率等に係る経年分析!J$49,"▲","-"))),ROUND(VALUE(SUBSTITUTE(実質収支比率等に係る経年分析!J$49,"▲","-")),2),NA())</f>
        <v>-0.28000000000000003</v>
      </c>
    </row>
    <row r="24" spans="1:11" x14ac:dyDescent="0.15">
      <c r="A24" s="146" t="s">
        <v>57</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#VALUE!</v>
      </c>
      <c r="C27" s="177" t="e">
        <f>IF(ROUND(VALUE(SUBSTITUTE(連結実質赤字比率に係る赤字・黒字の構成分析!F$43,"▲", "-")), 2) &gt;= 0, ABS(ROUND(VALUE(SUBSTITUTE(連結実質赤字比率に係る赤字・黒字の構成分析!F$43,"▲", "-")), 2)), NA())</f>
        <v>#VALUE!</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str">
        <f>IF(連結実質赤字比率に係る赤字・黒字の構成分析!C$41="",NA(),連結実質赤字比率に係る赤字・黒字の構成分析!C$41)</f>
        <v>工業用地造成事業特別会計</v>
      </c>
      <c r="B29" s="177" t="e">
        <f>IF(ROUND(VALUE(SUBSTITUTE(連結実質赤字比率に係る赤字・黒字の構成分析!F$41,"▲", "-")), 2) &lt; 0, ABS(ROUND(VALUE(SUBSTITUTE(連結実質赤字比率に係る赤字・黒字の構成分析!F$41,"▲", "-")), 2)), NA())</f>
        <v>#N/A</v>
      </c>
      <c r="C29" s="177">
        <f>IF(ROUND(VALUE(SUBSTITUTE(連結実質赤字比率に係る赤字・黒字の構成分析!F$41,"▲", "-")), 2) &gt;= 0, ABS(ROUND(VALUE(SUBSTITUTE(連結実質赤字比率に係る赤字・黒字の構成分析!F$41,"▲", "-")), 2)), NA())</f>
        <v>0</v>
      </c>
      <c r="D29" s="177" t="e">
        <f>IF(ROUND(VALUE(SUBSTITUTE(連結実質赤字比率に係る赤字・黒字の構成分析!G$41,"▲", "-")), 2) &lt; 0, ABS(ROUND(VALUE(SUBSTITUTE(連結実質赤字比率に係る赤字・黒字の構成分析!G$41,"▲", "-")), 2)), NA())</f>
        <v>#N/A</v>
      </c>
      <c r="E29" s="177">
        <f>IF(ROUND(VALUE(SUBSTITUTE(連結実質赤字比率に係る赤字・黒字の構成分析!G$41,"▲", "-")), 2) &gt;= 0, ABS(ROUND(VALUE(SUBSTITUTE(連結実質赤字比率に係る赤字・黒字の構成分析!G$41,"▲", "-")), 2)), NA())</f>
        <v>0</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#N/A</v>
      </c>
      <c r="I29" s="177">
        <f>IF(ROUND(VALUE(SUBSTITUTE(連結実質赤字比率に係る赤字・黒字の構成分析!I$41,"▲", "-")), 2) &gt;= 0, ABS(ROUND(VALUE(SUBSTITUTE(連結実質赤字比率に係る赤字・黒字の構成分析!I$41,"▲", "-")), 2)), NA())</f>
        <v>0</v>
      </c>
      <c r="J29" s="177" t="e">
        <f>IF(ROUND(VALUE(SUBSTITUTE(連結実質赤字比率に係る赤字・黒字の構成分析!J$41,"▲", "-")), 2) &lt; 0, ABS(ROUND(VALUE(SUBSTITUTE(連結実質赤字比率に係る赤字・黒字の構成分析!J$41,"▲", "-")), 2)), NA())</f>
        <v>#N/A</v>
      </c>
      <c r="K29" s="177">
        <f>IF(ROUND(VALUE(SUBSTITUTE(連結実質赤字比率に係る赤字・黒字の構成分析!J$41,"▲", "-")), 2) &gt;= 0, ABS(ROUND(VALUE(SUBSTITUTE(連結実質赤字比率に係る赤字・黒字の構成分析!J$41,"▲", "-")), 2)), NA())</f>
        <v>0</v>
      </c>
    </row>
    <row r="30" spans="1:11" x14ac:dyDescent="0.15">
      <c r="A30" s="177" t="str">
        <f>IF(連結実質赤字比率に係る赤字・黒字の構成分析!C$40="",NA(),連結実質赤字比率に係る赤字・黒字の構成分析!C$40)</f>
        <v>青果市場事業特別会計</v>
      </c>
      <c r="B30" s="177" t="e">
        <f>IF(ROUND(VALUE(SUBSTITUTE(連結実質赤字比率に係る赤字・黒字の構成分析!F$40,"▲", "-")), 2) &lt; 0, ABS(ROUND(VALUE(SUBSTITUTE(連結実質赤字比率に係る赤字・黒字の構成分析!F$40,"▲", "-")), 2)), NA())</f>
        <v>#N/A</v>
      </c>
      <c r="C30" s="177">
        <f>IF(ROUND(VALUE(SUBSTITUTE(連結実質赤字比率に係る赤字・黒字の構成分析!F$40,"▲", "-")), 2) &gt;= 0, ABS(ROUND(VALUE(SUBSTITUTE(連結実質赤字比率に係る赤字・黒字の構成分析!F$40,"▲", "-")), 2)), NA())</f>
        <v>0</v>
      </c>
      <c r="D30" s="177" t="e">
        <f>IF(ROUND(VALUE(SUBSTITUTE(連結実質赤字比率に係る赤字・黒字の構成分析!G$40,"▲", "-")), 2) &lt; 0, ABS(ROUND(VALUE(SUBSTITUTE(連結実質赤字比率に係る赤字・黒字の構成分析!G$40,"▲", "-")), 2)), NA())</f>
        <v>#N/A</v>
      </c>
      <c r="E30" s="177">
        <f>IF(ROUND(VALUE(SUBSTITUTE(連結実質赤字比率に係る赤字・黒字の構成分析!G$40,"▲", "-")), 2) &gt;= 0, ABS(ROUND(VALUE(SUBSTITUTE(連結実質赤字比率に係る赤字・黒字の構成分析!G$40,"▲", "-")), 2)), NA())</f>
        <v>0</v>
      </c>
      <c r="F30" s="177" t="e">
        <f>IF(ROUND(VALUE(SUBSTITUTE(連結実質赤字比率に係る赤字・黒字の構成分析!H$40,"▲", "-")), 2) &lt; 0, ABS(ROUND(VALUE(SUBSTITUTE(連結実質赤字比率に係る赤字・黒字の構成分析!H$40,"▲", "-")), 2)), NA())</f>
        <v>#N/A</v>
      </c>
      <c r="G30" s="177">
        <f>IF(ROUND(VALUE(SUBSTITUTE(連結実質赤字比率に係る赤字・黒字の構成分析!H$40,"▲", "-")), 2) &gt;= 0, ABS(ROUND(VALUE(SUBSTITUTE(連結実質赤字比率に係る赤字・黒字の構成分析!H$40,"▲", "-")), 2)), NA())</f>
        <v>0</v>
      </c>
      <c r="H30" s="177" t="e">
        <f>IF(ROUND(VALUE(SUBSTITUTE(連結実質赤字比率に係る赤字・黒字の構成分析!I$40,"▲", "-")), 2) &lt; 0, ABS(ROUND(VALUE(SUBSTITUTE(連結実質赤字比率に係る赤字・黒字の構成分析!I$40,"▲", "-")), 2)), NA())</f>
        <v>#N/A</v>
      </c>
      <c r="I30" s="177">
        <f>IF(ROUND(VALUE(SUBSTITUTE(連結実質赤字比率に係る赤字・黒字の構成分析!I$40,"▲", "-")), 2) &gt;= 0, ABS(ROUND(VALUE(SUBSTITUTE(連結実質赤字比率に係る赤字・黒字の構成分析!I$40,"▲", "-")), 2)), NA())</f>
        <v>0</v>
      </c>
      <c r="J30" s="177" t="e">
        <f>IF(ROUND(VALUE(SUBSTITUTE(連結実質赤字比率に係る赤字・黒字の構成分析!J$40,"▲", "-")), 2) &lt; 0, ABS(ROUND(VALUE(SUBSTITUTE(連結実質赤字比率に係る赤字・黒字の構成分析!J$40,"▲", "-")), 2)), NA())</f>
        <v>#N/A</v>
      </c>
      <c r="K30" s="177">
        <f>IF(ROUND(VALUE(SUBSTITUTE(連結実質赤字比率に係る赤字・黒字の構成分析!J$40,"▲", "-")), 2) &gt;= 0, ABS(ROUND(VALUE(SUBSTITUTE(連結実質赤字比率に係る赤字・黒字の構成分析!J$40,"▲", "-")), 2)), NA())</f>
        <v>0</v>
      </c>
    </row>
    <row r="31" spans="1:11" x14ac:dyDescent="0.15">
      <c r="A31" s="177" t="str">
        <f>IF(連結実質赤字比率に係る赤字・黒字の構成分析!C$39="",NA(),連結実質赤字比率に係る赤字・黒字の構成分析!C$39)</f>
        <v>後期高齢者医療事業特別会計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v>
      </c>
    </row>
    <row r="32" spans="1:11" x14ac:dyDescent="0.15">
      <c r="A32" s="177" t="str">
        <f>IF(連結実質赤字比率に係る赤字・黒字の構成分析!C$38="",NA(),連結実質赤字比率に係る赤字・黒字の構成分析!C$38)</f>
        <v>国民健康保険事業特別会計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0.28000000000000003</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0.27</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v>
      </c>
    </row>
    <row r="33" spans="1:16" x14ac:dyDescent="0.15">
      <c r="A33" s="177" t="str">
        <f>IF(連結実質赤字比率に係る赤字・黒字の構成分析!C$37="",NA(),連結実質赤字比率に係る赤字・黒字の構成分析!C$37)</f>
        <v>小規模水道事業特別会計</v>
      </c>
      <c r="B33" s="177" t="e">
        <f>IF(ROUND(VALUE(SUBSTITUTE(連結実質赤字比率に係る赤字・黒字の構成分析!F$37,"▲", "-")), 2) &lt; 0, ABS(ROUND(VALUE(SUBSTITUTE(連結実質赤字比率に係る赤字・黒字の構成分析!F$37,"▲", "-")), 2)), NA())</f>
        <v>#VALUE!</v>
      </c>
      <c r="C33" s="177" t="e">
        <f>IF(ROUND(VALUE(SUBSTITUTE(連結実質赤字比率に係る赤字・黒字の構成分析!F$37,"▲", "-")), 2) &gt;= 0, ABS(ROUND(VALUE(SUBSTITUTE(連結実質赤字比率に係る赤字・黒字の構成分析!F$37,"▲", "-")), 2)), NA())</f>
        <v>#VALUE!</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v>
      </c>
    </row>
    <row r="34" spans="1:16" x14ac:dyDescent="0.15">
      <c r="A34" s="177" t="str">
        <f>IF(連結実質赤字比率に係る赤字・黒字の構成分析!C$36="",NA(),連結実質赤字比率に係る赤字・黒字の構成分析!C$36)</f>
        <v>介護保険事業特別会計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1.92</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1.82</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2.9</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1.32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0.73</v>
      </c>
    </row>
    <row r="35" spans="1:16" x14ac:dyDescent="0.15">
      <c r="A35" s="177" t="str">
        <f>IF(連結実質赤字比率に係る赤字・黒字の構成分析!C$35="",NA(),連結実質赤字比率に係る赤字・黒字の構成分析!C$35)</f>
        <v>公共下水道事業特別会計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0.06</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0.55000000000000004</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0.03</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0.05</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1.25</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7.52</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5.7</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6.98</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5.19</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5.88</v>
      </c>
    </row>
    <row r="39" spans="1:16" x14ac:dyDescent="0.15">
      <c r="A39" s="146" t="s">
        <v>60</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2162</v>
      </c>
      <c r="E42" s="178"/>
      <c r="F42" s="178"/>
      <c r="G42" s="178">
        <f>'実質公債費比率（分子）の構造'!L$52</f>
        <v>2267</v>
      </c>
      <c r="H42" s="178"/>
      <c r="I42" s="178"/>
      <c r="J42" s="178">
        <f>'実質公債費比率（分子）の構造'!M$52</f>
        <v>2206</v>
      </c>
      <c r="K42" s="178"/>
      <c r="L42" s="178"/>
      <c r="M42" s="178">
        <f>'実質公債費比率（分子）の構造'!N$52</f>
        <v>2244</v>
      </c>
      <c r="N42" s="178"/>
      <c r="O42" s="178"/>
      <c r="P42" s="178">
        <f>'実質公債費比率（分子）の構造'!O$52</f>
        <v>2203</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95</v>
      </c>
      <c r="C45" s="178"/>
      <c r="D45" s="178"/>
      <c r="E45" s="178">
        <f>'実質公債費比率（分子）の構造'!L$49</f>
        <v>103</v>
      </c>
      <c r="F45" s="178"/>
      <c r="G45" s="178"/>
      <c r="H45" s="178">
        <f>'実質公債費比率（分子）の構造'!M$49</f>
        <v>102</v>
      </c>
      <c r="I45" s="178"/>
      <c r="J45" s="178"/>
      <c r="K45" s="178">
        <f>'実質公債費比率（分子）の構造'!N$49</f>
        <v>117</v>
      </c>
      <c r="L45" s="178"/>
      <c r="M45" s="178"/>
      <c r="N45" s="178">
        <f>'実質公債費比率（分子）の構造'!O$49</f>
        <v>71</v>
      </c>
      <c r="O45" s="178"/>
      <c r="P45" s="178"/>
    </row>
    <row r="46" spans="1:16" x14ac:dyDescent="0.15">
      <c r="A46" s="178" t="s">
        <v>67</v>
      </c>
      <c r="B46" s="178">
        <f>'実質公債費比率（分子）の構造'!K$48</f>
        <v>489</v>
      </c>
      <c r="C46" s="178"/>
      <c r="D46" s="178"/>
      <c r="E46" s="178">
        <f>'実質公債費比率（分子）の構造'!L$48</f>
        <v>481</v>
      </c>
      <c r="F46" s="178"/>
      <c r="G46" s="178"/>
      <c r="H46" s="178">
        <f>'実質公債費比率（分子）の構造'!M$48</f>
        <v>402</v>
      </c>
      <c r="I46" s="178"/>
      <c r="J46" s="178"/>
      <c r="K46" s="178">
        <f>'実質公債費比率（分子）の構造'!N$48</f>
        <v>444</v>
      </c>
      <c r="L46" s="178"/>
      <c r="M46" s="178"/>
      <c r="N46" s="178">
        <f>'実質公債費比率（分子）の構造'!O$48</f>
        <v>443</v>
      </c>
      <c r="O46" s="178"/>
      <c r="P46" s="178"/>
    </row>
    <row r="47" spans="1:16" x14ac:dyDescent="0.15">
      <c r="A47" s="178" t="s">
        <v>14</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68</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69</v>
      </c>
      <c r="B49" s="178">
        <f>'実質公債費比率（分子）の構造'!K$45</f>
        <v>1906</v>
      </c>
      <c r="C49" s="178"/>
      <c r="D49" s="178"/>
      <c r="E49" s="178">
        <f>'実質公債費比率（分子）の構造'!L$45</f>
        <v>1936</v>
      </c>
      <c r="F49" s="178"/>
      <c r="G49" s="178"/>
      <c r="H49" s="178">
        <f>'実質公債費比率（分子）の構造'!M$45</f>
        <v>1985</v>
      </c>
      <c r="I49" s="178"/>
      <c r="J49" s="178"/>
      <c r="K49" s="178">
        <f>'実質公債費比率（分子）の構造'!N$45</f>
        <v>2046</v>
      </c>
      <c r="L49" s="178"/>
      <c r="M49" s="178"/>
      <c r="N49" s="178">
        <f>'実質公債費比率（分子）の構造'!O$45</f>
        <v>2055</v>
      </c>
      <c r="O49" s="178"/>
      <c r="P49" s="178"/>
    </row>
    <row r="50" spans="1:16" x14ac:dyDescent="0.15">
      <c r="A50" s="178" t="s">
        <v>70</v>
      </c>
      <c r="B50" s="178" t="e">
        <f>NA()</f>
        <v>#N/A</v>
      </c>
      <c r="C50" s="178">
        <f>IF(ISNUMBER('実質公債費比率（分子）の構造'!K$53),'実質公債費比率（分子）の構造'!K$53,NA())</f>
        <v>328</v>
      </c>
      <c r="D50" s="178" t="e">
        <f>NA()</f>
        <v>#N/A</v>
      </c>
      <c r="E50" s="178" t="e">
        <f>NA()</f>
        <v>#N/A</v>
      </c>
      <c r="F50" s="178">
        <f>IF(ISNUMBER('実質公債費比率（分子）の構造'!L$53),'実質公債費比率（分子）の構造'!L$53,NA())</f>
        <v>253</v>
      </c>
      <c r="G50" s="178" t="e">
        <f>NA()</f>
        <v>#N/A</v>
      </c>
      <c r="H50" s="178" t="e">
        <f>NA()</f>
        <v>#N/A</v>
      </c>
      <c r="I50" s="178">
        <f>IF(ISNUMBER('実質公債費比率（分子）の構造'!M$53),'実質公債費比率（分子）の構造'!M$53,NA())</f>
        <v>283</v>
      </c>
      <c r="J50" s="178" t="e">
        <f>NA()</f>
        <v>#N/A</v>
      </c>
      <c r="K50" s="178" t="e">
        <f>NA()</f>
        <v>#N/A</v>
      </c>
      <c r="L50" s="178">
        <f>IF(ISNUMBER('実質公債費比率（分子）の構造'!N$53),'実質公債費比率（分子）の構造'!N$53,NA())</f>
        <v>363</v>
      </c>
      <c r="M50" s="178" t="e">
        <f>NA()</f>
        <v>#N/A</v>
      </c>
      <c r="N50" s="178" t="e">
        <f>NA()</f>
        <v>#N/A</v>
      </c>
      <c r="O50" s="178">
        <f>IF(ISNUMBER('実質公債費比率（分子）の構造'!O$53),'実質公債費比率（分子）の構造'!O$53,NA())</f>
        <v>366</v>
      </c>
      <c r="P50" s="178" t="e">
        <f>NA()</f>
        <v>#N/A</v>
      </c>
    </row>
    <row r="53" spans="1:16" x14ac:dyDescent="0.15">
      <c r="A53" s="146" t="s">
        <v>71</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72</v>
      </c>
      <c r="C55" s="177"/>
      <c r="D55" s="177" t="s">
        <v>73</v>
      </c>
      <c r="E55" s="177" t="s">
        <v>72</v>
      </c>
      <c r="F55" s="177"/>
      <c r="G55" s="177" t="s">
        <v>73</v>
      </c>
      <c r="H55" s="177" t="s">
        <v>72</v>
      </c>
      <c r="I55" s="177"/>
      <c r="J55" s="177" t="s">
        <v>73</v>
      </c>
      <c r="K55" s="177" t="s">
        <v>72</v>
      </c>
      <c r="L55" s="177"/>
      <c r="M55" s="177" t="s">
        <v>73</v>
      </c>
      <c r="N55" s="177" t="s">
        <v>72</v>
      </c>
      <c r="O55" s="177"/>
      <c r="P55" s="177" t="s">
        <v>73</v>
      </c>
    </row>
    <row r="56" spans="1:16" x14ac:dyDescent="0.15">
      <c r="A56" s="177" t="s">
        <v>43</v>
      </c>
      <c r="B56" s="177"/>
      <c r="C56" s="177"/>
      <c r="D56" s="177">
        <f>'将来負担比率（分子）の構造'!I$52</f>
        <v>20206</v>
      </c>
      <c r="E56" s="177"/>
      <c r="F56" s="177"/>
      <c r="G56" s="177">
        <f>'将来負担比率（分子）の構造'!J$52</f>
        <v>20474</v>
      </c>
      <c r="H56" s="177"/>
      <c r="I56" s="177"/>
      <c r="J56" s="177">
        <f>'将来負担比率（分子）の構造'!K$52</f>
        <v>20762</v>
      </c>
      <c r="K56" s="177"/>
      <c r="L56" s="177"/>
      <c r="M56" s="177">
        <f>'将来負担比率（分子）の構造'!L$52</f>
        <v>20802</v>
      </c>
      <c r="N56" s="177"/>
      <c r="O56" s="177"/>
      <c r="P56" s="177">
        <f>'将来負担比率（分子）の構造'!M$52</f>
        <v>21429</v>
      </c>
    </row>
    <row r="57" spans="1:16" x14ac:dyDescent="0.15">
      <c r="A57" s="177" t="s">
        <v>42</v>
      </c>
      <c r="B57" s="177"/>
      <c r="C57" s="177"/>
      <c r="D57" s="177">
        <f>'将来負担比率（分子）の構造'!I$51</f>
        <v>5136</v>
      </c>
      <c r="E57" s="177"/>
      <c r="F57" s="177"/>
      <c r="G57" s="177">
        <f>'将来負担比率（分子）の構造'!J$51</f>
        <v>5029</v>
      </c>
      <c r="H57" s="177"/>
      <c r="I57" s="177"/>
      <c r="J57" s="177">
        <f>'将来負担比率（分子）の構造'!K$51</f>
        <v>5005</v>
      </c>
      <c r="K57" s="177"/>
      <c r="L57" s="177"/>
      <c r="M57" s="177">
        <f>'将来負担比率（分子）の構造'!L$51</f>
        <v>4770</v>
      </c>
      <c r="N57" s="177"/>
      <c r="O57" s="177"/>
      <c r="P57" s="177">
        <f>'将来負担比率（分子）の構造'!M$51</f>
        <v>4469</v>
      </c>
    </row>
    <row r="58" spans="1:16" x14ac:dyDescent="0.15">
      <c r="A58" s="177" t="s">
        <v>41</v>
      </c>
      <c r="B58" s="177"/>
      <c r="C58" s="177"/>
      <c r="D58" s="177">
        <f>'将来負担比率（分子）の構造'!I$50</f>
        <v>5742</v>
      </c>
      <c r="E58" s="177"/>
      <c r="F58" s="177"/>
      <c r="G58" s="177">
        <f>'将来負担比率（分子）の構造'!J$50</f>
        <v>6404</v>
      </c>
      <c r="H58" s="177"/>
      <c r="I58" s="177"/>
      <c r="J58" s="177">
        <f>'将来負担比率（分子）の構造'!K$50</f>
        <v>7138</v>
      </c>
      <c r="K58" s="177"/>
      <c r="L58" s="177"/>
      <c r="M58" s="177">
        <f>'将来負担比率（分子）の構造'!L$50</f>
        <v>7556</v>
      </c>
      <c r="N58" s="177"/>
      <c r="O58" s="177"/>
      <c r="P58" s="177">
        <f>'将来負担比率（分子）の構造'!M$50</f>
        <v>6739</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16</v>
      </c>
      <c r="C61" s="177"/>
      <c r="D61" s="177"/>
      <c r="E61" s="177">
        <f>'将来負担比率（分子）の構造'!J$46</f>
        <v>8</v>
      </c>
      <c r="F61" s="177"/>
      <c r="G61" s="177"/>
      <c r="H61" s="177">
        <f>'将来負担比率（分子）の構造'!K$46</f>
        <v>8</v>
      </c>
      <c r="I61" s="177"/>
      <c r="J61" s="177"/>
      <c r="K61" s="177">
        <f>'将来負担比率（分子）の構造'!L$46</f>
        <v>8</v>
      </c>
      <c r="L61" s="177"/>
      <c r="M61" s="177"/>
      <c r="N61" s="177">
        <f>'将来負担比率（分子）の構造'!M$46</f>
        <v>7</v>
      </c>
      <c r="O61" s="177"/>
      <c r="P61" s="177"/>
    </row>
    <row r="62" spans="1:16" x14ac:dyDescent="0.15">
      <c r="A62" s="177" t="s">
        <v>35</v>
      </c>
      <c r="B62" s="177">
        <f>'将来負担比率（分子）の構造'!I$45</f>
        <v>1363</v>
      </c>
      <c r="C62" s="177"/>
      <c r="D62" s="177"/>
      <c r="E62" s="177">
        <f>'将来負担比率（分子）の構造'!J$45</f>
        <v>1251</v>
      </c>
      <c r="F62" s="177"/>
      <c r="G62" s="177"/>
      <c r="H62" s="177">
        <f>'将来負担比率（分子）の構造'!K$45</f>
        <v>1187</v>
      </c>
      <c r="I62" s="177"/>
      <c r="J62" s="177"/>
      <c r="K62" s="177">
        <f>'将来負担比率（分子）の構造'!L$45</f>
        <v>1228</v>
      </c>
      <c r="L62" s="177"/>
      <c r="M62" s="177"/>
      <c r="N62" s="177">
        <f>'将来負担比率（分子）の構造'!M$45</f>
        <v>1128</v>
      </c>
      <c r="O62" s="177"/>
      <c r="P62" s="177"/>
    </row>
    <row r="63" spans="1:16" x14ac:dyDescent="0.15">
      <c r="A63" s="177" t="s">
        <v>34</v>
      </c>
      <c r="B63" s="177">
        <f>'将来負担比率（分子）の構造'!I$44</f>
        <v>630</v>
      </c>
      <c r="C63" s="177"/>
      <c r="D63" s="177"/>
      <c r="E63" s="177">
        <f>'将来負担比率（分子）の構造'!J$44</f>
        <v>496</v>
      </c>
      <c r="F63" s="177"/>
      <c r="G63" s="177"/>
      <c r="H63" s="177">
        <f>'将来負担比率（分子）の構造'!K$44</f>
        <v>423</v>
      </c>
      <c r="I63" s="177"/>
      <c r="J63" s="177"/>
      <c r="K63" s="177">
        <f>'将来負担比率（分子）の構造'!L$44</f>
        <v>349</v>
      </c>
      <c r="L63" s="177"/>
      <c r="M63" s="177"/>
      <c r="N63" s="177">
        <f>'将来負担比率（分子）の構造'!M$44</f>
        <v>312</v>
      </c>
      <c r="O63" s="177"/>
      <c r="P63" s="177"/>
    </row>
    <row r="64" spans="1:16" x14ac:dyDescent="0.15">
      <c r="A64" s="177" t="s">
        <v>33</v>
      </c>
      <c r="B64" s="177">
        <f>'将来負担比率（分子）の構造'!I$43</f>
        <v>4577</v>
      </c>
      <c r="C64" s="177"/>
      <c r="D64" s="177"/>
      <c r="E64" s="177">
        <f>'将来負担比率（分子）の構造'!J$43</f>
        <v>4103</v>
      </c>
      <c r="F64" s="177"/>
      <c r="G64" s="177"/>
      <c r="H64" s="177">
        <f>'将来負担比率（分子）の構造'!K$43</f>
        <v>4098</v>
      </c>
      <c r="I64" s="177"/>
      <c r="J64" s="177"/>
      <c r="K64" s="177">
        <f>'将来負担比率（分子）の構造'!L$43</f>
        <v>3775</v>
      </c>
      <c r="L64" s="177"/>
      <c r="M64" s="177"/>
      <c r="N64" s="177">
        <f>'将来負担比率（分子）の構造'!M$43</f>
        <v>3553</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t="str">
        <f>'将来負担比率（分子）の構造'!L$42</f>
        <v>-</v>
      </c>
      <c r="L65" s="177"/>
      <c r="M65" s="177"/>
      <c r="N65" s="177" t="str">
        <f>'将来負担比率（分子）の構造'!M$42</f>
        <v>-</v>
      </c>
      <c r="O65" s="177"/>
      <c r="P65" s="177"/>
    </row>
    <row r="66" spans="1:16" x14ac:dyDescent="0.15">
      <c r="A66" s="177" t="s">
        <v>31</v>
      </c>
      <c r="B66" s="177">
        <f>'将来負担比率（分子）の構造'!I$41</f>
        <v>22107</v>
      </c>
      <c r="C66" s="177"/>
      <c r="D66" s="177"/>
      <c r="E66" s="177">
        <f>'将来負担比率（分子）の構造'!J$41</f>
        <v>22351</v>
      </c>
      <c r="F66" s="177"/>
      <c r="G66" s="177"/>
      <c r="H66" s="177">
        <f>'将来負担比率（分子）の構造'!K$41</f>
        <v>23565</v>
      </c>
      <c r="I66" s="177"/>
      <c r="J66" s="177"/>
      <c r="K66" s="177">
        <f>'将来負担比率（分子）の構造'!L$41</f>
        <v>24322</v>
      </c>
      <c r="L66" s="177"/>
      <c r="M66" s="177"/>
      <c r="N66" s="177">
        <f>'将来負担比率（分子）の構造'!M$41</f>
        <v>25627</v>
      </c>
      <c r="O66" s="177"/>
      <c r="P66" s="177"/>
    </row>
    <row r="67" spans="1:16" x14ac:dyDescent="0.15">
      <c r="A67" s="177" t="s">
        <v>74</v>
      </c>
      <c r="B67" s="177" t="e">
        <f>NA()</f>
        <v>#N/A</v>
      </c>
      <c r="C67" s="177">
        <f>IF(ISNUMBER('将来負担比率（分子）の構造'!I$53), IF('将来負担比率（分子）の構造'!I$53 &lt; 0, 0, '将来負担比率（分子）の構造'!I$53), NA())</f>
        <v>0</v>
      </c>
      <c r="D67" s="177" t="e">
        <f>NA()</f>
        <v>#N/A</v>
      </c>
      <c r="E67" s="177" t="e">
        <f>NA()</f>
        <v>#N/A</v>
      </c>
      <c r="F67" s="177">
        <f>IF(ISNUMBER('将来負担比率（分子）の構造'!J$53), IF('将来負担比率（分子）の構造'!J$53 &lt; 0, 0, '将来負担比率（分子）の構造'!J$53), NA())</f>
        <v>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0</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75</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76</v>
      </c>
      <c r="B72" s="181">
        <f>基金残高に係る経年分析!F55</f>
        <v>2562</v>
      </c>
      <c r="C72" s="181">
        <f>基金残高に係る経年分析!G55</f>
        <v>2542</v>
      </c>
      <c r="D72" s="181">
        <f>基金残高に係る経年分析!H55</f>
        <v>2105</v>
      </c>
    </row>
    <row r="73" spans="1:16" x14ac:dyDescent="0.15">
      <c r="A73" s="180" t="s">
        <v>77</v>
      </c>
      <c r="B73" s="181">
        <f>基金残高に係る経年分析!F56</f>
        <v>1077</v>
      </c>
      <c r="C73" s="181">
        <f>基金残高に係る経年分析!G56</f>
        <v>1078</v>
      </c>
      <c r="D73" s="181">
        <f>基金残高に係る経年分析!H56</f>
        <v>800</v>
      </c>
    </row>
    <row r="74" spans="1:16" x14ac:dyDescent="0.15">
      <c r="A74" s="180" t="s">
        <v>78</v>
      </c>
      <c r="B74" s="181">
        <f>基金残高に係る経年分析!F57</f>
        <v>1757</v>
      </c>
      <c r="C74" s="181">
        <f>基金残高に係る経年分析!G57</f>
        <v>2065</v>
      </c>
      <c r="D74" s="181">
        <f>基金残高に係る経年分析!H57</f>
        <v>1893</v>
      </c>
    </row>
  </sheetData>
  <sheetProtection algorithmName="SHA-512" hashValue="F1lChTNIusja+wf6YCaH9KZ+gbtKWRIihQAefwbyguSLERmJ2zqH8XUbRnGIFHnEeqhsrywStCuF1kmZhArqdQ==" saltValue="VJEIUgAd2zdsEBWmvOoDZ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97" t="s">
        <v>213</v>
      </c>
      <c r="DI1" s="798"/>
      <c r="DJ1" s="798"/>
      <c r="DK1" s="798"/>
      <c r="DL1" s="798"/>
      <c r="DM1" s="798"/>
      <c r="DN1" s="799"/>
      <c r="DO1" s="222"/>
      <c r="DP1" s="797" t="s">
        <v>214</v>
      </c>
      <c r="DQ1" s="798"/>
      <c r="DR1" s="798"/>
      <c r="DS1" s="798"/>
      <c r="DT1" s="798"/>
      <c r="DU1" s="798"/>
      <c r="DV1" s="798"/>
      <c r="DW1" s="798"/>
      <c r="DX1" s="798"/>
      <c r="DY1" s="798"/>
      <c r="DZ1" s="798"/>
      <c r="EA1" s="798"/>
      <c r="EB1" s="798"/>
      <c r="EC1" s="799"/>
      <c r="ED1" s="220"/>
      <c r="EE1" s="220"/>
      <c r="EF1" s="220"/>
      <c r="EG1" s="220"/>
      <c r="EH1" s="220"/>
      <c r="EI1" s="220"/>
      <c r="EJ1" s="220"/>
      <c r="EK1" s="220"/>
      <c r="EL1" s="220"/>
      <c r="EM1" s="220"/>
    </row>
    <row r="2" spans="2:143" ht="22.5" customHeight="1" x14ac:dyDescent="0.15">
      <c r="B2" s="223" t="s">
        <v>215</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6" customFormat="1" ht="11.25" customHeight="1" x14ac:dyDescent="0.15">
      <c r="B5" s="744" t="s">
        <v>226</v>
      </c>
      <c r="C5" s="745"/>
      <c r="D5" s="745"/>
      <c r="E5" s="745"/>
      <c r="F5" s="745"/>
      <c r="G5" s="745"/>
      <c r="H5" s="745"/>
      <c r="I5" s="745"/>
      <c r="J5" s="745"/>
      <c r="K5" s="745"/>
      <c r="L5" s="745"/>
      <c r="M5" s="745"/>
      <c r="N5" s="745"/>
      <c r="O5" s="745"/>
      <c r="P5" s="745"/>
      <c r="Q5" s="746"/>
      <c r="R5" s="733">
        <v>12310929</v>
      </c>
      <c r="S5" s="734"/>
      <c r="T5" s="734"/>
      <c r="U5" s="734"/>
      <c r="V5" s="734"/>
      <c r="W5" s="734"/>
      <c r="X5" s="734"/>
      <c r="Y5" s="777"/>
      <c r="Z5" s="795">
        <v>39.299999999999997</v>
      </c>
      <c r="AA5" s="795"/>
      <c r="AB5" s="795"/>
      <c r="AC5" s="795"/>
      <c r="AD5" s="796">
        <v>11506478</v>
      </c>
      <c r="AE5" s="796"/>
      <c r="AF5" s="796"/>
      <c r="AG5" s="796"/>
      <c r="AH5" s="796"/>
      <c r="AI5" s="796"/>
      <c r="AJ5" s="796"/>
      <c r="AK5" s="796"/>
      <c r="AL5" s="778">
        <v>75.400000000000006</v>
      </c>
      <c r="AM5" s="749"/>
      <c r="AN5" s="749"/>
      <c r="AO5" s="779"/>
      <c r="AP5" s="744" t="s">
        <v>227</v>
      </c>
      <c r="AQ5" s="745"/>
      <c r="AR5" s="745"/>
      <c r="AS5" s="745"/>
      <c r="AT5" s="745"/>
      <c r="AU5" s="745"/>
      <c r="AV5" s="745"/>
      <c r="AW5" s="745"/>
      <c r="AX5" s="745"/>
      <c r="AY5" s="745"/>
      <c r="AZ5" s="745"/>
      <c r="BA5" s="745"/>
      <c r="BB5" s="745"/>
      <c r="BC5" s="745"/>
      <c r="BD5" s="745"/>
      <c r="BE5" s="745"/>
      <c r="BF5" s="746"/>
      <c r="BG5" s="678">
        <v>11506478</v>
      </c>
      <c r="BH5" s="679"/>
      <c r="BI5" s="679"/>
      <c r="BJ5" s="679"/>
      <c r="BK5" s="679"/>
      <c r="BL5" s="679"/>
      <c r="BM5" s="679"/>
      <c r="BN5" s="680"/>
      <c r="BO5" s="715">
        <v>93.5</v>
      </c>
      <c r="BP5" s="715"/>
      <c r="BQ5" s="715"/>
      <c r="BR5" s="715"/>
      <c r="BS5" s="716" t="s">
        <v>129</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252814</v>
      </c>
      <c r="S6" s="679"/>
      <c r="T6" s="679"/>
      <c r="U6" s="679"/>
      <c r="V6" s="679"/>
      <c r="W6" s="679"/>
      <c r="X6" s="679"/>
      <c r="Y6" s="680"/>
      <c r="Z6" s="715">
        <v>0.8</v>
      </c>
      <c r="AA6" s="715"/>
      <c r="AB6" s="715"/>
      <c r="AC6" s="715"/>
      <c r="AD6" s="716">
        <v>252814</v>
      </c>
      <c r="AE6" s="716"/>
      <c r="AF6" s="716"/>
      <c r="AG6" s="716"/>
      <c r="AH6" s="716"/>
      <c r="AI6" s="716"/>
      <c r="AJ6" s="716"/>
      <c r="AK6" s="716"/>
      <c r="AL6" s="681">
        <v>1.7</v>
      </c>
      <c r="AM6" s="682"/>
      <c r="AN6" s="682"/>
      <c r="AO6" s="717"/>
      <c r="AP6" s="675" t="s">
        <v>232</v>
      </c>
      <c r="AQ6" s="676"/>
      <c r="AR6" s="676"/>
      <c r="AS6" s="676"/>
      <c r="AT6" s="676"/>
      <c r="AU6" s="676"/>
      <c r="AV6" s="676"/>
      <c r="AW6" s="676"/>
      <c r="AX6" s="676"/>
      <c r="AY6" s="676"/>
      <c r="AZ6" s="676"/>
      <c r="BA6" s="676"/>
      <c r="BB6" s="676"/>
      <c r="BC6" s="676"/>
      <c r="BD6" s="676"/>
      <c r="BE6" s="676"/>
      <c r="BF6" s="677"/>
      <c r="BG6" s="678">
        <v>11506478</v>
      </c>
      <c r="BH6" s="679"/>
      <c r="BI6" s="679"/>
      <c r="BJ6" s="679"/>
      <c r="BK6" s="679"/>
      <c r="BL6" s="679"/>
      <c r="BM6" s="679"/>
      <c r="BN6" s="680"/>
      <c r="BO6" s="715">
        <v>93.5</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232862</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232862</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9744</v>
      </c>
      <c r="S7" s="679"/>
      <c r="T7" s="679"/>
      <c r="U7" s="679"/>
      <c r="V7" s="679"/>
      <c r="W7" s="679"/>
      <c r="X7" s="679"/>
      <c r="Y7" s="680"/>
      <c r="Z7" s="715">
        <v>0</v>
      </c>
      <c r="AA7" s="715"/>
      <c r="AB7" s="715"/>
      <c r="AC7" s="715"/>
      <c r="AD7" s="716">
        <v>9744</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5829741</v>
      </c>
      <c r="BH7" s="679"/>
      <c r="BI7" s="679"/>
      <c r="BJ7" s="679"/>
      <c r="BK7" s="679"/>
      <c r="BL7" s="679"/>
      <c r="BM7" s="679"/>
      <c r="BN7" s="680"/>
      <c r="BO7" s="715">
        <v>47.4</v>
      </c>
      <c r="BP7" s="715"/>
      <c r="BQ7" s="715"/>
      <c r="BR7" s="715"/>
      <c r="BS7" s="716" t="s">
        <v>233</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3466979</v>
      </c>
      <c r="CS7" s="679"/>
      <c r="CT7" s="679"/>
      <c r="CU7" s="679"/>
      <c r="CV7" s="679"/>
      <c r="CW7" s="679"/>
      <c r="CX7" s="679"/>
      <c r="CY7" s="680"/>
      <c r="CZ7" s="715">
        <v>11.6</v>
      </c>
      <c r="DA7" s="715"/>
      <c r="DB7" s="715"/>
      <c r="DC7" s="715"/>
      <c r="DD7" s="684">
        <v>237661</v>
      </c>
      <c r="DE7" s="679"/>
      <c r="DF7" s="679"/>
      <c r="DG7" s="679"/>
      <c r="DH7" s="679"/>
      <c r="DI7" s="679"/>
      <c r="DJ7" s="679"/>
      <c r="DK7" s="679"/>
      <c r="DL7" s="679"/>
      <c r="DM7" s="679"/>
      <c r="DN7" s="679"/>
      <c r="DO7" s="679"/>
      <c r="DP7" s="680"/>
      <c r="DQ7" s="684">
        <v>2839849</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54162</v>
      </c>
      <c r="S8" s="679"/>
      <c r="T8" s="679"/>
      <c r="U8" s="679"/>
      <c r="V8" s="679"/>
      <c r="W8" s="679"/>
      <c r="X8" s="679"/>
      <c r="Y8" s="680"/>
      <c r="Z8" s="715">
        <v>0.2</v>
      </c>
      <c r="AA8" s="715"/>
      <c r="AB8" s="715"/>
      <c r="AC8" s="715"/>
      <c r="AD8" s="716">
        <v>54162</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152644</v>
      </c>
      <c r="BH8" s="679"/>
      <c r="BI8" s="679"/>
      <c r="BJ8" s="679"/>
      <c r="BK8" s="679"/>
      <c r="BL8" s="679"/>
      <c r="BM8" s="679"/>
      <c r="BN8" s="680"/>
      <c r="BO8" s="715">
        <v>1.2</v>
      </c>
      <c r="BP8" s="715"/>
      <c r="BQ8" s="715"/>
      <c r="BR8" s="715"/>
      <c r="BS8" s="684" t="s">
        <v>233</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9745125</v>
      </c>
      <c r="CS8" s="679"/>
      <c r="CT8" s="679"/>
      <c r="CU8" s="679"/>
      <c r="CV8" s="679"/>
      <c r="CW8" s="679"/>
      <c r="CX8" s="679"/>
      <c r="CY8" s="680"/>
      <c r="CZ8" s="715">
        <v>32.700000000000003</v>
      </c>
      <c r="DA8" s="715"/>
      <c r="DB8" s="715"/>
      <c r="DC8" s="715"/>
      <c r="DD8" s="684">
        <v>160992</v>
      </c>
      <c r="DE8" s="679"/>
      <c r="DF8" s="679"/>
      <c r="DG8" s="679"/>
      <c r="DH8" s="679"/>
      <c r="DI8" s="679"/>
      <c r="DJ8" s="679"/>
      <c r="DK8" s="679"/>
      <c r="DL8" s="679"/>
      <c r="DM8" s="679"/>
      <c r="DN8" s="679"/>
      <c r="DO8" s="679"/>
      <c r="DP8" s="680"/>
      <c r="DQ8" s="684">
        <v>4474012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32853</v>
      </c>
      <c r="S9" s="679"/>
      <c r="T9" s="679"/>
      <c r="U9" s="679"/>
      <c r="V9" s="679"/>
      <c r="W9" s="679"/>
      <c r="X9" s="679"/>
      <c r="Y9" s="680"/>
      <c r="Z9" s="715">
        <v>0.1</v>
      </c>
      <c r="AA9" s="715"/>
      <c r="AB9" s="715"/>
      <c r="AC9" s="715"/>
      <c r="AD9" s="716">
        <v>32853</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5144240</v>
      </c>
      <c r="BH9" s="679"/>
      <c r="BI9" s="679"/>
      <c r="BJ9" s="679"/>
      <c r="BK9" s="679"/>
      <c r="BL9" s="679"/>
      <c r="BM9" s="679"/>
      <c r="BN9" s="680"/>
      <c r="BO9" s="715">
        <v>41.8</v>
      </c>
      <c r="BP9" s="715"/>
      <c r="BQ9" s="715"/>
      <c r="BR9" s="715"/>
      <c r="BS9" s="684" t="s">
        <v>129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2863576</v>
      </c>
      <c r="CS9" s="679"/>
      <c r="CT9" s="679"/>
      <c r="CU9" s="679"/>
      <c r="CV9" s="679"/>
      <c r="CW9" s="679"/>
      <c r="CX9" s="679"/>
      <c r="CY9" s="680"/>
      <c r="CZ9" s="715">
        <v>9.6</v>
      </c>
      <c r="DA9" s="715"/>
      <c r="DB9" s="715"/>
      <c r="DC9" s="715"/>
      <c r="DD9" s="684">
        <v>819731</v>
      </c>
      <c r="DE9" s="679"/>
      <c r="DF9" s="679"/>
      <c r="DG9" s="679"/>
      <c r="DH9" s="679"/>
      <c r="DI9" s="679"/>
      <c r="DJ9" s="679"/>
      <c r="DK9" s="679"/>
      <c r="DL9" s="679"/>
      <c r="DM9" s="679"/>
      <c r="DN9" s="679"/>
      <c r="DO9" s="679"/>
      <c r="DP9" s="680"/>
      <c r="DQ9" s="684">
        <v>1767078</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129</v>
      </c>
      <c r="AE10" s="716"/>
      <c r="AF10" s="716"/>
      <c r="AG10" s="716"/>
      <c r="AH10" s="716"/>
      <c r="AI10" s="716"/>
      <c r="AJ10" s="716"/>
      <c r="AK10" s="716"/>
      <c r="AL10" s="681" t="s">
        <v>233</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210261</v>
      </c>
      <c r="BH10" s="679"/>
      <c r="BI10" s="679"/>
      <c r="BJ10" s="679"/>
      <c r="BK10" s="679"/>
      <c r="BL10" s="679"/>
      <c r="BM10" s="679"/>
      <c r="BN10" s="680"/>
      <c r="BO10" s="715">
        <v>1.7</v>
      </c>
      <c r="BP10" s="715"/>
      <c r="BQ10" s="715"/>
      <c r="BR10" s="715"/>
      <c r="BS10" s="684" t="s">
        <v>129</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6870</v>
      </c>
      <c r="CS10" s="679"/>
      <c r="CT10" s="679"/>
      <c r="CU10" s="679"/>
      <c r="CV10" s="679"/>
      <c r="CW10" s="679"/>
      <c r="CX10" s="679"/>
      <c r="CY10" s="680"/>
      <c r="CZ10" s="715">
        <v>0</v>
      </c>
      <c r="DA10" s="715"/>
      <c r="DB10" s="715"/>
      <c r="DC10" s="715"/>
      <c r="DD10" s="684" t="s">
        <v>233</v>
      </c>
      <c r="DE10" s="679"/>
      <c r="DF10" s="679"/>
      <c r="DG10" s="679"/>
      <c r="DH10" s="679"/>
      <c r="DI10" s="679"/>
      <c r="DJ10" s="679"/>
      <c r="DK10" s="679"/>
      <c r="DL10" s="679"/>
      <c r="DM10" s="679"/>
      <c r="DN10" s="679"/>
      <c r="DO10" s="679"/>
      <c r="DP10" s="680"/>
      <c r="DQ10" s="684">
        <v>6870</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1351356</v>
      </c>
      <c r="S11" s="679"/>
      <c r="T11" s="679"/>
      <c r="U11" s="679"/>
      <c r="V11" s="679"/>
      <c r="W11" s="679"/>
      <c r="X11" s="679"/>
      <c r="Y11" s="680"/>
      <c r="Z11" s="681">
        <v>4.3</v>
      </c>
      <c r="AA11" s="682"/>
      <c r="AB11" s="682"/>
      <c r="AC11" s="683"/>
      <c r="AD11" s="684">
        <v>1351356</v>
      </c>
      <c r="AE11" s="679"/>
      <c r="AF11" s="679"/>
      <c r="AG11" s="679"/>
      <c r="AH11" s="679"/>
      <c r="AI11" s="679"/>
      <c r="AJ11" s="679"/>
      <c r="AK11" s="680"/>
      <c r="AL11" s="681">
        <v>8.9</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322596</v>
      </c>
      <c r="BH11" s="679"/>
      <c r="BI11" s="679"/>
      <c r="BJ11" s="679"/>
      <c r="BK11" s="679"/>
      <c r="BL11" s="679"/>
      <c r="BM11" s="679"/>
      <c r="BN11" s="680"/>
      <c r="BO11" s="715">
        <v>2.6</v>
      </c>
      <c r="BP11" s="715"/>
      <c r="BQ11" s="715"/>
      <c r="BR11" s="715"/>
      <c r="BS11" s="684" t="s">
        <v>129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218259</v>
      </c>
      <c r="CS11" s="679"/>
      <c r="CT11" s="679"/>
      <c r="CU11" s="679"/>
      <c r="CV11" s="679"/>
      <c r="CW11" s="679"/>
      <c r="CX11" s="679"/>
      <c r="CY11" s="680"/>
      <c r="CZ11" s="715">
        <v>0.7</v>
      </c>
      <c r="DA11" s="715"/>
      <c r="DB11" s="715"/>
      <c r="DC11" s="715"/>
      <c r="DD11" s="684">
        <v>67325</v>
      </c>
      <c r="DE11" s="679"/>
      <c r="DF11" s="679"/>
      <c r="DG11" s="679"/>
      <c r="DH11" s="679"/>
      <c r="DI11" s="679"/>
      <c r="DJ11" s="679"/>
      <c r="DK11" s="679"/>
      <c r="DL11" s="679"/>
      <c r="DM11" s="679"/>
      <c r="DN11" s="679"/>
      <c r="DO11" s="679"/>
      <c r="DP11" s="680"/>
      <c r="DQ11" s="684">
        <v>153003</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v>14383</v>
      </c>
      <c r="S12" s="679"/>
      <c r="T12" s="679"/>
      <c r="U12" s="679"/>
      <c r="V12" s="679"/>
      <c r="W12" s="679"/>
      <c r="X12" s="679"/>
      <c r="Y12" s="680"/>
      <c r="Z12" s="715">
        <v>0</v>
      </c>
      <c r="AA12" s="715"/>
      <c r="AB12" s="715"/>
      <c r="AC12" s="715"/>
      <c r="AD12" s="716">
        <v>13078</v>
      </c>
      <c r="AE12" s="716"/>
      <c r="AF12" s="716"/>
      <c r="AG12" s="716"/>
      <c r="AH12" s="716"/>
      <c r="AI12" s="716"/>
      <c r="AJ12" s="716"/>
      <c r="AK12" s="716"/>
      <c r="AL12" s="681">
        <v>0.1</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5024353</v>
      </c>
      <c r="BH12" s="679"/>
      <c r="BI12" s="679"/>
      <c r="BJ12" s="679"/>
      <c r="BK12" s="679"/>
      <c r="BL12" s="679"/>
      <c r="BM12" s="679"/>
      <c r="BN12" s="680"/>
      <c r="BO12" s="715">
        <v>40.799999999999997</v>
      </c>
      <c r="BP12" s="715"/>
      <c r="BQ12" s="715"/>
      <c r="BR12" s="715"/>
      <c r="BS12" s="684" t="s">
        <v>233</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1054760</v>
      </c>
      <c r="CS12" s="679"/>
      <c r="CT12" s="679"/>
      <c r="CU12" s="679"/>
      <c r="CV12" s="679"/>
      <c r="CW12" s="679"/>
      <c r="CX12" s="679"/>
      <c r="CY12" s="680"/>
      <c r="CZ12" s="715">
        <v>3.5</v>
      </c>
      <c r="DA12" s="715"/>
      <c r="DB12" s="715"/>
      <c r="DC12" s="715"/>
      <c r="DD12" s="684">
        <v>2155</v>
      </c>
      <c r="DE12" s="679"/>
      <c r="DF12" s="679"/>
      <c r="DG12" s="679"/>
      <c r="DH12" s="679"/>
      <c r="DI12" s="679"/>
      <c r="DJ12" s="679"/>
      <c r="DK12" s="679"/>
      <c r="DL12" s="679"/>
      <c r="DM12" s="679"/>
      <c r="DN12" s="679"/>
      <c r="DO12" s="679"/>
      <c r="DP12" s="680"/>
      <c r="DQ12" s="684">
        <v>673349</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233</v>
      </c>
      <c r="AA13" s="715"/>
      <c r="AB13" s="715"/>
      <c r="AC13" s="715"/>
      <c r="AD13" s="716" t="s">
        <v>129</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5022565</v>
      </c>
      <c r="BH13" s="679"/>
      <c r="BI13" s="679"/>
      <c r="BJ13" s="679"/>
      <c r="BK13" s="679"/>
      <c r="BL13" s="679"/>
      <c r="BM13" s="679"/>
      <c r="BN13" s="680"/>
      <c r="BO13" s="715">
        <v>40.799999999999997</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2446941</v>
      </c>
      <c r="CS13" s="679"/>
      <c r="CT13" s="679"/>
      <c r="CU13" s="679"/>
      <c r="CV13" s="679"/>
      <c r="CW13" s="679"/>
      <c r="CX13" s="679"/>
      <c r="CY13" s="680"/>
      <c r="CZ13" s="715">
        <v>8.1999999999999993</v>
      </c>
      <c r="DA13" s="715"/>
      <c r="DB13" s="715"/>
      <c r="DC13" s="715"/>
      <c r="DD13" s="684">
        <v>939379</v>
      </c>
      <c r="DE13" s="679"/>
      <c r="DF13" s="679"/>
      <c r="DG13" s="679"/>
      <c r="DH13" s="679"/>
      <c r="DI13" s="679"/>
      <c r="DJ13" s="679"/>
      <c r="DK13" s="679"/>
      <c r="DL13" s="679"/>
      <c r="DM13" s="679"/>
      <c r="DN13" s="679"/>
      <c r="DO13" s="679"/>
      <c r="DP13" s="680"/>
      <c r="DQ13" s="684">
        <v>1738529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36347</v>
      </c>
      <c r="S14" s="679"/>
      <c r="T14" s="679"/>
      <c r="U14" s="679"/>
      <c r="V14" s="679"/>
      <c r="W14" s="679"/>
      <c r="X14" s="679"/>
      <c r="Y14" s="680"/>
      <c r="Z14" s="715">
        <v>0.1</v>
      </c>
      <c r="AA14" s="715"/>
      <c r="AB14" s="715"/>
      <c r="AC14" s="715"/>
      <c r="AD14" s="716">
        <v>36347</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172814</v>
      </c>
      <c r="BH14" s="679"/>
      <c r="BI14" s="679"/>
      <c r="BJ14" s="679"/>
      <c r="BK14" s="679"/>
      <c r="BL14" s="679"/>
      <c r="BM14" s="679"/>
      <c r="BN14" s="680"/>
      <c r="BO14" s="715">
        <v>1.4</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1040995</v>
      </c>
      <c r="CS14" s="679"/>
      <c r="CT14" s="679"/>
      <c r="CU14" s="679"/>
      <c r="CV14" s="679"/>
      <c r="CW14" s="679"/>
      <c r="CX14" s="679"/>
      <c r="CY14" s="680"/>
      <c r="CZ14" s="715">
        <v>3.5</v>
      </c>
      <c r="DA14" s="715"/>
      <c r="DB14" s="715"/>
      <c r="DC14" s="715"/>
      <c r="DD14" s="684">
        <v>14739</v>
      </c>
      <c r="DE14" s="679"/>
      <c r="DF14" s="679"/>
      <c r="DG14" s="679"/>
      <c r="DH14" s="679"/>
      <c r="DI14" s="679"/>
      <c r="DJ14" s="679"/>
      <c r="DK14" s="679"/>
      <c r="DL14" s="679"/>
      <c r="DM14" s="679"/>
      <c r="DN14" s="679"/>
      <c r="DO14" s="679"/>
      <c r="DP14" s="680"/>
      <c r="DQ14" s="684">
        <v>1024799</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479570</v>
      </c>
      <c r="BH15" s="679"/>
      <c r="BI15" s="679"/>
      <c r="BJ15" s="679"/>
      <c r="BK15" s="679"/>
      <c r="BL15" s="679"/>
      <c r="BM15" s="679"/>
      <c r="BN15" s="680"/>
      <c r="BO15" s="715">
        <v>3.9</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6396688</v>
      </c>
      <c r="CS15" s="679"/>
      <c r="CT15" s="679"/>
      <c r="CU15" s="679"/>
      <c r="CV15" s="679"/>
      <c r="CW15" s="679"/>
      <c r="CX15" s="679"/>
      <c r="CY15" s="680"/>
      <c r="CZ15" s="715">
        <v>21.5</v>
      </c>
      <c r="DA15" s="715"/>
      <c r="DB15" s="715"/>
      <c r="DC15" s="715"/>
      <c r="DD15" s="684">
        <v>3055018</v>
      </c>
      <c r="DE15" s="679"/>
      <c r="DF15" s="679"/>
      <c r="DG15" s="679"/>
      <c r="DH15" s="679"/>
      <c r="DI15" s="679"/>
      <c r="DJ15" s="679"/>
      <c r="DK15" s="679"/>
      <c r="DL15" s="679"/>
      <c r="DM15" s="679"/>
      <c r="DN15" s="679"/>
      <c r="DO15" s="679"/>
      <c r="DP15" s="680"/>
      <c r="DQ15" s="684">
        <v>2773351</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11169</v>
      </c>
      <c r="S16" s="679"/>
      <c r="T16" s="679"/>
      <c r="U16" s="679"/>
      <c r="V16" s="679"/>
      <c r="W16" s="679"/>
      <c r="X16" s="679"/>
      <c r="Y16" s="680"/>
      <c r="Z16" s="715">
        <v>0</v>
      </c>
      <c r="AA16" s="715"/>
      <c r="AB16" s="715"/>
      <c r="AC16" s="715"/>
      <c r="AD16" s="716">
        <v>11169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233</v>
      </c>
      <c r="BH16" s="679"/>
      <c r="BI16" s="679"/>
      <c r="BJ16" s="679"/>
      <c r="BK16" s="679"/>
      <c r="BL16" s="679"/>
      <c r="BM16" s="679"/>
      <c r="BN16" s="680"/>
      <c r="BO16" s="715" t="s">
        <v>129</v>
      </c>
      <c r="BP16" s="715"/>
      <c r="BQ16" s="715"/>
      <c r="BR16" s="715"/>
      <c r="BS16" s="684" t="s">
        <v>233</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7568</v>
      </c>
      <c r="CS16" s="679"/>
      <c r="CT16" s="679"/>
      <c r="CU16" s="679"/>
      <c r="CV16" s="679"/>
      <c r="CW16" s="679"/>
      <c r="CX16" s="679"/>
      <c r="CY16" s="680"/>
      <c r="CZ16" s="715">
        <v>0</v>
      </c>
      <c r="DA16" s="715"/>
      <c r="DB16" s="715"/>
      <c r="DC16" s="715"/>
      <c r="DD16" s="684" t="s">
        <v>233</v>
      </c>
      <c r="DE16" s="679"/>
      <c r="DF16" s="679"/>
      <c r="DG16" s="679"/>
      <c r="DH16" s="679"/>
      <c r="DI16" s="679"/>
      <c r="DJ16" s="679"/>
      <c r="DK16" s="679"/>
      <c r="DL16" s="679"/>
      <c r="DM16" s="679"/>
      <c r="DN16" s="679"/>
      <c r="DO16" s="679"/>
      <c r="DP16" s="680"/>
      <c r="DQ16" s="684" t="s">
        <v>233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203949</v>
      </c>
      <c r="S17" s="679"/>
      <c r="T17" s="679"/>
      <c r="U17" s="679"/>
      <c r="V17" s="679"/>
      <c r="W17" s="679"/>
      <c r="X17" s="679"/>
      <c r="Y17" s="680"/>
      <c r="Z17" s="715">
        <v>0.7</v>
      </c>
      <c r="AA17" s="715"/>
      <c r="AB17" s="715"/>
      <c r="AC17" s="715"/>
      <c r="AD17" s="716">
        <v>203949</v>
      </c>
      <c r="AE17" s="716"/>
      <c r="AF17" s="716"/>
      <c r="AG17" s="716"/>
      <c r="AH17" s="716"/>
      <c r="AI17" s="716"/>
      <c r="AJ17" s="716"/>
      <c r="AK17" s="716"/>
      <c r="AL17" s="681">
        <v>1.3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2333421</v>
      </c>
      <c r="CS17" s="679"/>
      <c r="CT17" s="679"/>
      <c r="CU17" s="679"/>
      <c r="CV17" s="679"/>
      <c r="CW17" s="679"/>
      <c r="CX17" s="679"/>
      <c r="CY17" s="680"/>
      <c r="CZ17" s="715">
        <v>7.8</v>
      </c>
      <c r="DA17" s="715"/>
      <c r="DB17" s="715"/>
      <c r="DC17" s="715"/>
      <c r="DD17" s="684" t="s">
        <v>233</v>
      </c>
      <c r="DE17" s="679"/>
      <c r="DF17" s="679"/>
      <c r="DG17" s="679"/>
      <c r="DH17" s="679"/>
      <c r="DI17" s="679"/>
      <c r="DJ17" s="679"/>
      <c r="DK17" s="679"/>
      <c r="DL17" s="679"/>
      <c r="DM17" s="679"/>
      <c r="DN17" s="679"/>
      <c r="DO17" s="679"/>
      <c r="DP17" s="680"/>
      <c r="DQ17" s="684">
        <v>2309279</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78592</v>
      </c>
      <c r="S18" s="679"/>
      <c r="T18" s="679"/>
      <c r="U18" s="679"/>
      <c r="V18" s="679"/>
      <c r="W18" s="679"/>
      <c r="X18" s="679"/>
      <c r="Y18" s="680"/>
      <c r="Z18" s="715">
        <v>0.3</v>
      </c>
      <c r="AA18" s="715"/>
      <c r="AB18" s="715"/>
      <c r="AC18" s="715"/>
      <c r="AD18" s="716">
        <v>78592</v>
      </c>
      <c r="AE18" s="716"/>
      <c r="AF18" s="716"/>
      <c r="AG18" s="716"/>
      <c r="AH18" s="716"/>
      <c r="AI18" s="716"/>
      <c r="AJ18" s="716"/>
      <c r="AK18" s="716"/>
      <c r="AL18" s="681">
        <v>0.5</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233</v>
      </c>
      <c r="BH18" s="679"/>
      <c r="BI18" s="679"/>
      <c r="BJ18" s="679"/>
      <c r="BK18" s="679"/>
      <c r="BL18" s="679"/>
      <c r="BM18" s="679"/>
      <c r="BN18" s="680"/>
      <c r="BO18" s="715" t="s">
        <v>233</v>
      </c>
      <c r="BP18" s="715"/>
      <c r="BQ18" s="715"/>
      <c r="BR18" s="715"/>
      <c r="BS18" s="684" t="s">
        <v>233</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233</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233</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5517</v>
      </c>
      <c r="S19" s="679"/>
      <c r="T19" s="679"/>
      <c r="U19" s="679"/>
      <c r="V19" s="679"/>
      <c r="W19" s="679"/>
      <c r="X19" s="679"/>
      <c r="Y19" s="680"/>
      <c r="Z19" s="715">
        <v>0</v>
      </c>
      <c r="AA19" s="715"/>
      <c r="AB19" s="715"/>
      <c r="AC19" s="715"/>
      <c r="AD19" s="716">
        <v>5517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804451</v>
      </c>
      <c r="BH19" s="679"/>
      <c r="BI19" s="679"/>
      <c r="BJ19" s="679"/>
      <c r="BK19" s="679"/>
      <c r="BL19" s="679"/>
      <c r="BM19" s="679"/>
      <c r="BN19" s="680"/>
      <c r="BO19" s="715">
        <v>6.5</v>
      </c>
      <c r="BP19" s="715"/>
      <c r="BQ19" s="715"/>
      <c r="BR19" s="715"/>
      <c r="BS19" s="684" t="s">
        <v>233</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233</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1047</v>
      </c>
      <c r="S20" s="679"/>
      <c r="T20" s="679"/>
      <c r="U20" s="679"/>
      <c r="V20" s="679"/>
      <c r="W20" s="679"/>
      <c r="X20" s="679"/>
      <c r="Y20" s="680"/>
      <c r="Z20" s="715">
        <v>0</v>
      </c>
      <c r="AA20" s="715"/>
      <c r="AB20" s="715"/>
      <c r="AC20" s="715"/>
      <c r="AD20" s="716">
        <v>1047</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804451</v>
      </c>
      <c r="BH20" s="679"/>
      <c r="BI20" s="679"/>
      <c r="BJ20" s="679"/>
      <c r="BK20" s="679"/>
      <c r="BL20" s="679"/>
      <c r="BM20" s="679"/>
      <c r="BN20" s="680"/>
      <c r="BO20" s="715">
        <v>6.5</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29814044</v>
      </c>
      <c r="CS20" s="679"/>
      <c r="CT20" s="679"/>
      <c r="CU20" s="679"/>
      <c r="CV20" s="679"/>
      <c r="CW20" s="679"/>
      <c r="CX20" s="679"/>
      <c r="CY20" s="680"/>
      <c r="CZ20" s="715">
        <v>100</v>
      </c>
      <c r="DA20" s="715"/>
      <c r="DB20" s="715"/>
      <c r="DC20" s="715"/>
      <c r="DD20" s="684">
        <v>5297000</v>
      </c>
      <c r="DE20" s="679"/>
      <c r="DF20" s="679"/>
      <c r="DG20" s="679"/>
      <c r="DH20" s="679"/>
      <c r="DI20" s="679"/>
      <c r="DJ20" s="679"/>
      <c r="DK20" s="679"/>
      <c r="DL20" s="679"/>
      <c r="DM20" s="679"/>
      <c r="DN20" s="679"/>
      <c r="DO20" s="679"/>
      <c r="DP20" s="680"/>
      <c r="DQ20" s="684">
        <v>17992981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118793</v>
      </c>
      <c r="S21" s="679"/>
      <c r="T21" s="679"/>
      <c r="U21" s="679"/>
      <c r="V21" s="679"/>
      <c r="W21" s="679"/>
      <c r="X21" s="679"/>
      <c r="Y21" s="680"/>
      <c r="Z21" s="715">
        <v>0.4</v>
      </c>
      <c r="AA21" s="715"/>
      <c r="AB21" s="715"/>
      <c r="AC21" s="715"/>
      <c r="AD21" s="716">
        <v>118793</v>
      </c>
      <c r="AE21" s="716"/>
      <c r="AF21" s="716"/>
      <c r="AG21" s="716"/>
      <c r="AH21" s="716"/>
      <c r="AI21" s="716"/>
      <c r="AJ21" s="716"/>
      <c r="AK21" s="716"/>
      <c r="AL21" s="681">
        <v>0.8</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129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1901276</v>
      </c>
      <c r="S22" s="679"/>
      <c r="T22" s="679"/>
      <c r="U22" s="679"/>
      <c r="V22" s="679"/>
      <c r="W22" s="679"/>
      <c r="X22" s="679"/>
      <c r="Y22" s="680"/>
      <c r="Z22" s="715">
        <v>6.1</v>
      </c>
      <c r="AA22" s="715"/>
      <c r="AB22" s="715"/>
      <c r="AC22" s="715"/>
      <c r="AD22" s="716">
        <v>1614356</v>
      </c>
      <c r="AE22" s="716"/>
      <c r="AF22" s="716"/>
      <c r="AG22" s="716"/>
      <c r="AH22" s="716"/>
      <c r="AI22" s="716"/>
      <c r="AJ22" s="716"/>
      <c r="AK22" s="716"/>
      <c r="AL22" s="681">
        <v>10.6</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1614356</v>
      </c>
      <c r="S23" s="679"/>
      <c r="T23" s="679"/>
      <c r="U23" s="679"/>
      <c r="V23" s="679"/>
      <c r="W23" s="679"/>
      <c r="X23" s="679"/>
      <c r="Y23" s="680"/>
      <c r="Z23" s="715">
        <v>5.2</v>
      </c>
      <c r="AA23" s="715"/>
      <c r="AB23" s="715"/>
      <c r="AC23" s="715"/>
      <c r="AD23" s="716">
        <v>1614356</v>
      </c>
      <c r="AE23" s="716"/>
      <c r="AF23" s="716"/>
      <c r="AG23" s="716"/>
      <c r="AH23" s="716"/>
      <c r="AI23" s="716"/>
      <c r="AJ23" s="716"/>
      <c r="AK23" s="716"/>
      <c r="AL23" s="681">
        <v>10.6</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v>804451</v>
      </c>
      <c r="BH23" s="679"/>
      <c r="BI23" s="679"/>
      <c r="BJ23" s="679"/>
      <c r="BK23" s="679"/>
      <c r="BL23" s="679"/>
      <c r="BM23" s="679"/>
      <c r="BN23" s="680"/>
      <c r="BO23" s="715">
        <v>6.5</v>
      </c>
      <c r="BP23" s="715"/>
      <c r="BQ23" s="715"/>
      <c r="BR23" s="715"/>
      <c r="BS23" s="684" t="s">
        <v>233</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281605</v>
      </c>
      <c r="S24" s="679"/>
      <c r="T24" s="679"/>
      <c r="U24" s="679"/>
      <c r="V24" s="679"/>
      <c r="W24" s="679"/>
      <c r="X24" s="679"/>
      <c r="Y24" s="680"/>
      <c r="Z24" s="715">
        <v>0.9</v>
      </c>
      <c r="AA24" s="715"/>
      <c r="AB24" s="715"/>
      <c r="AC24" s="715"/>
      <c r="AD24" s="716" t="s">
        <v>233</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233</v>
      </c>
      <c r="BH24" s="679"/>
      <c r="BI24" s="679"/>
      <c r="BJ24" s="679"/>
      <c r="BK24" s="679"/>
      <c r="BL24" s="679"/>
      <c r="BM24" s="679"/>
      <c r="BN24" s="680"/>
      <c r="BO24" s="715" t="s">
        <v>233</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13106665</v>
      </c>
      <c r="CS24" s="734"/>
      <c r="CT24" s="734"/>
      <c r="CU24" s="734"/>
      <c r="CV24" s="734"/>
      <c r="CW24" s="734"/>
      <c r="CX24" s="734"/>
      <c r="CY24" s="777"/>
      <c r="CZ24" s="778">
        <v>44</v>
      </c>
      <c r="DA24" s="749"/>
      <c r="DB24" s="749"/>
      <c r="DC24" s="781"/>
      <c r="DD24" s="776">
        <v>7865036</v>
      </c>
      <c r="DE24" s="734"/>
      <c r="DF24" s="734"/>
      <c r="DG24" s="734"/>
      <c r="DH24" s="734"/>
      <c r="DI24" s="734"/>
      <c r="DJ24" s="734"/>
      <c r="DK24" s="777"/>
      <c r="DL24" s="776">
        <v>7492691</v>
      </c>
      <c r="DM24" s="734"/>
      <c r="DN24" s="734"/>
      <c r="DO24" s="734"/>
      <c r="DP24" s="734"/>
      <c r="DQ24" s="734"/>
      <c r="DR24" s="734"/>
      <c r="DS24" s="734"/>
      <c r="DT24" s="734"/>
      <c r="DU24" s="734"/>
      <c r="DV24" s="777"/>
      <c r="DW24" s="778">
        <v>46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5315</v>
      </c>
      <c r="S25" s="679"/>
      <c r="T25" s="679"/>
      <c r="U25" s="679"/>
      <c r="V25" s="679"/>
      <c r="W25" s="679"/>
      <c r="X25" s="679"/>
      <c r="Y25" s="680"/>
      <c r="Z25" s="715">
        <v>0</v>
      </c>
      <c r="AA25" s="715"/>
      <c r="AB25" s="715"/>
      <c r="AC25" s="715"/>
      <c r="AD25" s="716" t="s">
        <v>233</v>
      </c>
      <c r="AE25" s="716"/>
      <c r="AF25" s="716"/>
      <c r="AG25" s="716"/>
      <c r="AH25" s="716"/>
      <c r="AI25" s="716"/>
      <c r="AJ25" s="716"/>
      <c r="AK25" s="716"/>
      <c r="AL25" s="681" t="s">
        <v>233</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233</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4160003</v>
      </c>
      <c r="CS25" s="697"/>
      <c r="CT25" s="697"/>
      <c r="CU25" s="697"/>
      <c r="CV25" s="697"/>
      <c r="CW25" s="697"/>
      <c r="CX25" s="697"/>
      <c r="CY25" s="698"/>
      <c r="CZ25" s="681">
        <v>14</v>
      </c>
      <c r="DA25" s="699"/>
      <c r="DB25" s="699"/>
      <c r="DC25" s="700"/>
      <c r="DD25" s="684">
        <v>3752764</v>
      </c>
      <c r="DE25" s="697"/>
      <c r="DF25" s="697"/>
      <c r="DG25" s="697"/>
      <c r="DH25" s="697"/>
      <c r="DI25" s="697"/>
      <c r="DJ25" s="697"/>
      <c r="DK25" s="698"/>
      <c r="DL25" s="684">
        <v>3669860</v>
      </c>
      <c r="DM25" s="697"/>
      <c r="DN25" s="697"/>
      <c r="DO25" s="697"/>
      <c r="DP25" s="697"/>
      <c r="DQ25" s="697"/>
      <c r="DR25" s="697"/>
      <c r="DS25" s="697"/>
      <c r="DT25" s="697"/>
      <c r="DU25" s="697"/>
      <c r="DV25" s="698"/>
      <c r="DW25" s="681">
        <v>22.5</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16178982</v>
      </c>
      <c r="S26" s="679"/>
      <c r="T26" s="679"/>
      <c r="U26" s="679"/>
      <c r="V26" s="679"/>
      <c r="W26" s="679"/>
      <c r="X26" s="679"/>
      <c r="Y26" s="680"/>
      <c r="Z26" s="715">
        <v>51.6</v>
      </c>
      <c r="AA26" s="715"/>
      <c r="AB26" s="715"/>
      <c r="AC26" s="715"/>
      <c r="AD26" s="716">
        <v>15086306</v>
      </c>
      <c r="AE26" s="716"/>
      <c r="AF26" s="716"/>
      <c r="AG26" s="716"/>
      <c r="AH26" s="716"/>
      <c r="AI26" s="716"/>
      <c r="AJ26" s="716"/>
      <c r="AK26" s="716"/>
      <c r="AL26" s="681">
        <v>98.9</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2176173</v>
      </c>
      <c r="CS26" s="679"/>
      <c r="CT26" s="679"/>
      <c r="CU26" s="679"/>
      <c r="CV26" s="679"/>
      <c r="CW26" s="679"/>
      <c r="CX26" s="679"/>
      <c r="CY26" s="680"/>
      <c r="CZ26" s="681">
        <v>7.3</v>
      </c>
      <c r="DA26" s="699"/>
      <c r="DB26" s="699"/>
      <c r="DC26" s="700"/>
      <c r="DD26" s="684">
        <v>2004433</v>
      </c>
      <c r="DE26" s="679"/>
      <c r="DF26" s="679"/>
      <c r="DG26" s="679"/>
      <c r="DH26" s="679"/>
      <c r="DI26" s="679"/>
      <c r="DJ26" s="679"/>
      <c r="DK26" s="680"/>
      <c r="DL26" s="684" t="s">
        <v>233</v>
      </c>
      <c r="DM26" s="679"/>
      <c r="DN26" s="679"/>
      <c r="DO26" s="679"/>
      <c r="DP26" s="679"/>
      <c r="DQ26" s="679"/>
      <c r="DR26" s="679"/>
      <c r="DS26" s="679"/>
      <c r="DT26" s="679"/>
      <c r="DU26" s="679"/>
      <c r="DV26" s="680"/>
      <c r="DW26" s="681" t="s">
        <v>233</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13075</v>
      </c>
      <c r="S27" s="679"/>
      <c r="T27" s="679"/>
      <c r="U27" s="679"/>
      <c r="V27" s="679"/>
      <c r="W27" s="679"/>
      <c r="X27" s="679"/>
      <c r="Y27" s="680"/>
      <c r="Z27" s="715">
        <v>0</v>
      </c>
      <c r="AA27" s="715"/>
      <c r="AB27" s="715"/>
      <c r="AC27" s="715"/>
      <c r="AD27" s="716">
        <v>13075</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12310929</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6613241</v>
      </c>
      <c r="CS27" s="697"/>
      <c r="CT27" s="697"/>
      <c r="CU27" s="697"/>
      <c r="CV27" s="697"/>
      <c r="CW27" s="697"/>
      <c r="CX27" s="697"/>
      <c r="CY27" s="698"/>
      <c r="CZ27" s="681">
        <v>22.2</v>
      </c>
      <c r="DA27" s="699"/>
      <c r="DB27" s="699"/>
      <c r="DC27" s="700"/>
      <c r="DD27" s="684">
        <v>1802993</v>
      </c>
      <c r="DE27" s="697"/>
      <c r="DF27" s="697"/>
      <c r="DG27" s="697"/>
      <c r="DH27" s="697"/>
      <c r="DI27" s="697"/>
      <c r="DJ27" s="697"/>
      <c r="DK27" s="698"/>
      <c r="DL27" s="684">
        <v>1791912</v>
      </c>
      <c r="DM27" s="697"/>
      <c r="DN27" s="697"/>
      <c r="DO27" s="697"/>
      <c r="DP27" s="697"/>
      <c r="DQ27" s="697"/>
      <c r="DR27" s="697"/>
      <c r="DS27" s="697"/>
      <c r="DT27" s="697"/>
      <c r="DU27" s="697"/>
      <c r="DV27" s="698"/>
      <c r="DW27" s="681">
        <v>11</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266618</v>
      </c>
      <c r="S28" s="679"/>
      <c r="T28" s="679"/>
      <c r="U28" s="679"/>
      <c r="V28" s="679"/>
      <c r="W28" s="679"/>
      <c r="X28" s="679"/>
      <c r="Y28" s="680"/>
      <c r="Z28" s="715">
        <v>0.9</v>
      </c>
      <c r="AA28" s="715"/>
      <c r="AB28" s="715"/>
      <c r="AC28" s="715"/>
      <c r="AD28" s="716" t="s">
        <v>129</v>
      </c>
      <c r="AE28" s="716"/>
      <c r="AF28" s="716"/>
      <c r="AG28" s="716"/>
      <c r="AH28" s="716"/>
      <c r="AI28" s="716"/>
      <c r="AJ28" s="716"/>
      <c r="AK28" s="716"/>
      <c r="AL28" s="681" t="s">
        <v>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2333421</v>
      </c>
      <c r="CS28" s="679"/>
      <c r="CT28" s="679"/>
      <c r="CU28" s="679"/>
      <c r="CV28" s="679"/>
      <c r="CW28" s="679"/>
      <c r="CX28" s="679"/>
      <c r="CY28" s="680"/>
      <c r="CZ28" s="681">
        <v>7.8</v>
      </c>
      <c r="DA28" s="699"/>
      <c r="DB28" s="699"/>
      <c r="DC28" s="700"/>
      <c r="DD28" s="684">
        <v>2309279</v>
      </c>
      <c r="DE28" s="679"/>
      <c r="DF28" s="679"/>
      <c r="DG28" s="679"/>
      <c r="DH28" s="679"/>
      <c r="DI28" s="679"/>
      <c r="DJ28" s="679"/>
      <c r="DK28" s="680"/>
      <c r="DL28" s="684">
        <v>2030919</v>
      </c>
      <c r="DM28" s="679"/>
      <c r="DN28" s="679"/>
      <c r="DO28" s="679"/>
      <c r="DP28" s="679"/>
      <c r="DQ28" s="679"/>
      <c r="DR28" s="679"/>
      <c r="DS28" s="679"/>
      <c r="DT28" s="679"/>
      <c r="DU28" s="679"/>
      <c r="DV28" s="680"/>
      <c r="DW28" s="681">
        <v>12.5</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271199</v>
      </c>
      <c r="S29" s="679"/>
      <c r="T29" s="679"/>
      <c r="U29" s="679"/>
      <c r="V29" s="679"/>
      <c r="W29" s="679"/>
      <c r="X29" s="679"/>
      <c r="Y29" s="680"/>
      <c r="Z29" s="715">
        <v>0.9</v>
      </c>
      <c r="AA29" s="715"/>
      <c r="AB29" s="715"/>
      <c r="AC29" s="715"/>
      <c r="AD29" s="716">
        <v>68129</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2333421</v>
      </c>
      <c r="CS29" s="697"/>
      <c r="CT29" s="697"/>
      <c r="CU29" s="697"/>
      <c r="CV29" s="697"/>
      <c r="CW29" s="697"/>
      <c r="CX29" s="697"/>
      <c r="CY29" s="698"/>
      <c r="CZ29" s="681">
        <v>7.8</v>
      </c>
      <c r="DA29" s="699"/>
      <c r="DB29" s="699"/>
      <c r="DC29" s="700"/>
      <c r="DD29" s="684">
        <v>2309279</v>
      </c>
      <c r="DE29" s="697"/>
      <c r="DF29" s="697"/>
      <c r="DG29" s="697"/>
      <c r="DH29" s="697"/>
      <c r="DI29" s="697"/>
      <c r="DJ29" s="697"/>
      <c r="DK29" s="698"/>
      <c r="DL29" s="684">
        <v>2030919</v>
      </c>
      <c r="DM29" s="697"/>
      <c r="DN29" s="697"/>
      <c r="DO29" s="697"/>
      <c r="DP29" s="697"/>
      <c r="DQ29" s="697"/>
      <c r="DR29" s="697"/>
      <c r="DS29" s="697"/>
      <c r="DT29" s="697"/>
      <c r="DU29" s="697"/>
      <c r="DV29" s="698"/>
      <c r="DW29" s="681">
        <v>12.5</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186409</v>
      </c>
      <c r="S30" s="679"/>
      <c r="T30" s="679"/>
      <c r="U30" s="679"/>
      <c r="V30" s="679"/>
      <c r="W30" s="679"/>
      <c r="X30" s="679"/>
      <c r="Y30" s="680"/>
      <c r="Z30" s="715">
        <v>0.6</v>
      </c>
      <c r="AA30" s="715"/>
      <c r="AB30" s="715"/>
      <c r="AC30" s="715"/>
      <c r="AD30" s="716" t="s">
        <v>233</v>
      </c>
      <c r="AE30" s="716"/>
      <c r="AF30" s="716"/>
      <c r="AG30" s="716"/>
      <c r="AH30" s="716"/>
      <c r="AI30" s="716"/>
      <c r="AJ30" s="716"/>
      <c r="AK30" s="716"/>
      <c r="AL30" s="681" t="s">
        <v>129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2088062</v>
      </c>
      <c r="CS30" s="679"/>
      <c r="CT30" s="679"/>
      <c r="CU30" s="679"/>
      <c r="CV30" s="679"/>
      <c r="CW30" s="679"/>
      <c r="CX30" s="679"/>
      <c r="CY30" s="680"/>
      <c r="CZ30" s="681">
        <v>7</v>
      </c>
      <c r="DA30" s="699"/>
      <c r="DB30" s="699"/>
      <c r="DC30" s="700"/>
      <c r="DD30" s="684">
        <v>2063920</v>
      </c>
      <c r="DE30" s="679"/>
      <c r="DF30" s="679"/>
      <c r="DG30" s="679"/>
      <c r="DH30" s="679"/>
      <c r="DI30" s="679"/>
      <c r="DJ30" s="679"/>
      <c r="DK30" s="680"/>
      <c r="DL30" s="684">
        <v>1785560</v>
      </c>
      <c r="DM30" s="679"/>
      <c r="DN30" s="679"/>
      <c r="DO30" s="679"/>
      <c r="DP30" s="679"/>
      <c r="DQ30" s="679"/>
      <c r="DR30" s="679"/>
      <c r="DS30" s="679"/>
      <c r="DT30" s="679"/>
      <c r="DU30" s="679"/>
      <c r="DV30" s="680"/>
      <c r="DW30" s="681">
        <v>11</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5233428</v>
      </c>
      <c r="S31" s="679"/>
      <c r="T31" s="679"/>
      <c r="U31" s="679"/>
      <c r="V31" s="679"/>
      <c r="W31" s="679"/>
      <c r="X31" s="679"/>
      <c r="Y31" s="680"/>
      <c r="Z31" s="715">
        <v>16.7</v>
      </c>
      <c r="AA31" s="715"/>
      <c r="AB31" s="715"/>
      <c r="AC31" s="715"/>
      <c r="AD31" s="716" t="s">
        <v>129</v>
      </c>
      <c r="AE31" s="716"/>
      <c r="AF31" s="716"/>
      <c r="AG31" s="716"/>
      <c r="AH31" s="716"/>
      <c r="AI31" s="716"/>
      <c r="AJ31" s="716"/>
      <c r="AK31" s="716"/>
      <c r="AL31" s="681" t="s">
        <v>129</v>
      </c>
      <c r="AM31" s="682"/>
      <c r="AN31" s="682"/>
      <c r="AO31" s="717"/>
      <c r="AP31" s="754" t="s">
        <v>311</v>
      </c>
      <c r="AQ31" s="755"/>
      <c r="AR31" s="755"/>
      <c r="AS31" s="755"/>
      <c r="AT31" s="760" t="s">
        <v>312</v>
      </c>
      <c r="AU31" s="227"/>
      <c r="AV31" s="227"/>
      <c r="AW31" s="227"/>
      <c r="AX31" s="744" t="s">
        <v>186</v>
      </c>
      <c r="AY31" s="745"/>
      <c r="AZ31" s="745"/>
      <c r="BA31" s="745"/>
      <c r="BB31" s="745"/>
      <c r="BC31" s="745"/>
      <c r="BD31" s="745"/>
      <c r="BE31" s="745"/>
      <c r="BF31" s="746"/>
      <c r="BG31" s="747">
        <v>98.8</v>
      </c>
      <c r="BH31" s="748"/>
      <c r="BI31" s="748"/>
      <c r="BJ31" s="748"/>
      <c r="BK31" s="748"/>
      <c r="BL31" s="748"/>
      <c r="BM31" s="749">
        <v>95.4</v>
      </c>
      <c r="BN31" s="748"/>
      <c r="BO31" s="748"/>
      <c r="BP31" s="748"/>
      <c r="BQ31" s="750"/>
      <c r="BR31" s="747">
        <v>98.7</v>
      </c>
      <c r="BS31" s="748"/>
      <c r="BT31" s="748"/>
      <c r="BU31" s="748"/>
      <c r="BV31" s="748"/>
      <c r="BW31" s="748"/>
      <c r="BX31" s="749">
        <v>95.1</v>
      </c>
      <c r="BY31" s="748"/>
      <c r="BZ31" s="748"/>
      <c r="CA31" s="748"/>
      <c r="CB31" s="750"/>
      <c r="CD31" s="765"/>
      <c r="CE31" s="766"/>
      <c r="CF31" s="711" t="s">
        <v>313</v>
      </c>
      <c r="CG31" s="712"/>
      <c r="CH31" s="712"/>
      <c r="CI31" s="712"/>
      <c r="CJ31" s="712"/>
      <c r="CK31" s="712"/>
      <c r="CL31" s="712"/>
      <c r="CM31" s="712"/>
      <c r="CN31" s="712"/>
      <c r="CO31" s="712"/>
      <c r="CP31" s="712"/>
      <c r="CQ31" s="713"/>
      <c r="CR31" s="678">
        <v>245359</v>
      </c>
      <c r="CS31" s="697"/>
      <c r="CT31" s="697"/>
      <c r="CU31" s="697"/>
      <c r="CV31" s="697"/>
      <c r="CW31" s="697"/>
      <c r="CX31" s="697"/>
      <c r="CY31" s="698"/>
      <c r="CZ31" s="681">
        <v>0.8</v>
      </c>
      <c r="DA31" s="699"/>
      <c r="DB31" s="699"/>
      <c r="DC31" s="700"/>
      <c r="DD31" s="684">
        <v>245359</v>
      </c>
      <c r="DE31" s="697"/>
      <c r="DF31" s="697"/>
      <c r="DG31" s="697"/>
      <c r="DH31" s="697"/>
      <c r="DI31" s="697"/>
      <c r="DJ31" s="697"/>
      <c r="DK31" s="698"/>
      <c r="DL31" s="684">
        <v>245359</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233</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129</v>
      </c>
      <c r="AM32" s="682"/>
      <c r="AN32" s="682"/>
      <c r="AO32" s="717"/>
      <c r="AP32" s="756"/>
      <c r="AQ32" s="757"/>
      <c r="AR32" s="757"/>
      <c r="AS32" s="757"/>
      <c r="AT32" s="761"/>
      <c r="AU32" s="226" t="s">
        <v>315</v>
      </c>
      <c r="AV32" s="226"/>
      <c r="AW32" s="226"/>
      <c r="AX32" s="675" t="s">
        <v>316</v>
      </c>
      <c r="AY32" s="676"/>
      <c r="AZ32" s="676"/>
      <c r="BA32" s="676"/>
      <c r="BB32" s="676"/>
      <c r="BC32" s="676"/>
      <c r="BD32" s="676"/>
      <c r="BE32" s="676"/>
      <c r="BF32" s="677"/>
      <c r="BG32" s="751">
        <v>98.6</v>
      </c>
      <c r="BH32" s="697"/>
      <c r="BI32" s="697"/>
      <c r="BJ32" s="697"/>
      <c r="BK32" s="697"/>
      <c r="BL32" s="697"/>
      <c r="BM32" s="682">
        <v>95.1</v>
      </c>
      <c r="BN32" s="743"/>
      <c r="BO32" s="743"/>
      <c r="BP32" s="743"/>
      <c r="BQ32" s="721"/>
      <c r="BR32" s="751">
        <v>98.6</v>
      </c>
      <c r="BS32" s="697"/>
      <c r="BT32" s="697"/>
      <c r="BU32" s="697"/>
      <c r="BV32" s="697"/>
      <c r="BW32" s="697"/>
      <c r="BX32" s="682">
        <v>94.9</v>
      </c>
      <c r="BY32" s="743"/>
      <c r="BZ32" s="743"/>
      <c r="CA32" s="743"/>
      <c r="CB32" s="721"/>
      <c r="CD32" s="767"/>
      <c r="CE32" s="768"/>
      <c r="CF32" s="711" t="s">
        <v>317</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129</v>
      </c>
      <c r="DM32" s="679"/>
      <c r="DN32" s="679"/>
      <c r="DO32" s="679"/>
      <c r="DP32" s="679"/>
      <c r="DQ32" s="679"/>
      <c r="DR32" s="679"/>
      <c r="DS32" s="679"/>
      <c r="DT32" s="679"/>
      <c r="DU32" s="679"/>
      <c r="DV32" s="680"/>
      <c r="DW32" s="681" t="s">
        <v>233</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1862402</v>
      </c>
      <c r="S33" s="679"/>
      <c r="T33" s="679"/>
      <c r="U33" s="679"/>
      <c r="V33" s="679"/>
      <c r="W33" s="679"/>
      <c r="X33" s="679"/>
      <c r="Y33" s="680"/>
      <c r="Z33" s="715">
        <v>5.9</v>
      </c>
      <c r="AA33" s="715"/>
      <c r="AB33" s="715"/>
      <c r="AC33" s="715"/>
      <c r="AD33" s="716" t="s">
        <v>233</v>
      </c>
      <c r="AE33" s="716"/>
      <c r="AF33" s="716"/>
      <c r="AG33" s="716"/>
      <c r="AH33" s="716"/>
      <c r="AI33" s="716"/>
      <c r="AJ33" s="716"/>
      <c r="AK33" s="716"/>
      <c r="AL33" s="681" t="s">
        <v>129</v>
      </c>
      <c r="AM33" s="682"/>
      <c r="AN33" s="682"/>
      <c r="AO33" s="717"/>
      <c r="AP33" s="758"/>
      <c r="AQ33" s="759"/>
      <c r="AR33" s="759"/>
      <c r="AS33" s="759"/>
      <c r="AT33" s="762"/>
      <c r="AU33" s="228"/>
      <c r="AV33" s="228"/>
      <c r="AW33" s="228"/>
      <c r="AX33" s="659" t="s">
        <v>319</v>
      </c>
      <c r="AY33" s="660"/>
      <c r="AZ33" s="660"/>
      <c r="BA33" s="660"/>
      <c r="BB33" s="660"/>
      <c r="BC33" s="660"/>
      <c r="BD33" s="660"/>
      <c r="BE33" s="660"/>
      <c r="BF33" s="661"/>
      <c r="BG33" s="742">
        <v>98.9</v>
      </c>
      <c r="BH33" s="663"/>
      <c r="BI33" s="663"/>
      <c r="BJ33" s="663"/>
      <c r="BK33" s="663"/>
      <c r="BL33" s="663"/>
      <c r="BM33" s="706">
        <v>95.5</v>
      </c>
      <c r="BN33" s="663"/>
      <c r="BO33" s="663"/>
      <c r="BP33" s="663"/>
      <c r="BQ33" s="727"/>
      <c r="BR33" s="742">
        <v>98.8</v>
      </c>
      <c r="BS33" s="663"/>
      <c r="BT33" s="663"/>
      <c r="BU33" s="663"/>
      <c r="BV33" s="663"/>
      <c r="BW33" s="663"/>
      <c r="BX33" s="706">
        <v>95.2</v>
      </c>
      <c r="BY33" s="663"/>
      <c r="BZ33" s="663"/>
      <c r="CA33" s="663"/>
      <c r="CB33" s="727"/>
      <c r="CD33" s="711" t="s">
        <v>320</v>
      </c>
      <c r="CE33" s="712"/>
      <c r="CF33" s="712"/>
      <c r="CG33" s="712"/>
      <c r="CH33" s="712"/>
      <c r="CI33" s="712"/>
      <c r="CJ33" s="712"/>
      <c r="CK33" s="712"/>
      <c r="CL33" s="712"/>
      <c r="CM33" s="712"/>
      <c r="CN33" s="712"/>
      <c r="CO33" s="712"/>
      <c r="CP33" s="712"/>
      <c r="CQ33" s="713"/>
      <c r="CR33" s="678">
        <v>11402811</v>
      </c>
      <c r="CS33" s="697"/>
      <c r="CT33" s="697"/>
      <c r="CU33" s="697"/>
      <c r="CV33" s="697"/>
      <c r="CW33" s="697"/>
      <c r="CX33" s="697"/>
      <c r="CY33" s="698"/>
      <c r="CZ33" s="681">
        <v>38.200000000000003</v>
      </c>
      <c r="DA33" s="699"/>
      <c r="DB33" s="699"/>
      <c r="DC33" s="700"/>
      <c r="DD33" s="684">
        <v>9086204</v>
      </c>
      <c r="DE33" s="697"/>
      <c r="DF33" s="697"/>
      <c r="DG33" s="697"/>
      <c r="DH33" s="697"/>
      <c r="DI33" s="697"/>
      <c r="DJ33" s="697"/>
      <c r="DK33" s="698"/>
      <c r="DL33" s="684">
        <v>7365371</v>
      </c>
      <c r="DM33" s="697"/>
      <c r="DN33" s="697"/>
      <c r="DO33" s="697"/>
      <c r="DP33" s="697"/>
      <c r="DQ33" s="697"/>
      <c r="DR33" s="697"/>
      <c r="DS33" s="697"/>
      <c r="DT33" s="697"/>
      <c r="DU33" s="697"/>
      <c r="DV33" s="698"/>
      <c r="DW33" s="681">
        <v>45.2</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158411</v>
      </c>
      <c r="S34" s="679"/>
      <c r="T34" s="679"/>
      <c r="U34" s="679"/>
      <c r="V34" s="679"/>
      <c r="W34" s="679"/>
      <c r="X34" s="679"/>
      <c r="Y34" s="680"/>
      <c r="Z34" s="715">
        <v>0.5</v>
      </c>
      <c r="AA34" s="715"/>
      <c r="AB34" s="715"/>
      <c r="AC34" s="715"/>
      <c r="AD34" s="716">
        <v>89221</v>
      </c>
      <c r="AE34" s="716"/>
      <c r="AF34" s="716"/>
      <c r="AG34" s="716"/>
      <c r="AH34" s="716"/>
      <c r="AI34" s="716"/>
      <c r="AJ34" s="716"/>
      <c r="AK34" s="716"/>
      <c r="AL34" s="681">
        <v>0.6</v>
      </c>
      <c r="AM34" s="682"/>
      <c r="AN34" s="682"/>
      <c r="AO34" s="717"/>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711" t="s">
        <v>322</v>
      </c>
      <c r="CE34" s="712"/>
      <c r="CF34" s="712"/>
      <c r="CG34" s="712"/>
      <c r="CH34" s="712"/>
      <c r="CI34" s="712"/>
      <c r="CJ34" s="712"/>
      <c r="CK34" s="712"/>
      <c r="CL34" s="712"/>
      <c r="CM34" s="712"/>
      <c r="CN34" s="712"/>
      <c r="CO34" s="712"/>
      <c r="CP34" s="712"/>
      <c r="CQ34" s="713"/>
      <c r="CR34" s="678">
        <v>4975964</v>
      </c>
      <c r="CS34" s="679"/>
      <c r="CT34" s="679"/>
      <c r="CU34" s="679"/>
      <c r="CV34" s="679"/>
      <c r="CW34" s="679"/>
      <c r="CX34" s="679"/>
      <c r="CY34" s="680"/>
      <c r="CZ34" s="681">
        <v>16.7</v>
      </c>
      <c r="DA34" s="699"/>
      <c r="DB34" s="699"/>
      <c r="DC34" s="700"/>
      <c r="DD34" s="684">
        <v>3773303</v>
      </c>
      <c r="DE34" s="679"/>
      <c r="DF34" s="679"/>
      <c r="DG34" s="679"/>
      <c r="DH34" s="679"/>
      <c r="DI34" s="679"/>
      <c r="DJ34" s="679"/>
      <c r="DK34" s="680"/>
      <c r="DL34" s="684">
        <v>3432710</v>
      </c>
      <c r="DM34" s="679"/>
      <c r="DN34" s="679"/>
      <c r="DO34" s="679"/>
      <c r="DP34" s="679"/>
      <c r="DQ34" s="679"/>
      <c r="DR34" s="679"/>
      <c r="DS34" s="679"/>
      <c r="DT34" s="679"/>
      <c r="DU34" s="679"/>
      <c r="DV34" s="680"/>
      <c r="DW34" s="681">
        <v>21.1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55920</v>
      </c>
      <c r="S35" s="679"/>
      <c r="T35" s="679"/>
      <c r="U35" s="679"/>
      <c r="V35" s="679"/>
      <c r="W35" s="679"/>
      <c r="X35" s="679"/>
      <c r="Y35" s="680"/>
      <c r="Z35" s="715">
        <v>0.2</v>
      </c>
      <c r="AA35" s="715"/>
      <c r="AB35" s="715"/>
      <c r="AC35" s="715"/>
      <c r="AD35" s="716" t="s">
        <v>129</v>
      </c>
      <c r="AE35" s="716"/>
      <c r="AF35" s="716"/>
      <c r="AG35" s="716"/>
      <c r="AH35" s="716"/>
      <c r="AI35" s="716"/>
      <c r="AJ35" s="716"/>
      <c r="AK35" s="716"/>
      <c r="AL35" s="681" t="s">
        <v>129</v>
      </c>
      <c r="AM35" s="682"/>
      <c r="AN35" s="682"/>
      <c r="AO35" s="717"/>
      <c r="AP35" s="231"/>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247152</v>
      </c>
      <c r="CS35" s="697"/>
      <c r="CT35" s="697"/>
      <c r="CU35" s="697"/>
      <c r="CV35" s="697"/>
      <c r="CW35" s="697"/>
      <c r="CX35" s="697"/>
      <c r="CY35" s="698"/>
      <c r="CZ35" s="681">
        <v>0.8</v>
      </c>
      <c r="DA35" s="699"/>
      <c r="DB35" s="699"/>
      <c r="DC35" s="700"/>
      <c r="DD35" s="684">
        <v>191953</v>
      </c>
      <c r="DE35" s="697"/>
      <c r="DF35" s="697"/>
      <c r="DG35" s="697"/>
      <c r="DH35" s="697"/>
      <c r="DI35" s="697"/>
      <c r="DJ35" s="697"/>
      <c r="DK35" s="698"/>
      <c r="DL35" s="684">
        <v>190011</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1827638</v>
      </c>
      <c r="S36" s="679"/>
      <c r="T36" s="679"/>
      <c r="U36" s="679"/>
      <c r="V36" s="679"/>
      <c r="W36" s="679"/>
      <c r="X36" s="679"/>
      <c r="Y36" s="680"/>
      <c r="Z36" s="715">
        <v>5.8</v>
      </c>
      <c r="AA36" s="715"/>
      <c r="AB36" s="715"/>
      <c r="AC36" s="715"/>
      <c r="AD36" s="716" t="s">
        <v>233</v>
      </c>
      <c r="AE36" s="716"/>
      <c r="AF36" s="716"/>
      <c r="AG36" s="716"/>
      <c r="AH36" s="716"/>
      <c r="AI36" s="716"/>
      <c r="AJ36" s="716"/>
      <c r="AK36" s="716"/>
      <c r="AL36" s="681" t="s">
        <v>233</v>
      </c>
      <c r="AM36" s="682"/>
      <c r="AN36" s="682"/>
      <c r="AO36" s="717"/>
      <c r="AP36" s="231"/>
      <c r="AQ36" s="730" t="s">
        <v>328</v>
      </c>
      <c r="AR36" s="731"/>
      <c r="AS36" s="731"/>
      <c r="AT36" s="731"/>
      <c r="AU36" s="731"/>
      <c r="AV36" s="731"/>
      <c r="AW36" s="731"/>
      <c r="AX36" s="731"/>
      <c r="AY36" s="732"/>
      <c r="AZ36" s="733">
        <v>2564672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t="s">
        <v>233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2686719</v>
      </c>
      <c r="CS36" s="679"/>
      <c r="CT36" s="679"/>
      <c r="CU36" s="679"/>
      <c r="CV36" s="679"/>
      <c r="CW36" s="679"/>
      <c r="CX36" s="679"/>
      <c r="CY36" s="680"/>
      <c r="CZ36" s="681">
        <v>9</v>
      </c>
      <c r="DA36" s="699"/>
      <c r="DB36" s="699"/>
      <c r="DC36" s="700"/>
      <c r="DD36" s="684">
        <v>2082951</v>
      </c>
      <c r="DE36" s="679"/>
      <c r="DF36" s="679"/>
      <c r="DG36" s="679"/>
      <c r="DH36" s="679"/>
      <c r="DI36" s="679"/>
      <c r="DJ36" s="679"/>
      <c r="DK36" s="680"/>
      <c r="DL36" s="684">
        <v>1794802</v>
      </c>
      <c r="DM36" s="679"/>
      <c r="DN36" s="679"/>
      <c r="DO36" s="679"/>
      <c r="DP36" s="679"/>
      <c r="DQ36" s="679"/>
      <c r="DR36" s="679"/>
      <c r="DS36" s="679"/>
      <c r="DT36" s="679"/>
      <c r="DU36" s="679"/>
      <c r="DV36" s="680"/>
      <c r="DW36" s="681">
        <v>11</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978274</v>
      </c>
      <c r="S37" s="679"/>
      <c r="T37" s="679"/>
      <c r="U37" s="679"/>
      <c r="V37" s="679"/>
      <c r="W37" s="679"/>
      <c r="X37" s="679"/>
      <c r="Y37" s="680"/>
      <c r="Z37" s="715">
        <v>3.1</v>
      </c>
      <c r="AA37" s="715"/>
      <c r="AB37" s="715"/>
      <c r="AC37" s="715"/>
      <c r="AD37" s="716" t="s">
        <v>233</v>
      </c>
      <c r="AE37" s="716"/>
      <c r="AF37" s="716"/>
      <c r="AG37" s="716"/>
      <c r="AH37" s="716"/>
      <c r="AI37" s="716"/>
      <c r="AJ37" s="716"/>
      <c r="AK37" s="716"/>
      <c r="AL37" s="681" t="s">
        <v>129</v>
      </c>
      <c r="AM37" s="682"/>
      <c r="AN37" s="682"/>
      <c r="AO37" s="717"/>
      <c r="AQ37" s="718" t="s">
        <v>332</v>
      </c>
      <c r="AR37" s="719"/>
      <c r="AS37" s="719"/>
      <c r="AT37" s="719"/>
      <c r="AU37" s="719"/>
      <c r="AV37" s="719"/>
      <c r="AW37" s="719"/>
      <c r="AX37" s="719"/>
      <c r="AY37" s="720"/>
      <c r="AZ37" s="678">
        <v>530873</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-7241</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1009785</v>
      </c>
      <c r="CS37" s="697"/>
      <c r="CT37" s="697"/>
      <c r="CU37" s="697"/>
      <c r="CV37" s="697"/>
      <c r="CW37" s="697"/>
      <c r="CX37" s="697"/>
      <c r="CY37" s="698"/>
      <c r="CZ37" s="681">
        <v>3.4</v>
      </c>
      <c r="DA37" s="699"/>
      <c r="DB37" s="699"/>
      <c r="DC37" s="700"/>
      <c r="DD37" s="684">
        <v>1009785</v>
      </c>
      <c r="DE37" s="697"/>
      <c r="DF37" s="697"/>
      <c r="DG37" s="697"/>
      <c r="DH37" s="697"/>
      <c r="DI37" s="697"/>
      <c r="DJ37" s="697"/>
      <c r="DK37" s="698"/>
      <c r="DL37" s="684">
        <v>960156</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915253</v>
      </c>
      <c r="S38" s="679"/>
      <c r="T38" s="679"/>
      <c r="U38" s="679"/>
      <c r="V38" s="679"/>
      <c r="W38" s="679"/>
      <c r="X38" s="679"/>
      <c r="Y38" s="680"/>
      <c r="Z38" s="715">
        <v>2.9</v>
      </c>
      <c r="AA38" s="715"/>
      <c r="AB38" s="715"/>
      <c r="AC38" s="715"/>
      <c r="AD38" s="716">
        <v>1167</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944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11717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2563728</v>
      </c>
      <c r="CS38" s="679"/>
      <c r="CT38" s="679"/>
      <c r="CU38" s="679"/>
      <c r="CV38" s="679"/>
      <c r="CW38" s="679"/>
      <c r="CX38" s="679"/>
      <c r="CY38" s="680"/>
      <c r="CZ38" s="681">
        <v>8.6</v>
      </c>
      <c r="DA38" s="699"/>
      <c r="DB38" s="699"/>
      <c r="DC38" s="700"/>
      <c r="DD38" s="684">
        <v>2246373</v>
      </c>
      <c r="DE38" s="679"/>
      <c r="DF38" s="679"/>
      <c r="DG38" s="679"/>
      <c r="DH38" s="679"/>
      <c r="DI38" s="679"/>
      <c r="DJ38" s="679"/>
      <c r="DK38" s="680"/>
      <c r="DL38" s="684">
        <v>1947848</v>
      </c>
      <c r="DM38" s="679"/>
      <c r="DN38" s="679"/>
      <c r="DO38" s="679"/>
      <c r="DP38" s="679"/>
      <c r="DQ38" s="679"/>
      <c r="DR38" s="679"/>
      <c r="DS38" s="679"/>
      <c r="DT38" s="679"/>
      <c r="DU38" s="679"/>
      <c r="DV38" s="680"/>
      <c r="DW38" s="681">
        <v>12</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3393200</v>
      </c>
      <c r="S39" s="679"/>
      <c r="T39" s="679"/>
      <c r="U39" s="679"/>
      <c r="V39" s="679"/>
      <c r="W39" s="679"/>
      <c r="X39" s="679"/>
      <c r="Y39" s="680"/>
      <c r="Z39" s="715">
        <v>10.8</v>
      </c>
      <c r="AA39" s="715"/>
      <c r="AB39" s="715"/>
      <c r="AC39" s="715"/>
      <c r="AD39" s="716" t="s">
        <v>233</v>
      </c>
      <c r="AE39" s="716"/>
      <c r="AF39" s="716"/>
      <c r="AG39" s="716"/>
      <c r="AH39" s="716"/>
      <c r="AI39" s="716"/>
      <c r="AJ39" s="716"/>
      <c r="AK39" s="716"/>
      <c r="AL39" s="681" t="s">
        <v>129</v>
      </c>
      <c r="AM39" s="682"/>
      <c r="AN39" s="682"/>
      <c r="AO39" s="717"/>
      <c r="AQ39" s="718" t="s">
        <v>340</v>
      </c>
      <c r="AR39" s="719"/>
      <c r="AS39" s="719"/>
      <c r="AT39" s="719"/>
      <c r="AU39" s="719"/>
      <c r="AV39" s="719"/>
      <c r="AW39" s="719"/>
      <c r="AX39" s="719"/>
      <c r="AY39" s="720"/>
      <c r="AZ39" s="678" t="s">
        <v>233</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18622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812248</v>
      </c>
      <c r="CS39" s="697"/>
      <c r="CT39" s="697"/>
      <c r="CU39" s="697"/>
      <c r="CV39" s="697"/>
      <c r="CW39" s="697"/>
      <c r="CX39" s="697"/>
      <c r="CY39" s="698"/>
      <c r="CZ39" s="681">
        <v>2.7</v>
      </c>
      <c r="DA39" s="699"/>
      <c r="DB39" s="699"/>
      <c r="DC39" s="700"/>
      <c r="DD39" s="684">
        <v>692624</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233</v>
      </c>
      <c r="AA40" s="715"/>
      <c r="AB40" s="715"/>
      <c r="AC40" s="715"/>
      <c r="AD40" s="716" t="s">
        <v>233</v>
      </c>
      <c r="AE40" s="716"/>
      <c r="AF40" s="716"/>
      <c r="AG40" s="716"/>
      <c r="AH40" s="716"/>
      <c r="AI40" s="716"/>
      <c r="AJ40" s="716"/>
      <c r="AK40" s="716"/>
      <c r="AL40" s="681" t="s">
        <v>233</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2"/>
      <c r="BM40" s="712" t="s">
        <v>346</v>
      </c>
      <c r="BN40" s="712"/>
      <c r="BO40" s="712"/>
      <c r="BP40" s="712"/>
      <c r="BQ40" s="712"/>
      <c r="BR40" s="712"/>
      <c r="BS40" s="712"/>
      <c r="BT40" s="712"/>
      <c r="BU40" s="713"/>
      <c r="BV40" s="678">
        <v>88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117000</v>
      </c>
      <c r="CS40" s="679"/>
      <c r="CT40" s="679"/>
      <c r="CU40" s="679"/>
      <c r="CV40" s="679"/>
      <c r="CW40" s="679"/>
      <c r="CX40" s="679"/>
      <c r="CY40" s="680"/>
      <c r="CZ40" s="681">
        <v>0.4</v>
      </c>
      <c r="DA40" s="699"/>
      <c r="DB40" s="699"/>
      <c r="DC40" s="700"/>
      <c r="DD40" s="684">
        <v>99000</v>
      </c>
      <c r="DE40" s="679"/>
      <c r="DF40" s="679"/>
      <c r="DG40" s="679"/>
      <c r="DH40" s="679"/>
      <c r="DI40" s="679"/>
      <c r="DJ40" s="679"/>
      <c r="DK40" s="680"/>
      <c r="DL40" s="684" t="s">
        <v>233</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1038400</v>
      </c>
      <c r="S41" s="679"/>
      <c r="T41" s="679"/>
      <c r="U41" s="679"/>
      <c r="V41" s="679"/>
      <c r="W41" s="679"/>
      <c r="X41" s="679"/>
      <c r="Y41" s="680"/>
      <c r="Z41" s="715">
        <v>3.3</v>
      </c>
      <c r="AA41" s="715"/>
      <c r="AB41" s="715"/>
      <c r="AC41" s="715"/>
      <c r="AD41" s="716" t="s">
        <v>233</v>
      </c>
      <c r="AE41" s="716"/>
      <c r="AF41" s="716"/>
      <c r="AG41" s="716"/>
      <c r="AH41" s="716"/>
      <c r="AI41" s="716"/>
      <c r="AJ41" s="716"/>
      <c r="AK41" s="716"/>
      <c r="AL41" s="681" t="s">
        <v>233</v>
      </c>
      <c r="AM41" s="682"/>
      <c r="AN41" s="682"/>
      <c r="AO41" s="717"/>
      <c r="AQ41" s="718" t="s">
        <v>349</v>
      </c>
      <c r="AR41" s="719"/>
      <c r="AS41" s="719"/>
      <c r="AT41" s="719"/>
      <c r="AU41" s="719"/>
      <c r="AV41" s="719"/>
      <c r="AW41" s="719"/>
      <c r="AX41" s="719"/>
      <c r="AY41" s="720"/>
      <c r="AZ41" s="678">
        <v>411110</v>
      </c>
      <c r="BA41" s="679"/>
      <c r="BB41" s="679"/>
      <c r="BC41" s="679"/>
      <c r="BD41" s="697"/>
      <c r="BE41" s="697"/>
      <c r="BF41" s="721"/>
      <c r="BG41" s="723"/>
      <c r="BH41" s="724"/>
      <c r="BI41" s="724"/>
      <c r="BJ41" s="724"/>
      <c r="BK41" s="724"/>
      <c r="BL41" s="232"/>
      <c r="BM41" s="712" t="s">
        <v>350</v>
      </c>
      <c r="BN41" s="712"/>
      <c r="BO41" s="712"/>
      <c r="BP41" s="712"/>
      <c r="BQ41" s="712"/>
      <c r="BR41" s="712"/>
      <c r="BS41" s="712"/>
      <c r="BT41" s="712"/>
      <c r="BU41" s="713"/>
      <c r="BV41" s="678" t="s">
        <v>129</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233</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31340809</v>
      </c>
      <c r="S42" s="701"/>
      <c r="T42" s="701"/>
      <c r="U42" s="701"/>
      <c r="V42" s="701"/>
      <c r="W42" s="701"/>
      <c r="X42" s="701"/>
      <c r="Y42" s="703"/>
      <c r="Z42" s="704">
        <v>100</v>
      </c>
      <c r="AA42" s="704"/>
      <c r="AB42" s="704"/>
      <c r="AC42" s="704"/>
      <c r="AD42" s="705">
        <v>15257898</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1621745</v>
      </c>
      <c r="BA42" s="701"/>
      <c r="BB42" s="701"/>
      <c r="BC42" s="701"/>
      <c r="BD42" s="663"/>
      <c r="BE42" s="663"/>
      <c r="BF42" s="727"/>
      <c r="BG42" s="725"/>
      <c r="BH42" s="726"/>
      <c r="BI42" s="726"/>
      <c r="BJ42" s="726"/>
      <c r="BK42" s="726"/>
      <c r="BL42" s="233"/>
      <c r="BM42" s="728" t="s">
        <v>354</v>
      </c>
      <c r="BN42" s="728"/>
      <c r="BO42" s="728"/>
      <c r="BP42" s="728"/>
      <c r="BQ42" s="728"/>
      <c r="BR42" s="728"/>
      <c r="BS42" s="728"/>
      <c r="BT42" s="728"/>
      <c r="BU42" s="729"/>
      <c r="BV42" s="662">
        <v>286</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5304568</v>
      </c>
      <c r="CS42" s="679"/>
      <c r="CT42" s="679"/>
      <c r="CU42" s="679"/>
      <c r="CV42" s="679"/>
      <c r="CW42" s="679"/>
      <c r="CX42" s="679"/>
      <c r="CY42" s="680"/>
      <c r="CZ42" s="681">
        <v>17.8</v>
      </c>
      <c r="DA42" s="682"/>
      <c r="DB42" s="682"/>
      <c r="DC42" s="683"/>
      <c r="DD42" s="684">
        <v>1041741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4"/>
      <c r="BW43" s="234"/>
      <c r="BX43" s="234"/>
      <c r="BY43" s="234"/>
      <c r="BZ43" s="234"/>
      <c r="CA43" s="234"/>
      <c r="CB43" s="234"/>
      <c r="CD43" s="675" t="s">
        <v>356</v>
      </c>
      <c r="CE43" s="676"/>
      <c r="CF43" s="676"/>
      <c r="CG43" s="676"/>
      <c r="CH43" s="676"/>
      <c r="CI43" s="676"/>
      <c r="CJ43" s="676"/>
      <c r="CK43" s="676"/>
      <c r="CL43" s="676"/>
      <c r="CM43" s="676"/>
      <c r="CN43" s="676"/>
      <c r="CO43" s="676"/>
      <c r="CP43" s="676"/>
      <c r="CQ43" s="677"/>
      <c r="CR43" s="678">
        <v>52385</v>
      </c>
      <c r="CS43" s="697"/>
      <c r="CT43" s="697"/>
      <c r="CU43" s="697"/>
      <c r="CV43" s="697"/>
      <c r="CW43" s="697"/>
      <c r="CX43" s="697"/>
      <c r="CY43" s="698"/>
      <c r="CZ43" s="681">
        <v>0.2</v>
      </c>
      <c r="DA43" s="699"/>
      <c r="DB43" s="699"/>
      <c r="DC43" s="700"/>
      <c r="DD43" s="684">
        <v>52385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5297000</v>
      </c>
      <c r="CS44" s="679"/>
      <c r="CT44" s="679"/>
      <c r="CU44" s="679"/>
      <c r="CV44" s="679"/>
      <c r="CW44" s="679"/>
      <c r="CX44" s="679"/>
      <c r="CY44" s="680"/>
      <c r="CZ44" s="681">
        <v>17.8</v>
      </c>
      <c r="DA44" s="682"/>
      <c r="DB44" s="682"/>
      <c r="DC44" s="683"/>
      <c r="DD44" s="684">
        <v>1041741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3289625</v>
      </c>
      <c r="CS45" s="697"/>
      <c r="CT45" s="697"/>
      <c r="CU45" s="697"/>
      <c r="CV45" s="697"/>
      <c r="CW45" s="697"/>
      <c r="CX45" s="697"/>
      <c r="CY45" s="698"/>
      <c r="CZ45" s="681">
        <v>11</v>
      </c>
      <c r="DA45" s="699"/>
      <c r="DB45" s="699"/>
      <c r="DC45" s="700"/>
      <c r="DD45" s="684">
        <v>209413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26" t="s">
        <v>359</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93"/>
      <c r="CE46" s="694"/>
      <c r="CF46" s="675" t="s">
        <v>360</v>
      </c>
      <c r="CG46" s="676"/>
      <c r="CH46" s="676"/>
      <c r="CI46" s="676"/>
      <c r="CJ46" s="676"/>
      <c r="CK46" s="676"/>
      <c r="CL46" s="676"/>
      <c r="CM46" s="676"/>
      <c r="CN46" s="676"/>
      <c r="CO46" s="676"/>
      <c r="CP46" s="676"/>
      <c r="CQ46" s="677"/>
      <c r="CR46" s="678">
        <v>2005446</v>
      </c>
      <c r="CS46" s="679"/>
      <c r="CT46" s="679"/>
      <c r="CU46" s="679"/>
      <c r="CV46" s="679"/>
      <c r="CW46" s="679"/>
      <c r="CX46" s="679"/>
      <c r="CY46" s="680"/>
      <c r="CZ46" s="681">
        <v>6.7</v>
      </c>
      <c r="DA46" s="682"/>
      <c r="DB46" s="682"/>
      <c r="DC46" s="683"/>
      <c r="DD46" s="684">
        <v>830399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36" t="s">
        <v>361</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93"/>
      <c r="CE47" s="694"/>
      <c r="CF47" s="675" t="s">
        <v>362</v>
      </c>
      <c r="CG47" s="676"/>
      <c r="CH47" s="676"/>
      <c r="CI47" s="676"/>
      <c r="CJ47" s="676"/>
      <c r="CK47" s="676"/>
      <c r="CL47" s="676"/>
      <c r="CM47" s="676"/>
      <c r="CN47" s="676"/>
      <c r="CO47" s="676"/>
      <c r="CP47" s="676"/>
      <c r="CQ47" s="677"/>
      <c r="CR47" s="678">
        <v>7568</v>
      </c>
      <c r="CS47" s="697"/>
      <c r="CT47" s="697"/>
      <c r="CU47" s="697"/>
      <c r="CV47" s="697"/>
      <c r="CW47" s="697"/>
      <c r="CX47" s="697"/>
      <c r="CY47" s="698"/>
      <c r="CZ47" s="681">
        <v>0</v>
      </c>
      <c r="DA47" s="699"/>
      <c r="DB47" s="699"/>
      <c r="DC47" s="700"/>
      <c r="DD47" s="684" t="s">
        <v>129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37" t="s">
        <v>363</v>
      </c>
      <c r="CD48" s="695"/>
      <c r="CE48" s="696"/>
      <c r="CF48" s="675" t="s">
        <v>364</v>
      </c>
      <c r="CG48" s="676"/>
      <c r="CH48" s="676"/>
      <c r="CI48" s="676"/>
      <c r="CJ48" s="676"/>
      <c r="CK48" s="676"/>
      <c r="CL48" s="676"/>
      <c r="CM48" s="676"/>
      <c r="CN48" s="676"/>
      <c r="CO48" s="676"/>
      <c r="CP48" s="676"/>
      <c r="CQ48" s="677"/>
      <c r="CR48" s="678" t="s">
        <v>129</v>
      </c>
      <c r="CS48" s="679"/>
      <c r="CT48" s="679"/>
      <c r="CU48" s="679"/>
      <c r="CV48" s="679"/>
      <c r="CW48" s="679"/>
      <c r="CX48" s="679"/>
      <c r="CY48" s="680"/>
      <c r="CZ48" s="681" t="s">
        <v>233</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29814044</v>
      </c>
      <c r="CS49" s="663"/>
      <c r="CT49" s="663"/>
      <c r="CU49" s="663"/>
      <c r="CV49" s="663"/>
      <c r="CW49" s="663"/>
      <c r="CX49" s="663"/>
      <c r="CY49" s="664"/>
      <c r="CZ49" s="665">
        <v>100</v>
      </c>
      <c r="DA49" s="666"/>
      <c r="DB49" s="666"/>
      <c r="DC49" s="667"/>
      <c r="DD49" s="668">
        <v>17992981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rNLBqMhrkj13ngWKbc4LiIshvEOHeslOYkgJAfQv4r0W91GoR8IrTSsf/sLe3tf2ekaNmsoTq9ol6WjtVJ9sw==" saltValue="cdSX9bKnQPVV1CySw4JV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366</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203" t="s">
        <v>367</v>
      </c>
      <c r="DK2" s="1204"/>
      <c r="DL2" s="1204"/>
      <c r="DM2" s="1204"/>
      <c r="DN2" s="1204"/>
      <c r="DO2" s="1205"/>
      <c r="DP2" s="246"/>
      <c r="DQ2" s="1203" t="s">
        <v>368</v>
      </c>
      <c r="DR2" s="1204"/>
      <c r="DS2" s="1204"/>
      <c r="DT2" s="1204"/>
      <c r="DU2" s="1204"/>
      <c r="DV2" s="1204"/>
      <c r="DW2" s="1204"/>
      <c r="DX2" s="1204"/>
      <c r="DY2" s="1204"/>
      <c r="DZ2" s="1205"/>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49"/>
      <c r="BA4" s="249"/>
      <c r="BB4" s="249"/>
      <c r="BC4" s="249"/>
      <c r="BD4" s="249"/>
      <c r="BE4" s="250"/>
      <c r="BF4" s="250"/>
      <c r="BG4" s="250"/>
      <c r="BH4" s="250"/>
      <c r="BI4" s="250"/>
      <c r="BJ4" s="250"/>
      <c r="BK4" s="250"/>
      <c r="BL4" s="250"/>
      <c r="BM4" s="250"/>
      <c r="BN4" s="250"/>
      <c r="BO4" s="250"/>
      <c r="BP4" s="250"/>
      <c r="BQ4" s="249" t="s">
        <v>370</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3"/>
      <c r="BA5" s="253"/>
      <c r="BB5" s="253"/>
      <c r="BC5" s="253"/>
      <c r="BD5" s="253"/>
      <c r="BE5" s="254"/>
      <c r="BF5" s="254"/>
      <c r="BG5" s="254"/>
      <c r="BH5" s="254"/>
      <c r="BI5" s="254"/>
      <c r="BJ5" s="254"/>
      <c r="BK5" s="254"/>
      <c r="BL5" s="254"/>
      <c r="BM5" s="254"/>
      <c r="BN5" s="254"/>
      <c r="BO5" s="254"/>
      <c r="BP5" s="254"/>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1"/>
    </row>
    <row r="6" spans="1:131" s="252"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49"/>
      <c r="BA6" s="249"/>
      <c r="BB6" s="249"/>
      <c r="BC6" s="249"/>
      <c r="BD6" s="249"/>
      <c r="BE6" s="250"/>
      <c r="BF6" s="250"/>
      <c r="BG6" s="250"/>
      <c r="BH6" s="250"/>
      <c r="BI6" s="250"/>
      <c r="BJ6" s="250"/>
      <c r="BK6" s="250"/>
      <c r="BL6" s="250"/>
      <c r="BM6" s="250"/>
      <c r="BN6" s="250"/>
      <c r="BO6" s="250"/>
      <c r="BP6" s="250"/>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1"/>
    </row>
    <row r="7" spans="1:131" s="252" customFormat="1" ht="26.25" customHeight="1" thickTop="1" x14ac:dyDescent="0.15">
      <c r="A7" s="255">
        <v>1</v>
      </c>
      <c r="B7" s="1143" t="s">
        <v>388</v>
      </c>
      <c r="C7" s="1144"/>
      <c r="D7" s="1144"/>
      <c r="E7" s="1144"/>
      <c r="F7" s="1144"/>
      <c r="G7" s="1144"/>
      <c r="H7" s="1144"/>
      <c r="I7" s="1144"/>
      <c r="J7" s="1144"/>
      <c r="K7" s="1144"/>
      <c r="L7" s="1144"/>
      <c r="M7" s="1144"/>
      <c r="N7" s="1144"/>
      <c r="O7" s="1144"/>
      <c r="P7" s="1145"/>
      <c r="Q7" s="1197">
        <v>31369</v>
      </c>
      <c r="R7" s="1198"/>
      <c r="S7" s="1198"/>
      <c r="T7" s="1198"/>
      <c r="U7" s="1198"/>
      <c r="V7" s="1198">
        <v>29842</v>
      </c>
      <c r="W7" s="1198"/>
      <c r="X7" s="1198"/>
      <c r="Y7" s="1198"/>
      <c r="Z7" s="1198"/>
      <c r="AA7" s="1198">
        <v>1527</v>
      </c>
      <c r="AB7" s="1198"/>
      <c r="AC7" s="1198"/>
      <c r="AD7" s="1198"/>
      <c r="AE7" s="1199"/>
      <c r="AF7" s="1200">
        <v>932</v>
      </c>
      <c r="AG7" s="1201"/>
      <c r="AH7" s="1201"/>
      <c r="AI7" s="1201"/>
      <c r="AJ7" s="1202"/>
      <c r="AK7" s="1184">
        <v>1828</v>
      </c>
      <c r="AL7" s="1185"/>
      <c r="AM7" s="1185"/>
      <c r="AN7" s="1185"/>
      <c r="AO7" s="1185"/>
      <c r="AP7" s="1185">
        <v>25627</v>
      </c>
      <c r="AQ7" s="1185"/>
      <c r="AR7" s="1185"/>
      <c r="AS7" s="1185"/>
      <c r="AT7" s="1185"/>
      <c r="AU7" s="1186"/>
      <c r="AV7" s="1186"/>
      <c r="AW7" s="1186"/>
      <c r="AX7" s="1186"/>
      <c r="AY7" s="1187"/>
      <c r="AZ7" s="249"/>
      <c r="BA7" s="249"/>
      <c r="BB7" s="249"/>
      <c r="BC7" s="249"/>
      <c r="BD7" s="249"/>
      <c r="BE7" s="250"/>
      <c r="BF7" s="250"/>
      <c r="BG7" s="250"/>
      <c r="BH7" s="250"/>
      <c r="BI7" s="250"/>
      <c r="BJ7" s="250"/>
      <c r="BK7" s="250"/>
      <c r="BL7" s="250"/>
      <c r="BM7" s="250"/>
      <c r="BN7" s="250"/>
      <c r="BO7" s="250"/>
      <c r="BP7" s="250"/>
      <c r="BQ7" s="256">
        <v>1</v>
      </c>
      <c r="BR7" s="257"/>
      <c r="BS7" s="1188" t="s">
        <v>598</v>
      </c>
      <c r="BT7" s="1189"/>
      <c r="BU7" s="1189"/>
      <c r="BV7" s="1189"/>
      <c r="BW7" s="1189"/>
      <c r="BX7" s="1189"/>
      <c r="BY7" s="1189"/>
      <c r="BZ7" s="1189"/>
      <c r="CA7" s="1189"/>
      <c r="CB7" s="1189"/>
      <c r="CC7" s="1189"/>
      <c r="CD7" s="1189"/>
      <c r="CE7" s="1189"/>
      <c r="CF7" s="1189"/>
      <c r="CG7" s="1190"/>
      <c r="CH7" s="1181">
        <v>-16</v>
      </c>
      <c r="CI7" s="1182"/>
      <c r="CJ7" s="1182"/>
      <c r="CK7" s="1182"/>
      <c r="CL7" s="1183"/>
      <c r="CM7" s="1181">
        <v>240</v>
      </c>
      <c r="CN7" s="1182"/>
      <c r="CO7" s="1182"/>
      <c r="CP7" s="1182"/>
      <c r="CQ7" s="1183"/>
      <c r="CR7" s="1181">
        <v>51</v>
      </c>
      <c r="CS7" s="1182"/>
      <c r="CT7" s="1182"/>
      <c r="CU7" s="1182"/>
      <c r="CV7" s="1183"/>
      <c r="CW7" s="1181">
        <v>163</v>
      </c>
      <c r="CX7" s="1182"/>
      <c r="CY7" s="1182"/>
      <c r="CZ7" s="1182"/>
      <c r="DA7" s="1183"/>
      <c r="DB7" s="1181">
        <v>392</v>
      </c>
      <c r="DC7" s="1182"/>
      <c r="DD7" s="1182"/>
      <c r="DE7" s="1182"/>
      <c r="DF7" s="1183"/>
      <c r="DG7" s="1181" t="s">
        <v>606</v>
      </c>
      <c r="DH7" s="1182"/>
      <c r="DI7" s="1182"/>
      <c r="DJ7" s="1182"/>
      <c r="DK7" s="1183"/>
      <c r="DL7" s="1181" t="s">
        <v>606</v>
      </c>
      <c r="DM7" s="1182"/>
      <c r="DN7" s="1182"/>
      <c r="DO7" s="1182"/>
      <c r="DP7" s="1183"/>
      <c r="DQ7" s="1181" t="s">
        <v>607</v>
      </c>
      <c r="DR7" s="1182"/>
      <c r="DS7" s="1182"/>
      <c r="DT7" s="1182"/>
      <c r="DU7" s="1183"/>
      <c r="DV7" s="1208"/>
      <c r="DW7" s="1209"/>
      <c r="DX7" s="1209"/>
      <c r="DY7" s="1209"/>
      <c r="DZ7" s="1210"/>
      <c r="EA7" s="251"/>
    </row>
    <row r="8" spans="1:131" s="252" customFormat="1" ht="26.25" customHeight="1" x14ac:dyDescent="0.15">
      <c r="A8" s="258">
        <v>2</v>
      </c>
      <c r="B8" s="1130" t="s">
        <v>389</v>
      </c>
      <c r="C8" s="1131"/>
      <c r="D8" s="1131"/>
      <c r="E8" s="1131"/>
      <c r="F8" s="1131"/>
      <c r="G8" s="1131"/>
      <c r="H8" s="1131"/>
      <c r="I8" s="1131"/>
      <c r="J8" s="1131"/>
      <c r="K8" s="1131"/>
      <c r="L8" s="1131"/>
      <c r="M8" s="1131"/>
      <c r="N8" s="1131"/>
      <c r="O8" s="1131"/>
      <c r="P8" s="1132"/>
      <c r="Q8" s="1136">
        <v>0</v>
      </c>
      <c r="R8" s="1137"/>
      <c r="S8" s="1137"/>
      <c r="T8" s="1137"/>
      <c r="U8" s="1137"/>
      <c r="V8" s="1137">
        <v>0</v>
      </c>
      <c r="W8" s="1137"/>
      <c r="X8" s="1137"/>
      <c r="Y8" s="1137"/>
      <c r="Z8" s="1137"/>
      <c r="AA8" s="1137" t="s">
        <v>579</v>
      </c>
      <c r="AB8" s="1137"/>
      <c r="AC8" s="1137"/>
      <c r="AD8" s="1137"/>
      <c r="AE8" s="1138"/>
      <c r="AF8" s="1112" t="s">
        <v>129</v>
      </c>
      <c r="AG8" s="1113"/>
      <c r="AH8" s="1113"/>
      <c r="AI8" s="1113"/>
      <c r="AJ8" s="1114"/>
      <c r="AK8" s="1179" t="s">
        <v>580</v>
      </c>
      <c r="AL8" s="1180"/>
      <c r="AM8" s="1180"/>
      <c r="AN8" s="1180"/>
      <c r="AO8" s="1180"/>
      <c r="AP8" s="1180" t="s">
        <v>581</v>
      </c>
      <c r="AQ8" s="1180"/>
      <c r="AR8" s="1180"/>
      <c r="AS8" s="1180"/>
      <c r="AT8" s="1180"/>
      <c r="AU8" s="1177"/>
      <c r="AV8" s="1177"/>
      <c r="AW8" s="1177"/>
      <c r="AX8" s="1177"/>
      <c r="AY8" s="1178"/>
      <c r="AZ8" s="249"/>
      <c r="BA8" s="249"/>
      <c r="BB8" s="249"/>
      <c r="BC8" s="249"/>
      <c r="BD8" s="249"/>
      <c r="BE8" s="250"/>
      <c r="BF8" s="250"/>
      <c r="BG8" s="250"/>
      <c r="BH8" s="250"/>
      <c r="BI8" s="250"/>
      <c r="BJ8" s="250"/>
      <c r="BK8" s="250"/>
      <c r="BL8" s="250"/>
      <c r="BM8" s="250"/>
      <c r="BN8" s="250"/>
      <c r="BO8" s="250"/>
      <c r="BP8" s="250"/>
      <c r="BQ8" s="259">
        <v>2</v>
      </c>
      <c r="BR8" s="260"/>
      <c r="BS8" s="1107" t="s">
        <v>599</v>
      </c>
      <c r="BT8" s="1108"/>
      <c r="BU8" s="1108"/>
      <c r="BV8" s="1108"/>
      <c r="BW8" s="1108"/>
      <c r="BX8" s="1108"/>
      <c r="BY8" s="1108"/>
      <c r="BZ8" s="1108"/>
      <c r="CA8" s="1108"/>
      <c r="CB8" s="1108"/>
      <c r="CC8" s="1108"/>
      <c r="CD8" s="1108"/>
      <c r="CE8" s="1108"/>
      <c r="CF8" s="1108"/>
      <c r="CG8" s="1109"/>
      <c r="CH8" s="1082">
        <v>-4</v>
      </c>
      <c r="CI8" s="1083"/>
      <c r="CJ8" s="1083"/>
      <c r="CK8" s="1083"/>
      <c r="CL8" s="1084"/>
      <c r="CM8" s="1082">
        <v>53</v>
      </c>
      <c r="CN8" s="1083"/>
      <c r="CO8" s="1083"/>
      <c r="CP8" s="1083"/>
      <c r="CQ8" s="1084"/>
      <c r="CR8" s="1082">
        <v>50</v>
      </c>
      <c r="CS8" s="1083"/>
      <c r="CT8" s="1083"/>
      <c r="CU8" s="1083"/>
      <c r="CV8" s="1084"/>
      <c r="CW8" s="1082" t="s">
        <v>612</v>
      </c>
      <c r="CX8" s="1083"/>
      <c r="CY8" s="1083"/>
      <c r="CZ8" s="1083"/>
      <c r="DA8" s="1084"/>
      <c r="DB8" s="1082" t="s">
        <v>611</v>
      </c>
      <c r="DC8" s="1083"/>
      <c r="DD8" s="1083"/>
      <c r="DE8" s="1083"/>
      <c r="DF8" s="1084"/>
      <c r="DG8" s="1082" t="s">
        <v>513</v>
      </c>
      <c r="DH8" s="1083"/>
      <c r="DI8" s="1083"/>
      <c r="DJ8" s="1083"/>
      <c r="DK8" s="1084"/>
      <c r="DL8" s="1082" t="s">
        <v>513</v>
      </c>
      <c r="DM8" s="1083"/>
      <c r="DN8" s="1083"/>
      <c r="DO8" s="1083"/>
      <c r="DP8" s="1084"/>
      <c r="DQ8" s="1082" t="s">
        <v>513</v>
      </c>
      <c r="DR8" s="1083"/>
      <c r="DS8" s="1083"/>
      <c r="DT8" s="1083"/>
      <c r="DU8" s="1084"/>
      <c r="DV8" s="1085"/>
      <c r="DW8" s="1086"/>
      <c r="DX8" s="1086"/>
      <c r="DY8" s="1086"/>
      <c r="DZ8" s="1087"/>
      <c r="EA8" s="251"/>
    </row>
    <row r="9" spans="1:131" s="252" customFormat="1" ht="26.25" customHeight="1" x14ac:dyDescent="0.15">
      <c r="A9" s="258">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49"/>
      <c r="BA9" s="249"/>
      <c r="BB9" s="249"/>
      <c r="BC9" s="249"/>
      <c r="BD9" s="249"/>
      <c r="BE9" s="250"/>
      <c r="BF9" s="250"/>
      <c r="BG9" s="250"/>
      <c r="BH9" s="250"/>
      <c r="BI9" s="250"/>
      <c r="BJ9" s="250"/>
      <c r="BK9" s="250"/>
      <c r="BL9" s="250"/>
      <c r="BM9" s="250"/>
      <c r="BN9" s="250"/>
      <c r="BO9" s="250"/>
      <c r="BP9" s="250"/>
      <c r="BQ9" s="259">
        <v>3</v>
      </c>
      <c r="BR9" s="260"/>
      <c r="BS9" s="1107" t="s">
        <v>600</v>
      </c>
      <c r="BT9" s="1108"/>
      <c r="BU9" s="1108"/>
      <c r="BV9" s="1108"/>
      <c r="BW9" s="1108"/>
      <c r="BX9" s="1108"/>
      <c r="BY9" s="1108"/>
      <c r="BZ9" s="1108"/>
      <c r="CA9" s="1108"/>
      <c r="CB9" s="1108"/>
      <c r="CC9" s="1108"/>
      <c r="CD9" s="1108"/>
      <c r="CE9" s="1108"/>
      <c r="CF9" s="1108"/>
      <c r="CG9" s="1109"/>
      <c r="CH9" s="1082">
        <v>-7</v>
      </c>
      <c r="CI9" s="1083"/>
      <c r="CJ9" s="1083"/>
      <c r="CK9" s="1083"/>
      <c r="CL9" s="1084"/>
      <c r="CM9" s="1082">
        <v>89</v>
      </c>
      <c r="CN9" s="1083"/>
      <c r="CO9" s="1083"/>
      <c r="CP9" s="1083"/>
      <c r="CQ9" s="1084"/>
      <c r="CR9" s="1082">
        <v>95</v>
      </c>
      <c r="CS9" s="1083"/>
      <c r="CT9" s="1083"/>
      <c r="CU9" s="1083"/>
      <c r="CV9" s="1084"/>
      <c r="CW9" s="1082">
        <v>2</v>
      </c>
      <c r="CX9" s="1083"/>
      <c r="CY9" s="1083"/>
      <c r="CZ9" s="1083"/>
      <c r="DA9" s="1084"/>
      <c r="DB9" s="1082" t="s">
        <v>611</v>
      </c>
      <c r="DC9" s="1083"/>
      <c r="DD9" s="1083"/>
      <c r="DE9" s="1083"/>
      <c r="DF9" s="1084"/>
      <c r="DG9" s="1082" t="s">
        <v>513</v>
      </c>
      <c r="DH9" s="1083"/>
      <c r="DI9" s="1083"/>
      <c r="DJ9" s="1083"/>
      <c r="DK9" s="1084"/>
      <c r="DL9" s="1082" t="s">
        <v>513</v>
      </c>
      <c r="DM9" s="1083"/>
      <c r="DN9" s="1083"/>
      <c r="DO9" s="1083"/>
      <c r="DP9" s="1084"/>
      <c r="DQ9" s="1082" t="s">
        <v>513</v>
      </c>
      <c r="DR9" s="1083"/>
      <c r="DS9" s="1083"/>
      <c r="DT9" s="1083"/>
      <c r="DU9" s="1084"/>
      <c r="DV9" s="1085"/>
      <c r="DW9" s="1086"/>
      <c r="DX9" s="1086"/>
      <c r="DY9" s="1086"/>
      <c r="DZ9" s="1087"/>
      <c r="EA9" s="251"/>
    </row>
    <row r="10" spans="1:131" s="252" customFormat="1" ht="26.25" customHeight="1" x14ac:dyDescent="0.15">
      <c r="A10" s="258">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49"/>
      <c r="BA10" s="249"/>
      <c r="BB10" s="249"/>
      <c r="BC10" s="249"/>
      <c r="BD10" s="249"/>
      <c r="BE10" s="250"/>
      <c r="BF10" s="250"/>
      <c r="BG10" s="250"/>
      <c r="BH10" s="250"/>
      <c r="BI10" s="250"/>
      <c r="BJ10" s="250"/>
      <c r="BK10" s="250"/>
      <c r="BL10" s="250"/>
      <c r="BM10" s="250"/>
      <c r="BN10" s="250"/>
      <c r="BO10" s="250"/>
      <c r="BP10" s="250"/>
      <c r="BQ10" s="259">
        <v>4</v>
      </c>
      <c r="BR10" s="260"/>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1"/>
    </row>
    <row r="11" spans="1:131" s="252" customFormat="1" ht="26.25" customHeight="1" x14ac:dyDescent="0.15">
      <c r="A11" s="258">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49"/>
      <c r="BA11" s="249"/>
      <c r="BB11" s="249"/>
      <c r="BC11" s="249"/>
      <c r="BD11" s="249"/>
      <c r="BE11" s="250"/>
      <c r="BF11" s="250"/>
      <c r="BG11" s="250"/>
      <c r="BH11" s="250"/>
      <c r="BI11" s="250"/>
      <c r="BJ11" s="250"/>
      <c r="BK11" s="250"/>
      <c r="BL11" s="250"/>
      <c r="BM11" s="250"/>
      <c r="BN11" s="250"/>
      <c r="BO11" s="250"/>
      <c r="BP11" s="250"/>
      <c r="BQ11" s="259">
        <v>5</v>
      </c>
      <c r="BR11" s="260"/>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1"/>
    </row>
    <row r="12" spans="1:131" s="252" customFormat="1" ht="26.25" customHeight="1" x14ac:dyDescent="0.15">
      <c r="A12" s="258">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49"/>
      <c r="BA12" s="249"/>
      <c r="BB12" s="249"/>
      <c r="BC12" s="249"/>
      <c r="BD12" s="249"/>
      <c r="BE12" s="250"/>
      <c r="BF12" s="250"/>
      <c r="BG12" s="250"/>
      <c r="BH12" s="250"/>
      <c r="BI12" s="250"/>
      <c r="BJ12" s="250"/>
      <c r="BK12" s="250"/>
      <c r="BL12" s="250"/>
      <c r="BM12" s="250"/>
      <c r="BN12" s="250"/>
      <c r="BO12" s="250"/>
      <c r="BP12" s="250"/>
      <c r="BQ12" s="259">
        <v>6</v>
      </c>
      <c r="BR12" s="260"/>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1"/>
    </row>
    <row r="13" spans="1:131" s="252" customFormat="1" ht="26.25" customHeight="1" x14ac:dyDescent="0.15">
      <c r="A13" s="258">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49"/>
      <c r="BA13" s="249"/>
      <c r="BB13" s="249"/>
      <c r="BC13" s="249"/>
      <c r="BD13" s="249"/>
      <c r="BE13" s="250"/>
      <c r="BF13" s="250"/>
      <c r="BG13" s="250"/>
      <c r="BH13" s="250"/>
      <c r="BI13" s="250"/>
      <c r="BJ13" s="250"/>
      <c r="BK13" s="250"/>
      <c r="BL13" s="250"/>
      <c r="BM13" s="250"/>
      <c r="BN13" s="250"/>
      <c r="BO13" s="250"/>
      <c r="BP13" s="250"/>
      <c r="BQ13" s="259">
        <v>7</v>
      </c>
      <c r="BR13" s="260"/>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1"/>
    </row>
    <row r="14" spans="1:131" s="252" customFormat="1" ht="26.25" customHeight="1" x14ac:dyDescent="0.15">
      <c r="A14" s="258">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49"/>
      <c r="BA14" s="249"/>
      <c r="BB14" s="249"/>
      <c r="BC14" s="249"/>
      <c r="BD14" s="249"/>
      <c r="BE14" s="250"/>
      <c r="BF14" s="250"/>
      <c r="BG14" s="250"/>
      <c r="BH14" s="250"/>
      <c r="BI14" s="250"/>
      <c r="BJ14" s="250"/>
      <c r="BK14" s="250"/>
      <c r="BL14" s="250"/>
      <c r="BM14" s="250"/>
      <c r="BN14" s="250"/>
      <c r="BO14" s="250"/>
      <c r="BP14" s="250"/>
      <c r="BQ14" s="259">
        <v>8</v>
      </c>
      <c r="BR14" s="260"/>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1"/>
    </row>
    <row r="15" spans="1:131" s="252" customFormat="1" ht="26.25" customHeight="1" x14ac:dyDescent="0.15">
      <c r="A15" s="258">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49"/>
      <c r="BA15" s="249"/>
      <c r="BB15" s="249"/>
      <c r="BC15" s="249"/>
      <c r="BD15" s="249"/>
      <c r="BE15" s="250"/>
      <c r="BF15" s="250"/>
      <c r="BG15" s="250"/>
      <c r="BH15" s="250"/>
      <c r="BI15" s="250"/>
      <c r="BJ15" s="250"/>
      <c r="BK15" s="250"/>
      <c r="BL15" s="250"/>
      <c r="BM15" s="250"/>
      <c r="BN15" s="250"/>
      <c r="BO15" s="250"/>
      <c r="BP15" s="250"/>
      <c r="BQ15" s="259">
        <v>9</v>
      </c>
      <c r="BR15" s="260"/>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1"/>
    </row>
    <row r="16" spans="1:131" s="252" customFormat="1" ht="26.25" customHeight="1" x14ac:dyDescent="0.15">
      <c r="A16" s="258">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49"/>
      <c r="BA16" s="249"/>
      <c r="BB16" s="249"/>
      <c r="BC16" s="249"/>
      <c r="BD16" s="249"/>
      <c r="BE16" s="250"/>
      <c r="BF16" s="250"/>
      <c r="BG16" s="250"/>
      <c r="BH16" s="250"/>
      <c r="BI16" s="250"/>
      <c r="BJ16" s="250"/>
      <c r="BK16" s="250"/>
      <c r="BL16" s="250"/>
      <c r="BM16" s="250"/>
      <c r="BN16" s="250"/>
      <c r="BO16" s="250"/>
      <c r="BP16" s="250"/>
      <c r="BQ16" s="259">
        <v>10</v>
      </c>
      <c r="BR16" s="260"/>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1"/>
    </row>
    <row r="17" spans="1:131" s="252" customFormat="1" ht="26.25" customHeight="1" x14ac:dyDescent="0.15">
      <c r="A17" s="258">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49"/>
      <c r="BA17" s="249"/>
      <c r="BB17" s="249"/>
      <c r="BC17" s="249"/>
      <c r="BD17" s="249"/>
      <c r="BE17" s="250"/>
      <c r="BF17" s="250"/>
      <c r="BG17" s="250"/>
      <c r="BH17" s="250"/>
      <c r="BI17" s="250"/>
      <c r="BJ17" s="250"/>
      <c r="BK17" s="250"/>
      <c r="BL17" s="250"/>
      <c r="BM17" s="250"/>
      <c r="BN17" s="250"/>
      <c r="BO17" s="250"/>
      <c r="BP17" s="250"/>
      <c r="BQ17" s="259">
        <v>11</v>
      </c>
      <c r="BR17" s="260"/>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1"/>
    </row>
    <row r="18" spans="1:131" s="252" customFormat="1" ht="26.25" customHeight="1" x14ac:dyDescent="0.15">
      <c r="A18" s="258">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49"/>
      <c r="BA18" s="249"/>
      <c r="BB18" s="249"/>
      <c r="BC18" s="249"/>
      <c r="BD18" s="249"/>
      <c r="BE18" s="250"/>
      <c r="BF18" s="250"/>
      <c r="BG18" s="250"/>
      <c r="BH18" s="250"/>
      <c r="BI18" s="250"/>
      <c r="BJ18" s="250"/>
      <c r="BK18" s="250"/>
      <c r="BL18" s="250"/>
      <c r="BM18" s="250"/>
      <c r="BN18" s="250"/>
      <c r="BO18" s="250"/>
      <c r="BP18" s="250"/>
      <c r="BQ18" s="259">
        <v>12</v>
      </c>
      <c r="BR18" s="260"/>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1"/>
    </row>
    <row r="19" spans="1:131" s="252" customFormat="1" ht="26.25" customHeight="1" x14ac:dyDescent="0.15">
      <c r="A19" s="258">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49"/>
      <c r="BA19" s="249"/>
      <c r="BB19" s="249"/>
      <c r="BC19" s="249"/>
      <c r="BD19" s="249"/>
      <c r="BE19" s="250"/>
      <c r="BF19" s="250"/>
      <c r="BG19" s="250"/>
      <c r="BH19" s="250"/>
      <c r="BI19" s="250"/>
      <c r="BJ19" s="250"/>
      <c r="BK19" s="250"/>
      <c r="BL19" s="250"/>
      <c r="BM19" s="250"/>
      <c r="BN19" s="250"/>
      <c r="BO19" s="250"/>
      <c r="BP19" s="250"/>
      <c r="BQ19" s="259">
        <v>13</v>
      </c>
      <c r="BR19" s="260"/>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1"/>
    </row>
    <row r="20" spans="1:131" s="252" customFormat="1" ht="26.25" customHeight="1" x14ac:dyDescent="0.15">
      <c r="A20" s="258">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49"/>
      <c r="BA20" s="249"/>
      <c r="BB20" s="249"/>
      <c r="BC20" s="249"/>
      <c r="BD20" s="249"/>
      <c r="BE20" s="250"/>
      <c r="BF20" s="250"/>
      <c r="BG20" s="250"/>
      <c r="BH20" s="250"/>
      <c r="BI20" s="250"/>
      <c r="BJ20" s="250"/>
      <c r="BK20" s="250"/>
      <c r="BL20" s="250"/>
      <c r="BM20" s="250"/>
      <c r="BN20" s="250"/>
      <c r="BO20" s="250"/>
      <c r="BP20" s="250"/>
      <c r="BQ20" s="259">
        <v>14</v>
      </c>
      <c r="BR20" s="260"/>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1"/>
    </row>
    <row r="21" spans="1:131" s="252" customFormat="1" ht="26.25" customHeight="1" thickBot="1" x14ac:dyDescent="0.2">
      <c r="A21" s="258">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49"/>
      <c r="BA21" s="249"/>
      <c r="BB21" s="249"/>
      <c r="BC21" s="249"/>
      <c r="BD21" s="249"/>
      <c r="BE21" s="250"/>
      <c r="BF21" s="250"/>
      <c r="BG21" s="250"/>
      <c r="BH21" s="250"/>
      <c r="BI21" s="250"/>
      <c r="BJ21" s="250"/>
      <c r="BK21" s="250"/>
      <c r="BL21" s="250"/>
      <c r="BM21" s="250"/>
      <c r="BN21" s="250"/>
      <c r="BO21" s="250"/>
      <c r="BP21" s="250"/>
      <c r="BQ21" s="259">
        <v>15</v>
      </c>
      <c r="BR21" s="260"/>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1"/>
    </row>
    <row r="22" spans="1:131" s="252" customFormat="1" ht="26.25" customHeight="1" x14ac:dyDescent="0.15">
      <c r="A22" s="258">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0"/>
      <c r="BF22" s="250"/>
      <c r="BG22" s="250"/>
      <c r="BH22" s="250"/>
      <c r="BI22" s="250"/>
      <c r="BJ22" s="250"/>
      <c r="BK22" s="250"/>
      <c r="BL22" s="250"/>
      <c r="BM22" s="250"/>
      <c r="BN22" s="250"/>
      <c r="BO22" s="250"/>
      <c r="BP22" s="250"/>
      <c r="BQ22" s="259">
        <v>16</v>
      </c>
      <c r="BR22" s="260"/>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1"/>
    </row>
    <row r="23" spans="1:131" s="252" customFormat="1" ht="26.25" customHeight="1" thickBot="1" x14ac:dyDescent="0.2">
      <c r="A23" s="261" t="s">
        <v>391</v>
      </c>
      <c r="B23" s="1037" t="s">
        <v>392</v>
      </c>
      <c r="C23" s="1038"/>
      <c r="D23" s="1038"/>
      <c r="E23" s="1038"/>
      <c r="F23" s="1038"/>
      <c r="G23" s="1038"/>
      <c r="H23" s="1038"/>
      <c r="I23" s="1038"/>
      <c r="J23" s="1038"/>
      <c r="K23" s="1038"/>
      <c r="L23" s="1038"/>
      <c r="M23" s="1038"/>
      <c r="N23" s="1038"/>
      <c r="O23" s="1038"/>
      <c r="P23" s="1039"/>
      <c r="Q23" s="1161">
        <v>31341</v>
      </c>
      <c r="R23" s="1162"/>
      <c r="S23" s="1162"/>
      <c r="T23" s="1162"/>
      <c r="U23" s="1162"/>
      <c r="V23" s="1162">
        <v>29814</v>
      </c>
      <c r="W23" s="1162"/>
      <c r="X23" s="1162"/>
      <c r="Y23" s="1162"/>
      <c r="Z23" s="1162"/>
      <c r="AA23" s="1162">
        <v>1527</v>
      </c>
      <c r="AB23" s="1162"/>
      <c r="AC23" s="1162"/>
      <c r="AD23" s="1162"/>
      <c r="AE23" s="1163"/>
      <c r="AF23" s="1164">
        <v>932</v>
      </c>
      <c r="AG23" s="1162"/>
      <c r="AH23" s="1162"/>
      <c r="AI23" s="1162"/>
      <c r="AJ23" s="1165"/>
      <c r="AK23" s="1166"/>
      <c r="AL23" s="1167"/>
      <c r="AM23" s="1167"/>
      <c r="AN23" s="1167"/>
      <c r="AO23" s="1167"/>
      <c r="AP23" s="1162">
        <v>25627</v>
      </c>
      <c r="AQ23" s="1162"/>
      <c r="AR23" s="1162"/>
      <c r="AS23" s="1162"/>
      <c r="AT23" s="1162"/>
      <c r="AU23" s="1168"/>
      <c r="AV23" s="1168"/>
      <c r="AW23" s="1168"/>
      <c r="AX23" s="1168"/>
      <c r="AY23" s="1169"/>
      <c r="AZ23" s="1158" t="s">
        <v>393</v>
      </c>
      <c r="BA23" s="1159"/>
      <c r="BB23" s="1159"/>
      <c r="BC23" s="1159"/>
      <c r="BD23" s="1160"/>
      <c r="BE23" s="250"/>
      <c r="BF23" s="250"/>
      <c r="BG23" s="250"/>
      <c r="BH23" s="250"/>
      <c r="BI23" s="250"/>
      <c r="BJ23" s="250"/>
      <c r="BK23" s="250"/>
      <c r="BL23" s="250"/>
      <c r="BM23" s="250"/>
      <c r="BN23" s="250"/>
      <c r="BO23" s="250"/>
      <c r="BP23" s="250"/>
      <c r="BQ23" s="259">
        <v>17</v>
      </c>
      <c r="BR23" s="260"/>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1"/>
    </row>
    <row r="24" spans="1:131" s="252" customFormat="1" ht="26.25" customHeight="1" x14ac:dyDescent="0.15">
      <c r="A24" s="1157" t="s">
        <v>394</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49"/>
      <c r="BA24" s="249"/>
      <c r="BB24" s="249"/>
      <c r="BC24" s="249"/>
      <c r="BD24" s="249"/>
      <c r="BE24" s="250"/>
      <c r="BF24" s="250"/>
      <c r="BG24" s="250"/>
      <c r="BH24" s="250"/>
      <c r="BI24" s="250"/>
      <c r="BJ24" s="250"/>
      <c r="BK24" s="250"/>
      <c r="BL24" s="250"/>
      <c r="BM24" s="250"/>
      <c r="BN24" s="250"/>
      <c r="BO24" s="250"/>
      <c r="BP24" s="250"/>
      <c r="BQ24" s="259">
        <v>18</v>
      </c>
      <c r="BR24" s="260"/>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1"/>
    </row>
    <row r="25" spans="1:131" s="244" customFormat="1" ht="26.25" customHeight="1" thickBot="1" x14ac:dyDescent="0.2">
      <c r="A25" s="1156" t="s">
        <v>395</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49"/>
      <c r="BK25" s="249"/>
      <c r="BL25" s="249"/>
      <c r="BM25" s="249"/>
      <c r="BN25" s="249"/>
      <c r="BO25" s="262"/>
      <c r="BP25" s="262"/>
      <c r="BQ25" s="259">
        <v>19</v>
      </c>
      <c r="BR25" s="260"/>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3"/>
    </row>
    <row r="26" spans="1:131" s="244"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396</v>
      </c>
      <c r="R26" s="1095"/>
      <c r="S26" s="1095"/>
      <c r="T26" s="1095"/>
      <c r="U26" s="1096"/>
      <c r="V26" s="1094" t="s">
        <v>397</v>
      </c>
      <c r="W26" s="1095"/>
      <c r="X26" s="1095"/>
      <c r="Y26" s="1095"/>
      <c r="Z26" s="1096"/>
      <c r="AA26" s="1094" t="s">
        <v>398</v>
      </c>
      <c r="AB26" s="1095"/>
      <c r="AC26" s="1095"/>
      <c r="AD26" s="1095"/>
      <c r="AE26" s="1095"/>
      <c r="AF26" s="1152" t="s">
        <v>399</v>
      </c>
      <c r="AG26" s="1101"/>
      <c r="AH26" s="1101"/>
      <c r="AI26" s="1101"/>
      <c r="AJ26" s="1153"/>
      <c r="AK26" s="1095" t="s">
        <v>400</v>
      </c>
      <c r="AL26" s="1095"/>
      <c r="AM26" s="1095"/>
      <c r="AN26" s="1095"/>
      <c r="AO26" s="1096"/>
      <c r="AP26" s="1094" t="s">
        <v>401</v>
      </c>
      <c r="AQ26" s="1095"/>
      <c r="AR26" s="1095"/>
      <c r="AS26" s="1095"/>
      <c r="AT26" s="1096"/>
      <c r="AU26" s="1094" t="s">
        <v>402</v>
      </c>
      <c r="AV26" s="1095"/>
      <c r="AW26" s="1095"/>
      <c r="AX26" s="1095"/>
      <c r="AY26" s="1096"/>
      <c r="AZ26" s="1094" t="s">
        <v>403</v>
      </c>
      <c r="BA26" s="1095"/>
      <c r="BB26" s="1095"/>
      <c r="BC26" s="1095"/>
      <c r="BD26" s="1096"/>
      <c r="BE26" s="1094" t="s">
        <v>378</v>
      </c>
      <c r="BF26" s="1095"/>
      <c r="BG26" s="1095"/>
      <c r="BH26" s="1095"/>
      <c r="BI26" s="1110"/>
      <c r="BJ26" s="249"/>
      <c r="BK26" s="249"/>
      <c r="BL26" s="249"/>
      <c r="BM26" s="249"/>
      <c r="BN26" s="249"/>
      <c r="BO26" s="262"/>
      <c r="BP26" s="262"/>
      <c r="BQ26" s="259">
        <v>20</v>
      </c>
      <c r="BR26" s="260"/>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3"/>
    </row>
    <row r="27" spans="1:131" s="244"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49"/>
      <c r="BK27" s="249"/>
      <c r="BL27" s="249"/>
      <c r="BM27" s="249"/>
      <c r="BN27" s="249"/>
      <c r="BO27" s="262"/>
      <c r="BP27" s="262"/>
      <c r="BQ27" s="259">
        <v>21</v>
      </c>
      <c r="BR27" s="260"/>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3"/>
    </row>
    <row r="28" spans="1:131" s="244" customFormat="1" ht="26.25" customHeight="1" thickTop="1" x14ac:dyDescent="0.15">
      <c r="A28" s="263">
        <v>1</v>
      </c>
      <c r="B28" s="1143" t="s">
        <v>404</v>
      </c>
      <c r="C28" s="1144"/>
      <c r="D28" s="1144"/>
      <c r="E28" s="1144"/>
      <c r="F28" s="1144"/>
      <c r="G28" s="1144"/>
      <c r="H28" s="1144"/>
      <c r="I28" s="1144"/>
      <c r="J28" s="1144"/>
      <c r="K28" s="1144"/>
      <c r="L28" s="1144"/>
      <c r="M28" s="1144"/>
      <c r="N28" s="1144"/>
      <c r="O28" s="1144"/>
      <c r="P28" s="1145"/>
      <c r="Q28" s="1146">
        <v>7693</v>
      </c>
      <c r="R28" s="1147"/>
      <c r="S28" s="1147"/>
      <c r="T28" s="1147"/>
      <c r="U28" s="1147"/>
      <c r="V28" s="1147">
        <v>7693</v>
      </c>
      <c r="W28" s="1147"/>
      <c r="X28" s="1147"/>
      <c r="Y28" s="1147"/>
      <c r="Z28" s="1147"/>
      <c r="AA28" s="1147" t="s">
        <v>582</v>
      </c>
      <c r="AB28" s="1147"/>
      <c r="AC28" s="1147"/>
      <c r="AD28" s="1147"/>
      <c r="AE28" s="1148"/>
      <c r="AF28" s="1149" t="s">
        <v>405</v>
      </c>
      <c r="AG28" s="1147"/>
      <c r="AH28" s="1147"/>
      <c r="AI28" s="1147"/>
      <c r="AJ28" s="1150"/>
      <c r="AK28" s="1151">
        <v>411</v>
      </c>
      <c r="AL28" s="1139"/>
      <c r="AM28" s="1139"/>
      <c r="AN28" s="1139"/>
      <c r="AO28" s="1139"/>
      <c r="AP28" s="1139" t="s">
        <v>582</v>
      </c>
      <c r="AQ28" s="1139"/>
      <c r="AR28" s="1139"/>
      <c r="AS28" s="1139"/>
      <c r="AT28" s="1139"/>
      <c r="AU28" s="1139" t="s">
        <v>606</v>
      </c>
      <c r="AV28" s="1139"/>
      <c r="AW28" s="1139"/>
      <c r="AX28" s="1139"/>
      <c r="AY28" s="1139"/>
      <c r="AZ28" s="1140" t="s">
        <v>607</v>
      </c>
      <c r="BA28" s="1140"/>
      <c r="BB28" s="1140"/>
      <c r="BC28" s="1140"/>
      <c r="BD28" s="1140"/>
      <c r="BE28" s="1141"/>
      <c r="BF28" s="1141"/>
      <c r="BG28" s="1141"/>
      <c r="BH28" s="1141"/>
      <c r="BI28" s="1142"/>
      <c r="BJ28" s="249"/>
      <c r="BK28" s="249"/>
      <c r="BL28" s="249"/>
      <c r="BM28" s="249"/>
      <c r="BN28" s="249"/>
      <c r="BO28" s="262"/>
      <c r="BP28" s="262"/>
      <c r="BQ28" s="259">
        <v>22</v>
      </c>
      <c r="BR28" s="260"/>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3"/>
    </row>
    <row r="29" spans="1:131" s="244" customFormat="1" ht="26.25" customHeight="1" x14ac:dyDescent="0.15">
      <c r="A29" s="263">
        <v>2</v>
      </c>
      <c r="B29" s="1130" t="s">
        <v>406</v>
      </c>
      <c r="C29" s="1131"/>
      <c r="D29" s="1131"/>
      <c r="E29" s="1131"/>
      <c r="F29" s="1131"/>
      <c r="G29" s="1131"/>
      <c r="H29" s="1131"/>
      <c r="I29" s="1131"/>
      <c r="J29" s="1131"/>
      <c r="K29" s="1131"/>
      <c r="L29" s="1131"/>
      <c r="M29" s="1131"/>
      <c r="N29" s="1131"/>
      <c r="O29" s="1131"/>
      <c r="P29" s="1132"/>
      <c r="Q29" s="1136">
        <v>5422</v>
      </c>
      <c r="R29" s="1137"/>
      <c r="S29" s="1137"/>
      <c r="T29" s="1137"/>
      <c r="U29" s="1137"/>
      <c r="V29" s="1137">
        <v>5305</v>
      </c>
      <c r="W29" s="1137"/>
      <c r="X29" s="1137"/>
      <c r="Y29" s="1137"/>
      <c r="Z29" s="1137"/>
      <c r="AA29" s="1138">
        <f>Q29-V29</f>
        <v>117</v>
      </c>
      <c r="AB29" s="1113"/>
      <c r="AC29" s="1113"/>
      <c r="AD29" s="1113"/>
      <c r="AE29" s="1114"/>
      <c r="AF29" s="1112">
        <v>117</v>
      </c>
      <c r="AG29" s="1113"/>
      <c r="AH29" s="1113"/>
      <c r="AI29" s="1113"/>
      <c r="AJ29" s="1114"/>
      <c r="AK29" s="1073">
        <v>760</v>
      </c>
      <c r="AL29" s="1064"/>
      <c r="AM29" s="1064"/>
      <c r="AN29" s="1064"/>
      <c r="AO29" s="1064"/>
      <c r="AP29" s="1064" t="s">
        <v>582</v>
      </c>
      <c r="AQ29" s="1064"/>
      <c r="AR29" s="1064"/>
      <c r="AS29" s="1064"/>
      <c r="AT29" s="1064"/>
      <c r="AU29" s="1064" t="s">
        <v>606</v>
      </c>
      <c r="AV29" s="1064"/>
      <c r="AW29" s="1064"/>
      <c r="AX29" s="1064"/>
      <c r="AY29" s="1064"/>
      <c r="AZ29" s="1135" t="s">
        <v>606</v>
      </c>
      <c r="BA29" s="1135"/>
      <c r="BB29" s="1135"/>
      <c r="BC29" s="1135"/>
      <c r="BD29" s="1135"/>
      <c r="BE29" s="1125"/>
      <c r="BF29" s="1125"/>
      <c r="BG29" s="1125"/>
      <c r="BH29" s="1125"/>
      <c r="BI29" s="1126"/>
      <c r="BJ29" s="249"/>
      <c r="BK29" s="249"/>
      <c r="BL29" s="249"/>
      <c r="BM29" s="249"/>
      <c r="BN29" s="249"/>
      <c r="BO29" s="262"/>
      <c r="BP29" s="262"/>
      <c r="BQ29" s="259">
        <v>23</v>
      </c>
      <c r="BR29" s="260"/>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3"/>
    </row>
    <row r="30" spans="1:131" s="244" customFormat="1" ht="26.25" customHeight="1" x14ac:dyDescent="0.15">
      <c r="A30" s="263">
        <v>3</v>
      </c>
      <c r="B30" s="1130" t="s">
        <v>407</v>
      </c>
      <c r="C30" s="1131"/>
      <c r="D30" s="1131"/>
      <c r="E30" s="1131"/>
      <c r="F30" s="1131"/>
      <c r="G30" s="1131"/>
      <c r="H30" s="1131"/>
      <c r="I30" s="1131"/>
      <c r="J30" s="1131"/>
      <c r="K30" s="1131"/>
      <c r="L30" s="1131"/>
      <c r="M30" s="1131"/>
      <c r="N30" s="1131"/>
      <c r="O30" s="1131"/>
      <c r="P30" s="1132"/>
      <c r="Q30" s="1136">
        <v>1033</v>
      </c>
      <c r="R30" s="1137"/>
      <c r="S30" s="1137"/>
      <c r="T30" s="1137"/>
      <c r="U30" s="1137"/>
      <c r="V30" s="1137">
        <v>1033</v>
      </c>
      <c r="W30" s="1137"/>
      <c r="X30" s="1137"/>
      <c r="Y30" s="1137"/>
      <c r="Z30" s="1137"/>
      <c r="AA30" s="1138" t="s">
        <v>583</v>
      </c>
      <c r="AB30" s="1113"/>
      <c r="AC30" s="1113"/>
      <c r="AD30" s="1113"/>
      <c r="AE30" s="1114"/>
      <c r="AF30" s="1112" t="s">
        <v>393</v>
      </c>
      <c r="AG30" s="1113"/>
      <c r="AH30" s="1113"/>
      <c r="AI30" s="1113"/>
      <c r="AJ30" s="1114"/>
      <c r="AK30" s="1073">
        <v>870</v>
      </c>
      <c r="AL30" s="1064"/>
      <c r="AM30" s="1064"/>
      <c r="AN30" s="1064"/>
      <c r="AO30" s="1064"/>
      <c r="AP30" s="1064" t="s">
        <v>582</v>
      </c>
      <c r="AQ30" s="1064"/>
      <c r="AR30" s="1064"/>
      <c r="AS30" s="1064"/>
      <c r="AT30" s="1064"/>
      <c r="AU30" s="1064" t="s">
        <v>606</v>
      </c>
      <c r="AV30" s="1064"/>
      <c r="AW30" s="1064"/>
      <c r="AX30" s="1064"/>
      <c r="AY30" s="1064"/>
      <c r="AZ30" s="1135" t="s">
        <v>607</v>
      </c>
      <c r="BA30" s="1135"/>
      <c r="BB30" s="1135"/>
      <c r="BC30" s="1135"/>
      <c r="BD30" s="1135"/>
      <c r="BE30" s="1125"/>
      <c r="BF30" s="1125"/>
      <c r="BG30" s="1125"/>
      <c r="BH30" s="1125"/>
      <c r="BI30" s="1126"/>
      <c r="BJ30" s="249"/>
      <c r="BK30" s="249"/>
      <c r="BL30" s="249"/>
      <c r="BM30" s="249"/>
      <c r="BN30" s="249"/>
      <c r="BO30" s="262"/>
      <c r="BP30" s="262"/>
      <c r="BQ30" s="259">
        <v>24</v>
      </c>
      <c r="BR30" s="260"/>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3"/>
    </row>
    <row r="31" spans="1:131" s="244" customFormat="1" ht="26.25" customHeight="1" x14ac:dyDescent="0.15">
      <c r="A31" s="263">
        <v>4</v>
      </c>
      <c r="B31" s="1130" t="s">
        <v>408</v>
      </c>
      <c r="C31" s="1131"/>
      <c r="D31" s="1131"/>
      <c r="E31" s="1131"/>
      <c r="F31" s="1131"/>
      <c r="G31" s="1131"/>
      <c r="H31" s="1131"/>
      <c r="I31" s="1131"/>
      <c r="J31" s="1131"/>
      <c r="K31" s="1131"/>
      <c r="L31" s="1131"/>
      <c r="M31" s="1131"/>
      <c r="N31" s="1131"/>
      <c r="O31" s="1131"/>
      <c r="P31" s="1132"/>
      <c r="Q31" s="1136">
        <v>2131</v>
      </c>
      <c r="R31" s="1137"/>
      <c r="S31" s="1137"/>
      <c r="T31" s="1137"/>
      <c r="U31" s="1137"/>
      <c r="V31" s="1137">
        <v>1907</v>
      </c>
      <c r="W31" s="1137"/>
      <c r="X31" s="1137"/>
      <c r="Y31" s="1137"/>
      <c r="Z31" s="1137"/>
      <c r="AA31" s="1138">
        <f>Q31-V31</f>
        <v>224</v>
      </c>
      <c r="AB31" s="1113"/>
      <c r="AC31" s="1113"/>
      <c r="AD31" s="1113"/>
      <c r="AE31" s="1114"/>
      <c r="AF31" s="1112">
        <v>198</v>
      </c>
      <c r="AG31" s="1113"/>
      <c r="AH31" s="1113"/>
      <c r="AI31" s="1113"/>
      <c r="AJ31" s="1114"/>
      <c r="AK31" s="1073">
        <v>531</v>
      </c>
      <c r="AL31" s="1064"/>
      <c r="AM31" s="1064"/>
      <c r="AN31" s="1064"/>
      <c r="AO31" s="1064"/>
      <c r="AP31" s="1064">
        <v>7251</v>
      </c>
      <c r="AQ31" s="1064"/>
      <c r="AR31" s="1064"/>
      <c r="AS31" s="1064"/>
      <c r="AT31" s="1064"/>
      <c r="AU31" s="1064">
        <v>3553</v>
      </c>
      <c r="AV31" s="1064"/>
      <c r="AW31" s="1064"/>
      <c r="AX31" s="1064"/>
      <c r="AY31" s="1064"/>
      <c r="AZ31" s="1135" t="s">
        <v>606</v>
      </c>
      <c r="BA31" s="1135"/>
      <c r="BB31" s="1135"/>
      <c r="BC31" s="1135"/>
      <c r="BD31" s="1135"/>
      <c r="BE31" s="1125" t="s">
        <v>409</v>
      </c>
      <c r="BF31" s="1125"/>
      <c r="BG31" s="1125"/>
      <c r="BH31" s="1125"/>
      <c r="BI31" s="1126"/>
      <c r="BJ31" s="249"/>
      <c r="BK31" s="249"/>
      <c r="BL31" s="249"/>
      <c r="BM31" s="249"/>
      <c r="BN31" s="249"/>
      <c r="BO31" s="262"/>
      <c r="BP31" s="262"/>
      <c r="BQ31" s="259">
        <v>25</v>
      </c>
      <c r="BR31" s="260"/>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3"/>
    </row>
    <row r="32" spans="1:131" s="244" customFormat="1" ht="26.25" customHeight="1" x14ac:dyDescent="0.15">
      <c r="A32" s="263">
        <v>5</v>
      </c>
      <c r="B32" s="1130" t="s">
        <v>410</v>
      </c>
      <c r="C32" s="1131"/>
      <c r="D32" s="1131"/>
      <c r="E32" s="1131"/>
      <c r="F32" s="1131"/>
      <c r="G32" s="1131"/>
      <c r="H32" s="1131"/>
      <c r="I32" s="1131"/>
      <c r="J32" s="1131"/>
      <c r="K32" s="1131"/>
      <c r="L32" s="1131"/>
      <c r="M32" s="1131"/>
      <c r="N32" s="1131"/>
      <c r="O32" s="1131"/>
      <c r="P32" s="1132"/>
      <c r="Q32" s="1136">
        <v>15</v>
      </c>
      <c r="R32" s="1137"/>
      <c r="S32" s="1137"/>
      <c r="T32" s="1137"/>
      <c r="U32" s="1137"/>
      <c r="V32" s="1137">
        <v>15</v>
      </c>
      <c r="W32" s="1137"/>
      <c r="X32" s="1137"/>
      <c r="Y32" s="1137"/>
      <c r="Z32" s="1137"/>
      <c r="AA32" s="1138" t="s">
        <v>583</v>
      </c>
      <c r="AB32" s="1113"/>
      <c r="AC32" s="1113"/>
      <c r="AD32" s="1113"/>
      <c r="AE32" s="1114"/>
      <c r="AF32" s="1112" t="s">
        <v>129</v>
      </c>
      <c r="AG32" s="1113"/>
      <c r="AH32" s="1113"/>
      <c r="AI32" s="1113"/>
      <c r="AJ32" s="1114"/>
      <c r="AK32" s="1073">
        <v>6</v>
      </c>
      <c r="AL32" s="1064"/>
      <c r="AM32" s="1064"/>
      <c r="AN32" s="1064"/>
      <c r="AO32" s="1064"/>
      <c r="AP32" s="1064" t="s">
        <v>582</v>
      </c>
      <c r="AQ32" s="1064"/>
      <c r="AR32" s="1064"/>
      <c r="AS32" s="1064"/>
      <c r="AT32" s="1064"/>
      <c r="AU32" s="1064" t="s">
        <v>606</v>
      </c>
      <c r="AV32" s="1064"/>
      <c r="AW32" s="1064"/>
      <c r="AX32" s="1064"/>
      <c r="AY32" s="1064"/>
      <c r="AZ32" s="1135" t="s">
        <v>607</v>
      </c>
      <c r="BA32" s="1135"/>
      <c r="BB32" s="1135"/>
      <c r="BC32" s="1135"/>
      <c r="BD32" s="1135"/>
      <c r="BE32" s="1125" t="s">
        <v>409</v>
      </c>
      <c r="BF32" s="1125"/>
      <c r="BG32" s="1125"/>
      <c r="BH32" s="1125"/>
      <c r="BI32" s="1126"/>
      <c r="BJ32" s="249"/>
      <c r="BK32" s="249"/>
      <c r="BL32" s="249"/>
      <c r="BM32" s="249"/>
      <c r="BN32" s="249"/>
      <c r="BO32" s="262"/>
      <c r="BP32" s="262"/>
      <c r="BQ32" s="259">
        <v>26</v>
      </c>
      <c r="BR32" s="260"/>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3"/>
    </row>
    <row r="33" spans="1:131" s="244" customFormat="1" ht="26.25" customHeight="1" x14ac:dyDescent="0.15">
      <c r="A33" s="263">
        <v>6</v>
      </c>
      <c r="B33" s="1130" t="s">
        <v>411</v>
      </c>
      <c r="C33" s="1131"/>
      <c r="D33" s="1131"/>
      <c r="E33" s="1131"/>
      <c r="F33" s="1131"/>
      <c r="G33" s="1131"/>
      <c r="H33" s="1131"/>
      <c r="I33" s="1131"/>
      <c r="J33" s="1131"/>
      <c r="K33" s="1131"/>
      <c r="L33" s="1131"/>
      <c r="M33" s="1131"/>
      <c r="N33" s="1131"/>
      <c r="O33" s="1131"/>
      <c r="P33" s="1132"/>
      <c r="Q33" s="1136" t="s">
        <v>582</v>
      </c>
      <c r="R33" s="1137"/>
      <c r="S33" s="1137"/>
      <c r="T33" s="1137"/>
      <c r="U33" s="1137"/>
      <c r="V33" s="1137" t="s">
        <v>584</v>
      </c>
      <c r="W33" s="1137"/>
      <c r="X33" s="1137"/>
      <c r="Y33" s="1137"/>
      <c r="Z33" s="1137"/>
      <c r="AA33" s="1137" t="s">
        <v>583</v>
      </c>
      <c r="AB33" s="1137"/>
      <c r="AC33" s="1137"/>
      <c r="AD33" s="1137"/>
      <c r="AE33" s="1138"/>
      <c r="AF33" s="1112" t="s">
        <v>129</v>
      </c>
      <c r="AG33" s="1113"/>
      <c r="AH33" s="1113"/>
      <c r="AI33" s="1113"/>
      <c r="AJ33" s="1114"/>
      <c r="AK33" s="1073" t="s">
        <v>582</v>
      </c>
      <c r="AL33" s="1064"/>
      <c r="AM33" s="1064"/>
      <c r="AN33" s="1064"/>
      <c r="AO33" s="1064"/>
      <c r="AP33" s="1064" t="s">
        <v>582</v>
      </c>
      <c r="AQ33" s="1064"/>
      <c r="AR33" s="1064"/>
      <c r="AS33" s="1064"/>
      <c r="AT33" s="1064"/>
      <c r="AU33" s="1064" t="s">
        <v>606</v>
      </c>
      <c r="AV33" s="1064"/>
      <c r="AW33" s="1064"/>
      <c r="AX33" s="1064"/>
      <c r="AY33" s="1064"/>
      <c r="AZ33" s="1135" t="s">
        <v>606</v>
      </c>
      <c r="BA33" s="1135"/>
      <c r="BB33" s="1135"/>
      <c r="BC33" s="1135"/>
      <c r="BD33" s="1135"/>
      <c r="BE33" s="1125" t="s">
        <v>412</v>
      </c>
      <c r="BF33" s="1125"/>
      <c r="BG33" s="1125"/>
      <c r="BH33" s="1125"/>
      <c r="BI33" s="1126"/>
      <c r="BJ33" s="249"/>
      <c r="BK33" s="249"/>
      <c r="BL33" s="249"/>
      <c r="BM33" s="249"/>
      <c r="BN33" s="249"/>
      <c r="BO33" s="262"/>
      <c r="BP33" s="262"/>
      <c r="BQ33" s="259">
        <v>27</v>
      </c>
      <c r="BR33" s="260"/>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3"/>
    </row>
    <row r="34" spans="1:131" s="244" customFormat="1" ht="26.25" customHeight="1" x14ac:dyDescent="0.15">
      <c r="A34" s="263">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49"/>
      <c r="BK34" s="249"/>
      <c r="BL34" s="249"/>
      <c r="BM34" s="249"/>
      <c r="BN34" s="249"/>
      <c r="BO34" s="262"/>
      <c r="BP34" s="262"/>
      <c r="BQ34" s="259">
        <v>28</v>
      </c>
      <c r="BR34" s="260"/>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3"/>
    </row>
    <row r="35" spans="1:131" s="244" customFormat="1" ht="26.25" customHeight="1" x14ac:dyDescent="0.15">
      <c r="A35" s="263">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49"/>
      <c r="BK35" s="249"/>
      <c r="BL35" s="249"/>
      <c r="BM35" s="249"/>
      <c r="BN35" s="249"/>
      <c r="BO35" s="262"/>
      <c r="BP35" s="262"/>
      <c r="BQ35" s="259">
        <v>29</v>
      </c>
      <c r="BR35" s="260"/>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3"/>
    </row>
    <row r="36" spans="1:131" s="244" customFormat="1" ht="26.25" customHeight="1" x14ac:dyDescent="0.15">
      <c r="A36" s="263">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49"/>
      <c r="BK36" s="249"/>
      <c r="BL36" s="249"/>
      <c r="BM36" s="249"/>
      <c r="BN36" s="249"/>
      <c r="BO36" s="262"/>
      <c r="BP36" s="262"/>
      <c r="BQ36" s="259">
        <v>30</v>
      </c>
      <c r="BR36" s="260"/>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3"/>
    </row>
    <row r="37" spans="1:131" s="244" customFormat="1" ht="26.25" customHeight="1" x14ac:dyDescent="0.15">
      <c r="A37" s="263">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49"/>
      <c r="BK37" s="249"/>
      <c r="BL37" s="249"/>
      <c r="BM37" s="249"/>
      <c r="BN37" s="249"/>
      <c r="BO37" s="262"/>
      <c r="BP37" s="262"/>
      <c r="BQ37" s="259">
        <v>31</v>
      </c>
      <c r="BR37" s="260"/>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3"/>
    </row>
    <row r="38" spans="1:131" s="244" customFormat="1" ht="26.25" customHeight="1" x14ac:dyDescent="0.15">
      <c r="A38" s="263">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49"/>
      <c r="BK38" s="249"/>
      <c r="BL38" s="249"/>
      <c r="BM38" s="249"/>
      <c r="BN38" s="249"/>
      <c r="BO38" s="262"/>
      <c r="BP38" s="262"/>
      <c r="BQ38" s="259">
        <v>32</v>
      </c>
      <c r="BR38" s="260"/>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3"/>
    </row>
    <row r="39" spans="1:131" s="244" customFormat="1" ht="26.25" customHeight="1" x14ac:dyDescent="0.15">
      <c r="A39" s="263">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49"/>
      <c r="BK39" s="249"/>
      <c r="BL39" s="249"/>
      <c r="BM39" s="249"/>
      <c r="BN39" s="249"/>
      <c r="BO39" s="262"/>
      <c r="BP39" s="262"/>
      <c r="BQ39" s="259">
        <v>33</v>
      </c>
      <c r="BR39" s="260"/>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3"/>
    </row>
    <row r="40" spans="1:131" s="244" customFormat="1" ht="26.25" customHeight="1" x14ac:dyDescent="0.15">
      <c r="A40" s="258">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49"/>
      <c r="BK40" s="249"/>
      <c r="BL40" s="249"/>
      <c r="BM40" s="249"/>
      <c r="BN40" s="249"/>
      <c r="BO40" s="262"/>
      <c r="BP40" s="262"/>
      <c r="BQ40" s="259">
        <v>34</v>
      </c>
      <c r="BR40" s="260"/>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3"/>
    </row>
    <row r="41" spans="1:131" s="244" customFormat="1" ht="26.25" customHeight="1" x14ac:dyDescent="0.15">
      <c r="A41" s="258">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49"/>
      <c r="BK41" s="249"/>
      <c r="BL41" s="249"/>
      <c r="BM41" s="249"/>
      <c r="BN41" s="249"/>
      <c r="BO41" s="262"/>
      <c r="BP41" s="262"/>
      <c r="BQ41" s="259">
        <v>35</v>
      </c>
      <c r="BR41" s="260"/>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3"/>
    </row>
    <row r="42" spans="1:131" s="244" customFormat="1" ht="26.25" customHeight="1" x14ac:dyDescent="0.15">
      <c r="A42" s="258">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49"/>
      <c r="BK42" s="249"/>
      <c r="BL42" s="249"/>
      <c r="BM42" s="249"/>
      <c r="BN42" s="249"/>
      <c r="BO42" s="262"/>
      <c r="BP42" s="262"/>
      <c r="BQ42" s="259">
        <v>36</v>
      </c>
      <c r="BR42" s="260"/>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3"/>
    </row>
    <row r="43" spans="1:131" s="244" customFormat="1" ht="26.25" customHeight="1" x14ac:dyDescent="0.15">
      <c r="A43" s="258">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49"/>
      <c r="BK43" s="249"/>
      <c r="BL43" s="249"/>
      <c r="BM43" s="249"/>
      <c r="BN43" s="249"/>
      <c r="BO43" s="262"/>
      <c r="BP43" s="262"/>
      <c r="BQ43" s="259">
        <v>37</v>
      </c>
      <c r="BR43" s="260"/>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3"/>
    </row>
    <row r="44" spans="1:131" s="244" customFormat="1" ht="26.25" customHeight="1" x14ac:dyDescent="0.15">
      <c r="A44" s="258">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49"/>
      <c r="BK44" s="249"/>
      <c r="BL44" s="249"/>
      <c r="BM44" s="249"/>
      <c r="BN44" s="249"/>
      <c r="BO44" s="262"/>
      <c r="BP44" s="262"/>
      <c r="BQ44" s="259">
        <v>38</v>
      </c>
      <c r="BR44" s="260"/>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3"/>
    </row>
    <row r="45" spans="1:131" s="244" customFormat="1" ht="26.25" customHeight="1" x14ac:dyDescent="0.15">
      <c r="A45" s="258">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49"/>
      <c r="BK45" s="249"/>
      <c r="BL45" s="249"/>
      <c r="BM45" s="249"/>
      <c r="BN45" s="249"/>
      <c r="BO45" s="262"/>
      <c r="BP45" s="262"/>
      <c r="BQ45" s="259">
        <v>39</v>
      </c>
      <c r="BR45" s="260"/>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3"/>
    </row>
    <row r="46" spans="1:131" s="244" customFormat="1" ht="26.25" customHeight="1" x14ac:dyDescent="0.15">
      <c r="A46" s="258">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49"/>
      <c r="BK46" s="249"/>
      <c r="BL46" s="249"/>
      <c r="BM46" s="249"/>
      <c r="BN46" s="249"/>
      <c r="BO46" s="262"/>
      <c r="BP46" s="262"/>
      <c r="BQ46" s="259">
        <v>40</v>
      </c>
      <c r="BR46" s="260"/>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3"/>
    </row>
    <row r="47" spans="1:131" s="244" customFormat="1" ht="26.25" customHeight="1" x14ac:dyDescent="0.15">
      <c r="A47" s="258">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49"/>
      <c r="BK47" s="249"/>
      <c r="BL47" s="249"/>
      <c r="BM47" s="249"/>
      <c r="BN47" s="249"/>
      <c r="BO47" s="262"/>
      <c r="BP47" s="262"/>
      <c r="BQ47" s="259">
        <v>41</v>
      </c>
      <c r="BR47" s="260"/>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3"/>
    </row>
    <row r="48" spans="1:131" s="244" customFormat="1" ht="26.25" customHeight="1" x14ac:dyDescent="0.15">
      <c r="A48" s="258">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49"/>
      <c r="BK48" s="249"/>
      <c r="BL48" s="249"/>
      <c r="BM48" s="249"/>
      <c r="BN48" s="249"/>
      <c r="BO48" s="262"/>
      <c r="BP48" s="262"/>
      <c r="BQ48" s="259">
        <v>42</v>
      </c>
      <c r="BR48" s="260"/>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3"/>
    </row>
    <row r="49" spans="1:131" s="244" customFormat="1" ht="26.25" customHeight="1" x14ac:dyDescent="0.15">
      <c r="A49" s="258">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49"/>
      <c r="BK49" s="249"/>
      <c r="BL49" s="249"/>
      <c r="BM49" s="249"/>
      <c r="BN49" s="249"/>
      <c r="BO49" s="262"/>
      <c r="BP49" s="262"/>
      <c r="BQ49" s="259">
        <v>43</v>
      </c>
      <c r="BR49" s="260"/>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3"/>
    </row>
    <row r="50" spans="1:131" s="244" customFormat="1" ht="26.25" customHeight="1" x14ac:dyDescent="0.15">
      <c r="A50" s="258">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49"/>
      <c r="BK50" s="249"/>
      <c r="BL50" s="249"/>
      <c r="BM50" s="249"/>
      <c r="BN50" s="249"/>
      <c r="BO50" s="262"/>
      <c r="BP50" s="262"/>
      <c r="BQ50" s="259">
        <v>44</v>
      </c>
      <c r="BR50" s="260"/>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3"/>
    </row>
    <row r="51" spans="1:131" s="244" customFormat="1" ht="26.25" customHeight="1" x14ac:dyDescent="0.15">
      <c r="A51" s="258">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49"/>
      <c r="BK51" s="249"/>
      <c r="BL51" s="249"/>
      <c r="BM51" s="249"/>
      <c r="BN51" s="249"/>
      <c r="BO51" s="262"/>
      <c r="BP51" s="262"/>
      <c r="BQ51" s="259">
        <v>45</v>
      </c>
      <c r="BR51" s="260"/>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3"/>
    </row>
    <row r="52" spans="1:131" s="244" customFormat="1" ht="26.25" customHeight="1" x14ac:dyDescent="0.15">
      <c r="A52" s="258">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49"/>
      <c r="BK52" s="249"/>
      <c r="BL52" s="249"/>
      <c r="BM52" s="249"/>
      <c r="BN52" s="249"/>
      <c r="BO52" s="262"/>
      <c r="BP52" s="262"/>
      <c r="BQ52" s="259">
        <v>46</v>
      </c>
      <c r="BR52" s="260"/>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3"/>
    </row>
    <row r="53" spans="1:131" s="244" customFormat="1" ht="26.25" customHeight="1" x14ac:dyDescent="0.15">
      <c r="A53" s="258">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49"/>
      <c r="BK53" s="249"/>
      <c r="BL53" s="249"/>
      <c r="BM53" s="249"/>
      <c r="BN53" s="249"/>
      <c r="BO53" s="262"/>
      <c r="BP53" s="262"/>
      <c r="BQ53" s="259">
        <v>47</v>
      </c>
      <c r="BR53" s="260"/>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3"/>
    </row>
    <row r="54" spans="1:131" s="244" customFormat="1" ht="26.25" customHeight="1" x14ac:dyDescent="0.15">
      <c r="A54" s="258">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49"/>
      <c r="BK54" s="249"/>
      <c r="BL54" s="249"/>
      <c r="BM54" s="249"/>
      <c r="BN54" s="249"/>
      <c r="BO54" s="262"/>
      <c r="BP54" s="262"/>
      <c r="BQ54" s="259">
        <v>48</v>
      </c>
      <c r="BR54" s="260"/>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3"/>
    </row>
    <row r="55" spans="1:131" s="244" customFormat="1" ht="26.25" customHeight="1" x14ac:dyDescent="0.15">
      <c r="A55" s="258">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49"/>
      <c r="BK55" s="249"/>
      <c r="BL55" s="249"/>
      <c r="BM55" s="249"/>
      <c r="BN55" s="249"/>
      <c r="BO55" s="262"/>
      <c r="BP55" s="262"/>
      <c r="BQ55" s="259">
        <v>49</v>
      </c>
      <c r="BR55" s="260"/>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3"/>
    </row>
    <row r="56" spans="1:131" s="244" customFormat="1" ht="26.25" customHeight="1" x14ac:dyDescent="0.15">
      <c r="A56" s="258">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49"/>
      <c r="BK56" s="249"/>
      <c r="BL56" s="249"/>
      <c r="BM56" s="249"/>
      <c r="BN56" s="249"/>
      <c r="BO56" s="262"/>
      <c r="BP56" s="262"/>
      <c r="BQ56" s="259">
        <v>50</v>
      </c>
      <c r="BR56" s="260"/>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3"/>
    </row>
    <row r="57" spans="1:131" s="244" customFormat="1" ht="26.25" customHeight="1" x14ac:dyDescent="0.15">
      <c r="A57" s="258">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49"/>
      <c r="BK57" s="249"/>
      <c r="BL57" s="249"/>
      <c r="BM57" s="249"/>
      <c r="BN57" s="249"/>
      <c r="BO57" s="262"/>
      <c r="BP57" s="262"/>
      <c r="BQ57" s="259">
        <v>51</v>
      </c>
      <c r="BR57" s="260"/>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3"/>
    </row>
    <row r="58" spans="1:131" s="244" customFormat="1" ht="26.25" customHeight="1" x14ac:dyDescent="0.15">
      <c r="A58" s="258">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49"/>
      <c r="BK58" s="249"/>
      <c r="BL58" s="249"/>
      <c r="BM58" s="249"/>
      <c r="BN58" s="249"/>
      <c r="BO58" s="262"/>
      <c r="BP58" s="262"/>
      <c r="BQ58" s="259">
        <v>52</v>
      </c>
      <c r="BR58" s="260"/>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3"/>
    </row>
    <row r="59" spans="1:131" s="244" customFormat="1" ht="26.25" customHeight="1" x14ac:dyDescent="0.15">
      <c r="A59" s="258">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49"/>
      <c r="BK59" s="249"/>
      <c r="BL59" s="249"/>
      <c r="BM59" s="249"/>
      <c r="BN59" s="249"/>
      <c r="BO59" s="262"/>
      <c r="BP59" s="262"/>
      <c r="BQ59" s="259">
        <v>53</v>
      </c>
      <c r="BR59" s="260"/>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3"/>
    </row>
    <row r="60" spans="1:131" s="244" customFormat="1" ht="26.25" customHeight="1" x14ac:dyDescent="0.15">
      <c r="A60" s="258">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49"/>
      <c r="BK60" s="249"/>
      <c r="BL60" s="249"/>
      <c r="BM60" s="249"/>
      <c r="BN60" s="249"/>
      <c r="BO60" s="262"/>
      <c r="BP60" s="262"/>
      <c r="BQ60" s="259">
        <v>54</v>
      </c>
      <c r="BR60" s="260"/>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3"/>
    </row>
    <row r="61" spans="1:131" s="244" customFormat="1" ht="26.25" customHeight="1" thickBot="1" x14ac:dyDescent="0.2">
      <c r="A61" s="258">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49"/>
      <c r="BK61" s="249"/>
      <c r="BL61" s="249"/>
      <c r="BM61" s="249"/>
      <c r="BN61" s="249"/>
      <c r="BO61" s="262"/>
      <c r="BP61" s="262"/>
      <c r="BQ61" s="259">
        <v>55</v>
      </c>
      <c r="BR61" s="260"/>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3"/>
    </row>
    <row r="62" spans="1:131" s="244" customFormat="1" ht="26.25" customHeight="1" x14ac:dyDescent="0.15">
      <c r="A62" s="258">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2"/>
      <c r="BP62" s="262"/>
      <c r="BQ62" s="259">
        <v>56</v>
      </c>
      <c r="BR62" s="260"/>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3"/>
    </row>
    <row r="63" spans="1:131" s="244" customFormat="1" ht="26.25" customHeight="1" thickBot="1" x14ac:dyDescent="0.2">
      <c r="A63" s="261" t="s">
        <v>391</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315</v>
      </c>
      <c r="AG63" s="1052"/>
      <c r="AH63" s="1052"/>
      <c r="AI63" s="1052"/>
      <c r="AJ63" s="1123"/>
      <c r="AK63" s="1124"/>
      <c r="AL63" s="1056"/>
      <c r="AM63" s="1056"/>
      <c r="AN63" s="1056"/>
      <c r="AO63" s="1056"/>
      <c r="AP63" s="1052">
        <v>7251</v>
      </c>
      <c r="AQ63" s="1052"/>
      <c r="AR63" s="1052"/>
      <c r="AS63" s="1052"/>
      <c r="AT63" s="1052"/>
      <c r="AU63" s="1052">
        <v>3553</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2"/>
      <c r="BP63" s="262"/>
      <c r="BQ63" s="259">
        <v>57</v>
      </c>
      <c r="BR63" s="260"/>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3"/>
    </row>
    <row r="65" spans="1:131" s="244" customFormat="1" ht="26.25" customHeight="1" thickBot="1" x14ac:dyDescent="0.2">
      <c r="A65" s="249" t="s">
        <v>415</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3"/>
    </row>
    <row r="66" spans="1:131" s="244"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396</v>
      </c>
      <c r="R66" s="1095"/>
      <c r="S66" s="1095"/>
      <c r="T66" s="1095"/>
      <c r="U66" s="1096"/>
      <c r="V66" s="1094" t="s">
        <v>397</v>
      </c>
      <c r="W66" s="1095"/>
      <c r="X66" s="1095"/>
      <c r="Y66" s="1095"/>
      <c r="Z66" s="1096"/>
      <c r="AA66" s="1094" t="s">
        <v>398</v>
      </c>
      <c r="AB66" s="1095"/>
      <c r="AC66" s="1095"/>
      <c r="AD66" s="1095"/>
      <c r="AE66" s="1096"/>
      <c r="AF66" s="1100" t="s">
        <v>417</v>
      </c>
      <c r="AG66" s="1101"/>
      <c r="AH66" s="1101"/>
      <c r="AI66" s="1101"/>
      <c r="AJ66" s="1102"/>
      <c r="AK66" s="1094" t="s">
        <v>418</v>
      </c>
      <c r="AL66" s="1089"/>
      <c r="AM66" s="1089"/>
      <c r="AN66" s="1089"/>
      <c r="AO66" s="1090"/>
      <c r="AP66" s="1094" t="s">
        <v>419</v>
      </c>
      <c r="AQ66" s="1095"/>
      <c r="AR66" s="1095"/>
      <c r="AS66" s="1095"/>
      <c r="AT66" s="1096"/>
      <c r="AU66" s="1094" t="s">
        <v>420</v>
      </c>
      <c r="AV66" s="1095"/>
      <c r="AW66" s="1095"/>
      <c r="AX66" s="1095"/>
      <c r="AY66" s="1096"/>
      <c r="AZ66" s="1094" t="s">
        <v>378</v>
      </c>
      <c r="BA66" s="1095"/>
      <c r="BB66" s="1095"/>
      <c r="BC66" s="1095"/>
      <c r="BD66" s="1110"/>
      <c r="BE66" s="262"/>
      <c r="BF66" s="262"/>
      <c r="BG66" s="262"/>
      <c r="BH66" s="262"/>
      <c r="BI66" s="262"/>
      <c r="BJ66" s="262"/>
      <c r="BK66" s="262"/>
      <c r="BL66" s="262"/>
      <c r="BM66" s="262"/>
      <c r="BN66" s="262"/>
      <c r="BO66" s="262"/>
      <c r="BP66" s="262"/>
      <c r="BQ66" s="259">
        <v>60</v>
      </c>
      <c r="BR66" s="264"/>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3"/>
    </row>
    <row r="67" spans="1:131" s="244"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2"/>
      <c r="BF67" s="262"/>
      <c r="BG67" s="262"/>
      <c r="BH67" s="262"/>
      <c r="BI67" s="262"/>
      <c r="BJ67" s="262"/>
      <c r="BK67" s="262"/>
      <c r="BL67" s="262"/>
      <c r="BM67" s="262"/>
      <c r="BN67" s="262"/>
      <c r="BO67" s="262"/>
      <c r="BP67" s="262"/>
      <c r="BQ67" s="259">
        <v>61</v>
      </c>
      <c r="BR67" s="264"/>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3"/>
    </row>
    <row r="68" spans="1:131" s="244" customFormat="1" ht="26.25" customHeight="1" thickTop="1" x14ac:dyDescent="0.15">
      <c r="A68" s="255">
        <v>1</v>
      </c>
      <c r="B68" s="1078" t="s">
        <v>585</v>
      </c>
      <c r="C68" s="1079"/>
      <c r="D68" s="1079"/>
      <c r="E68" s="1079"/>
      <c r="F68" s="1079"/>
      <c r="G68" s="1079"/>
      <c r="H68" s="1079"/>
      <c r="I68" s="1079"/>
      <c r="J68" s="1079"/>
      <c r="K68" s="1079"/>
      <c r="L68" s="1079"/>
      <c r="M68" s="1079"/>
      <c r="N68" s="1079"/>
      <c r="O68" s="1079"/>
      <c r="P68" s="1080"/>
      <c r="Q68" s="1081">
        <v>15914</v>
      </c>
      <c r="R68" s="1075"/>
      <c r="S68" s="1075"/>
      <c r="T68" s="1075"/>
      <c r="U68" s="1075"/>
      <c r="V68" s="1075">
        <v>15890</v>
      </c>
      <c r="W68" s="1075"/>
      <c r="X68" s="1075"/>
      <c r="Y68" s="1075"/>
      <c r="Z68" s="1075"/>
      <c r="AA68" s="1075">
        <v>24</v>
      </c>
      <c r="AB68" s="1075"/>
      <c r="AC68" s="1075"/>
      <c r="AD68" s="1075"/>
      <c r="AE68" s="1075"/>
      <c r="AF68" s="1075">
        <v>24</v>
      </c>
      <c r="AG68" s="1075"/>
      <c r="AH68" s="1075"/>
      <c r="AI68" s="1075"/>
      <c r="AJ68" s="1075"/>
      <c r="AK68" s="1075">
        <v>82</v>
      </c>
      <c r="AL68" s="1075"/>
      <c r="AM68" s="1075"/>
      <c r="AN68" s="1075"/>
      <c r="AO68" s="1075"/>
      <c r="AP68" s="1075" t="s">
        <v>583</v>
      </c>
      <c r="AQ68" s="1075"/>
      <c r="AR68" s="1075"/>
      <c r="AS68" s="1075"/>
      <c r="AT68" s="1075"/>
      <c r="AU68" s="1075" t="s">
        <v>583</v>
      </c>
      <c r="AV68" s="1075"/>
      <c r="AW68" s="1075"/>
      <c r="AX68" s="1075"/>
      <c r="AY68" s="1075"/>
      <c r="AZ68" s="1076"/>
      <c r="BA68" s="1076"/>
      <c r="BB68" s="1076"/>
      <c r="BC68" s="1076"/>
      <c r="BD68" s="1077"/>
      <c r="BE68" s="262"/>
      <c r="BF68" s="262"/>
      <c r="BG68" s="262"/>
      <c r="BH68" s="262"/>
      <c r="BI68" s="262"/>
      <c r="BJ68" s="262"/>
      <c r="BK68" s="262"/>
      <c r="BL68" s="262"/>
      <c r="BM68" s="262"/>
      <c r="BN68" s="262"/>
      <c r="BO68" s="262"/>
      <c r="BP68" s="262"/>
      <c r="BQ68" s="259">
        <v>62</v>
      </c>
      <c r="BR68" s="264"/>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3"/>
    </row>
    <row r="69" spans="1:131" s="244" customFormat="1" ht="26.25" customHeight="1" x14ac:dyDescent="0.15">
      <c r="A69" s="258">
        <v>2</v>
      </c>
      <c r="B69" s="1067" t="s">
        <v>586</v>
      </c>
      <c r="C69" s="1068"/>
      <c r="D69" s="1068"/>
      <c r="E69" s="1068"/>
      <c r="F69" s="1068"/>
      <c r="G69" s="1068"/>
      <c r="H69" s="1068"/>
      <c r="I69" s="1068"/>
      <c r="J69" s="1068"/>
      <c r="K69" s="1068"/>
      <c r="L69" s="1068"/>
      <c r="M69" s="1068"/>
      <c r="N69" s="1068"/>
      <c r="O69" s="1068"/>
      <c r="P69" s="1069"/>
      <c r="Q69" s="1070">
        <v>138</v>
      </c>
      <c r="R69" s="1064"/>
      <c r="S69" s="1064"/>
      <c r="T69" s="1064"/>
      <c r="U69" s="1064"/>
      <c r="V69" s="1064">
        <v>137</v>
      </c>
      <c r="W69" s="1064"/>
      <c r="X69" s="1064"/>
      <c r="Y69" s="1064"/>
      <c r="Z69" s="1064"/>
      <c r="AA69" s="1064">
        <v>1</v>
      </c>
      <c r="AB69" s="1064"/>
      <c r="AC69" s="1064"/>
      <c r="AD69" s="1064"/>
      <c r="AE69" s="1064"/>
      <c r="AF69" s="1064">
        <v>1</v>
      </c>
      <c r="AG69" s="1064"/>
      <c r="AH69" s="1064"/>
      <c r="AI69" s="1064"/>
      <c r="AJ69" s="1064"/>
      <c r="AK69" s="1064">
        <v>26</v>
      </c>
      <c r="AL69" s="1064"/>
      <c r="AM69" s="1064"/>
      <c r="AN69" s="1064"/>
      <c r="AO69" s="1064"/>
      <c r="AP69" s="1064" t="s">
        <v>583</v>
      </c>
      <c r="AQ69" s="1064"/>
      <c r="AR69" s="1064"/>
      <c r="AS69" s="1064"/>
      <c r="AT69" s="1064"/>
      <c r="AU69" s="1064" t="s">
        <v>583</v>
      </c>
      <c r="AV69" s="1064"/>
      <c r="AW69" s="1064"/>
      <c r="AX69" s="1064"/>
      <c r="AY69" s="1064"/>
      <c r="AZ69" s="1065"/>
      <c r="BA69" s="1065"/>
      <c r="BB69" s="1065"/>
      <c r="BC69" s="1065"/>
      <c r="BD69" s="1066"/>
      <c r="BE69" s="262"/>
      <c r="BF69" s="262"/>
      <c r="BG69" s="262"/>
      <c r="BH69" s="262"/>
      <c r="BI69" s="262"/>
      <c r="BJ69" s="262"/>
      <c r="BK69" s="262"/>
      <c r="BL69" s="262"/>
      <c r="BM69" s="262"/>
      <c r="BN69" s="262"/>
      <c r="BO69" s="262"/>
      <c r="BP69" s="262"/>
      <c r="BQ69" s="259">
        <v>63</v>
      </c>
      <c r="BR69" s="264"/>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3"/>
    </row>
    <row r="70" spans="1:131" s="244" customFormat="1" ht="26.25" customHeight="1" x14ac:dyDescent="0.15">
      <c r="A70" s="258">
        <v>3</v>
      </c>
      <c r="B70" s="1067" t="s">
        <v>587</v>
      </c>
      <c r="C70" s="1068"/>
      <c r="D70" s="1068"/>
      <c r="E70" s="1068"/>
      <c r="F70" s="1068"/>
      <c r="G70" s="1068"/>
      <c r="H70" s="1068"/>
      <c r="I70" s="1068"/>
      <c r="J70" s="1068"/>
      <c r="K70" s="1068"/>
      <c r="L70" s="1068"/>
      <c r="M70" s="1068"/>
      <c r="N70" s="1068"/>
      <c r="O70" s="1068"/>
      <c r="P70" s="1069"/>
      <c r="Q70" s="1070">
        <v>533</v>
      </c>
      <c r="R70" s="1064"/>
      <c r="S70" s="1064"/>
      <c r="T70" s="1064"/>
      <c r="U70" s="1064"/>
      <c r="V70" s="1064">
        <v>304</v>
      </c>
      <c r="W70" s="1064"/>
      <c r="X70" s="1064"/>
      <c r="Y70" s="1064"/>
      <c r="Z70" s="1064"/>
      <c r="AA70" s="1064">
        <v>228</v>
      </c>
      <c r="AB70" s="1064"/>
      <c r="AC70" s="1064"/>
      <c r="AD70" s="1064"/>
      <c r="AE70" s="1064"/>
      <c r="AF70" s="1064">
        <v>228</v>
      </c>
      <c r="AG70" s="1064"/>
      <c r="AH70" s="1064"/>
      <c r="AI70" s="1064"/>
      <c r="AJ70" s="1064"/>
      <c r="AK70" s="1064" t="s">
        <v>583</v>
      </c>
      <c r="AL70" s="1064"/>
      <c r="AM70" s="1064"/>
      <c r="AN70" s="1064"/>
      <c r="AO70" s="1064"/>
      <c r="AP70" s="1064" t="s">
        <v>588</v>
      </c>
      <c r="AQ70" s="1064"/>
      <c r="AR70" s="1064"/>
      <c r="AS70" s="1064"/>
      <c r="AT70" s="1064"/>
      <c r="AU70" s="1064" t="s">
        <v>583</v>
      </c>
      <c r="AV70" s="1064"/>
      <c r="AW70" s="1064"/>
      <c r="AX70" s="1064"/>
      <c r="AY70" s="1064"/>
      <c r="AZ70" s="1065"/>
      <c r="BA70" s="1065"/>
      <c r="BB70" s="1065"/>
      <c r="BC70" s="1065"/>
      <c r="BD70" s="1066"/>
      <c r="BE70" s="262"/>
      <c r="BF70" s="262"/>
      <c r="BG70" s="262"/>
      <c r="BH70" s="262"/>
      <c r="BI70" s="262"/>
      <c r="BJ70" s="262"/>
      <c r="BK70" s="262"/>
      <c r="BL70" s="262"/>
      <c r="BM70" s="262"/>
      <c r="BN70" s="262"/>
      <c r="BO70" s="262"/>
      <c r="BP70" s="262"/>
      <c r="BQ70" s="259">
        <v>64</v>
      </c>
      <c r="BR70" s="264"/>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3"/>
    </row>
    <row r="71" spans="1:131" s="244" customFormat="1" ht="26.25" customHeight="1" x14ac:dyDescent="0.15">
      <c r="A71" s="258">
        <v>4</v>
      </c>
      <c r="B71" s="1067" t="s">
        <v>589</v>
      </c>
      <c r="C71" s="1068"/>
      <c r="D71" s="1068"/>
      <c r="E71" s="1068"/>
      <c r="F71" s="1068"/>
      <c r="G71" s="1068"/>
      <c r="H71" s="1068"/>
      <c r="I71" s="1068"/>
      <c r="J71" s="1068"/>
      <c r="K71" s="1068"/>
      <c r="L71" s="1068"/>
      <c r="M71" s="1068"/>
      <c r="N71" s="1068"/>
      <c r="O71" s="1068"/>
      <c r="P71" s="1069"/>
      <c r="Q71" s="1070">
        <v>977</v>
      </c>
      <c r="R71" s="1064"/>
      <c r="S71" s="1064"/>
      <c r="T71" s="1064"/>
      <c r="U71" s="1064"/>
      <c r="V71" s="1064">
        <v>970</v>
      </c>
      <c r="W71" s="1064"/>
      <c r="X71" s="1064"/>
      <c r="Y71" s="1064"/>
      <c r="Z71" s="1064"/>
      <c r="AA71" s="1064">
        <v>7</v>
      </c>
      <c r="AB71" s="1064"/>
      <c r="AC71" s="1064"/>
      <c r="AD71" s="1064"/>
      <c r="AE71" s="1064"/>
      <c r="AF71" s="1064">
        <v>7</v>
      </c>
      <c r="AG71" s="1064"/>
      <c r="AH71" s="1064"/>
      <c r="AI71" s="1064"/>
      <c r="AJ71" s="1064"/>
      <c r="AK71" s="1064" t="s">
        <v>583</v>
      </c>
      <c r="AL71" s="1064"/>
      <c r="AM71" s="1064"/>
      <c r="AN71" s="1064"/>
      <c r="AO71" s="1064"/>
      <c r="AP71" s="1064" t="s">
        <v>583</v>
      </c>
      <c r="AQ71" s="1064"/>
      <c r="AR71" s="1064"/>
      <c r="AS71" s="1064"/>
      <c r="AT71" s="1064"/>
      <c r="AU71" s="1064" t="s">
        <v>590</v>
      </c>
      <c r="AV71" s="1064"/>
      <c r="AW71" s="1064"/>
      <c r="AX71" s="1064"/>
      <c r="AY71" s="1064"/>
      <c r="AZ71" s="1065"/>
      <c r="BA71" s="1065"/>
      <c r="BB71" s="1065"/>
      <c r="BC71" s="1065"/>
      <c r="BD71" s="1066"/>
      <c r="BE71" s="262"/>
      <c r="BF71" s="262"/>
      <c r="BG71" s="262"/>
      <c r="BH71" s="262"/>
      <c r="BI71" s="262"/>
      <c r="BJ71" s="262"/>
      <c r="BK71" s="262"/>
      <c r="BL71" s="262"/>
      <c r="BM71" s="262"/>
      <c r="BN71" s="262"/>
      <c r="BO71" s="262"/>
      <c r="BP71" s="262"/>
      <c r="BQ71" s="259">
        <v>65</v>
      </c>
      <c r="BR71" s="264"/>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3"/>
    </row>
    <row r="72" spans="1:131" s="244" customFormat="1" ht="26.25" customHeight="1" x14ac:dyDescent="0.15">
      <c r="A72" s="258">
        <v>5</v>
      </c>
      <c r="B72" s="1067" t="s">
        <v>591</v>
      </c>
      <c r="C72" s="1068"/>
      <c r="D72" s="1068"/>
      <c r="E72" s="1068"/>
      <c r="F72" s="1068"/>
      <c r="G72" s="1068"/>
      <c r="H72" s="1068"/>
      <c r="I72" s="1068"/>
      <c r="J72" s="1068"/>
      <c r="K72" s="1068"/>
      <c r="L72" s="1068"/>
      <c r="M72" s="1068"/>
      <c r="N72" s="1068"/>
      <c r="O72" s="1068"/>
      <c r="P72" s="1069"/>
      <c r="Q72" s="1070">
        <v>344041</v>
      </c>
      <c r="R72" s="1064"/>
      <c r="S72" s="1064"/>
      <c r="T72" s="1064"/>
      <c r="U72" s="1064"/>
      <c r="V72" s="1064">
        <v>337196</v>
      </c>
      <c r="W72" s="1064"/>
      <c r="X72" s="1064"/>
      <c r="Y72" s="1064"/>
      <c r="Z72" s="1064"/>
      <c r="AA72" s="1064">
        <v>6844</v>
      </c>
      <c r="AB72" s="1064"/>
      <c r="AC72" s="1064"/>
      <c r="AD72" s="1064"/>
      <c r="AE72" s="1064"/>
      <c r="AF72" s="1064">
        <v>6844</v>
      </c>
      <c r="AG72" s="1064"/>
      <c r="AH72" s="1064"/>
      <c r="AI72" s="1064"/>
      <c r="AJ72" s="1064"/>
      <c r="AK72" s="1064">
        <v>2633</v>
      </c>
      <c r="AL72" s="1064"/>
      <c r="AM72" s="1064"/>
      <c r="AN72" s="1064"/>
      <c r="AO72" s="1064"/>
      <c r="AP72" s="1064" t="s">
        <v>590</v>
      </c>
      <c r="AQ72" s="1064"/>
      <c r="AR72" s="1064"/>
      <c r="AS72" s="1064"/>
      <c r="AT72" s="1064"/>
      <c r="AU72" s="1064" t="s">
        <v>588</v>
      </c>
      <c r="AV72" s="1064"/>
      <c r="AW72" s="1064"/>
      <c r="AX72" s="1064"/>
      <c r="AY72" s="1064"/>
      <c r="AZ72" s="1065"/>
      <c r="BA72" s="1065"/>
      <c r="BB72" s="1065"/>
      <c r="BC72" s="1065"/>
      <c r="BD72" s="1066"/>
      <c r="BE72" s="262"/>
      <c r="BF72" s="262"/>
      <c r="BG72" s="262"/>
      <c r="BH72" s="262"/>
      <c r="BI72" s="262"/>
      <c r="BJ72" s="262"/>
      <c r="BK72" s="262"/>
      <c r="BL72" s="262"/>
      <c r="BM72" s="262"/>
      <c r="BN72" s="262"/>
      <c r="BO72" s="262"/>
      <c r="BP72" s="262"/>
      <c r="BQ72" s="259">
        <v>66</v>
      </c>
      <c r="BR72" s="264"/>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3"/>
    </row>
    <row r="73" spans="1:131" s="244" customFormat="1" ht="26.25" customHeight="1" x14ac:dyDescent="0.15">
      <c r="A73" s="258">
        <v>6</v>
      </c>
      <c r="B73" s="1067" t="s">
        <v>592</v>
      </c>
      <c r="C73" s="1068"/>
      <c r="D73" s="1068"/>
      <c r="E73" s="1068"/>
      <c r="F73" s="1068"/>
      <c r="G73" s="1068"/>
      <c r="H73" s="1068"/>
      <c r="I73" s="1068"/>
      <c r="J73" s="1068"/>
      <c r="K73" s="1068"/>
      <c r="L73" s="1068"/>
      <c r="M73" s="1068"/>
      <c r="N73" s="1068"/>
      <c r="O73" s="1068"/>
      <c r="P73" s="1069"/>
      <c r="Q73" s="1070">
        <v>5622</v>
      </c>
      <c r="R73" s="1064"/>
      <c r="S73" s="1064"/>
      <c r="T73" s="1064"/>
      <c r="U73" s="1064"/>
      <c r="V73" s="1064">
        <v>5168</v>
      </c>
      <c r="W73" s="1064"/>
      <c r="X73" s="1064"/>
      <c r="Y73" s="1064"/>
      <c r="Z73" s="1064"/>
      <c r="AA73" s="1064">
        <v>454</v>
      </c>
      <c r="AB73" s="1064"/>
      <c r="AC73" s="1064"/>
      <c r="AD73" s="1064"/>
      <c r="AE73" s="1064"/>
      <c r="AF73" s="1064">
        <v>4676</v>
      </c>
      <c r="AG73" s="1064"/>
      <c r="AH73" s="1064"/>
      <c r="AI73" s="1064"/>
      <c r="AJ73" s="1064"/>
      <c r="AK73" s="1064" t="s">
        <v>583</v>
      </c>
      <c r="AL73" s="1064"/>
      <c r="AM73" s="1064"/>
      <c r="AN73" s="1064"/>
      <c r="AO73" s="1064"/>
      <c r="AP73" s="1064">
        <v>5133</v>
      </c>
      <c r="AQ73" s="1064"/>
      <c r="AR73" s="1064"/>
      <c r="AS73" s="1064"/>
      <c r="AT73" s="1064"/>
      <c r="AU73" s="1064" t="s">
        <v>583</v>
      </c>
      <c r="AV73" s="1064"/>
      <c r="AW73" s="1064"/>
      <c r="AX73" s="1064"/>
      <c r="AY73" s="1064"/>
      <c r="AZ73" s="1065"/>
      <c r="BA73" s="1065"/>
      <c r="BB73" s="1065"/>
      <c r="BC73" s="1065"/>
      <c r="BD73" s="1066"/>
      <c r="BE73" s="262"/>
      <c r="BF73" s="262"/>
      <c r="BG73" s="262"/>
      <c r="BH73" s="262"/>
      <c r="BI73" s="262"/>
      <c r="BJ73" s="262"/>
      <c r="BK73" s="262"/>
      <c r="BL73" s="262"/>
      <c r="BM73" s="262"/>
      <c r="BN73" s="262"/>
      <c r="BO73" s="262"/>
      <c r="BP73" s="262"/>
      <c r="BQ73" s="259">
        <v>67</v>
      </c>
      <c r="BR73" s="264"/>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3"/>
    </row>
    <row r="74" spans="1:131" s="244" customFormat="1" ht="26.25" customHeight="1" x14ac:dyDescent="0.15">
      <c r="A74" s="258">
        <v>7</v>
      </c>
      <c r="B74" s="1067" t="s">
        <v>593</v>
      </c>
      <c r="C74" s="1068"/>
      <c r="D74" s="1068"/>
      <c r="E74" s="1068"/>
      <c r="F74" s="1068"/>
      <c r="G74" s="1068"/>
      <c r="H74" s="1068"/>
      <c r="I74" s="1068"/>
      <c r="J74" s="1068"/>
      <c r="K74" s="1068"/>
      <c r="L74" s="1068"/>
      <c r="M74" s="1068"/>
      <c r="N74" s="1068"/>
      <c r="O74" s="1068"/>
      <c r="P74" s="1069"/>
      <c r="Q74" s="1070">
        <v>683</v>
      </c>
      <c r="R74" s="1064"/>
      <c r="S74" s="1064"/>
      <c r="T74" s="1064"/>
      <c r="U74" s="1064"/>
      <c r="V74" s="1064">
        <v>664</v>
      </c>
      <c r="W74" s="1064"/>
      <c r="X74" s="1064"/>
      <c r="Y74" s="1064"/>
      <c r="Z74" s="1064"/>
      <c r="AA74" s="1064">
        <v>19</v>
      </c>
      <c r="AB74" s="1064"/>
      <c r="AC74" s="1064"/>
      <c r="AD74" s="1064"/>
      <c r="AE74" s="1064"/>
      <c r="AF74" s="1064">
        <v>19</v>
      </c>
      <c r="AG74" s="1064"/>
      <c r="AH74" s="1064"/>
      <c r="AI74" s="1064"/>
      <c r="AJ74" s="1064"/>
      <c r="AK74" s="1064" t="s">
        <v>583</v>
      </c>
      <c r="AL74" s="1064"/>
      <c r="AM74" s="1064"/>
      <c r="AN74" s="1064"/>
      <c r="AO74" s="1064"/>
      <c r="AP74" s="1064">
        <v>26</v>
      </c>
      <c r="AQ74" s="1064"/>
      <c r="AR74" s="1064"/>
      <c r="AS74" s="1064"/>
      <c r="AT74" s="1064"/>
      <c r="AU74" s="1064">
        <v>3</v>
      </c>
      <c r="AV74" s="1064"/>
      <c r="AW74" s="1064"/>
      <c r="AX74" s="1064"/>
      <c r="AY74" s="1064"/>
      <c r="AZ74" s="1065"/>
      <c r="BA74" s="1065"/>
      <c r="BB74" s="1065"/>
      <c r="BC74" s="1065"/>
      <c r="BD74" s="1066"/>
      <c r="BE74" s="262"/>
      <c r="BF74" s="262"/>
      <c r="BG74" s="262"/>
      <c r="BH74" s="262"/>
      <c r="BI74" s="262"/>
      <c r="BJ74" s="262"/>
      <c r="BK74" s="262"/>
      <c r="BL74" s="262"/>
      <c r="BM74" s="262"/>
      <c r="BN74" s="262"/>
      <c r="BO74" s="262"/>
      <c r="BP74" s="262"/>
      <c r="BQ74" s="259">
        <v>68</v>
      </c>
      <c r="BR74" s="264"/>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3"/>
    </row>
    <row r="75" spans="1:131" s="244" customFormat="1" ht="26.25" customHeight="1" x14ac:dyDescent="0.15">
      <c r="A75" s="258">
        <v>8</v>
      </c>
      <c r="B75" s="1067" t="s">
        <v>594</v>
      </c>
      <c r="C75" s="1068"/>
      <c r="D75" s="1068"/>
      <c r="E75" s="1068"/>
      <c r="F75" s="1068"/>
      <c r="G75" s="1068"/>
      <c r="H75" s="1068"/>
      <c r="I75" s="1068"/>
      <c r="J75" s="1068"/>
      <c r="K75" s="1068"/>
      <c r="L75" s="1068"/>
      <c r="M75" s="1068"/>
      <c r="N75" s="1068"/>
      <c r="O75" s="1068"/>
      <c r="P75" s="1069"/>
      <c r="Q75" s="1071">
        <v>3906</v>
      </c>
      <c r="R75" s="1072"/>
      <c r="S75" s="1072"/>
      <c r="T75" s="1072"/>
      <c r="U75" s="1073"/>
      <c r="V75" s="1074">
        <v>3858</v>
      </c>
      <c r="W75" s="1072"/>
      <c r="X75" s="1072"/>
      <c r="Y75" s="1072"/>
      <c r="Z75" s="1073"/>
      <c r="AA75" s="1074">
        <v>49</v>
      </c>
      <c r="AB75" s="1072"/>
      <c r="AC75" s="1072"/>
      <c r="AD75" s="1072"/>
      <c r="AE75" s="1073"/>
      <c r="AF75" s="1074">
        <v>49</v>
      </c>
      <c r="AG75" s="1072"/>
      <c r="AH75" s="1072"/>
      <c r="AI75" s="1072"/>
      <c r="AJ75" s="1073"/>
      <c r="AK75" s="1074">
        <v>15</v>
      </c>
      <c r="AL75" s="1072"/>
      <c r="AM75" s="1072"/>
      <c r="AN75" s="1072"/>
      <c r="AO75" s="1073"/>
      <c r="AP75" s="1074">
        <v>1497</v>
      </c>
      <c r="AQ75" s="1072"/>
      <c r="AR75" s="1072"/>
      <c r="AS75" s="1072"/>
      <c r="AT75" s="1073"/>
      <c r="AU75" s="1074">
        <v>309</v>
      </c>
      <c r="AV75" s="1072"/>
      <c r="AW75" s="1072"/>
      <c r="AX75" s="1072"/>
      <c r="AY75" s="1073"/>
      <c r="AZ75" s="1065"/>
      <c r="BA75" s="1065"/>
      <c r="BB75" s="1065"/>
      <c r="BC75" s="1065"/>
      <c r="BD75" s="1066"/>
      <c r="BE75" s="262"/>
      <c r="BF75" s="262"/>
      <c r="BG75" s="262"/>
      <c r="BH75" s="262"/>
      <c r="BI75" s="262"/>
      <c r="BJ75" s="262"/>
      <c r="BK75" s="262"/>
      <c r="BL75" s="262"/>
      <c r="BM75" s="262"/>
      <c r="BN75" s="262"/>
      <c r="BO75" s="262"/>
      <c r="BP75" s="262"/>
      <c r="BQ75" s="259">
        <v>69</v>
      </c>
      <c r="BR75" s="264"/>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3"/>
    </row>
    <row r="76" spans="1:131" s="244" customFormat="1" ht="26.25" customHeight="1" x14ac:dyDescent="0.15">
      <c r="A76" s="258">
        <v>9</v>
      </c>
      <c r="B76" s="1067" t="s">
        <v>595</v>
      </c>
      <c r="C76" s="1068"/>
      <c r="D76" s="1068"/>
      <c r="E76" s="1068"/>
      <c r="F76" s="1068"/>
      <c r="G76" s="1068"/>
      <c r="H76" s="1068"/>
      <c r="I76" s="1068"/>
      <c r="J76" s="1068"/>
      <c r="K76" s="1068"/>
      <c r="L76" s="1068"/>
      <c r="M76" s="1068"/>
      <c r="N76" s="1068"/>
      <c r="O76" s="1068"/>
      <c r="P76" s="1069"/>
      <c r="Q76" s="1071">
        <v>11</v>
      </c>
      <c r="R76" s="1072"/>
      <c r="S76" s="1072"/>
      <c r="T76" s="1072"/>
      <c r="U76" s="1073"/>
      <c r="V76" s="1074">
        <v>10</v>
      </c>
      <c r="W76" s="1072"/>
      <c r="X76" s="1072"/>
      <c r="Y76" s="1072"/>
      <c r="Z76" s="1073"/>
      <c r="AA76" s="1074">
        <v>1</v>
      </c>
      <c r="AB76" s="1072"/>
      <c r="AC76" s="1072"/>
      <c r="AD76" s="1072"/>
      <c r="AE76" s="1073"/>
      <c r="AF76" s="1074">
        <v>1</v>
      </c>
      <c r="AG76" s="1072"/>
      <c r="AH76" s="1072"/>
      <c r="AI76" s="1072"/>
      <c r="AJ76" s="1073"/>
      <c r="AK76" s="1074" t="s">
        <v>590</v>
      </c>
      <c r="AL76" s="1072"/>
      <c r="AM76" s="1072"/>
      <c r="AN76" s="1072"/>
      <c r="AO76" s="1073"/>
      <c r="AP76" s="1074" t="s">
        <v>590</v>
      </c>
      <c r="AQ76" s="1072"/>
      <c r="AR76" s="1072"/>
      <c r="AS76" s="1072"/>
      <c r="AT76" s="1073"/>
      <c r="AU76" s="1074" t="s">
        <v>590</v>
      </c>
      <c r="AV76" s="1072"/>
      <c r="AW76" s="1072"/>
      <c r="AX76" s="1072"/>
      <c r="AY76" s="1073"/>
      <c r="AZ76" s="1065"/>
      <c r="BA76" s="1065"/>
      <c r="BB76" s="1065"/>
      <c r="BC76" s="1065"/>
      <c r="BD76" s="1066"/>
      <c r="BE76" s="262"/>
      <c r="BF76" s="262"/>
      <c r="BG76" s="262"/>
      <c r="BH76" s="262"/>
      <c r="BI76" s="262"/>
      <c r="BJ76" s="262"/>
      <c r="BK76" s="262"/>
      <c r="BL76" s="262"/>
      <c r="BM76" s="262"/>
      <c r="BN76" s="262"/>
      <c r="BO76" s="262"/>
      <c r="BP76" s="262"/>
      <c r="BQ76" s="259">
        <v>70</v>
      </c>
      <c r="BR76" s="264"/>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3"/>
    </row>
    <row r="77" spans="1:131" s="244" customFormat="1" ht="26.25" customHeight="1" x14ac:dyDescent="0.15">
      <c r="A77" s="258">
        <v>10</v>
      </c>
      <c r="B77" s="1067" t="s">
        <v>596</v>
      </c>
      <c r="C77" s="1068"/>
      <c r="D77" s="1068"/>
      <c r="E77" s="1068"/>
      <c r="F77" s="1068"/>
      <c r="G77" s="1068"/>
      <c r="H77" s="1068"/>
      <c r="I77" s="1068"/>
      <c r="J77" s="1068"/>
      <c r="K77" s="1068"/>
      <c r="L77" s="1068"/>
      <c r="M77" s="1068"/>
      <c r="N77" s="1068"/>
      <c r="O77" s="1068"/>
      <c r="P77" s="1069"/>
      <c r="Q77" s="1071">
        <v>318</v>
      </c>
      <c r="R77" s="1072"/>
      <c r="S77" s="1072"/>
      <c r="T77" s="1072"/>
      <c r="U77" s="1073"/>
      <c r="V77" s="1074">
        <v>298</v>
      </c>
      <c r="W77" s="1072"/>
      <c r="X77" s="1072"/>
      <c r="Y77" s="1072"/>
      <c r="Z77" s="1073"/>
      <c r="AA77" s="1074">
        <v>21</v>
      </c>
      <c r="AB77" s="1072"/>
      <c r="AC77" s="1072"/>
      <c r="AD77" s="1072"/>
      <c r="AE77" s="1073"/>
      <c r="AF77" s="1074">
        <v>21</v>
      </c>
      <c r="AG77" s="1072"/>
      <c r="AH77" s="1072"/>
      <c r="AI77" s="1072"/>
      <c r="AJ77" s="1073"/>
      <c r="AK77" s="1074">
        <v>28</v>
      </c>
      <c r="AL77" s="1072"/>
      <c r="AM77" s="1072"/>
      <c r="AN77" s="1072"/>
      <c r="AO77" s="1073"/>
      <c r="AP77" s="1074" t="s">
        <v>590</v>
      </c>
      <c r="AQ77" s="1072"/>
      <c r="AR77" s="1072"/>
      <c r="AS77" s="1072"/>
      <c r="AT77" s="1073"/>
      <c r="AU77" s="1074" t="s">
        <v>590</v>
      </c>
      <c r="AV77" s="1072"/>
      <c r="AW77" s="1072"/>
      <c r="AX77" s="1072"/>
      <c r="AY77" s="1073"/>
      <c r="AZ77" s="1065"/>
      <c r="BA77" s="1065"/>
      <c r="BB77" s="1065"/>
      <c r="BC77" s="1065"/>
      <c r="BD77" s="1066"/>
      <c r="BE77" s="262"/>
      <c r="BF77" s="262"/>
      <c r="BG77" s="262"/>
      <c r="BH77" s="262"/>
      <c r="BI77" s="262"/>
      <c r="BJ77" s="262"/>
      <c r="BK77" s="262"/>
      <c r="BL77" s="262"/>
      <c r="BM77" s="262"/>
      <c r="BN77" s="262"/>
      <c r="BO77" s="262"/>
      <c r="BP77" s="262"/>
      <c r="BQ77" s="259">
        <v>71</v>
      </c>
      <c r="BR77" s="264"/>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3"/>
    </row>
    <row r="78" spans="1:131" s="244" customFormat="1" ht="26.25" customHeight="1" x14ac:dyDescent="0.15">
      <c r="A78" s="258">
        <v>11</v>
      </c>
      <c r="B78" s="1067" t="s">
        <v>597</v>
      </c>
      <c r="C78" s="1068"/>
      <c r="D78" s="1068"/>
      <c r="E78" s="1068"/>
      <c r="F78" s="1068"/>
      <c r="G78" s="1068"/>
      <c r="H78" s="1068"/>
      <c r="I78" s="1068"/>
      <c r="J78" s="1068"/>
      <c r="K78" s="1068"/>
      <c r="L78" s="1068"/>
      <c r="M78" s="1068"/>
      <c r="N78" s="1068"/>
      <c r="O78" s="1068"/>
      <c r="P78" s="1069"/>
      <c r="Q78" s="1070">
        <v>16</v>
      </c>
      <c r="R78" s="1064"/>
      <c r="S78" s="1064"/>
      <c r="T78" s="1064"/>
      <c r="U78" s="1064"/>
      <c r="V78" s="1064">
        <v>15</v>
      </c>
      <c r="W78" s="1064"/>
      <c r="X78" s="1064"/>
      <c r="Y78" s="1064"/>
      <c r="Z78" s="1064"/>
      <c r="AA78" s="1064">
        <v>1</v>
      </c>
      <c r="AB78" s="1064"/>
      <c r="AC78" s="1064"/>
      <c r="AD78" s="1064"/>
      <c r="AE78" s="1064"/>
      <c r="AF78" s="1064">
        <v>1</v>
      </c>
      <c r="AG78" s="1064"/>
      <c r="AH78" s="1064"/>
      <c r="AI78" s="1064"/>
      <c r="AJ78" s="1064"/>
      <c r="AK78" s="1064">
        <v>1</v>
      </c>
      <c r="AL78" s="1064"/>
      <c r="AM78" s="1064"/>
      <c r="AN78" s="1064"/>
      <c r="AO78" s="1064"/>
      <c r="AP78" s="1064" t="s">
        <v>583</v>
      </c>
      <c r="AQ78" s="1064"/>
      <c r="AR78" s="1064"/>
      <c r="AS78" s="1064"/>
      <c r="AT78" s="1064"/>
      <c r="AU78" s="1064" t="s">
        <v>590</v>
      </c>
      <c r="AV78" s="1064"/>
      <c r="AW78" s="1064"/>
      <c r="AX78" s="1064"/>
      <c r="AY78" s="1064"/>
      <c r="AZ78" s="1065"/>
      <c r="BA78" s="1065"/>
      <c r="BB78" s="1065"/>
      <c r="BC78" s="1065"/>
      <c r="BD78" s="1066"/>
      <c r="BE78" s="262"/>
      <c r="BF78" s="262"/>
      <c r="BG78" s="262"/>
      <c r="BH78" s="262"/>
      <c r="BI78" s="262"/>
      <c r="BJ78" s="265"/>
      <c r="BK78" s="265"/>
      <c r="BL78" s="265"/>
      <c r="BM78" s="265"/>
      <c r="BN78" s="265"/>
      <c r="BO78" s="262"/>
      <c r="BP78" s="262"/>
      <c r="BQ78" s="259">
        <v>72</v>
      </c>
      <c r="BR78" s="264"/>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3"/>
    </row>
    <row r="79" spans="1:131" s="244" customFormat="1" ht="26.25" customHeight="1" x14ac:dyDescent="0.15">
      <c r="A79" s="258">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2"/>
      <c r="BF79" s="262"/>
      <c r="BG79" s="262"/>
      <c r="BH79" s="262"/>
      <c r="BI79" s="262"/>
      <c r="BJ79" s="265"/>
      <c r="BK79" s="265"/>
      <c r="BL79" s="265"/>
      <c r="BM79" s="265"/>
      <c r="BN79" s="265"/>
      <c r="BO79" s="262"/>
      <c r="BP79" s="262"/>
      <c r="BQ79" s="259">
        <v>73</v>
      </c>
      <c r="BR79" s="264"/>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3"/>
    </row>
    <row r="80" spans="1:131" s="244" customFormat="1" ht="26.25" customHeight="1" x14ac:dyDescent="0.15">
      <c r="A80" s="258">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2"/>
      <c r="BF80" s="262"/>
      <c r="BG80" s="262"/>
      <c r="BH80" s="262"/>
      <c r="BI80" s="262"/>
      <c r="BJ80" s="262"/>
      <c r="BK80" s="262"/>
      <c r="BL80" s="262"/>
      <c r="BM80" s="262"/>
      <c r="BN80" s="262"/>
      <c r="BO80" s="262"/>
      <c r="BP80" s="262"/>
      <c r="BQ80" s="259">
        <v>74</v>
      </c>
      <c r="BR80" s="264"/>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3"/>
    </row>
    <row r="81" spans="1:131" s="244" customFormat="1" ht="26.25" customHeight="1" x14ac:dyDescent="0.15">
      <c r="A81" s="258">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2"/>
      <c r="BF81" s="262"/>
      <c r="BG81" s="262"/>
      <c r="BH81" s="262"/>
      <c r="BI81" s="262"/>
      <c r="BJ81" s="262"/>
      <c r="BK81" s="262"/>
      <c r="BL81" s="262"/>
      <c r="BM81" s="262"/>
      <c r="BN81" s="262"/>
      <c r="BO81" s="262"/>
      <c r="BP81" s="262"/>
      <c r="BQ81" s="259">
        <v>75</v>
      </c>
      <c r="BR81" s="264"/>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3"/>
    </row>
    <row r="82" spans="1:131" s="244" customFormat="1" ht="26.25" customHeight="1" x14ac:dyDescent="0.15">
      <c r="A82" s="258">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2"/>
      <c r="BF82" s="262"/>
      <c r="BG82" s="262"/>
      <c r="BH82" s="262"/>
      <c r="BI82" s="262"/>
      <c r="BJ82" s="262"/>
      <c r="BK82" s="262"/>
      <c r="BL82" s="262"/>
      <c r="BM82" s="262"/>
      <c r="BN82" s="262"/>
      <c r="BO82" s="262"/>
      <c r="BP82" s="262"/>
      <c r="BQ82" s="259">
        <v>76</v>
      </c>
      <c r="BR82" s="264"/>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3"/>
    </row>
    <row r="83" spans="1:131" s="244" customFormat="1" ht="26.25" customHeight="1" x14ac:dyDescent="0.15">
      <c r="A83" s="258">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2"/>
      <c r="BF83" s="262"/>
      <c r="BG83" s="262"/>
      <c r="BH83" s="262"/>
      <c r="BI83" s="262"/>
      <c r="BJ83" s="262"/>
      <c r="BK83" s="262"/>
      <c r="BL83" s="262"/>
      <c r="BM83" s="262"/>
      <c r="BN83" s="262"/>
      <c r="BO83" s="262"/>
      <c r="BP83" s="262"/>
      <c r="BQ83" s="259">
        <v>77</v>
      </c>
      <c r="BR83" s="264"/>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3"/>
    </row>
    <row r="84" spans="1:131" s="244" customFormat="1" ht="26.25" customHeight="1" x14ac:dyDescent="0.15">
      <c r="A84" s="258">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2"/>
      <c r="BF84" s="262"/>
      <c r="BG84" s="262"/>
      <c r="BH84" s="262"/>
      <c r="BI84" s="262"/>
      <c r="BJ84" s="262"/>
      <c r="BK84" s="262"/>
      <c r="BL84" s="262"/>
      <c r="BM84" s="262"/>
      <c r="BN84" s="262"/>
      <c r="BO84" s="262"/>
      <c r="BP84" s="262"/>
      <c r="BQ84" s="259">
        <v>78</v>
      </c>
      <c r="BR84" s="264"/>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3"/>
    </row>
    <row r="85" spans="1:131" s="244" customFormat="1" ht="26.25" customHeight="1" x14ac:dyDescent="0.15">
      <c r="A85" s="258">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2"/>
      <c r="BF85" s="262"/>
      <c r="BG85" s="262"/>
      <c r="BH85" s="262"/>
      <c r="BI85" s="262"/>
      <c r="BJ85" s="262"/>
      <c r="BK85" s="262"/>
      <c r="BL85" s="262"/>
      <c r="BM85" s="262"/>
      <c r="BN85" s="262"/>
      <c r="BO85" s="262"/>
      <c r="BP85" s="262"/>
      <c r="BQ85" s="259">
        <v>79</v>
      </c>
      <c r="BR85" s="264"/>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3"/>
    </row>
    <row r="86" spans="1:131" s="244" customFormat="1" ht="26.25" customHeight="1" x14ac:dyDescent="0.15">
      <c r="A86" s="258">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2"/>
      <c r="BF86" s="262"/>
      <c r="BG86" s="262"/>
      <c r="BH86" s="262"/>
      <c r="BI86" s="262"/>
      <c r="BJ86" s="262"/>
      <c r="BK86" s="262"/>
      <c r="BL86" s="262"/>
      <c r="BM86" s="262"/>
      <c r="BN86" s="262"/>
      <c r="BO86" s="262"/>
      <c r="BP86" s="262"/>
      <c r="BQ86" s="259">
        <v>80</v>
      </c>
      <c r="BR86" s="264"/>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3"/>
    </row>
    <row r="87" spans="1:131" s="244" customFormat="1" ht="26.25" customHeight="1" x14ac:dyDescent="0.15">
      <c r="A87" s="266">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2"/>
      <c r="BF87" s="262"/>
      <c r="BG87" s="262"/>
      <c r="BH87" s="262"/>
      <c r="BI87" s="262"/>
      <c r="BJ87" s="262"/>
      <c r="BK87" s="262"/>
      <c r="BL87" s="262"/>
      <c r="BM87" s="262"/>
      <c r="BN87" s="262"/>
      <c r="BO87" s="262"/>
      <c r="BP87" s="262"/>
      <c r="BQ87" s="259">
        <v>81</v>
      </c>
      <c r="BR87" s="264"/>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3"/>
    </row>
    <row r="88" spans="1:131" s="244" customFormat="1" ht="26.25" customHeight="1" thickBot="1" x14ac:dyDescent="0.2">
      <c r="A88" s="261"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11871</v>
      </c>
      <c r="AG88" s="1052"/>
      <c r="AH88" s="1052"/>
      <c r="AI88" s="1052"/>
      <c r="AJ88" s="1052"/>
      <c r="AK88" s="1056"/>
      <c r="AL88" s="1056"/>
      <c r="AM88" s="1056"/>
      <c r="AN88" s="1056"/>
      <c r="AO88" s="1056"/>
      <c r="AP88" s="1052">
        <v>6656</v>
      </c>
      <c r="AQ88" s="1052"/>
      <c r="AR88" s="1052"/>
      <c r="AS88" s="1052"/>
      <c r="AT88" s="1052"/>
      <c r="AU88" s="1052">
        <v>312</v>
      </c>
      <c r="AV88" s="1052"/>
      <c r="AW88" s="1052"/>
      <c r="AX88" s="1052"/>
      <c r="AY88" s="1052"/>
      <c r="AZ88" s="1053"/>
      <c r="BA88" s="1053"/>
      <c r="BB88" s="1053"/>
      <c r="BC88" s="1053"/>
      <c r="BD88" s="1054"/>
      <c r="BE88" s="262"/>
      <c r="BF88" s="262"/>
      <c r="BG88" s="262"/>
      <c r="BH88" s="262"/>
      <c r="BI88" s="262"/>
      <c r="BJ88" s="262"/>
      <c r="BK88" s="262"/>
      <c r="BL88" s="262"/>
      <c r="BM88" s="262"/>
      <c r="BN88" s="262"/>
      <c r="BO88" s="262"/>
      <c r="BP88" s="262"/>
      <c r="BQ88" s="259">
        <v>82</v>
      </c>
      <c r="BR88" s="264"/>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196</v>
      </c>
      <c r="CS102" s="1044"/>
      <c r="CT102" s="1044"/>
      <c r="CU102" s="1044"/>
      <c r="CV102" s="1045"/>
      <c r="CW102" s="1043">
        <v>165</v>
      </c>
      <c r="CX102" s="1044"/>
      <c r="CY102" s="1044"/>
      <c r="CZ102" s="1044"/>
      <c r="DA102" s="1045"/>
      <c r="DB102" s="1043">
        <v>392</v>
      </c>
      <c r="DC102" s="1044"/>
      <c r="DD102" s="1044"/>
      <c r="DE102" s="1044"/>
      <c r="DF102" s="1045"/>
      <c r="DG102" s="1043" t="s">
        <v>606</v>
      </c>
      <c r="DH102" s="1044"/>
      <c r="DI102" s="1044"/>
      <c r="DJ102" s="1044"/>
      <c r="DK102" s="1045"/>
      <c r="DL102" s="1043" t="s">
        <v>606</v>
      </c>
      <c r="DM102" s="1044"/>
      <c r="DN102" s="1044"/>
      <c r="DO102" s="1044"/>
      <c r="DP102" s="1045"/>
      <c r="DQ102" s="1043" t="s">
        <v>608</v>
      </c>
      <c r="DR102" s="1044"/>
      <c r="DS102" s="1044"/>
      <c r="DT102" s="1044"/>
      <c r="DU102" s="1045"/>
      <c r="DV102" s="1026"/>
      <c r="DW102" s="1027"/>
      <c r="DX102" s="1027"/>
      <c r="DY102" s="1027"/>
      <c r="DZ102" s="1028"/>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425</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426</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3"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308</v>
      </c>
      <c r="AG109" s="987"/>
      <c r="AH109" s="987"/>
      <c r="AI109" s="987"/>
      <c r="AJ109" s="988"/>
      <c r="AK109" s="989" t="s">
        <v>307</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308</v>
      </c>
      <c r="BW109" s="987"/>
      <c r="BX109" s="987"/>
      <c r="BY109" s="987"/>
      <c r="BZ109" s="988"/>
      <c r="CA109" s="989" t="s">
        <v>307</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308</v>
      </c>
      <c r="DM109" s="987"/>
      <c r="DN109" s="987"/>
      <c r="DO109" s="987"/>
      <c r="DP109" s="988"/>
      <c r="DQ109" s="989" t="s">
        <v>307</v>
      </c>
      <c r="DR109" s="987"/>
      <c r="DS109" s="987"/>
      <c r="DT109" s="987"/>
      <c r="DU109" s="988"/>
      <c r="DV109" s="989" t="s">
        <v>431</v>
      </c>
      <c r="DW109" s="987"/>
      <c r="DX109" s="987"/>
      <c r="DY109" s="987"/>
      <c r="DZ109" s="1018"/>
    </row>
    <row r="110" spans="1:131" s="243"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1984837</v>
      </c>
      <c r="AB110" s="980"/>
      <c r="AC110" s="980"/>
      <c r="AD110" s="980"/>
      <c r="AE110" s="981"/>
      <c r="AF110" s="982">
        <v>2046245</v>
      </c>
      <c r="AG110" s="980"/>
      <c r="AH110" s="980"/>
      <c r="AI110" s="980"/>
      <c r="AJ110" s="981"/>
      <c r="AK110" s="982">
        <v>2055061</v>
      </c>
      <c r="AL110" s="980"/>
      <c r="AM110" s="980"/>
      <c r="AN110" s="980"/>
      <c r="AO110" s="981"/>
      <c r="AP110" s="983">
        <v>14.5</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23565354</v>
      </c>
      <c r="BR110" s="927"/>
      <c r="BS110" s="927"/>
      <c r="BT110" s="927"/>
      <c r="BU110" s="927"/>
      <c r="BV110" s="927">
        <v>24321901</v>
      </c>
      <c r="BW110" s="927"/>
      <c r="BX110" s="927"/>
      <c r="BY110" s="927"/>
      <c r="BZ110" s="927"/>
      <c r="CA110" s="927">
        <v>25627039</v>
      </c>
      <c r="CB110" s="927"/>
      <c r="CC110" s="927"/>
      <c r="CD110" s="927"/>
      <c r="CE110" s="927"/>
      <c r="CF110" s="951">
        <v>180.8</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405</v>
      </c>
      <c r="DH110" s="927"/>
      <c r="DI110" s="927"/>
      <c r="DJ110" s="927"/>
      <c r="DK110" s="927"/>
      <c r="DL110" s="927" t="s">
        <v>129</v>
      </c>
      <c r="DM110" s="927"/>
      <c r="DN110" s="927"/>
      <c r="DO110" s="927"/>
      <c r="DP110" s="927"/>
      <c r="DQ110" s="927" t="s">
        <v>129</v>
      </c>
      <c r="DR110" s="927"/>
      <c r="DS110" s="927"/>
      <c r="DT110" s="927"/>
      <c r="DU110" s="927"/>
      <c r="DV110" s="928" t="s">
        <v>129</v>
      </c>
      <c r="DW110" s="928"/>
      <c r="DX110" s="928"/>
      <c r="DY110" s="928"/>
      <c r="DZ110" s="929"/>
    </row>
    <row r="111" spans="1:131" s="243"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405</v>
      </c>
      <c r="AL111" s="1008"/>
      <c r="AM111" s="1008"/>
      <c r="AN111" s="1008"/>
      <c r="AO111" s="1009"/>
      <c r="AP111" s="1011" t="s">
        <v>405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t="s">
        <v>405</v>
      </c>
      <c r="BR111" s="899"/>
      <c r="BS111" s="899"/>
      <c r="BT111" s="899"/>
      <c r="BU111" s="899"/>
      <c r="BV111" s="899" t="s">
        <v>129</v>
      </c>
      <c r="BW111" s="899"/>
      <c r="BX111" s="899"/>
      <c r="BY111" s="899"/>
      <c r="BZ111" s="899"/>
      <c r="CA111" s="899" t="s">
        <v>405</v>
      </c>
      <c r="CB111" s="899"/>
      <c r="CC111" s="899"/>
      <c r="CD111" s="899"/>
      <c r="CE111" s="899"/>
      <c r="CF111" s="960" t="s">
        <v>439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441</v>
      </c>
      <c r="DH111" s="899"/>
      <c r="DI111" s="899"/>
      <c r="DJ111" s="899"/>
      <c r="DK111" s="899"/>
      <c r="DL111" s="899" t="s">
        <v>129</v>
      </c>
      <c r="DM111" s="899"/>
      <c r="DN111" s="899"/>
      <c r="DO111" s="899"/>
      <c r="DP111" s="899"/>
      <c r="DQ111" s="899" t="s">
        <v>405</v>
      </c>
      <c r="DR111" s="899"/>
      <c r="DS111" s="899"/>
      <c r="DT111" s="899"/>
      <c r="DU111" s="899"/>
      <c r="DV111" s="876" t="s">
        <v>441</v>
      </c>
      <c r="DW111" s="876"/>
      <c r="DX111" s="876"/>
      <c r="DY111" s="876"/>
      <c r="DZ111" s="877"/>
    </row>
    <row r="112" spans="1:131" s="243"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405</v>
      </c>
      <c r="AL112" s="862"/>
      <c r="AM112" s="862"/>
      <c r="AN112" s="862"/>
      <c r="AO112" s="863"/>
      <c r="AP112" s="909" t="s">
        <v>405</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4098208</v>
      </c>
      <c r="BR112" s="899"/>
      <c r="BS112" s="899"/>
      <c r="BT112" s="899"/>
      <c r="BU112" s="899"/>
      <c r="BV112" s="899">
        <v>3775132</v>
      </c>
      <c r="BW112" s="899"/>
      <c r="BX112" s="899"/>
      <c r="BY112" s="899"/>
      <c r="BZ112" s="899"/>
      <c r="CA112" s="899">
        <v>3552902</v>
      </c>
      <c r="CB112" s="899"/>
      <c r="CC112" s="899"/>
      <c r="CD112" s="899"/>
      <c r="CE112" s="899"/>
      <c r="CF112" s="960">
        <v>25.1</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405</v>
      </c>
      <c r="DM112" s="899"/>
      <c r="DN112" s="899"/>
      <c r="DO112" s="899"/>
      <c r="DP112" s="899"/>
      <c r="DQ112" s="899" t="s">
        <v>441</v>
      </c>
      <c r="DR112" s="899"/>
      <c r="DS112" s="899"/>
      <c r="DT112" s="899"/>
      <c r="DU112" s="899"/>
      <c r="DV112" s="876" t="s">
        <v>129</v>
      </c>
      <c r="DW112" s="876"/>
      <c r="DX112" s="876"/>
      <c r="DY112" s="876"/>
      <c r="DZ112" s="877"/>
    </row>
    <row r="113" spans="1:130" s="243"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401907</v>
      </c>
      <c r="AB113" s="1008"/>
      <c r="AC113" s="1008"/>
      <c r="AD113" s="1008"/>
      <c r="AE113" s="1009"/>
      <c r="AF113" s="1010">
        <v>443746</v>
      </c>
      <c r="AG113" s="1008"/>
      <c r="AH113" s="1008"/>
      <c r="AI113" s="1008"/>
      <c r="AJ113" s="1009"/>
      <c r="AK113" s="1010">
        <v>442849</v>
      </c>
      <c r="AL113" s="1008"/>
      <c r="AM113" s="1008"/>
      <c r="AN113" s="1008"/>
      <c r="AO113" s="1009"/>
      <c r="AP113" s="1011">
        <v>3.1</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422552</v>
      </c>
      <c r="BR113" s="899"/>
      <c r="BS113" s="899"/>
      <c r="BT113" s="899"/>
      <c r="BU113" s="899"/>
      <c r="BV113" s="899">
        <v>349009</v>
      </c>
      <c r="BW113" s="899"/>
      <c r="BX113" s="899"/>
      <c r="BY113" s="899"/>
      <c r="BZ113" s="899"/>
      <c r="CA113" s="899">
        <v>311562</v>
      </c>
      <c r="CB113" s="899"/>
      <c r="CC113" s="899"/>
      <c r="CD113" s="899"/>
      <c r="CE113" s="899"/>
      <c r="CF113" s="960">
        <v>2.2000000000000002</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405</v>
      </c>
      <c r="DH113" s="862"/>
      <c r="DI113" s="862"/>
      <c r="DJ113" s="862"/>
      <c r="DK113" s="863"/>
      <c r="DL113" s="864" t="s">
        <v>405</v>
      </c>
      <c r="DM113" s="862"/>
      <c r="DN113" s="862"/>
      <c r="DO113" s="862"/>
      <c r="DP113" s="863"/>
      <c r="DQ113" s="864" t="s">
        <v>405</v>
      </c>
      <c r="DR113" s="862"/>
      <c r="DS113" s="862"/>
      <c r="DT113" s="862"/>
      <c r="DU113" s="863"/>
      <c r="DV113" s="909" t="s">
        <v>129</v>
      </c>
      <c r="DW113" s="910"/>
      <c r="DX113" s="910"/>
      <c r="DY113" s="910"/>
      <c r="DZ113" s="911"/>
    </row>
    <row r="114" spans="1:130" s="243"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102056</v>
      </c>
      <c r="AB114" s="862"/>
      <c r="AC114" s="862"/>
      <c r="AD114" s="862"/>
      <c r="AE114" s="863"/>
      <c r="AF114" s="864">
        <v>116827</v>
      </c>
      <c r="AG114" s="862"/>
      <c r="AH114" s="862"/>
      <c r="AI114" s="862"/>
      <c r="AJ114" s="863"/>
      <c r="AK114" s="864">
        <v>70896</v>
      </c>
      <c r="AL114" s="862"/>
      <c r="AM114" s="862"/>
      <c r="AN114" s="862"/>
      <c r="AO114" s="863"/>
      <c r="AP114" s="909">
        <v>0.5</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1187386</v>
      </c>
      <c r="BR114" s="899"/>
      <c r="BS114" s="899"/>
      <c r="BT114" s="899"/>
      <c r="BU114" s="899"/>
      <c r="BV114" s="899">
        <v>1227723</v>
      </c>
      <c r="BW114" s="899"/>
      <c r="BX114" s="899"/>
      <c r="BY114" s="899"/>
      <c r="BZ114" s="899"/>
      <c r="CA114" s="899">
        <v>1128247</v>
      </c>
      <c r="CB114" s="899"/>
      <c r="CC114" s="899"/>
      <c r="CD114" s="899"/>
      <c r="CE114" s="899"/>
      <c r="CF114" s="960">
        <v>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129</v>
      </c>
      <c r="DM114" s="862"/>
      <c r="DN114" s="862"/>
      <c r="DO114" s="862"/>
      <c r="DP114" s="863"/>
      <c r="DQ114" s="864" t="s">
        <v>129</v>
      </c>
      <c r="DR114" s="862"/>
      <c r="DS114" s="862"/>
      <c r="DT114" s="862"/>
      <c r="DU114" s="863"/>
      <c r="DV114" s="909" t="s">
        <v>405</v>
      </c>
      <c r="DW114" s="910"/>
      <c r="DX114" s="910"/>
      <c r="DY114" s="910"/>
      <c r="DZ114" s="911"/>
    </row>
    <row r="115" spans="1:130" s="243"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405</v>
      </c>
      <c r="AB115" s="1008"/>
      <c r="AC115" s="1008"/>
      <c r="AD115" s="1008"/>
      <c r="AE115" s="1009"/>
      <c r="AF115" s="1010" t="s">
        <v>441</v>
      </c>
      <c r="AG115" s="1008"/>
      <c r="AH115" s="1008"/>
      <c r="AI115" s="1008"/>
      <c r="AJ115" s="1009"/>
      <c r="AK115" s="1010" t="s">
        <v>439</v>
      </c>
      <c r="AL115" s="1008"/>
      <c r="AM115" s="1008"/>
      <c r="AN115" s="1008"/>
      <c r="AO115" s="1009"/>
      <c r="AP115" s="1011" t="s">
        <v>405</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7776</v>
      </c>
      <c r="BR115" s="899"/>
      <c r="BS115" s="899"/>
      <c r="BT115" s="899"/>
      <c r="BU115" s="899"/>
      <c r="BV115" s="899">
        <v>7654</v>
      </c>
      <c r="BW115" s="899"/>
      <c r="BX115" s="899"/>
      <c r="BY115" s="899"/>
      <c r="BZ115" s="899"/>
      <c r="CA115" s="899">
        <v>7497</v>
      </c>
      <c r="CB115" s="899"/>
      <c r="CC115" s="899"/>
      <c r="CD115" s="899"/>
      <c r="CE115" s="899"/>
      <c r="CF115" s="960">
        <v>0.1</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129</v>
      </c>
      <c r="DH115" s="862"/>
      <c r="DI115" s="862"/>
      <c r="DJ115" s="862"/>
      <c r="DK115" s="863"/>
      <c r="DL115" s="864" t="s">
        <v>129</v>
      </c>
      <c r="DM115" s="862"/>
      <c r="DN115" s="862"/>
      <c r="DO115" s="862"/>
      <c r="DP115" s="863"/>
      <c r="DQ115" s="864" t="s">
        <v>439</v>
      </c>
      <c r="DR115" s="862"/>
      <c r="DS115" s="862"/>
      <c r="DT115" s="862"/>
      <c r="DU115" s="863"/>
      <c r="DV115" s="909" t="s">
        <v>439</v>
      </c>
      <c r="DW115" s="910"/>
      <c r="DX115" s="910"/>
      <c r="DY115" s="910"/>
      <c r="DZ115" s="911"/>
    </row>
    <row r="116" spans="1:130" s="243"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439</v>
      </c>
      <c r="AB116" s="862"/>
      <c r="AC116" s="862"/>
      <c r="AD116" s="862"/>
      <c r="AE116" s="863"/>
      <c r="AF116" s="864" t="s">
        <v>129</v>
      </c>
      <c r="AG116" s="862"/>
      <c r="AH116" s="862"/>
      <c r="AI116" s="862"/>
      <c r="AJ116" s="863"/>
      <c r="AK116" s="864" t="s">
        <v>129</v>
      </c>
      <c r="AL116" s="862"/>
      <c r="AM116" s="862"/>
      <c r="AN116" s="862"/>
      <c r="AO116" s="863"/>
      <c r="AP116" s="909" t="s">
        <v>405</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439</v>
      </c>
      <c r="BW116" s="899"/>
      <c r="BX116" s="899"/>
      <c r="BY116" s="899"/>
      <c r="BZ116" s="899"/>
      <c r="CA116" s="899" t="s">
        <v>129</v>
      </c>
      <c r="CB116" s="899"/>
      <c r="CC116" s="899"/>
      <c r="CD116" s="899"/>
      <c r="CE116" s="899"/>
      <c r="CF116" s="960" t="s">
        <v>405</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405</v>
      </c>
      <c r="DH116" s="862"/>
      <c r="DI116" s="862"/>
      <c r="DJ116" s="862"/>
      <c r="DK116" s="863"/>
      <c r="DL116" s="864" t="s">
        <v>405</v>
      </c>
      <c r="DM116" s="862"/>
      <c r="DN116" s="862"/>
      <c r="DO116" s="862"/>
      <c r="DP116" s="863"/>
      <c r="DQ116" s="864" t="s">
        <v>405</v>
      </c>
      <c r="DR116" s="862"/>
      <c r="DS116" s="862"/>
      <c r="DT116" s="862"/>
      <c r="DU116" s="863"/>
      <c r="DV116" s="909" t="s">
        <v>129</v>
      </c>
      <c r="DW116" s="910"/>
      <c r="DX116" s="910"/>
      <c r="DY116" s="910"/>
      <c r="DZ116" s="911"/>
    </row>
    <row r="117" spans="1:130" s="243"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2488800</v>
      </c>
      <c r="AB117" s="994"/>
      <c r="AC117" s="994"/>
      <c r="AD117" s="994"/>
      <c r="AE117" s="995"/>
      <c r="AF117" s="996">
        <v>2606818</v>
      </c>
      <c r="AG117" s="994"/>
      <c r="AH117" s="994"/>
      <c r="AI117" s="994"/>
      <c r="AJ117" s="995"/>
      <c r="AK117" s="996">
        <v>2568806</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405</v>
      </c>
      <c r="BW117" s="899"/>
      <c r="BX117" s="899"/>
      <c r="BY117" s="899"/>
      <c r="BZ117" s="899"/>
      <c r="CA117" s="899" t="s">
        <v>405</v>
      </c>
      <c r="CB117" s="899"/>
      <c r="CC117" s="899"/>
      <c r="CD117" s="899"/>
      <c r="CE117" s="899"/>
      <c r="CF117" s="960" t="s">
        <v>129</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441</v>
      </c>
      <c r="DH117" s="862"/>
      <c r="DI117" s="862"/>
      <c r="DJ117" s="862"/>
      <c r="DK117" s="863"/>
      <c r="DL117" s="864" t="s">
        <v>129</v>
      </c>
      <c r="DM117" s="862"/>
      <c r="DN117" s="862"/>
      <c r="DO117" s="862"/>
      <c r="DP117" s="863"/>
      <c r="DQ117" s="864" t="s">
        <v>405</v>
      </c>
      <c r="DR117" s="862"/>
      <c r="DS117" s="862"/>
      <c r="DT117" s="862"/>
      <c r="DU117" s="863"/>
      <c r="DV117" s="909" t="s">
        <v>129</v>
      </c>
      <c r="DW117" s="910"/>
      <c r="DX117" s="910"/>
      <c r="DY117" s="910"/>
      <c r="DZ117" s="911"/>
    </row>
    <row r="118" spans="1:130" s="243"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308</v>
      </c>
      <c r="AG118" s="987"/>
      <c r="AH118" s="987"/>
      <c r="AI118" s="987"/>
      <c r="AJ118" s="988"/>
      <c r="AK118" s="989" t="s">
        <v>307</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405</v>
      </c>
      <c r="BW118" s="930"/>
      <c r="BX118" s="930"/>
      <c r="BY118" s="930"/>
      <c r="BZ118" s="930"/>
      <c r="CA118" s="930" t="s">
        <v>405</v>
      </c>
      <c r="CB118" s="930"/>
      <c r="CC118" s="930"/>
      <c r="CD118" s="930"/>
      <c r="CE118" s="930"/>
      <c r="CF118" s="960" t="s">
        <v>129</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405</v>
      </c>
      <c r="DR118" s="862"/>
      <c r="DS118" s="862"/>
      <c r="DT118" s="862"/>
      <c r="DU118" s="863"/>
      <c r="DV118" s="909" t="s">
        <v>405</v>
      </c>
      <c r="DW118" s="910"/>
      <c r="DX118" s="910"/>
      <c r="DY118" s="910"/>
      <c r="DZ118" s="911"/>
    </row>
    <row r="119" spans="1:130" s="243"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129</v>
      </c>
      <c r="AQ119" s="984"/>
      <c r="AR119" s="984"/>
      <c r="AS119" s="984"/>
      <c r="AT119" s="985"/>
      <c r="AU119" s="1023"/>
      <c r="AV119" s="1024"/>
      <c r="AW119" s="1024"/>
      <c r="AX119" s="1024"/>
      <c r="AY119" s="1024"/>
      <c r="AZ119" s="274" t="s">
        <v>186</v>
      </c>
      <c r="BA119" s="274"/>
      <c r="BB119" s="274"/>
      <c r="BC119" s="274"/>
      <c r="BD119" s="274"/>
      <c r="BE119" s="274"/>
      <c r="BF119" s="274"/>
      <c r="BG119" s="274"/>
      <c r="BH119" s="274"/>
      <c r="BI119" s="274"/>
      <c r="BJ119" s="274"/>
      <c r="BK119" s="274"/>
      <c r="BL119" s="274"/>
      <c r="BM119" s="274"/>
      <c r="BN119" s="274"/>
      <c r="BO119" s="962" t="s">
        <v>463</v>
      </c>
      <c r="BP119" s="963"/>
      <c r="BQ119" s="967">
        <v>29281276</v>
      </c>
      <c r="BR119" s="930"/>
      <c r="BS119" s="930"/>
      <c r="BT119" s="930"/>
      <c r="BU119" s="930"/>
      <c r="BV119" s="930">
        <v>29681419</v>
      </c>
      <c r="BW119" s="930"/>
      <c r="BX119" s="930"/>
      <c r="BY119" s="930"/>
      <c r="BZ119" s="930"/>
      <c r="CA119" s="930">
        <v>30627247</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405</v>
      </c>
      <c r="DH119" s="845"/>
      <c r="DI119" s="845"/>
      <c r="DJ119" s="845"/>
      <c r="DK119" s="846"/>
      <c r="DL119" s="847" t="s">
        <v>405</v>
      </c>
      <c r="DM119" s="845"/>
      <c r="DN119" s="845"/>
      <c r="DO119" s="845"/>
      <c r="DP119" s="846"/>
      <c r="DQ119" s="847" t="s">
        <v>405</v>
      </c>
      <c r="DR119" s="845"/>
      <c r="DS119" s="845"/>
      <c r="DT119" s="845"/>
      <c r="DU119" s="846"/>
      <c r="DV119" s="933" t="s">
        <v>129</v>
      </c>
      <c r="DW119" s="934"/>
      <c r="DX119" s="934"/>
      <c r="DY119" s="934"/>
      <c r="DZ119" s="935"/>
    </row>
    <row r="120" spans="1:130" s="243"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405</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7137816</v>
      </c>
      <c r="BR120" s="927"/>
      <c r="BS120" s="927"/>
      <c r="BT120" s="927"/>
      <c r="BU120" s="927"/>
      <c r="BV120" s="927">
        <v>7556017</v>
      </c>
      <c r="BW120" s="927"/>
      <c r="BX120" s="927"/>
      <c r="BY120" s="927"/>
      <c r="BZ120" s="927"/>
      <c r="CA120" s="927">
        <v>6738787</v>
      </c>
      <c r="CB120" s="927"/>
      <c r="CC120" s="927"/>
      <c r="CD120" s="927"/>
      <c r="CE120" s="927"/>
      <c r="CF120" s="951">
        <v>47.5</v>
      </c>
      <c r="CG120" s="952"/>
      <c r="CH120" s="952"/>
      <c r="CI120" s="952"/>
      <c r="CJ120" s="952"/>
      <c r="CK120" s="953" t="s">
        <v>467</v>
      </c>
      <c r="CL120" s="937"/>
      <c r="CM120" s="937"/>
      <c r="CN120" s="937"/>
      <c r="CO120" s="938"/>
      <c r="CP120" s="957" t="s">
        <v>468</v>
      </c>
      <c r="CQ120" s="958"/>
      <c r="CR120" s="958"/>
      <c r="CS120" s="958"/>
      <c r="CT120" s="958"/>
      <c r="CU120" s="958"/>
      <c r="CV120" s="958"/>
      <c r="CW120" s="958"/>
      <c r="CX120" s="958"/>
      <c r="CY120" s="958"/>
      <c r="CZ120" s="958"/>
      <c r="DA120" s="958"/>
      <c r="DB120" s="958"/>
      <c r="DC120" s="958"/>
      <c r="DD120" s="958"/>
      <c r="DE120" s="958"/>
      <c r="DF120" s="959"/>
      <c r="DG120" s="946">
        <v>4098208</v>
      </c>
      <c r="DH120" s="927"/>
      <c r="DI120" s="927"/>
      <c r="DJ120" s="927"/>
      <c r="DK120" s="927"/>
      <c r="DL120" s="927">
        <v>3775132</v>
      </c>
      <c r="DM120" s="927"/>
      <c r="DN120" s="927"/>
      <c r="DO120" s="927"/>
      <c r="DP120" s="927"/>
      <c r="DQ120" s="927">
        <v>3552902</v>
      </c>
      <c r="DR120" s="927"/>
      <c r="DS120" s="927"/>
      <c r="DT120" s="927"/>
      <c r="DU120" s="927"/>
      <c r="DV120" s="928">
        <v>25.1</v>
      </c>
      <c r="DW120" s="928"/>
      <c r="DX120" s="928"/>
      <c r="DY120" s="928"/>
      <c r="DZ120" s="929"/>
    </row>
    <row r="121" spans="1:130" s="243"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129</v>
      </c>
      <c r="AL121" s="862"/>
      <c r="AM121" s="862"/>
      <c r="AN121" s="862"/>
      <c r="AO121" s="863"/>
      <c r="AP121" s="909" t="s">
        <v>405</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5004973</v>
      </c>
      <c r="BR121" s="899"/>
      <c r="BS121" s="899"/>
      <c r="BT121" s="899"/>
      <c r="BU121" s="899"/>
      <c r="BV121" s="899">
        <v>4769629</v>
      </c>
      <c r="BW121" s="899"/>
      <c r="BX121" s="899"/>
      <c r="BY121" s="899"/>
      <c r="BZ121" s="899"/>
      <c r="CA121" s="899">
        <v>4469358</v>
      </c>
      <c r="CB121" s="899"/>
      <c r="CC121" s="899"/>
      <c r="CD121" s="899"/>
      <c r="CE121" s="899"/>
      <c r="CF121" s="960">
        <v>31.5</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t="s">
        <v>405</v>
      </c>
      <c r="DH121" s="899"/>
      <c r="DI121" s="899"/>
      <c r="DJ121" s="899"/>
      <c r="DK121" s="899"/>
      <c r="DL121" s="899" t="s">
        <v>405</v>
      </c>
      <c r="DM121" s="899"/>
      <c r="DN121" s="899"/>
      <c r="DO121" s="899"/>
      <c r="DP121" s="899"/>
      <c r="DQ121" s="899" t="s">
        <v>405</v>
      </c>
      <c r="DR121" s="899"/>
      <c r="DS121" s="899"/>
      <c r="DT121" s="899"/>
      <c r="DU121" s="899"/>
      <c r="DV121" s="876" t="s">
        <v>129</v>
      </c>
      <c r="DW121" s="876"/>
      <c r="DX121" s="876"/>
      <c r="DY121" s="876"/>
      <c r="DZ121" s="877"/>
    </row>
    <row r="122" spans="1:130" s="243"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405</v>
      </c>
      <c r="AB122" s="862"/>
      <c r="AC122" s="862"/>
      <c r="AD122" s="862"/>
      <c r="AE122" s="863"/>
      <c r="AF122" s="864" t="s">
        <v>129</v>
      </c>
      <c r="AG122" s="862"/>
      <c r="AH122" s="862"/>
      <c r="AI122" s="862"/>
      <c r="AJ122" s="863"/>
      <c r="AK122" s="864" t="s">
        <v>129</v>
      </c>
      <c r="AL122" s="862"/>
      <c r="AM122" s="862"/>
      <c r="AN122" s="862"/>
      <c r="AO122" s="863"/>
      <c r="AP122" s="909" t="s">
        <v>405</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20761520</v>
      </c>
      <c r="BR122" s="930"/>
      <c r="BS122" s="930"/>
      <c r="BT122" s="930"/>
      <c r="BU122" s="930"/>
      <c r="BV122" s="930">
        <v>20801812</v>
      </c>
      <c r="BW122" s="930"/>
      <c r="BX122" s="930"/>
      <c r="BY122" s="930"/>
      <c r="BZ122" s="930"/>
      <c r="CA122" s="930">
        <v>21428820</v>
      </c>
      <c r="CB122" s="930"/>
      <c r="CC122" s="930"/>
      <c r="CD122" s="930"/>
      <c r="CE122" s="930"/>
      <c r="CF122" s="931">
        <v>151.19999999999999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129</v>
      </c>
      <c r="DM122" s="899"/>
      <c r="DN122" s="899"/>
      <c r="DO122" s="899"/>
      <c r="DP122" s="899"/>
      <c r="DQ122" s="899" t="s">
        <v>405</v>
      </c>
      <c r="DR122" s="899"/>
      <c r="DS122" s="899"/>
      <c r="DT122" s="899"/>
      <c r="DU122" s="899"/>
      <c r="DV122" s="876" t="s">
        <v>129</v>
      </c>
      <c r="DW122" s="876"/>
      <c r="DX122" s="876"/>
      <c r="DY122" s="876"/>
      <c r="DZ122" s="877"/>
    </row>
    <row r="123" spans="1:130" s="243"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405</v>
      </c>
      <c r="AL123" s="862"/>
      <c r="AM123" s="862"/>
      <c r="AN123" s="862"/>
      <c r="AO123" s="863"/>
      <c r="AP123" s="909" t="s">
        <v>129</v>
      </c>
      <c r="AQ123" s="910"/>
      <c r="AR123" s="910"/>
      <c r="AS123" s="910"/>
      <c r="AT123" s="911"/>
      <c r="AU123" s="974"/>
      <c r="AV123" s="975"/>
      <c r="AW123" s="975"/>
      <c r="AX123" s="975"/>
      <c r="AY123" s="975"/>
      <c r="AZ123" s="274" t="s">
        <v>186</v>
      </c>
      <c r="BA123" s="274"/>
      <c r="BB123" s="274"/>
      <c r="BC123" s="274"/>
      <c r="BD123" s="274"/>
      <c r="BE123" s="274"/>
      <c r="BF123" s="274"/>
      <c r="BG123" s="274"/>
      <c r="BH123" s="274"/>
      <c r="BI123" s="274"/>
      <c r="BJ123" s="274"/>
      <c r="BK123" s="274"/>
      <c r="BL123" s="274"/>
      <c r="BM123" s="274"/>
      <c r="BN123" s="274"/>
      <c r="BO123" s="962" t="s">
        <v>474</v>
      </c>
      <c r="BP123" s="963"/>
      <c r="BQ123" s="917">
        <v>32904309</v>
      </c>
      <c r="BR123" s="918"/>
      <c r="BS123" s="918"/>
      <c r="BT123" s="918"/>
      <c r="BU123" s="918"/>
      <c r="BV123" s="918">
        <v>33127458</v>
      </c>
      <c r="BW123" s="918"/>
      <c r="BX123" s="918"/>
      <c r="BY123" s="918"/>
      <c r="BZ123" s="918"/>
      <c r="CA123" s="918">
        <v>32636965</v>
      </c>
      <c r="CB123" s="918"/>
      <c r="CC123" s="918"/>
      <c r="CD123" s="918"/>
      <c r="CE123" s="918"/>
      <c r="CF123" s="828"/>
      <c r="CG123" s="829"/>
      <c r="CH123" s="829"/>
      <c r="CI123" s="829"/>
      <c r="CJ123" s="919"/>
      <c r="CK123" s="954"/>
      <c r="CL123" s="940"/>
      <c r="CM123" s="940"/>
      <c r="CN123" s="940"/>
      <c r="CO123" s="941"/>
      <c r="CP123" s="920" t="s">
        <v>411</v>
      </c>
      <c r="CQ123" s="921"/>
      <c r="CR123" s="921"/>
      <c r="CS123" s="921"/>
      <c r="CT123" s="921"/>
      <c r="CU123" s="921"/>
      <c r="CV123" s="921"/>
      <c r="CW123" s="921"/>
      <c r="CX123" s="921"/>
      <c r="CY123" s="921"/>
      <c r="CZ123" s="921"/>
      <c r="DA123" s="921"/>
      <c r="DB123" s="921"/>
      <c r="DC123" s="921"/>
      <c r="DD123" s="921"/>
      <c r="DE123" s="921"/>
      <c r="DF123" s="922"/>
      <c r="DG123" s="861" t="s">
        <v>129</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3" customFormat="1" ht="26.25" customHeight="1" thickBot="1" x14ac:dyDescent="0.2">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441</v>
      </c>
      <c r="AG124" s="862"/>
      <c r="AH124" s="862"/>
      <c r="AI124" s="862"/>
      <c r="AJ124" s="863"/>
      <c r="AK124" s="864" t="s">
        <v>405</v>
      </c>
      <c r="AL124" s="862"/>
      <c r="AM124" s="862"/>
      <c r="AN124" s="862"/>
      <c r="AO124" s="863"/>
      <c r="AP124" s="909" t="s">
        <v>405</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129</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405</v>
      </c>
      <c r="DH124" s="845"/>
      <c r="DI124" s="845"/>
      <c r="DJ124" s="845"/>
      <c r="DK124" s="846"/>
      <c r="DL124" s="847" t="s">
        <v>129</v>
      </c>
      <c r="DM124" s="845"/>
      <c r="DN124" s="845"/>
      <c r="DO124" s="845"/>
      <c r="DP124" s="846"/>
      <c r="DQ124" s="847" t="s">
        <v>129</v>
      </c>
      <c r="DR124" s="845"/>
      <c r="DS124" s="845"/>
      <c r="DT124" s="845"/>
      <c r="DU124" s="846"/>
      <c r="DV124" s="933" t="s">
        <v>405</v>
      </c>
      <c r="DW124" s="934"/>
      <c r="DX124" s="934"/>
      <c r="DY124" s="934"/>
      <c r="DZ124" s="935"/>
    </row>
    <row r="125" spans="1:130" s="243" customFormat="1" ht="26.25" customHeight="1" x14ac:dyDescent="0.15">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405</v>
      </c>
      <c r="AB125" s="862"/>
      <c r="AC125" s="862"/>
      <c r="AD125" s="862"/>
      <c r="AE125" s="863"/>
      <c r="AF125" s="864" t="s">
        <v>129</v>
      </c>
      <c r="AG125" s="862"/>
      <c r="AH125" s="862"/>
      <c r="AI125" s="862"/>
      <c r="AJ125" s="863"/>
      <c r="AK125" s="864" t="s">
        <v>405</v>
      </c>
      <c r="AL125" s="862"/>
      <c r="AM125" s="862"/>
      <c r="AN125" s="862"/>
      <c r="AO125" s="863"/>
      <c r="AP125" s="909" t="s">
        <v>405</v>
      </c>
      <c r="AQ125" s="910"/>
      <c r="AR125" s="910"/>
      <c r="AS125" s="910"/>
      <c r="AT125" s="911"/>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405</v>
      </c>
      <c r="DH125" s="927"/>
      <c r="DI125" s="927"/>
      <c r="DJ125" s="927"/>
      <c r="DK125" s="927"/>
      <c r="DL125" s="927" t="s">
        <v>129</v>
      </c>
      <c r="DM125" s="927"/>
      <c r="DN125" s="927"/>
      <c r="DO125" s="927"/>
      <c r="DP125" s="927"/>
      <c r="DQ125" s="927" t="s">
        <v>405</v>
      </c>
      <c r="DR125" s="927"/>
      <c r="DS125" s="927"/>
      <c r="DT125" s="927"/>
      <c r="DU125" s="927"/>
      <c r="DV125" s="928" t="s">
        <v>129</v>
      </c>
      <c r="DW125" s="928"/>
      <c r="DX125" s="928"/>
      <c r="DY125" s="928"/>
      <c r="DZ125" s="929"/>
    </row>
    <row r="126" spans="1:130" s="243" customFormat="1" ht="26.25" customHeight="1" thickBot="1" x14ac:dyDescent="0.2">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405</v>
      </c>
      <c r="AB126" s="862"/>
      <c r="AC126" s="862"/>
      <c r="AD126" s="862"/>
      <c r="AE126" s="863"/>
      <c r="AF126" s="864" t="s">
        <v>405</v>
      </c>
      <c r="AG126" s="862"/>
      <c r="AH126" s="862"/>
      <c r="AI126" s="862"/>
      <c r="AJ126" s="863"/>
      <c r="AK126" s="864" t="s">
        <v>129</v>
      </c>
      <c r="AL126" s="862"/>
      <c r="AM126" s="862"/>
      <c r="AN126" s="862"/>
      <c r="AO126" s="863"/>
      <c r="AP126" s="909" t="s">
        <v>129</v>
      </c>
      <c r="AQ126" s="910"/>
      <c r="AR126" s="910"/>
      <c r="AS126" s="910"/>
      <c r="AT126" s="911"/>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405</v>
      </c>
      <c r="DR126" s="899"/>
      <c r="DS126" s="899"/>
      <c r="DT126" s="899"/>
      <c r="DU126" s="899"/>
      <c r="DV126" s="876" t="s">
        <v>405</v>
      </c>
      <c r="DW126" s="876"/>
      <c r="DX126" s="876"/>
      <c r="DY126" s="876"/>
      <c r="DZ126" s="877"/>
    </row>
    <row r="127" spans="1:130" s="243"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405</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79"/>
      <c r="AV127" s="279"/>
      <c r="AW127" s="279"/>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79"/>
      <c r="CB127" s="279"/>
      <c r="CC127" s="279"/>
      <c r="CD127" s="280"/>
      <c r="CE127" s="280"/>
      <c r="CF127" s="280"/>
      <c r="CG127" s="277"/>
      <c r="CH127" s="277"/>
      <c r="CI127" s="277"/>
      <c r="CJ127" s="278"/>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405</v>
      </c>
      <c r="DR127" s="899"/>
      <c r="DS127" s="899"/>
      <c r="DT127" s="899"/>
      <c r="DU127" s="899"/>
      <c r="DV127" s="876" t="s">
        <v>405</v>
      </c>
      <c r="DW127" s="876"/>
      <c r="DX127" s="876"/>
      <c r="DY127" s="876"/>
      <c r="DZ127" s="877"/>
    </row>
    <row r="128" spans="1:130" s="243"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533029</v>
      </c>
      <c r="AB128" s="883"/>
      <c r="AC128" s="883"/>
      <c r="AD128" s="883"/>
      <c r="AE128" s="884"/>
      <c r="AF128" s="885">
        <v>566424</v>
      </c>
      <c r="AG128" s="883"/>
      <c r="AH128" s="883"/>
      <c r="AI128" s="883"/>
      <c r="AJ128" s="884"/>
      <c r="AK128" s="885">
        <v>552718</v>
      </c>
      <c r="AL128" s="883"/>
      <c r="AM128" s="883"/>
      <c r="AN128" s="883"/>
      <c r="AO128" s="884"/>
      <c r="AP128" s="886"/>
      <c r="AQ128" s="887"/>
      <c r="AR128" s="887"/>
      <c r="AS128" s="887"/>
      <c r="AT128" s="888"/>
      <c r="AU128" s="279"/>
      <c r="AV128" s="279"/>
      <c r="AW128" s="279"/>
      <c r="AX128" s="889" t="s">
        <v>488</v>
      </c>
      <c r="AY128" s="890"/>
      <c r="AZ128" s="890"/>
      <c r="BA128" s="890"/>
      <c r="BB128" s="890"/>
      <c r="BC128" s="890"/>
      <c r="BD128" s="890"/>
      <c r="BE128" s="891"/>
      <c r="BF128" s="868" t="s">
        <v>129</v>
      </c>
      <c r="BG128" s="869"/>
      <c r="BH128" s="869"/>
      <c r="BI128" s="869"/>
      <c r="BJ128" s="869"/>
      <c r="BK128" s="869"/>
      <c r="BL128" s="892"/>
      <c r="BM128" s="868">
        <v>12.72</v>
      </c>
      <c r="BN128" s="869"/>
      <c r="BO128" s="869"/>
      <c r="BP128" s="869"/>
      <c r="BQ128" s="869"/>
      <c r="BR128" s="869"/>
      <c r="BS128" s="892"/>
      <c r="BT128" s="868">
        <v>20</v>
      </c>
      <c r="BU128" s="869"/>
      <c r="BV128" s="869"/>
      <c r="BW128" s="869"/>
      <c r="BX128" s="869"/>
      <c r="BY128" s="869"/>
      <c r="BZ128" s="870"/>
      <c r="CA128" s="280"/>
      <c r="CB128" s="280"/>
      <c r="CC128" s="280"/>
      <c r="CD128" s="280"/>
      <c r="CE128" s="280"/>
      <c r="CF128" s="280"/>
      <c r="CG128" s="277"/>
      <c r="CH128" s="277"/>
      <c r="CI128" s="277"/>
      <c r="CJ128" s="278"/>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v>7776</v>
      </c>
      <c r="DH128" s="873"/>
      <c r="DI128" s="873"/>
      <c r="DJ128" s="873"/>
      <c r="DK128" s="873"/>
      <c r="DL128" s="873">
        <v>7654</v>
      </c>
      <c r="DM128" s="873"/>
      <c r="DN128" s="873"/>
      <c r="DO128" s="873"/>
      <c r="DP128" s="873"/>
      <c r="DQ128" s="873">
        <v>7497</v>
      </c>
      <c r="DR128" s="873"/>
      <c r="DS128" s="873"/>
      <c r="DT128" s="873"/>
      <c r="DU128" s="873"/>
      <c r="DV128" s="874">
        <v>0.1</v>
      </c>
      <c r="DW128" s="874"/>
      <c r="DX128" s="874"/>
      <c r="DY128" s="874"/>
      <c r="DZ128" s="875"/>
    </row>
    <row r="129" spans="1:131" s="243"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15512065</v>
      </c>
      <c r="AB129" s="862"/>
      <c r="AC129" s="862"/>
      <c r="AD129" s="862"/>
      <c r="AE129" s="863"/>
      <c r="AF129" s="864">
        <v>15725878</v>
      </c>
      <c r="AG129" s="862"/>
      <c r="AH129" s="862"/>
      <c r="AI129" s="862"/>
      <c r="AJ129" s="863"/>
      <c r="AK129" s="864">
        <v>15826313</v>
      </c>
      <c r="AL129" s="862"/>
      <c r="AM129" s="862"/>
      <c r="AN129" s="862"/>
      <c r="AO129" s="863"/>
      <c r="AP129" s="865"/>
      <c r="AQ129" s="866"/>
      <c r="AR129" s="866"/>
      <c r="AS129" s="866"/>
      <c r="AT129" s="867"/>
      <c r="AU129" s="281"/>
      <c r="AV129" s="281"/>
      <c r="AW129" s="281"/>
      <c r="AX129" s="831" t="s">
        <v>491</v>
      </c>
      <c r="AY129" s="832"/>
      <c r="AZ129" s="832"/>
      <c r="BA129" s="832"/>
      <c r="BB129" s="832"/>
      <c r="BC129" s="832"/>
      <c r="BD129" s="832"/>
      <c r="BE129" s="833"/>
      <c r="BF129" s="851" t="s">
        <v>129</v>
      </c>
      <c r="BG129" s="852"/>
      <c r="BH129" s="852"/>
      <c r="BI129" s="852"/>
      <c r="BJ129" s="852"/>
      <c r="BK129" s="852"/>
      <c r="BL129" s="853"/>
      <c r="BM129" s="851">
        <v>17.72</v>
      </c>
      <c r="BN129" s="852"/>
      <c r="BO129" s="852"/>
      <c r="BP129" s="852"/>
      <c r="BQ129" s="852"/>
      <c r="BR129" s="852"/>
      <c r="BS129" s="853"/>
      <c r="BT129" s="851">
        <v>30</v>
      </c>
      <c r="BU129" s="854"/>
      <c r="BV129" s="854"/>
      <c r="BW129" s="854"/>
      <c r="BX129" s="854"/>
      <c r="BY129" s="854"/>
      <c r="BZ129" s="855"/>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1672703</v>
      </c>
      <c r="AB130" s="862"/>
      <c r="AC130" s="862"/>
      <c r="AD130" s="862"/>
      <c r="AE130" s="863"/>
      <c r="AF130" s="864">
        <v>1678789</v>
      </c>
      <c r="AG130" s="862"/>
      <c r="AH130" s="862"/>
      <c r="AI130" s="862"/>
      <c r="AJ130" s="863"/>
      <c r="AK130" s="864">
        <v>1650177</v>
      </c>
      <c r="AL130" s="862"/>
      <c r="AM130" s="862"/>
      <c r="AN130" s="862"/>
      <c r="AO130" s="863"/>
      <c r="AP130" s="865"/>
      <c r="AQ130" s="866"/>
      <c r="AR130" s="866"/>
      <c r="AS130" s="866"/>
      <c r="AT130" s="867"/>
      <c r="AU130" s="281"/>
      <c r="AV130" s="281"/>
      <c r="AW130" s="281"/>
      <c r="AX130" s="831" t="s">
        <v>494</v>
      </c>
      <c r="AY130" s="832"/>
      <c r="AZ130" s="832"/>
      <c r="BA130" s="832"/>
      <c r="BB130" s="832"/>
      <c r="BC130" s="832"/>
      <c r="BD130" s="832"/>
      <c r="BE130" s="833"/>
      <c r="BF130" s="834">
        <v>2.4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13839362</v>
      </c>
      <c r="AB131" s="845"/>
      <c r="AC131" s="845"/>
      <c r="AD131" s="845"/>
      <c r="AE131" s="846"/>
      <c r="AF131" s="847">
        <v>14047089</v>
      </c>
      <c r="AG131" s="845"/>
      <c r="AH131" s="845"/>
      <c r="AI131" s="845"/>
      <c r="AJ131" s="846"/>
      <c r="AK131" s="847">
        <v>14176136</v>
      </c>
      <c r="AL131" s="845"/>
      <c r="AM131" s="845"/>
      <c r="AN131" s="845"/>
      <c r="AO131" s="846"/>
      <c r="AP131" s="848"/>
      <c r="AQ131" s="849"/>
      <c r="AR131" s="849"/>
      <c r="AS131" s="849"/>
      <c r="AT131" s="850"/>
      <c r="AU131" s="281"/>
      <c r="AV131" s="281"/>
      <c r="AW131" s="281"/>
      <c r="AX131" s="809" t="s">
        <v>496</v>
      </c>
      <c r="AY131" s="810"/>
      <c r="AZ131" s="810"/>
      <c r="BA131" s="810"/>
      <c r="BB131" s="810"/>
      <c r="BC131" s="810"/>
      <c r="BD131" s="810"/>
      <c r="BE131" s="811"/>
      <c r="BF131" s="812" t="s">
        <v>497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2.0453833060000002</v>
      </c>
      <c r="AB132" s="825"/>
      <c r="AC132" s="825"/>
      <c r="AD132" s="825"/>
      <c r="AE132" s="826"/>
      <c r="AF132" s="827">
        <v>2.5742344199999998</v>
      </c>
      <c r="AG132" s="825"/>
      <c r="AH132" s="825"/>
      <c r="AI132" s="825"/>
      <c r="AJ132" s="826"/>
      <c r="AK132" s="827">
        <v>2.5811758579999999</v>
      </c>
      <c r="AL132" s="825"/>
      <c r="AM132" s="825"/>
      <c r="AN132" s="825"/>
      <c r="AO132" s="826"/>
      <c r="AP132" s="828"/>
      <c r="AQ132" s="829"/>
      <c r="AR132" s="829"/>
      <c r="AS132" s="829"/>
      <c r="AT132" s="830"/>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2.1</v>
      </c>
      <c r="AB133" s="804"/>
      <c r="AC133" s="804"/>
      <c r="AD133" s="804"/>
      <c r="AE133" s="805"/>
      <c r="AF133" s="803">
        <v>2.1</v>
      </c>
      <c r="AG133" s="804"/>
      <c r="AH133" s="804"/>
      <c r="AI133" s="804"/>
      <c r="AJ133" s="805"/>
      <c r="AK133" s="803">
        <v>2.4</v>
      </c>
      <c r="AL133" s="804"/>
      <c r="AM133" s="804"/>
      <c r="AN133" s="804"/>
      <c r="AO133" s="805"/>
      <c r="AP133" s="806"/>
      <c r="AQ133" s="807"/>
      <c r="AR133" s="807"/>
      <c r="AS133" s="807"/>
      <c r="AT133" s="808"/>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DKfXKSoCuBxNREksv9nd5rUpZfgdRl6WJOPG5kWD7wW6MG64eadjTcggzZ5UJ9aqbv1eEptcjyfWKo5DvTQfIw==" saltValue="k0IRwnbZx400giVBcjL7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501</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x3REf4yg2qUyEkX/3AdSBYGWWBEQM5ij/Zt1PsUK0zHR2M7Sc01kgKgkWXHrQ3ckYlltnI3fL68/EyUqk3ClBw==" saltValue="YbuS6hyUKKZPA1QzVutlQ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xV9LbXwRmknX2wJGl0GkGqQ78YYWWSXK0t4qBFFgxfEMlODk8M5x2cKdRMrG4QAoM2UTZyfVWly1mi+5d1uCA==" saltValue="HsRu/rsuq7uQf4kb6AGLg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37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502</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503</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16" t="s">
        <v>504</v>
      </c>
      <c r="AP7" s="300"/>
      <c r="AQ7" s="301" t="s">
        <v>505</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17"/>
      <c r="AP8" s="306" t="s">
        <v>506</v>
      </c>
      <c r="AQ8" s="307" t="s">
        <v>507</v>
      </c>
      <c r="AR8" s="308" t="s">
        <v>508</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30" t="s">
        <v>509</v>
      </c>
      <c r="AL9" s="1231"/>
      <c r="AM9" s="1231"/>
      <c r="AN9" s="1232"/>
      <c r="AO9" s="309">
        <v>4160003</v>
      </c>
      <c r="AP9" s="309">
        <v>49027</v>
      </c>
      <c r="AQ9" s="310">
        <v>57754</v>
      </c>
      <c r="AR9" s="311">
        <v>-15.1</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30" t="s">
        <v>510</v>
      </c>
      <c r="AL10" s="1231"/>
      <c r="AM10" s="1231"/>
      <c r="AN10" s="1232"/>
      <c r="AO10" s="312">
        <v>8661</v>
      </c>
      <c r="AP10" s="312">
        <v>102</v>
      </c>
      <c r="AQ10" s="313">
        <v>3830</v>
      </c>
      <c r="AR10" s="314">
        <v>-97.3</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30" t="s">
        <v>511</v>
      </c>
      <c r="AL11" s="1231"/>
      <c r="AM11" s="1231"/>
      <c r="AN11" s="1232"/>
      <c r="AO11" s="312">
        <v>733683</v>
      </c>
      <c r="AP11" s="312">
        <v>8647</v>
      </c>
      <c r="AQ11" s="313">
        <v>6814</v>
      </c>
      <c r="AR11" s="314">
        <v>26.9</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30" t="s">
        <v>512</v>
      </c>
      <c r="AL12" s="1231"/>
      <c r="AM12" s="1231"/>
      <c r="AN12" s="1232"/>
      <c r="AO12" s="312" t="s">
        <v>513</v>
      </c>
      <c r="AP12" s="312" t="s">
        <v>513</v>
      </c>
      <c r="AQ12" s="313">
        <v>1059</v>
      </c>
      <c r="AR12" s="314" t="s">
        <v>513</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30" t="s">
        <v>514</v>
      </c>
      <c r="AL13" s="1231"/>
      <c r="AM13" s="1231"/>
      <c r="AN13" s="1232"/>
      <c r="AO13" s="312" t="s">
        <v>513</v>
      </c>
      <c r="AP13" s="312" t="s">
        <v>513</v>
      </c>
      <c r="AQ13" s="313">
        <v>4</v>
      </c>
      <c r="AR13" s="314" t="s">
        <v>513</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30" t="s">
        <v>515</v>
      </c>
      <c r="AL14" s="1231"/>
      <c r="AM14" s="1231"/>
      <c r="AN14" s="1232"/>
      <c r="AO14" s="312">
        <v>200012</v>
      </c>
      <c r="AP14" s="312">
        <v>2357</v>
      </c>
      <c r="AQ14" s="313">
        <v>2651</v>
      </c>
      <c r="AR14" s="314">
        <v>-11.1</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30" t="s">
        <v>516</v>
      </c>
      <c r="AL15" s="1231"/>
      <c r="AM15" s="1231"/>
      <c r="AN15" s="1232"/>
      <c r="AO15" s="312">
        <v>52385</v>
      </c>
      <c r="AP15" s="312">
        <v>617</v>
      </c>
      <c r="AQ15" s="313">
        <v>1352</v>
      </c>
      <c r="AR15" s="314">
        <v>-54.4</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33" t="s">
        <v>517</v>
      </c>
      <c r="AL16" s="1234"/>
      <c r="AM16" s="1234"/>
      <c r="AN16" s="1235"/>
      <c r="AO16" s="312">
        <v>-239850</v>
      </c>
      <c r="AP16" s="312">
        <v>-2827</v>
      </c>
      <c r="AQ16" s="313">
        <v>-4074</v>
      </c>
      <c r="AR16" s="314">
        <v>-30.6</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33" t="s">
        <v>186</v>
      </c>
      <c r="AL17" s="1234"/>
      <c r="AM17" s="1234"/>
      <c r="AN17" s="1235"/>
      <c r="AO17" s="312">
        <v>4914894</v>
      </c>
      <c r="AP17" s="312">
        <v>57923</v>
      </c>
      <c r="AQ17" s="313">
        <v>69392</v>
      </c>
      <c r="AR17" s="314">
        <v>-16.5</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518</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519</v>
      </c>
      <c r="AP20" s="320" t="s">
        <v>520</v>
      </c>
      <c r="AQ20" s="321" t="s">
        <v>521</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27" t="s">
        <v>522</v>
      </c>
      <c r="AL21" s="1228"/>
      <c r="AM21" s="1228"/>
      <c r="AN21" s="1229"/>
      <c r="AO21" s="324">
        <v>3.84</v>
      </c>
      <c r="AP21" s="325">
        <v>6.31</v>
      </c>
      <c r="AQ21" s="326">
        <v>-2.4700000000000002</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27" t="s">
        <v>523</v>
      </c>
      <c r="AL22" s="1228"/>
      <c r="AM22" s="1228"/>
      <c r="AN22" s="1229"/>
      <c r="AO22" s="329">
        <v>94.3</v>
      </c>
      <c r="AP22" s="330">
        <v>98.4</v>
      </c>
      <c r="AQ22" s="331">
        <v>-4.0999999999999996</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524</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525</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526</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16" t="s">
        <v>504</v>
      </c>
      <c r="AP30" s="300"/>
      <c r="AQ30" s="301" t="s">
        <v>505</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17"/>
      <c r="AP31" s="306" t="s">
        <v>506</v>
      </c>
      <c r="AQ31" s="307" t="s">
        <v>507</v>
      </c>
      <c r="AR31" s="308" t="s">
        <v>508</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18" t="s">
        <v>527</v>
      </c>
      <c r="AL32" s="1219"/>
      <c r="AM32" s="1219"/>
      <c r="AN32" s="1220"/>
      <c r="AO32" s="339">
        <v>2055061</v>
      </c>
      <c r="AP32" s="339">
        <v>24219</v>
      </c>
      <c r="AQ32" s="340">
        <v>34189</v>
      </c>
      <c r="AR32" s="341">
        <v>-29.2</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18" t="s">
        <v>528</v>
      </c>
      <c r="AL33" s="1219"/>
      <c r="AM33" s="1219"/>
      <c r="AN33" s="1220"/>
      <c r="AO33" s="339" t="s">
        <v>513</v>
      </c>
      <c r="AP33" s="339" t="s">
        <v>513</v>
      </c>
      <c r="AQ33" s="340" t="s">
        <v>513</v>
      </c>
      <c r="AR33" s="341" t="s">
        <v>513</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18" t="s">
        <v>529</v>
      </c>
      <c r="AL34" s="1219"/>
      <c r="AM34" s="1219"/>
      <c r="AN34" s="1220"/>
      <c r="AO34" s="339" t="s">
        <v>513</v>
      </c>
      <c r="AP34" s="339" t="s">
        <v>513</v>
      </c>
      <c r="AQ34" s="340">
        <v>16</v>
      </c>
      <c r="AR34" s="341" t="s">
        <v>513</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18" t="s">
        <v>530</v>
      </c>
      <c r="AL35" s="1219"/>
      <c r="AM35" s="1219"/>
      <c r="AN35" s="1220"/>
      <c r="AO35" s="339">
        <v>442849</v>
      </c>
      <c r="AP35" s="339">
        <v>5219</v>
      </c>
      <c r="AQ35" s="340">
        <v>9412</v>
      </c>
      <c r="AR35" s="341">
        <v>-44.5</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18" t="s">
        <v>531</v>
      </c>
      <c r="AL36" s="1219"/>
      <c r="AM36" s="1219"/>
      <c r="AN36" s="1220"/>
      <c r="AO36" s="339">
        <v>70896</v>
      </c>
      <c r="AP36" s="339">
        <v>836</v>
      </c>
      <c r="AQ36" s="340">
        <v>2024</v>
      </c>
      <c r="AR36" s="341">
        <v>-58.7</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18" t="s">
        <v>532</v>
      </c>
      <c r="AL37" s="1219"/>
      <c r="AM37" s="1219"/>
      <c r="AN37" s="1220"/>
      <c r="AO37" s="339" t="s">
        <v>513</v>
      </c>
      <c r="AP37" s="339" t="s">
        <v>513</v>
      </c>
      <c r="AQ37" s="340">
        <v>1165</v>
      </c>
      <c r="AR37" s="341" t="s">
        <v>513</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1" t="s">
        <v>533</v>
      </c>
      <c r="AL38" s="1222"/>
      <c r="AM38" s="1222"/>
      <c r="AN38" s="1223"/>
      <c r="AO38" s="342" t="s">
        <v>513</v>
      </c>
      <c r="AP38" s="342" t="s">
        <v>513</v>
      </c>
      <c r="AQ38" s="343">
        <v>2</v>
      </c>
      <c r="AR38" s="331" t="s">
        <v>513</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1" t="s">
        <v>534</v>
      </c>
      <c r="AL39" s="1222"/>
      <c r="AM39" s="1222"/>
      <c r="AN39" s="1223"/>
      <c r="AO39" s="339">
        <v>-552718</v>
      </c>
      <c r="AP39" s="339">
        <v>-6514</v>
      </c>
      <c r="AQ39" s="340">
        <v>-6367</v>
      </c>
      <c r="AR39" s="341">
        <v>2.2999999999999998</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18" t="s">
        <v>535</v>
      </c>
      <c r="AL40" s="1219"/>
      <c r="AM40" s="1219"/>
      <c r="AN40" s="1220"/>
      <c r="AO40" s="339">
        <v>-1650177</v>
      </c>
      <c r="AP40" s="339">
        <v>-19448</v>
      </c>
      <c r="AQ40" s="340">
        <v>-28963</v>
      </c>
      <c r="AR40" s="341">
        <v>-32.9</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4" t="s">
        <v>299</v>
      </c>
      <c r="AL41" s="1225"/>
      <c r="AM41" s="1225"/>
      <c r="AN41" s="1226"/>
      <c r="AO41" s="339">
        <v>365911</v>
      </c>
      <c r="AP41" s="339">
        <v>4312</v>
      </c>
      <c r="AQ41" s="340">
        <v>11478</v>
      </c>
      <c r="AR41" s="341">
        <v>-62.4</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536</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537</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538</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1" t="s">
        <v>504</v>
      </c>
      <c r="AN49" s="1213" t="s">
        <v>539</v>
      </c>
      <c r="AO49" s="1214"/>
      <c r="AP49" s="1214"/>
      <c r="AQ49" s="1214"/>
      <c r="AR49" s="1215"/>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2"/>
      <c r="AN50" s="355" t="s">
        <v>540</v>
      </c>
      <c r="AO50" s="356" t="s">
        <v>541</v>
      </c>
      <c r="AP50" s="357" t="s">
        <v>542</v>
      </c>
      <c r="AQ50" s="358" t="s">
        <v>543</v>
      </c>
      <c r="AR50" s="359" t="s">
        <v>544</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545</v>
      </c>
      <c r="AL51" s="352"/>
      <c r="AM51" s="360">
        <v>3093309</v>
      </c>
      <c r="AN51" s="361">
        <v>36519</v>
      </c>
      <c r="AO51" s="362">
        <v>-3.1</v>
      </c>
      <c r="AP51" s="363">
        <v>47278</v>
      </c>
      <c r="AQ51" s="364">
        <v>-28.6</v>
      </c>
      <c r="AR51" s="365">
        <v>25.5</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546</v>
      </c>
      <c r="AM52" s="368">
        <v>1517319</v>
      </c>
      <c r="AN52" s="369">
        <v>17913</v>
      </c>
      <c r="AO52" s="370">
        <v>15.5</v>
      </c>
      <c r="AP52" s="371">
        <v>24096</v>
      </c>
      <c r="AQ52" s="372">
        <v>-24.3</v>
      </c>
      <c r="AR52" s="373">
        <v>39.799999999999997</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547</v>
      </c>
      <c r="AL53" s="352"/>
      <c r="AM53" s="360">
        <v>2661110</v>
      </c>
      <c r="AN53" s="361">
        <v>31299</v>
      </c>
      <c r="AO53" s="362">
        <v>-14.3</v>
      </c>
      <c r="AP53" s="363">
        <v>44504</v>
      </c>
      <c r="AQ53" s="364">
        <v>-5.9</v>
      </c>
      <c r="AR53" s="365">
        <v>-8.4</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546</v>
      </c>
      <c r="AM54" s="368">
        <v>1660453</v>
      </c>
      <c r="AN54" s="369">
        <v>19530</v>
      </c>
      <c r="AO54" s="370">
        <v>9</v>
      </c>
      <c r="AP54" s="371">
        <v>25876</v>
      </c>
      <c r="AQ54" s="372">
        <v>7.4</v>
      </c>
      <c r="AR54" s="373">
        <v>1.6</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548</v>
      </c>
      <c r="AL55" s="352"/>
      <c r="AM55" s="360">
        <v>3557610</v>
      </c>
      <c r="AN55" s="361">
        <v>41729</v>
      </c>
      <c r="AO55" s="362">
        <v>33.299999999999997</v>
      </c>
      <c r="AP55" s="363">
        <v>47820</v>
      </c>
      <c r="AQ55" s="364">
        <v>7.5</v>
      </c>
      <c r="AR55" s="365">
        <v>25.8</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546</v>
      </c>
      <c r="AM56" s="368">
        <v>1481797</v>
      </c>
      <c r="AN56" s="369">
        <v>17381</v>
      </c>
      <c r="AO56" s="370">
        <v>-11</v>
      </c>
      <c r="AP56" s="371">
        <v>25855</v>
      </c>
      <c r="AQ56" s="372">
        <v>-0.1</v>
      </c>
      <c r="AR56" s="373">
        <v>-10.9</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549</v>
      </c>
      <c r="AL57" s="352"/>
      <c r="AM57" s="360">
        <v>3103187</v>
      </c>
      <c r="AN57" s="361">
        <v>36493</v>
      </c>
      <c r="AO57" s="362">
        <v>-12.5</v>
      </c>
      <c r="AP57" s="363">
        <v>41934</v>
      </c>
      <c r="AQ57" s="364">
        <v>-12.3</v>
      </c>
      <c r="AR57" s="365">
        <v>-0.2</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546</v>
      </c>
      <c r="AM58" s="368">
        <v>1518353</v>
      </c>
      <c r="AN58" s="369">
        <v>17855</v>
      </c>
      <c r="AO58" s="370">
        <v>2.7</v>
      </c>
      <c r="AP58" s="371">
        <v>23352</v>
      </c>
      <c r="AQ58" s="372">
        <v>-9.6999999999999993</v>
      </c>
      <c r="AR58" s="373">
        <v>12.4</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550</v>
      </c>
      <c r="AL59" s="352"/>
      <c r="AM59" s="360">
        <v>5297000</v>
      </c>
      <c r="AN59" s="361">
        <v>62426</v>
      </c>
      <c r="AO59" s="362">
        <v>71.099999999999994</v>
      </c>
      <c r="AP59" s="363">
        <v>45588</v>
      </c>
      <c r="AQ59" s="364">
        <v>8.6999999999999993</v>
      </c>
      <c r="AR59" s="365">
        <v>62.4</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546</v>
      </c>
      <c r="AM60" s="368">
        <v>2005446</v>
      </c>
      <c r="AN60" s="369">
        <v>23635</v>
      </c>
      <c r="AO60" s="370">
        <v>32.4</v>
      </c>
      <c r="AP60" s="371">
        <v>24150</v>
      </c>
      <c r="AQ60" s="372">
        <v>3.4</v>
      </c>
      <c r="AR60" s="373">
        <v>29</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551</v>
      </c>
      <c r="AL61" s="374"/>
      <c r="AM61" s="375">
        <v>3542443</v>
      </c>
      <c r="AN61" s="376">
        <v>41693</v>
      </c>
      <c r="AO61" s="377">
        <v>14.9</v>
      </c>
      <c r="AP61" s="378">
        <v>45425</v>
      </c>
      <c r="AQ61" s="379">
        <v>-6.1</v>
      </c>
      <c r="AR61" s="365">
        <v>21</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546</v>
      </c>
      <c r="AM62" s="368">
        <v>1636674</v>
      </c>
      <c r="AN62" s="369">
        <v>19263</v>
      </c>
      <c r="AO62" s="370">
        <v>9.6999999999999993</v>
      </c>
      <c r="AP62" s="371">
        <v>24666</v>
      </c>
      <c r="AQ62" s="372">
        <v>-4.7</v>
      </c>
      <c r="AR62" s="373">
        <v>14.4</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Of25hiYVcFGLBB9LgBlCdAPlWsV1s3dS+VLYMz0hH/DKh6gOz2qfVnf+e2G8pUrp4ps0UC9O8BA48lMfGQ37BA==" saltValue="g7Rh8NeajRauFBEZ6X1W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3"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37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553</v>
      </c>
    </row>
    <row r="120" spans="125:125" ht="13.5" hidden="1" customHeight="1" x14ac:dyDescent="0.15"/>
    <row r="121" spans="125:125" ht="13.5" hidden="1" customHeight="1" x14ac:dyDescent="0.15">
      <c r="DU121" s="287"/>
    </row>
  </sheetData>
  <sheetProtection algorithmName="SHA-512" hashValue="pvNUv989wjVZdbfyK7QxPgn9hFhvcintOcSVvTGERButxn4yoM52zkBC1gZxVTXcmO59ovapa/P4rKoB7G+7LQ==" saltValue="4IuQk/SMym9ZoiEuS0tI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37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554</v>
      </c>
    </row>
  </sheetData>
  <sheetProtection algorithmName="SHA-512" hashValue="Zu/vu4BxWiw52imHls/yq7O/gkcKVwF/tuMhUMIO2fWOXgwy93GJxYD4DkVdmL0K75WALYafhevaaJDGfNA4NA==" saltValue="oJdNSGP2hlNYZAtuDMYu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10.37</v>
      </c>
      <c r="G47" s="12">
        <v>11.9</v>
      </c>
      <c r="H47" s="12">
        <v>16.510000000000002</v>
      </c>
      <c r="I47" s="12">
        <v>16.170000000000002</v>
      </c>
      <c r="J47" s="13">
        <v>13.3</v>
      </c>
    </row>
    <row r="48" spans="2:10" ht="57.75" customHeight="1" x14ac:dyDescent="0.15">
      <c r="B48" s="14"/>
      <c r="C48" s="1238" t="s">
        <v>4</v>
      </c>
      <c r="D48" s="1238"/>
      <c r="E48" s="1239"/>
      <c r="F48" s="15">
        <v>7.53</v>
      </c>
      <c r="G48" s="16">
        <v>5.71</v>
      </c>
      <c r="H48" s="16">
        <v>6.98</v>
      </c>
      <c r="I48" s="16">
        <v>5.19</v>
      </c>
      <c r="J48" s="17">
        <v>5.89</v>
      </c>
    </row>
    <row r="49" spans="2:10" ht="57.75" customHeight="1" thickBot="1" x14ac:dyDescent="0.2">
      <c r="B49" s="18"/>
      <c r="C49" s="1240" t="s">
        <v>5</v>
      </c>
      <c r="D49" s="1240"/>
      <c r="E49" s="1241"/>
      <c r="F49" s="19" t="s">
        <v>560</v>
      </c>
      <c r="G49" s="20">
        <v>0.17</v>
      </c>
      <c r="H49" s="20">
        <v>6.11</v>
      </c>
      <c r="I49" s="20" t="s">
        <v>561</v>
      </c>
      <c r="J49" s="21" t="s">
        <v>562</v>
      </c>
    </row>
    <row r="50" spans="2:10" ht="13.5" customHeight="1" x14ac:dyDescent="0.15"/>
  </sheetData>
  <sheetProtection algorithmName="SHA-512" hashValue="z3bw4L1LPm+2Xdf0f5VZr4+q53fmLHNGWBwzBTNDME4mGP1ATseG6qBhTVsezql+X8TiJmeiF1tzmgrO3OzGfQ==" saltValue="9yvV4bl86JzhK5R+G4GaE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2021-10-05T04:38:30Z</cp:lastPrinted>
  <dcterms:created xsi:type="dcterms:W3CDTF">2021-02-05T01:26:32Z</dcterms:created>
  <dcterms:modified xsi:type="dcterms:W3CDTF">2021-10-20T07:14:38Z</dcterms:modified>
  <cp:category/>
</cp:coreProperties>
</file>