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29行方市OK\"/>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<sst xmlns="http://schemas.openxmlformats.org/spreadsheetml/2006/main" count="1155" uniqueCount="617">
  <si>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</si>
  <si>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</si>
  <si>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</si>
  <si>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</si>
  <si>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</si>
  <si>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</si>
  <si>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</si>
  <si>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</si>
  <si>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</si>
  <si>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</si>
  <si>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</si>
  <si>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</si>
  <si>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</si>
  <si>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</si>
  <si>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</si>
  <si>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</si>
  <si>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</si>
  <si>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</si>
  <si>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</si>
  <si>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</si>
  <si>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</si>
  <si>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</si>
  <si>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</si>
  <si>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</si>
  <si>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</si>
  <si>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</si>
  <si>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</si>
  <si>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</si>
  <si>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</si>
  <si>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</si>
  <si>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</si>
  <si>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</si>
  <si>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</si>
  <si>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</si>
  <si>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</si>
  <si>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</si>
  <si>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</si>
  <si>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</si>
  <si>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</si>
  <si>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</si>
  <si>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</si>
  <si>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</si>
  <si>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</si>
  <si>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</si>
  <si>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</si>
  <si>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</si>
  <si>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</si>
  <si>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</si>
  <si>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</si>
  <si>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</si>
  <si>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</si>
  <si>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</si>
  <si>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</si>
  <si>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</si>
  <si>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</si>
  <si>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</si>
  <si>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</si>
  <si>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</si>
  <si>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</si>
  <si>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</si>
  <si>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</si>
  <si>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</si>
  <si>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</si>
  <si>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</si>
  <si>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</si>
  <si>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</si>
  <si>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</si>
  <si>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</si>
  <si>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</si>
  <si>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</si>
  <si>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</si>
  <si>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</si>
  <si>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</si>
  <si>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</si>
  <si>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</si>
  <si>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</si>
  <si>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</si>
  <si>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</si>
  <si>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</si>
  <si>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</si>
  <si>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</si>
  <si>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</si>
  <si>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</si>
  <si>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</si>
  <si>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</si>
  <si>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</si>
  <si>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</si>
  <si>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</si>
  <si>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</si>
  <si>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</si>
  <si>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</si>
  <si>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</si>
  <si>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</si>
  <si>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</si>
  <si>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</si>
  <si>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</si>
  <si>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</si>
  <si>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</si>
  <si>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</si>
  <si>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</si>
  <si>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</si>
  <si>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</si>
  <si>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</si>
  <si>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</si>
  <si>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</si>
  <si>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</si>
  <si>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</si>
  <si>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</si>
  <si>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</si>
  <si>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</si>
  <si>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</si>
  <si>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</si>
  <si>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</si>
  <si>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</si>
  <si>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</si>
  <si>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</si>
  <si>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</si>
  <si>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</si>
  <si>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</si>
  <si>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</si>
  <si>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</si>
  <si>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</si>
  <si>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</si>
  <si>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</si>
  <si>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</si>
  <si>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</si>
  <si>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</si>
  <si>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</si>
  <si>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</si>
  <si>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</si>
  <si>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</si>
  <si>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</si>
  <si>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</si>
  <si>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</si>
  <si>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</si>
  <si>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</si>
  <si>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</si>
  <si>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</si>
  <si>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</si>
  <si>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</si>
  <si>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</si>
  <si>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</si>
  <si>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</si>
  <si>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</si>
  <si>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</si>
  <si>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</si>
  <si>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</si>
  <si>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</si>
  <si>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</si>
  <si>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</si>
  <si>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</si>
  <si>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</si>
  <si>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</si>
  <si>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</si>
  <si>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</si>
  <si>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</si>
  <si>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</si>
  <si>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</si>
  <si>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</si>
  <si>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</si>
  <si>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</si>
  <si>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</si>
  <si>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</si>
  <si>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</si>
  <si>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</si>
  <si>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</si>
  <si>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</si>
  <si>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</si>
  <si>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</si>
  <si>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</si>
  <si>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</si>
  <si>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</si>
  <si>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</si>
  <si>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</si>
  <si>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</si>
  <si>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</si>
  <si>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</si>
  <si>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</si>
  <si>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</si>
  <si>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</si>
  <si>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</si>
  <si>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</si>
  <si>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</si>
  <si>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</si>
  <si>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</si>
  <si>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</si>
  <si>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</si>
  <si>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</si>
  <si>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</si>
  <si>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</si>
  <si>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</si>
  <si>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</si>
  <si>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</si>
  <si>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</si>
  <si>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</si>
  <si>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</si>
  <si>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</si>
  <si>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</si>
  <si>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</si>
  <si>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</si>
  <si>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</si>
  <si>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</si>
  <si>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</si>
  <si>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</si>
  <si>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</si>
  <si>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</si>
  <si>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</si>
  <si>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</si>
  <si>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</si>
  <si>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</si>
  <si>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</si>
  <si>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茨城県行方市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</si>
  <si>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</si>
  <si>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</si>
  <si>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</si>
  <si>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</si>
  <si>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</si>
  <si>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</si>
  <si>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</si>
  <si>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</si>
  <si>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</si>
  <si>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</si>
  <si>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</si>
  <si>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</si>
  <si>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</si>
  <si>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</si>
  <si>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</si>
  <si>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</si>
  <si>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</si>
  <si>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</si>
  <si>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</si>
  <si>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</si>
  <si>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</si>
  <si>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</si>
  <si>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</si>
  <si>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</si>
  <si>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</si>
  <si>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</si>
  <si>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</si>
  <si>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</si>
  <si>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</si>
  <si>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</si>
  <si>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</si>
  <si>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</si>
  <si>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</si>
  <si>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</si>
  <si>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</si>
  <si>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</si>
  <si>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</si>
  <si>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</si>
  <si>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</si>
  <si>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</si>
  <si>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</si>
  <si>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</si>
  <si>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</si>
  <si>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</si>
  <si>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</si>
  <si>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</si>
  <si>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</si>
  <si>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</si>
  <si>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</si>
  <si>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</si>
  <si>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</si>
  <si>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</si>
  <si>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</si>
  <si>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</si>
  <si>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</si>
  <si>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</si>
  <si>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</si>
  <si>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</si>
  <si>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</si>
  <si>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</si>
  <si>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</si>
  <si>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</si>
  <si>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</si>
  <si>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</si>
  <si>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</si>
  <si>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</si>
  <si>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</si>
  <si>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</si>
  <si>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</si>
  <si>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</si>
  <si>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</si>
  <si>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</si>
  <si>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</si>
  <si>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</si>
  <si>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</si>
  <si>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</si>
  <si>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</si>
  <si>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</si>
  <si>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</si>
  <si>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</si>
  <si>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</si>
  <si>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</si>
  <si>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</si>
  <si>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</si>
  <si>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</si>
  <si>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</si>
  <si>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</si>
  <si>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</si>
  <si>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</si>
  <si>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</si>
  <si>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</si>
  <si>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</si>
  <si>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</si>
  <si>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</si>
  <si>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</si>
  <si>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</si>
  <si>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</si>
  <si>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</si>
  <si>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</si>
  <si>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</si>
  <si>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</si>
  <si>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</si>
  <si>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</si>
  <si>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</si>
  <si>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</si>
  <si>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</si>
  <si>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</si>
  <si>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</si>
  <si>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</si>
  <si>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</si>
  <si>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</si>
  <si>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</si>
  <si>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</si>
  <si>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</si>
  <si>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</si>
  <si>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</si>
  <si>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</si>
  <si>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</si>
  <si>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</si>
  <si>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</si>
  <si>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</si>
  <si>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</si>
  <si>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</si>
  <si>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</si>
  <si>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</si>
  <si>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</si>
  <si>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</si>
  <si>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</si>
  <si>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</si>
  <si>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t>
    <phoneticPr fontId="5"/>
  </si>
  <si>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</si>
  <si>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</si>
  <si>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</si>
  <si>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</si>
  <si>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</si>
  <si>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</si>
  <si>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</si>
  <si>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</si>
  <si>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</si>
  <si>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</si>
  <si>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</si>
  <si>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</si>
  <si>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</si>
  <si>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</si>
  <si>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</si>
  <si>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</si>
  <si>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</si>
  <si>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</si>
  <si>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</si>
  <si>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</si>
  <si>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</si>
  <si>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</si>
  <si>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</si>
  <si>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</si>
  <si>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茨城県行方市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</si>
  <si>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</si>
  <si>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</si>
  <si>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</si>
  <si>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</si>
  <si>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</si>
  <si>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</si>
  <si>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</si>
  <si>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</si>
  <si>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</si>
  <si>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</si>
  <si>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</si>
  <si>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</si>
  <si>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</si>
  <si>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</si>
  <si>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</si>
  <si>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</si>
  <si>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</si>
  <si>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</si>
  <si>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</si>
  <si>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</si>
  <si>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</si>
  <si>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</si>
  <si>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</si>
  <si>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</si>
  <si>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</si>
  <si>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</si>
  <si>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</si>
  <si>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</si>
  <si>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</si>
  <si>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</si>
  <si>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</si>
  <si>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</si>
  <si>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</si>
  <si>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</si>
  <si>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</si>
  <si>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</si>
  <si>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</si>
  <si>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</si>
  <si>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</si>
  <si>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農業集落排水事業特別会計</t>
    <phoneticPr fontId="5"/>
  </si>
  <si>
    <t>法非適用企業</t>
    <phoneticPr fontId="5"/>
  </si>
  <si>
    <t>特定環境保全公共下水道事業特別会計</t>
    <phoneticPr fontId="5"/>
  </si>
  <si>
    <t>法非適用企業</t>
    <phoneticPr fontId="5"/>
  </si>
  <si>
    <t>流域関連公共下水道事業特別会計</t>
    <phoneticPr fontId="5"/>
  </si>
  <si>
    <t>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</si>
  <si>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</si>
  <si>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</si>
  <si>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</si>
  <si>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</si>
  <si>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</si>
  <si>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</si>
  <si>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</si>
  <si>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</si>
  <si>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</si>
  <si>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</si>
  <si>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</si>
  <si>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</si>
  <si>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</si>
  <si>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</si>
  <si>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</si>
  <si>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</si>
  <si>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</si>
  <si>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</si>
  <si>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</si>
  <si>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</si>
  <si>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</si>
  <si>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</si>
  <si>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</si>
  <si>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</si>
  <si>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</si>
  <si>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</si>
  <si>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</si>
  <si>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</si>
  <si>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</si>
  <si>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</si>
  <si>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</si>
  <si>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</si>
  <si>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</si>
  <si>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</si>
  <si>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</si>
  <si>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</si>
  <si>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</si>
  <si>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</si>
  <si>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</si>
  <si>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</si>
  <si>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</si>
  <si>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</si>
  <si>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</si>
  <si>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</si>
  <si>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</si>
  <si>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</si>
  <si>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</si>
  <si>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</si>
  <si>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</si>
  <si>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</si>
  <si>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</si>
  <si>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</si>
  <si>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</si>
  <si>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</si>
  <si>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</si>
  <si>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</si>
  <si>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</si>
  <si>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</si>
  <si>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</si>
  <si>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</si>
  <si>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</si>
  <si>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</si>
  <si>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</si>
  <si>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</si>
  <si>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</si>
  <si>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</si>
  <si>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</si>
  <si>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</si>
  <si>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</si>
  <si>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</si>
  <si>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</si>
  <si>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</si>
  <si>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</si>
  <si>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</si>
  <si>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</si>
  <si>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</si>
  <si>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</si>
  <si>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</si>
  <si>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</si>
  <si>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</si>
  <si>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</si>
  <si>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</si>
  <si>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</si>
  <si>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</si>
  <si>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</si>
  <si>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</si>
  <si>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</si>
  <si>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</si>
  <si>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</si>
  <si>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</si>
  <si>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</si>
  <si>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</si>
  <si>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</si>
  <si>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</si>
  <si>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</si>
  <si>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</si>
  <si>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</si>
  <si>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</si>
  <si>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</si>
  <si>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</si>
  <si>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</si>
  <si>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</si>
  <si>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</si>
  <si>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</si>
  <si>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</si>
  <si>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</si>
  <si>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</si>
  <si>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</si>
  <si>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</si>
  <si>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</si>
  <si>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</si>
  <si>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</si>
  <si>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</si>
  <si>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</si>
  <si>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</si>
  <si>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</si>
  <si>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</si>
  <si>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</si>
  <si>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</si>
  <si>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</si>
  <si>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</si>
  <si>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</si>
  <si>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</si>
  <si>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</si>
  <si>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</si>
  <si>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</si>
  <si>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</si>
  <si>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</si>
  <si>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</si>
  <si>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</si>
  <si>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</si>
  <si>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</si>
  <si>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</si>
  <si>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</si>
  <si>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</si>
  <si>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</si>
  <si>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</si>
  <si>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</si>
  <si>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</si>
  <si>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</si>
  <si>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</si>
  <si>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</si>
  <si>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</si>
  <si>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</si>
  <si>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</si>
  <si>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0.66</t>
  </si>
  <si>
    <t>▲ 0.35</t>
  </si>
  <si>
    <t>▲ 1.48</t>
  </si>
  <si>
    <t>一般会計</t>
  </si>
  <si>
    <t>水道事業会計</t>
  </si>
  <si>
    <t>特定環境保全公共下水道事業特別会計</t>
  </si>
  <si>
    <t>介護保険特別会計</t>
  </si>
  <si>
    <t>流域関連公共下水道事業特別会計</t>
  </si>
  <si>
    <t>農業集落排水事業特別会計</t>
  </si>
  <si>
    <t>戸別浄化槽整備事業特別会計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</si>
  <si>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</si>
  <si>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</si>
  <si>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</si>
  <si>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</si>
  <si>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</si>
  <si>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</si>
  <si>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</si>
  <si>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</si>
  <si>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</si>
  <si>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</si>
  <si>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</si>
  <si>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</si>
  <si>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</si>
  <si>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茨城県市町村総合事務組合　一般会計</t>
    <rPh sb="0" eb="3">
      <t>イバラキケン</t>
    </rPh>
    <rPh sb="3" eb="6">
      <t>シチョウソン</t>
    </rPh>
    <rPh sb="6" eb="8">
      <t>ソウゴウ</t>
    </rPh>
    <rPh sb="8" eb="12">
      <t>ジムクミアイ</t>
    </rPh>
    <rPh sb="13" eb="17">
      <t>イッパンカイケイ</t>
    </rPh>
    <phoneticPr fontId="2"/>
  </si>
  <si>
    <t>茨城租税債権管理機構　一般会計</t>
    <rPh sb="0" eb="2">
      <t>イバラキ</t>
    </rPh>
    <rPh sb="2" eb="4">
      <t>ソゼイ</t>
    </rPh>
    <rPh sb="4" eb="6">
      <t>サイケン</t>
    </rPh>
    <rPh sb="6" eb="10">
      <t>カンリキコウ</t>
    </rPh>
    <rPh sb="11" eb="15">
      <t>イッパンカイケイ</t>
    </rPh>
    <phoneticPr fontId="2"/>
  </si>
  <si>
    <t>鹿行広域事務組合　一般会計</t>
    <rPh sb="0" eb="1">
      <t>シカ</t>
    </rPh>
    <rPh sb="1" eb="2">
      <t>イ</t>
    </rPh>
    <rPh sb="2" eb="4">
      <t>コウイキ</t>
    </rPh>
    <rPh sb="4" eb="8">
      <t>ジムクミアイ</t>
    </rPh>
    <rPh sb="9" eb="13">
      <t>イッパンカイケイ</t>
    </rPh>
    <phoneticPr fontId="2"/>
  </si>
  <si>
    <t>鹿行広域事務組合　養護老人ホーム事業特別会計</t>
    <rPh sb="0" eb="1">
      <t>シカ</t>
    </rPh>
    <rPh sb="1" eb="2">
      <t>イ</t>
    </rPh>
    <rPh sb="2" eb="4">
      <t>コウイキ</t>
    </rPh>
    <rPh sb="4" eb="8">
      <t>ジムクミアイ</t>
    </rPh>
    <rPh sb="9" eb="11">
      <t>ヨウゴ</t>
    </rPh>
    <rPh sb="11" eb="13">
      <t>ロウジン</t>
    </rPh>
    <rPh sb="16" eb="18">
      <t>ジギョウ</t>
    </rPh>
    <rPh sb="18" eb="22">
      <t>トクベツカイケイ</t>
    </rPh>
    <phoneticPr fontId="2"/>
  </si>
  <si>
    <t>茨城県市町村総合事務組合　県民交通災害共済事業特別会計</t>
    <rPh sb="0" eb="2">
      <t>イバラキ</t>
    </rPh>
    <rPh sb="2" eb="3">
      <t>ケン</t>
    </rPh>
    <rPh sb="3" eb="6">
      <t>シチョウソン</t>
    </rPh>
    <rPh sb="6" eb="8">
      <t>ソウゴウ</t>
    </rPh>
    <rPh sb="8" eb="10">
      <t>ジム</t>
    </rPh>
    <rPh sb="10" eb="12">
      <t>クミアイ</t>
    </rPh>
    <rPh sb="13" eb="27">
      <t>ケンミンコウツウサイガイキョウサイジギョウトクベツカイケイ</t>
    </rPh>
    <phoneticPr fontId="2"/>
  </si>
  <si>
    <t>鹿行広域事務組合　消防特別会計</t>
    <rPh sb="0" eb="1">
      <t>シカ</t>
    </rPh>
    <rPh sb="1" eb="2">
      <t>イ</t>
    </rPh>
    <rPh sb="2" eb="4">
      <t>コウイキ</t>
    </rPh>
    <rPh sb="4" eb="8">
      <t>ジムクミアイ</t>
    </rPh>
    <rPh sb="9" eb="11">
      <t>ショウボウ</t>
    </rPh>
    <rPh sb="11" eb="15">
      <t>トクベツカイケイ</t>
    </rPh>
    <phoneticPr fontId="2"/>
  </si>
  <si>
    <t>鹿行広域事務組合　火葬場事業特別会計</t>
    <rPh sb="0" eb="1">
      <t>シカ</t>
    </rPh>
    <rPh sb="1" eb="2">
      <t>イ</t>
    </rPh>
    <rPh sb="2" eb="4">
      <t>コウイキ</t>
    </rPh>
    <rPh sb="4" eb="8">
      <t>ジムクミアイ</t>
    </rPh>
    <rPh sb="9" eb="14">
      <t>カソウバジギョウ</t>
    </rPh>
    <rPh sb="14" eb="18">
      <t>トクベツカイケイ</t>
    </rPh>
    <phoneticPr fontId="2"/>
  </si>
  <si>
    <t>鹿行広域事務組合　審査会事業特別会計</t>
    <rPh sb="0" eb="1">
      <t>シカ</t>
    </rPh>
    <rPh sb="1" eb="2">
      <t>イ</t>
    </rPh>
    <rPh sb="2" eb="4">
      <t>コウイキ</t>
    </rPh>
    <rPh sb="4" eb="8">
      <t>ジムクミアイ</t>
    </rPh>
    <rPh sb="9" eb="12">
      <t>シンサカイ</t>
    </rPh>
    <rPh sb="12" eb="14">
      <t>ジギョウ</t>
    </rPh>
    <rPh sb="14" eb="18">
      <t>トクベツカイケイ</t>
    </rPh>
    <phoneticPr fontId="2"/>
  </si>
  <si>
    <t>鹿行広域事務組合　ごみ処理事業特別会計</t>
    <rPh sb="0" eb="1">
      <t>シカ</t>
    </rPh>
    <rPh sb="1" eb="2">
      <t>イ</t>
    </rPh>
    <rPh sb="2" eb="4">
      <t>コウイキ</t>
    </rPh>
    <rPh sb="4" eb="8">
      <t>ジムクミアイ</t>
    </rPh>
    <rPh sb="11" eb="13">
      <t>ショリ</t>
    </rPh>
    <rPh sb="13" eb="15">
      <t>ジギョウ</t>
    </rPh>
    <rPh sb="15" eb="19">
      <t>トクベツカイケイ</t>
    </rPh>
    <phoneticPr fontId="2"/>
  </si>
  <si>
    <t>茨城県後期高齢者医療広域連合　一般会計</t>
    <rPh sb="0" eb="3">
      <t>イバラキケン</t>
    </rPh>
    <rPh sb="3" eb="8">
      <t>コウキコウレイシャ</t>
    </rPh>
    <rPh sb="8" eb="10">
      <t>イリョウ</t>
    </rPh>
    <rPh sb="10" eb="12">
      <t>コウイキ</t>
    </rPh>
    <rPh sb="12" eb="14">
      <t>レンゴウ</t>
    </rPh>
    <rPh sb="15" eb="19">
      <t>イッパンカイケイ</t>
    </rPh>
    <phoneticPr fontId="2"/>
  </si>
  <si>
    <t>茨城県後期高齢者医療広域連合　後期高齢者特別会計</t>
    <rPh sb="0" eb="3">
      <t>イバラキケン</t>
    </rPh>
    <rPh sb="3" eb="8">
      <t>コウキコウレイシャ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</si>
  <si>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t>
    <phoneticPr fontId="2"/>
  </si>
  <si>
    <t>-</t>
    <phoneticPr fontId="2"/>
  </si>
  <si>
    <t>-</t>
    <phoneticPr fontId="2"/>
  </si>
  <si>
    <t>-</t>
    <phoneticPr fontId="2"/>
  </si>
  <si>
    <t>行方市開発公社</t>
    <rPh sb="0" eb="3">
      <t>ナメガタシ</t>
    </rPh>
    <rPh sb="3" eb="7">
      <t>カイハツコウシャ</t>
    </rPh>
    <phoneticPr fontId="2"/>
  </si>
  <si>
    <t>-</t>
    <phoneticPr fontId="2"/>
  </si>
  <si>
    <t>-</t>
    <phoneticPr fontId="2"/>
  </si>
  <si>
    <t>合併振興基金</t>
    <rPh sb="0" eb="6">
      <t>ガッペイシンコウキキン</t>
    </rPh>
    <phoneticPr fontId="2"/>
  </si>
  <si>
    <t>公共施設整備基金</t>
    <rPh sb="0" eb="4">
      <t>コウキョウシセツ</t>
    </rPh>
    <rPh sb="4" eb="8">
      <t>セイビキキン</t>
    </rPh>
    <phoneticPr fontId="2"/>
  </si>
  <si>
    <t>行方市公共交通システム事業基金</t>
    <rPh sb="0" eb="3">
      <t>ナメガタシ</t>
    </rPh>
    <rPh sb="3" eb="5">
      <t>コウキョウ</t>
    </rPh>
    <rPh sb="5" eb="7">
      <t>コウツウ</t>
    </rPh>
    <rPh sb="11" eb="13">
      <t>ジギョウ</t>
    </rPh>
    <rPh sb="13" eb="15">
      <t>キキン</t>
    </rPh>
    <phoneticPr fontId="2"/>
  </si>
  <si>
    <t>なめがた振興基金</t>
    <rPh sb="4" eb="8">
      <t>シンコウキキン</t>
    </rPh>
    <phoneticPr fontId="2"/>
  </si>
  <si>
    <t>ふるさと応援寄附金基金</t>
    <rPh sb="4" eb="9">
      <t>オウエンキフキン</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</si>
  <si>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</si>
  <si>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</si>
  <si>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</si>
  <si>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</si>
  <si>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</si>
  <si>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</si>
  <si>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</si>
  <si>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</si>
  <si>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</si>
  <si>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</si>
  <si>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</si>
  <si>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</si>
  <si>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有形固定資産減価償却率については、類似団体平均より4.2ポイント下回っている。これは、平成21年度から27年度に実施した統合小学校建設事業等の大規模事業の影響による。一方、将来負担比率については、類似団体と比較すると47.7ポイント上回っている。これは、統合小学校建設に伴う地方債の発行により、地方債現在高が上昇しているためである。</t>
    <phoneticPr fontId="5"/>
  </si>
  <si>
    <t xml:space="preserve">   実質公債費比率については、類似団体と比較すると1.1ポイント下回っており、交付税措置率の高い地方債を借りてきたことにより年々減少している。一方、将来負担比率については、類似団体と比較すると47.7ポイント上回っている。これは、平成21年度から27年度に実施した統合小学校建設事業等などにより、地方債を新規発行したため高止まりしている。今後は地方債の新規発行を抑制することにより実質公債費比率及び将来負担比率を減少させていくよう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</si>
</sst>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xmlns:c16r2="http://schemas.microsoft.com/office/drawing/2015/06/chart">
            <c:ext xmlns:c16="http://schemas.microsoft.com/office/drawing/2014/chart" uri="{C3380CC4-5D6E-409C-BE32-E72D297353CC}">
              <c16:uniqueId val="{00000000-82B9-427A-951E-0E8AA93859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114375</c:v>
                </c:pt>
                <c:pt idx="1">
                  <c:v>71896</c:v>
                </c:pt>
                <c:pt idx="2">
                  <c:v>66589</c:v>
                </c:pt>
                <c:pt idx="3">
                  <c:v>54876</c:v>
                </c:pt>
                <c:pt idx="4">
                  <c:v>52249</c:v>
                </c:pt>
              </c:numCache>
            </c:numRef>
          </c:val>
          <c:smooth val="0"/>
          <c:extLst xmlns:c16r2="http://schemas.microsoft.com/office/drawing/2015/06/chart">
            <c:ext xmlns:c16="http://schemas.microsoft.com/office/drawing/2014/chart" uri="{C3380CC4-5D6E-409C-BE32-E72D297353CC}">
              <c16:uniqueId val="{00000001-82B9-427A-951E-0E8AA93859BD}"/>
            </c:ext>
          </c:extLst>
        </c:ser>
        <c:dLbls>
          <c:showLegendKey val="0"/>
          <c:showVal val="0"/>
          <c:showCatName val="0"/>
          <c:showSerName val="0"/>
          <c:showPercent val="0"/>
          <c:showBubbleSize val="0"/>
        </c:dLbls>
        <c:marker val="1"/>
        <c:smooth val="0"/>
        <c:axId val="173668808"/>
        <c:axId val="135743960"/>
      </c:lineChart>
      <c:catAx>
        <c:axId val="173668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743960"/>
        <c:crosses val="autoZero"/>
        <c:auto val="1"/>
        <c:lblAlgn val="ctr"/>
        <c:lblOffset val="100"/>
        <c:tickLblSkip val="1"/>
        <c:tickMarkSkip val="1"/>
        <c:noMultiLvlLbl val="0"/>
      </c:catAx>
      <c:valAx>
        <c:axId val="1357439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668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4.67</c:v>
                </c:pt>
                <c:pt idx="1">
                  <c:v>3.89</c:v>
                </c:pt>
                <c:pt idx="2">
                  <c:v>4.5</c:v>
                </c:pt>
                <c:pt idx="3">
                  <c:v>3.37</c:v>
                </c:pt>
                <c:pt idx="4">
                  <c:v>4.83</c:v>
                </c:pt>
              </c:numCache>
            </c:numRef>
          </c:val>
          <c:extLst xmlns:c16r2="http://schemas.microsoft.com/office/drawing/2015/06/chart">
            <c:ext xmlns:c16="http://schemas.microsoft.com/office/drawing/2014/chart" uri="{C3380CC4-5D6E-409C-BE32-E72D297353CC}">
              <c16:uniqueId val="{00000000-36B8-4F12-A4F7-01110A0EF4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15.71</c:v>
                </c:pt>
                <c:pt idx="1">
                  <c:v>16.440000000000001</c:v>
                </c:pt>
                <c:pt idx="2">
                  <c:v>17.25</c:v>
                </c:pt>
                <c:pt idx="3">
                  <c:v>17.170000000000002</c:v>
                </c:pt>
                <c:pt idx="4">
                  <c:v>16.239999999999998</c:v>
                </c:pt>
              </c:numCache>
            </c:numRef>
          </c:val>
          <c:extLst xmlns:c16r2="http://schemas.microsoft.com/office/drawing/2015/06/chart">
            <c:ext xmlns:c16="http://schemas.microsoft.com/office/drawing/2014/chart" uri="{C3380CC4-5D6E-409C-BE32-E72D297353CC}">
              <c16:uniqueId val="{00000001-36B8-4F12-A4F7-01110A0EF4EF}"/>
            </c:ext>
          </c:extLst>
        </c:ser>
        <c:dLbls>
          <c:showLegendKey val="0"/>
          <c:showVal val="0"/>
          <c:showCatName val="0"/>
          <c:showSerName val="0"/>
          <c:showPercent val="0"/>
          <c:showBubbleSize val="0"/>
        </c:dLbls>
        <c:gapWidth val="250"/>
        <c:overlap val="100"/>
        <c:axId val="142661592"/>
        <c:axId val="142009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-0.66</c:v>
                </c:pt>
                <c:pt idx="1">
                  <c:v>-0.35</c:v>
                </c:pt>
                <c:pt idx="2">
                  <c:v>1.0900000000000001</c:v>
                </c:pt>
                <c:pt idx="3">
                  <c:v>-1.48</c:v>
                </c:pt>
                <c:pt idx="4">
                  <c:v>0.32</c:v>
                </c:pt>
              </c:numCache>
            </c:numRef>
          </c:val>
          <c:smooth val="0"/>
          <c:extLst xmlns:c16r2="http://schemas.microsoft.com/office/drawing/2015/06/chart">
            <c:ext xmlns:c16="http://schemas.microsoft.com/office/drawing/2014/chart" uri="{C3380CC4-5D6E-409C-BE32-E72D297353CC}">
              <c16:uniqueId val="{00000002-36B8-4F12-A4F7-01110A0EF4EF}"/>
            </c:ext>
          </c:extLst>
        </c:ser>
        <c:dLbls>
          <c:showLegendKey val="0"/>
          <c:showVal val="0"/>
          <c:showCatName val="0"/>
          <c:showSerName val="0"/>
          <c:showPercent val="0"/>
          <c:showBubbleSize val="0"/>
        </c:dLbls>
        <c:marker val="1"/>
        <c:smooth val="0"/>
        <c:axId val="142661592"/>
        <c:axId val="142009976"/>
      </c:lineChart>
      <c:catAx>
        <c:axId val="142661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009976"/>
        <c:crosses val="autoZero"/>
        <c:auto val="1"/>
        <c:lblAlgn val="ctr"/>
        <c:lblOffset val="100"/>
        <c:tickLblSkip val="1"/>
        <c:tickMarkSkip val="1"/>
        <c:noMultiLvlLbl val="0"/>
      </c:catAx>
      <c:valAx>
        <c:axId val="142009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61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0.01</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1AE3-4CF6-9FA8-9C94121CE0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AE3-4CF6-9FA8-9C94121CE0C8}"/>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0.25</c:v>
                </c:pt>
                <c:pt idx="2">
                  <c:v>#N/A</c:v>
                </c:pt>
                <c:pt idx="3">
                  <c:v>0.24</c:v>
                </c:pt>
                <c:pt idx="4">
                  <c:v>#N/A</c:v>
                </c:pt>
                <c:pt idx="5">
                  <c:v>0.21</c:v>
                </c:pt>
                <c:pt idx="6">
                  <c:v>#N/A</c:v>
                </c:pt>
                <c:pt idx="7">
                  <c:v>0.21</c:v>
                </c:pt>
                <c:pt idx="8">
                  <c:v>#N/A</c:v>
                </c:pt>
                <c:pt idx="9">
                  <c:v>0.06</c:v>
                </c:pt>
              </c:numCache>
            </c:numRef>
          </c:val>
          <c:extLst xmlns:c16r2="http://schemas.microsoft.com/office/drawing/2015/06/chart">
            <c:ext xmlns:c16="http://schemas.microsoft.com/office/drawing/2014/chart" uri="{C3380CC4-5D6E-409C-BE32-E72D297353CC}">
              <c16:uniqueId val="{00000002-1AE3-4CF6-9FA8-9C94121CE0C8}"/>
            </c:ext>
          </c:extLst>
        </c:ser>
        <c:ser>
          <c:idx val="3"/>
          <c:order val="3"/>
          <c:tx>
            <c:strRef>
              <c:f>データシート!$A$30</c:f>
              <c:strCache>
                <c:ptCount val="1"/>
                <c:pt idx="0">
                  <c:v>戸別浄化槽整備事業特別会計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0.08</c:v>
                </c:pt>
                <c:pt idx="4">
                  <c:v>#N/A</c:v>
                </c:pt>
                <c:pt idx="5">
                  <c:v>0.1</c:v>
                </c:pt>
                <c:pt idx="6">
                  <c:v>#N/A</c:v>
                </c:pt>
                <c:pt idx="7">
                  <c:v>0.17</c:v>
                </c:pt>
                <c:pt idx="8">
                  <c:v>#N/A</c:v>
                </c:pt>
                <c:pt idx="9">
                  <c:v>0.17</c:v>
                </c:pt>
              </c:numCache>
            </c:numRef>
          </c:val>
          <c:extLst xmlns:c16r2="http://schemas.microsoft.com/office/drawing/2015/06/chart">
            <c:ext xmlns:c16="http://schemas.microsoft.com/office/drawing/2014/chart" uri="{C3380CC4-5D6E-409C-BE32-E72D297353CC}">
              <c16:uniqueId val="{00000003-1AE3-4CF6-9FA8-9C94121CE0C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0.16</c:v>
                </c:pt>
                <c:pt idx="4">
                  <c:v>#N/A</c:v>
                </c:pt>
                <c:pt idx="5">
                  <c:v>0.05</c:v>
                </c:pt>
                <c:pt idx="6">
                  <c:v>#N/A</c:v>
                </c:pt>
                <c:pt idx="7">
                  <c:v>0.13</c:v>
                </c:pt>
                <c:pt idx="8">
                  <c:v>#N/A</c:v>
                </c:pt>
                <c:pt idx="9">
                  <c:v>0.28000000000000003</c:v>
                </c:pt>
              </c:numCache>
            </c:numRef>
          </c:val>
          <c:extLst xmlns:c16r2="http://schemas.microsoft.com/office/drawing/2015/06/chart">
            <c:ext xmlns:c16="http://schemas.microsoft.com/office/drawing/2014/chart" uri="{C3380CC4-5D6E-409C-BE32-E72D297353CC}">
              <c16:uniqueId val="{00000004-1AE3-4CF6-9FA8-9C94121CE0C8}"/>
            </c:ext>
          </c:extLst>
        </c:ser>
        <c:ser>
          <c:idx val="5"/>
          <c:order val="5"/>
          <c:tx>
            <c:strRef>
              <c:f>データシート!$A$32</c:f>
              <c:strCache>
                <c:ptCount val="1"/>
                <c:pt idx="0">
                  <c:v>流域関連公共下水道事業特別会計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0.09</c:v>
                </c:pt>
                <c:pt idx="4">
                  <c:v>#N/A</c:v>
                </c:pt>
                <c:pt idx="5">
                  <c:v>0.04</c:v>
                </c:pt>
                <c:pt idx="6">
                  <c:v>#N/A</c:v>
                </c:pt>
                <c:pt idx="7">
                  <c:v>0.11</c:v>
                </c:pt>
                <c:pt idx="8">
                  <c:v>#N/A</c:v>
                </c:pt>
                <c:pt idx="9">
                  <c:v>0.47</c:v>
                </c:pt>
              </c:numCache>
            </c:numRef>
          </c:val>
          <c:extLst xmlns:c16r2="http://schemas.microsoft.com/office/drawing/2015/06/chart">
            <c:ext xmlns:c16="http://schemas.microsoft.com/office/drawing/2014/chart" uri="{C3380CC4-5D6E-409C-BE32-E72D297353CC}">
              <c16:uniqueId val="{00000005-1AE3-4CF6-9FA8-9C94121CE0C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1.69</c:v>
                </c:pt>
                <c:pt idx="2">
                  <c:v>#N/A</c:v>
                </c:pt>
                <c:pt idx="3">
                  <c:v>1.49</c:v>
                </c:pt>
                <c:pt idx="4">
                  <c:v>#N/A</c:v>
                </c:pt>
                <c:pt idx="5">
                  <c:v>1.06</c:v>
                </c:pt>
                <c:pt idx="6">
                  <c:v>#N/A</c:v>
                </c:pt>
                <c:pt idx="7">
                  <c:v>1.1599999999999999</c:v>
                </c:pt>
                <c:pt idx="8">
                  <c:v>#N/A</c:v>
                </c:pt>
                <c:pt idx="9">
                  <c:v>1.4</c:v>
                </c:pt>
              </c:numCache>
            </c:numRef>
          </c:val>
          <c:extLst xmlns:c16r2="http://schemas.microsoft.com/office/drawing/2015/06/chart">
            <c:ext xmlns:c16="http://schemas.microsoft.com/office/drawing/2014/chart" uri="{C3380CC4-5D6E-409C-BE32-E72D297353CC}">
              <c16:uniqueId val="{00000006-1AE3-4CF6-9FA8-9C94121CE0C8}"/>
            </c:ext>
          </c:extLst>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0.18</c:v>
                </c:pt>
                <c:pt idx="2">
                  <c:v>#N/A</c:v>
                </c:pt>
                <c:pt idx="3">
                  <c:v>0.13</c:v>
                </c:pt>
                <c:pt idx="4">
                  <c:v>#N/A</c:v>
                </c:pt>
                <c:pt idx="5">
                  <c:v>0.08</c:v>
                </c:pt>
                <c:pt idx="6">
                  <c:v>#N/A</c:v>
                </c:pt>
                <c:pt idx="7">
                  <c:v>0.12</c:v>
                </c:pt>
                <c:pt idx="8">
                  <c:v>#N/A</c:v>
                </c:pt>
                <c:pt idx="9">
                  <c:v>2.2799999999999998</c:v>
                </c:pt>
              </c:numCache>
            </c:numRef>
          </c:val>
          <c:extLst xmlns:c16r2="http://schemas.microsoft.com/office/drawing/2015/06/chart">
            <c:ext xmlns:c16="http://schemas.microsoft.com/office/drawing/2014/chart" uri="{C3380CC4-5D6E-409C-BE32-E72D297353CC}">
              <c16:uniqueId val="{00000007-1AE3-4CF6-9FA8-9C94121CE0C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6.08</c:v>
                </c:pt>
                <c:pt idx="2">
                  <c:v>#N/A</c:v>
                </c:pt>
                <c:pt idx="3">
                  <c:v>5.73</c:v>
                </c:pt>
                <c:pt idx="4">
                  <c:v>#N/A</c:v>
                </c:pt>
                <c:pt idx="5">
                  <c:v>5.25</c:v>
                </c:pt>
                <c:pt idx="6">
                  <c:v>#N/A</c:v>
                </c:pt>
                <c:pt idx="7">
                  <c:v>4.46</c:v>
                </c:pt>
                <c:pt idx="8">
                  <c:v>#N/A</c:v>
                </c:pt>
                <c:pt idx="9">
                  <c:v>4.3600000000000003</c:v>
                </c:pt>
              </c:numCache>
            </c:numRef>
          </c:val>
          <c:extLst xmlns:c16r2="http://schemas.microsoft.com/office/drawing/2015/06/chart">
            <c:ext xmlns:c16="http://schemas.microsoft.com/office/drawing/2014/chart" uri="{C3380CC4-5D6E-409C-BE32-E72D297353CC}">
              <c16:uniqueId val="{00000008-1AE3-4CF6-9FA8-9C94121CE0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4.66</c:v>
                </c:pt>
                <c:pt idx="2">
                  <c:v>#N/A</c:v>
                </c:pt>
                <c:pt idx="3">
                  <c:v>3.88</c:v>
                </c:pt>
                <c:pt idx="4">
                  <c:v>#N/A</c:v>
                </c:pt>
                <c:pt idx="5">
                  <c:v>4.5</c:v>
                </c:pt>
                <c:pt idx="6">
                  <c:v>#N/A</c:v>
                </c:pt>
                <c:pt idx="7">
                  <c:v>3.36</c:v>
                </c:pt>
                <c:pt idx="8">
                  <c:v>#N/A</c:v>
                </c:pt>
                <c:pt idx="9">
                  <c:v>4.83</c:v>
                </c:pt>
              </c:numCache>
            </c:numRef>
          </c:val>
          <c:extLst xmlns:c16r2="http://schemas.microsoft.com/office/drawing/2015/06/chart">
            <c:ext xmlns:c16="http://schemas.microsoft.com/office/drawing/2014/chart" uri="{C3380CC4-5D6E-409C-BE32-E72D297353CC}">
              <c16:uniqueId val="{00000009-1AE3-4CF6-9FA8-9C94121CE0C8}"/>
            </c:ext>
          </c:extLst>
        </c:ser>
        <c:dLbls>
          <c:showLegendKey val="0"/>
          <c:showVal val="0"/>
          <c:showCatName val="0"/>
          <c:showSerName val="0"/>
          <c:showPercent val="0"/>
          <c:showBubbleSize val="0"/>
        </c:dLbls>
        <c:gapWidth val="150"/>
        <c:overlap val="100"/>
        <c:axId val="138173872"/>
        <c:axId val="138174256"/>
      </c:barChart>
      <c:catAx>
        <c:axId val="13817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174256"/>
        <c:crosses val="autoZero"/>
        <c:auto val="1"/>
        <c:lblAlgn val="ctr"/>
        <c:lblOffset val="100"/>
        <c:tickLblSkip val="1"/>
        <c:tickMarkSkip val="1"/>
        <c:noMultiLvlLbl val="0"/>
      </c:catAx>
      <c:valAx>
        <c:axId val="13817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7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1539</c:v>
                </c:pt>
                <c:pt idx="5">
                  <c:v>1584</c:v>
                </c:pt>
                <c:pt idx="8">
                  <c:v>1658</c:v>
                </c:pt>
                <c:pt idx="11">
                  <c:v>1662</c:v>
                </c:pt>
                <c:pt idx="14">
                  <c:v>1689</c:v>
                </c:pt>
              </c:numCache>
            </c:numRef>
          </c:val>
          <c:extLst xmlns:c16r2="http://schemas.microsoft.com/office/drawing/2015/06/chart">
            <c:ext xmlns:c16="http://schemas.microsoft.com/office/drawing/2014/chart" uri="{C3380CC4-5D6E-409C-BE32-E72D297353CC}">
              <c16:uniqueId val="{00000000-AE46-4B9E-A8DA-3EAD0112E6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E46-4B9E-A8DA-3EAD0112E6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E46-4B9E-A8DA-3EAD0112E6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14</c:v>
                </c:pt>
                <c:pt idx="6">
                  <c:v>21</c:v>
                </c:pt>
                <c:pt idx="9">
                  <c:v>26</c:v>
                </c:pt>
                <c:pt idx="12">
                  <c:v>30</c:v>
                </c:pt>
              </c:numCache>
            </c:numRef>
          </c:val>
          <c:extLst xmlns:c16r2="http://schemas.microsoft.com/office/drawing/2015/06/chart">
            <c:ext xmlns:c16="http://schemas.microsoft.com/office/drawing/2014/chart" uri="{C3380CC4-5D6E-409C-BE32-E72D297353CC}">
              <c16:uniqueId val="{00000003-AE46-4B9E-A8DA-3EAD0112E6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482</c:v>
                </c:pt>
                <c:pt idx="3">
                  <c:v>502</c:v>
                </c:pt>
                <c:pt idx="6">
                  <c:v>504</c:v>
                </c:pt>
                <c:pt idx="9">
                  <c:v>484</c:v>
                </c:pt>
                <c:pt idx="12">
                  <c:v>479</c:v>
                </c:pt>
              </c:numCache>
            </c:numRef>
          </c:val>
          <c:extLst xmlns:c16r2="http://schemas.microsoft.com/office/drawing/2015/06/chart">
            <c:ext xmlns:c16="http://schemas.microsoft.com/office/drawing/2014/chart" uri="{C3380CC4-5D6E-409C-BE32-E72D297353CC}">
              <c16:uniqueId val="{00000004-AE46-4B9E-A8DA-3EAD0112E6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E46-4B9E-A8DA-3EAD0112E6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E46-4B9E-A8DA-3EAD0112E6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1679</c:v>
                </c:pt>
                <c:pt idx="3">
                  <c:v>1777</c:v>
                </c:pt>
                <c:pt idx="6">
                  <c:v>1835</c:v>
                </c:pt>
                <c:pt idx="9">
                  <c:v>1813</c:v>
                </c:pt>
                <c:pt idx="12">
                  <c:v>1867</c:v>
                </c:pt>
              </c:numCache>
            </c:numRef>
          </c:val>
          <c:extLst xmlns:c16r2="http://schemas.microsoft.com/office/drawing/2015/06/chart">
            <c:ext xmlns:c16="http://schemas.microsoft.com/office/drawing/2014/chart" uri="{C3380CC4-5D6E-409C-BE32-E72D297353CC}">
              <c16:uniqueId val="{00000007-AE46-4B9E-A8DA-3EAD0112E64C}"/>
            </c:ext>
          </c:extLst>
        </c:ser>
        <c:dLbls>
          <c:showLegendKey val="0"/>
          <c:showVal val="0"/>
          <c:showCatName val="0"/>
          <c:showSerName val="0"/>
          <c:showPercent val="0"/>
          <c:showBubbleSize val="0"/>
        </c:dLbls>
        <c:gapWidth val="100"/>
        <c:overlap val="100"/>
        <c:axId val="410775256"/>
        <c:axId val="410775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626</c:v>
                </c:pt>
                <c:pt idx="2">
                  <c:v>#N/A</c:v>
                </c:pt>
                <c:pt idx="3">
                  <c:v>#N/A</c:v>
                </c:pt>
                <c:pt idx="4">
                  <c:v>709</c:v>
                </c:pt>
                <c:pt idx="5">
                  <c:v>#N/A</c:v>
                </c:pt>
                <c:pt idx="6">
                  <c:v>#N/A</c:v>
                </c:pt>
                <c:pt idx="7">
                  <c:v>702</c:v>
                </c:pt>
                <c:pt idx="8">
                  <c:v>#N/A</c:v>
                </c:pt>
                <c:pt idx="9">
                  <c:v>#N/A</c:v>
                </c:pt>
                <c:pt idx="10">
                  <c:v>661</c:v>
                </c:pt>
                <c:pt idx="11">
                  <c:v>#N/A</c:v>
                </c:pt>
                <c:pt idx="12">
                  <c:v>#N/A</c:v>
                </c:pt>
                <c:pt idx="13">
                  <c:v>687</c:v>
                </c:pt>
                <c:pt idx="14">
                  <c:v>#N/A</c:v>
                </c:pt>
              </c:numCache>
            </c:numRef>
          </c:val>
          <c:smooth val="0"/>
          <c:extLst xmlns:c16r2="http://schemas.microsoft.com/office/drawing/2015/06/chart">
            <c:ext xmlns:c16="http://schemas.microsoft.com/office/drawing/2014/chart" uri="{C3380CC4-5D6E-409C-BE32-E72D297353CC}">
              <c16:uniqueId val="{00000008-AE46-4B9E-A8DA-3EAD0112E64C}"/>
            </c:ext>
          </c:extLst>
        </c:ser>
        <c:dLbls>
          <c:showLegendKey val="0"/>
          <c:showVal val="0"/>
          <c:showCatName val="0"/>
          <c:showSerName val="0"/>
          <c:showPercent val="0"/>
          <c:showBubbleSize val="0"/>
        </c:dLbls>
        <c:marker val="1"/>
        <c:smooth val="0"/>
        <c:axId val="410775256"/>
        <c:axId val="410775640"/>
      </c:lineChart>
      <c:catAx>
        <c:axId val="410775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775640"/>
        <c:crosses val="autoZero"/>
        <c:auto val="1"/>
        <c:lblAlgn val="ctr"/>
        <c:lblOffset val="100"/>
        <c:tickLblSkip val="1"/>
        <c:tickMarkSkip val="1"/>
        <c:noMultiLvlLbl val="0"/>
      </c:catAx>
      <c:valAx>
        <c:axId val="410775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775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18652</c:v>
                </c:pt>
                <c:pt idx="5">
                  <c:v>18567</c:v>
                </c:pt>
                <c:pt idx="8">
                  <c:v>18290</c:v>
                </c:pt>
                <c:pt idx="11">
                  <c:v>17922</c:v>
                </c:pt>
                <c:pt idx="14">
                  <c:v>17288</c:v>
                </c:pt>
              </c:numCache>
            </c:numRef>
          </c:val>
          <c:extLst xmlns:c16r2="http://schemas.microsoft.com/office/drawing/2015/06/chart">
            <c:ext xmlns:c16="http://schemas.microsoft.com/office/drawing/2014/chart" uri="{C3380CC4-5D6E-409C-BE32-E72D297353CC}">
              <c16:uniqueId val="{00000000-A1C6-4113-A5A7-AB9F07C063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171</c:v>
                </c:pt>
                <c:pt idx="5">
                  <c:v>139</c:v>
                </c:pt>
                <c:pt idx="8">
                  <c:v>460</c:v>
                </c:pt>
                <c:pt idx="11">
                  <c:v>388</c:v>
                </c:pt>
                <c:pt idx="14">
                  <c:v>334</c:v>
                </c:pt>
              </c:numCache>
            </c:numRef>
          </c:val>
          <c:extLst xmlns:c16r2="http://schemas.microsoft.com/office/drawing/2015/06/chart">
            <c:ext xmlns:c16="http://schemas.microsoft.com/office/drawing/2014/chart" uri="{C3380CC4-5D6E-409C-BE32-E72D297353CC}">
              <c16:uniqueId val="{00000001-A1C6-4113-A5A7-AB9F07C063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3671</c:v>
                </c:pt>
                <c:pt idx="5">
                  <c:v>4002</c:v>
                </c:pt>
                <c:pt idx="8">
                  <c:v>4273</c:v>
                </c:pt>
                <c:pt idx="11">
                  <c:v>4403</c:v>
                </c:pt>
                <c:pt idx="14">
                  <c:v>4295</c:v>
                </c:pt>
              </c:numCache>
            </c:numRef>
          </c:val>
          <c:extLst xmlns:c16r2="http://schemas.microsoft.com/office/drawing/2015/06/chart">
            <c:ext xmlns:c16="http://schemas.microsoft.com/office/drawing/2014/chart" uri="{C3380CC4-5D6E-409C-BE32-E72D297353CC}">
              <c16:uniqueId val="{00000002-A1C6-4113-A5A7-AB9F07C063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C6-4113-A5A7-AB9F07C063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C6-4113-A5A7-AB9F07C063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5</c:v>
                </c:pt>
                <c:pt idx="9">
                  <c:v>4</c:v>
                </c:pt>
                <c:pt idx="12">
                  <c:v>0</c:v>
                </c:pt>
              </c:numCache>
            </c:numRef>
          </c:val>
          <c:extLst xmlns:c16r2="http://schemas.microsoft.com/office/drawing/2015/06/chart">
            <c:ext xmlns:c16="http://schemas.microsoft.com/office/drawing/2014/chart" uri="{C3380CC4-5D6E-409C-BE32-E72D297353CC}">
              <c16:uniqueId val="{00000005-A1C6-4113-A5A7-AB9F07C063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3648</c:v>
                </c:pt>
                <c:pt idx="3">
                  <c:v>3628</c:v>
                </c:pt>
                <c:pt idx="6">
                  <c:v>3640</c:v>
                </c:pt>
                <c:pt idx="9">
                  <c:v>3508</c:v>
                </c:pt>
                <c:pt idx="12">
                  <c:v>3494</c:v>
                </c:pt>
              </c:numCache>
            </c:numRef>
          </c:val>
          <c:extLst xmlns:c16r2="http://schemas.microsoft.com/office/drawing/2015/06/chart">
            <c:ext xmlns:c16="http://schemas.microsoft.com/office/drawing/2014/chart" uri="{C3380CC4-5D6E-409C-BE32-E72D297353CC}">
              <c16:uniqueId val="{00000006-A1C6-4113-A5A7-AB9F07C063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203</c:v>
                </c:pt>
                <c:pt idx="3">
                  <c:v>224</c:v>
                </c:pt>
                <c:pt idx="6">
                  <c:v>214</c:v>
                </c:pt>
                <c:pt idx="9">
                  <c:v>190</c:v>
                </c:pt>
                <c:pt idx="12">
                  <c:v>180</c:v>
                </c:pt>
              </c:numCache>
            </c:numRef>
          </c:val>
          <c:extLst xmlns:c16r2="http://schemas.microsoft.com/office/drawing/2015/06/chart">
            <c:ext xmlns:c16="http://schemas.microsoft.com/office/drawing/2014/chart" uri="{C3380CC4-5D6E-409C-BE32-E72D297353CC}">
              <c16:uniqueId val="{00000007-A1C6-4113-A5A7-AB9F07C063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5958</c:v>
                </c:pt>
                <c:pt idx="3">
                  <c:v>5785</c:v>
                </c:pt>
                <c:pt idx="6">
                  <c:v>5614</c:v>
                </c:pt>
                <c:pt idx="9">
                  <c:v>5490</c:v>
                </c:pt>
                <c:pt idx="12">
                  <c:v>5412</c:v>
                </c:pt>
              </c:numCache>
            </c:numRef>
          </c:val>
          <c:extLst xmlns:c16r2="http://schemas.microsoft.com/office/drawing/2015/06/chart">
            <c:ext xmlns:c16="http://schemas.microsoft.com/office/drawing/2014/chart" uri="{C3380CC4-5D6E-409C-BE32-E72D297353CC}">
              <c16:uniqueId val="{00000008-A1C6-4113-A5A7-AB9F07C063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1C6-4113-A5A7-AB9F07C063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20045</c:v>
                </c:pt>
                <c:pt idx="3">
                  <c:v>19945</c:v>
                </c:pt>
                <c:pt idx="6">
                  <c:v>19668</c:v>
                </c:pt>
                <c:pt idx="9">
                  <c:v>19214</c:v>
                </c:pt>
                <c:pt idx="12">
                  <c:v>18475</c:v>
                </c:pt>
              </c:numCache>
            </c:numRef>
          </c:val>
          <c:extLst xmlns:c16r2="http://schemas.microsoft.com/office/drawing/2015/06/chart">
            <c:ext xmlns:c16="http://schemas.microsoft.com/office/drawing/2014/chart" uri="{C3380CC4-5D6E-409C-BE32-E72D297353CC}">
              <c16:uniqueId val="{0000000A-A1C6-4113-A5A7-AB9F07C063F5}"/>
            </c:ext>
          </c:extLst>
        </c:ser>
        <c:dLbls>
          <c:showLegendKey val="0"/>
          <c:showVal val="0"/>
          <c:showCatName val="0"/>
          <c:showSerName val="0"/>
          <c:showPercent val="0"/>
          <c:showBubbleSize val="0"/>
        </c:dLbls>
        <c:gapWidth val="100"/>
        <c:overlap val="100"/>
        <c:axId val="137082584"/>
        <c:axId val="411352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7363</c:v>
                </c:pt>
                <c:pt idx="2">
                  <c:v>#N/A</c:v>
                </c:pt>
                <c:pt idx="3">
                  <c:v>#N/A</c:v>
                </c:pt>
                <c:pt idx="4">
                  <c:v>6875</c:v>
                </c:pt>
                <c:pt idx="5">
                  <c:v>#N/A</c:v>
                </c:pt>
                <c:pt idx="6">
                  <c:v>#N/A</c:v>
                </c:pt>
                <c:pt idx="7">
                  <c:v>6117</c:v>
                </c:pt>
                <c:pt idx="8">
                  <c:v>#N/A</c:v>
                </c:pt>
                <c:pt idx="9">
                  <c:v>#N/A</c:v>
                </c:pt>
                <c:pt idx="10">
                  <c:v>5694</c:v>
                </c:pt>
                <c:pt idx="11">
                  <c:v>#N/A</c:v>
                </c:pt>
                <c:pt idx="12">
                  <c:v>#N/A</c:v>
                </c:pt>
                <c:pt idx="13">
                  <c:v>5644</c:v>
                </c:pt>
                <c:pt idx="14">
                  <c:v>#N/A</c:v>
                </c:pt>
              </c:numCache>
            </c:numRef>
          </c:val>
          <c:smooth val="0"/>
          <c:extLst xmlns:c16r2="http://schemas.microsoft.com/office/drawing/2015/06/chart">
            <c:ext xmlns:c16="http://schemas.microsoft.com/office/drawing/2014/chart" uri="{C3380CC4-5D6E-409C-BE32-E72D297353CC}">
              <c16:uniqueId val="{0000000B-A1C6-4113-A5A7-AB9F07C063F5}"/>
            </c:ext>
          </c:extLst>
        </c:ser>
        <c:dLbls>
          <c:showLegendKey val="0"/>
          <c:showVal val="0"/>
          <c:showCatName val="0"/>
          <c:showSerName val="0"/>
          <c:showPercent val="0"/>
          <c:showBubbleSize val="0"/>
        </c:dLbls>
        <c:marker val="1"/>
        <c:smooth val="0"/>
        <c:axId val="137082584"/>
        <c:axId val="411352504"/>
      </c:lineChart>
      <c:catAx>
        <c:axId val="13708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1352504"/>
        <c:crosses val="autoZero"/>
        <c:auto val="1"/>
        <c:lblAlgn val="ctr"/>
        <c:lblOffset val="100"/>
        <c:tickLblSkip val="1"/>
        <c:tickMarkSkip val="1"/>
        <c:noMultiLvlLbl val="0"/>
      </c:catAx>
      <c:valAx>
        <c:axId val="411352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082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1879</c:v>
                </c:pt>
                <c:pt idx="1">
                  <c:v>1847</c:v>
                </c:pt>
                <c:pt idx="2">
                  <c:v>1729</c:v>
                </c:pt>
              </c:numCache>
            </c:numRef>
          </c:val>
          <c:extLst xmlns:c16r2="http://schemas.microsoft.com/office/drawing/2015/06/chart">
            <c:ext xmlns:c16="http://schemas.microsoft.com/office/drawing/2014/chart" uri="{C3380CC4-5D6E-409C-BE32-E72D297353CC}">
              <c16:uniqueId val="{00000000-543F-48CB-A65E-B14C769DCE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764</c:v>
                </c:pt>
                <c:pt idx="1">
                  <c:v>765</c:v>
                </c:pt>
                <c:pt idx="2">
                  <c:v>765</c:v>
                </c:pt>
              </c:numCache>
            </c:numRef>
          </c:val>
          <c:extLst xmlns:c16r2="http://schemas.microsoft.com/office/drawing/2015/06/chart">
            <c:ext xmlns:c16="http://schemas.microsoft.com/office/drawing/2014/chart" uri="{C3380CC4-5D6E-409C-BE32-E72D297353CC}">
              <c16:uniqueId val="{00000001-543F-48CB-A65E-B14C769DCE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3503</c:v>
                </c:pt>
                <c:pt idx="1">
                  <c:v>3607</c:v>
                </c:pt>
                <c:pt idx="2">
                  <c:v>3538</c:v>
                </c:pt>
              </c:numCache>
            </c:numRef>
          </c:val>
          <c:extLst xmlns:c16r2="http://schemas.microsoft.com/office/drawing/2015/06/chart">
            <c:ext xmlns:c16="http://schemas.microsoft.com/office/drawing/2014/chart" uri="{C3380CC4-5D6E-409C-BE32-E72D297353CC}">
              <c16:uniqueId val="{00000002-543F-48CB-A65E-B14C769DCE6A}"/>
            </c:ext>
          </c:extLst>
        </c:ser>
        <c:dLbls>
          <c:showLegendKey val="0"/>
          <c:showVal val="0"/>
          <c:showCatName val="0"/>
          <c:showSerName val="0"/>
          <c:showPercent val="0"/>
          <c:showBubbleSize val="0"/>
        </c:dLbls>
        <c:gapWidth val="120"/>
        <c:overlap val="100"/>
        <c:axId val="410724960"/>
        <c:axId val="410679728"/>
      </c:barChart>
      <c:catAx>
        <c:axId val="41072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679728"/>
        <c:crosses val="autoZero"/>
        <c:auto val="1"/>
        <c:lblAlgn val="ctr"/>
        <c:lblOffset val="100"/>
        <c:tickLblSkip val="1"/>
        <c:tickMarkSkip val="1"/>
        <c:noMultiLvlLbl val="0"/>
      </c:catAx>
      <c:valAx>
        <c:axId val="410679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72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8B-4ECD-B89E-ABEB2E183175}"/>
                </c:ext>
                <c:ext xmlns:c15="http://schemas.microsoft.com/office/drawing/2012/chart" uri="{CE6537A1-D6FC-4f65-9D91-7224C49458BB}">
                  <c15:layout/>
                  <c15:dlblFieldTable>
                    <c15:dlblFTEntry>
                      <c15:txfldGUID>{F2BB9235-573F-4AE0-B1DA-4E34F9C942F8}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8B-4ECD-B89E-ABEB2E183175}"/>
                </c:ext>
                <c:ext xmlns:c15="http://schemas.microsoft.com/office/drawing/2012/chart" uri="{CE6537A1-D6FC-4f65-9D91-7224C49458BB}">
                  <c15:dlblFieldTable>
                    <c15:dlblFTEntry>
                      <c15:txfldGUID>{D7058545-D346-43E1-BD61-1BD618D12B88}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98B-4ECD-B89E-ABEB2E183175}"/>
                </c:ext>
                <c:ext xmlns:c15="http://schemas.microsoft.com/office/drawing/2012/chart" uri="{CE6537A1-D6FC-4f65-9D91-7224C49458BB}">
                  <c15:dlblFieldTable>
                    <c15:dlblFTEntry>
                      <c15:txfldGUID>{49CE7CD4-6378-4407-BEE0-BDBAF49BE5AE}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98B-4ECD-B89E-ABEB2E183175}"/>
                </c:ext>
                <c:ext xmlns:c15="http://schemas.microsoft.com/office/drawing/2012/chart" uri="{CE6537A1-D6FC-4f65-9D91-7224C49458BB}">
                  <c15:dlblFieldTable>
                    <c15:dlblFTEntry>
                      <c15:txfldGUID>{06CCC170-4EFC-4D5D-B9FB-1572722DA0DC}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98B-4ECD-B89E-ABEB2E183175}"/>
                </c:ext>
                <c:ext xmlns:c15="http://schemas.microsoft.com/office/drawing/2012/chart" uri="{CE6537A1-D6FC-4f65-9D91-7224C49458BB}">
                  <c15:dlblFieldTable>
                    <c15:dlblFTEntry>
                      <c15:txfldGUID>{AD6A0F7A-93C4-40F6-B6DA-D014A5C2BF0E}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98B-4ECD-B89E-ABEB2E183175}"/>
                </c:ext>
                <c:ext xmlns:c15="http://schemas.microsoft.com/office/drawing/2012/chart" uri="{CE6537A1-D6FC-4f65-9D91-7224C49458BB}">
                  <c15:layout/>
                  <c15:dlblFieldTable>
                    <c15:dlblFTEntry>
                      <c15:txfldGUID>{13B43FB1-EAE9-48FC-8558-61213EBEFF4B}</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98B-4ECD-B89E-ABEB2E183175}"/>
                </c:ext>
                <c:ext xmlns:c15="http://schemas.microsoft.com/office/drawing/2012/chart" uri="{CE6537A1-D6FC-4f65-9D91-7224C49458BB}">
                  <c15:layout/>
                  <c15:dlblFieldTable>
                    <c15:dlblFTEntry>
                      <c15:txfldGUID>{93A7D508-BFAC-4B0B-A22F-83FC5293620C}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98B-4ECD-B89E-ABEB2E183175}"/>
                </c:ext>
                <c:ext xmlns:c15="http://schemas.microsoft.com/office/drawing/2012/chart" uri="{CE6537A1-D6FC-4f65-9D91-7224C49458BB}">
                  <c15:layout/>
                  <c15:dlblFieldTable>
                    <c15:dlblFTEntry>
                      <c15:txfldGUID>{BB7CD405-04D0-4B3F-BA98-B72393682140}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98B-4ECD-B89E-ABEB2E183175}"/>
                </c:ext>
                <c:ext xmlns:c15="http://schemas.microsoft.com/office/drawing/2012/chart" uri="{CE6537A1-D6FC-4f65-9D91-7224C49458BB}">
                  <c15:layout/>
                  <c15:dlblFieldTable>
                    <c15:dlblFTEntry>
                      <c15:txfldGUID>{F4D4484E-3DF7-4886-B3CF-C463D9EE2A59}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47.8</c:v>
                </c:pt>
                <c:pt idx="8">
                  <c:v>49.3</c:v>
                </c:pt>
                <c:pt idx="16">
                  <c:v>51</c:v>
                </c:pt>
                <c:pt idx="24">
                  <c:v>52.3</c:v>
                </c:pt>
                <c:pt idx="32">
                  <c:v>54.2</c:v>
                </c:pt>
              </c:numCache>
            </c:numRef>
          </c:xVal>
          <c:yVal>
            <c:numRef>
              <c:f>公会計指標分析・財政指標組合せ分析表!$BP$51:$DC$51</c:f>
              <c:numCache>
                <c:formatCode>#,##0.0;"▲ "#,##0.0</c:formatCode>
                <c:ptCount val="40"/>
                <c:pt idx="0">
                  <c:v>75.5</c:v>
                </c:pt>
                <c:pt idx="8">
                  <c:v>72.099999999999994</c:v>
                </c:pt>
                <c:pt idx="16">
                  <c:v>65.900000000000006</c:v>
                </c:pt>
                <c:pt idx="24">
                  <c:v>62.2</c:v>
                </c:pt>
                <c:pt idx="32">
                  <c:v>62.6</c:v>
                </c:pt>
              </c:numCache>
            </c:numRef>
          </c:yVal>
          <c:smooth val="0"/>
          <c:extLst xmlns:c16r2="http://schemas.microsoft.com/office/drawing/2015/06/chart">
            <c:ext xmlns:c16="http://schemas.microsoft.com/office/drawing/2014/chart" uri="{C3380CC4-5D6E-409C-BE32-E72D297353CC}">
              <c16:uniqueId val="{00000009-298B-4ECD-B89E-ABEB2E1831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98B-4ECD-B89E-ABEB2E183175}"/>
                </c:ext>
                <c:ext xmlns:c15="http://schemas.microsoft.com/office/drawing/2012/chart" uri="{CE6537A1-D6FC-4f65-9D91-7224C49458BB}">
                  <c15:layout/>
                  <c15:dlblFieldTable>
                    <c15:dlblFTEntry>
                      <c15:txfldGUID>{A9B4F63F-A536-47DB-B3FF-D7519A6E3259}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98B-4ECD-B89E-ABEB2E183175}"/>
                </c:ext>
                <c:ext xmlns:c15="http://schemas.microsoft.com/office/drawing/2012/chart" uri="{CE6537A1-D6FC-4f65-9D91-7224C49458BB}">
                  <c15:dlblFieldTable>
                    <c15:dlblFTEntry>
                      <c15:txfldGUID>{A7ADCFCD-E141-4A3F-AB2E-BB2361D943FA}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98B-4ECD-B89E-ABEB2E183175}"/>
                </c:ext>
                <c:ext xmlns:c15="http://schemas.microsoft.com/office/drawing/2012/chart" uri="{CE6537A1-D6FC-4f65-9D91-7224C49458BB}">
                  <c15:dlblFieldTable>
                    <c15:dlblFTEntry>
                      <c15:txfldGUID>{A82BD587-665B-4FC8-B7E6-A9786C765B54}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98B-4ECD-B89E-ABEB2E183175}"/>
                </c:ext>
                <c:ext xmlns:c15="http://schemas.microsoft.com/office/drawing/2012/chart" uri="{CE6537A1-D6FC-4f65-9D91-7224C49458BB}">
                  <c15:dlblFieldTable>
                    <c15:dlblFTEntry>
                      <c15:txfldGUID>{77B35CE2-7A8A-431F-99E8-003F36C34A4F}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98B-4ECD-B89E-ABEB2E183175}"/>
                </c:ext>
                <c:ext xmlns:c15="http://schemas.microsoft.com/office/drawing/2012/chart" uri="{CE6537A1-D6FC-4f65-9D91-7224C49458BB}">
                  <c15:dlblFieldTable>
                    <c15:dlblFTEntry>
                      <c15:txfldGUID>{ADC73D56-80BA-4768-9423-33CEE845068E}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98B-4ECD-B89E-ABEB2E183175}"/>
                </c:ext>
                <c:ext xmlns:c15="http://schemas.microsoft.com/office/drawing/2012/chart" uri="{CE6537A1-D6FC-4f65-9D91-7224C49458BB}">
                  <c15:layout/>
                  <c15:dlblFieldTable>
                    <c15:dlblFTEntry>
                      <c15:txfldGUID>{22B2875B-1427-4BEE-8520-01AA58910D3A}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98B-4ECD-B89E-ABEB2E183175}"/>
                </c:ext>
                <c:ext xmlns:c15="http://schemas.microsoft.com/office/drawing/2012/chart" uri="{CE6537A1-D6FC-4f65-9D91-7224C49458BB}">
                  <c15:layout/>
                  <c15:dlblFieldTable>
                    <c15:dlblFTEntry>
                      <c15:txfldGUID>{7E59B1B4-159E-4035-90F3-BEAE9932B9CF}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98B-4ECD-B89E-ABEB2E183175}"/>
                </c:ext>
                <c:ext xmlns:c15="http://schemas.microsoft.com/office/drawing/2012/chart" uri="{CE6537A1-D6FC-4f65-9D91-7224C49458BB}">
                  <c15:layout/>
                  <c15:dlblFieldTable>
                    <c15:dlblFTEntry>
                      <c15:txfldGUID>{39BCDCF7-795F-41FD-9856-66E3477AC320}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98B-4ECD-B89E-ABEB2E183175}"/>
                </c:ext>
                <c:ext xmlns:c15="http://schemas.microsoft.com/office/drawing/2012/chart" uri="{CE6537A1-D6FC-4f65-9D91-7224C49458BB}">
                  <c15:layout/>
                  <c15:dlblFieldTable>
                    <c15:dlblFTEntry>
                      <c15:txfldGUID>{51E92666-20AC-427B-BDC6-65139213EB82}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298B-4ECD-B89E-ABEB2E183175}"/>
            </c:ext>
          </c:extLst>
        </c:ser>
        <c:dLbls>
          <c:showLegendKey val="0"/>
          <c:showVal val="1"/>
          <c:showCatName val="0"/>
          <c:showSerName val="0"/>
          <c:showPercent val="0"/>
          <c:showBubbleSize val="0"/>
        </c:dLbls>
        <c:axId val="134995296"/>
        <c:axId val="134987848"/>
      </c:scatterChart>
      <c:valAx>
        <c:axId val="134995296"/>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87848"/>
        <c:crosses val="autoZero"/>
        <c:crossBetween val="midCat"/>
      </c:valAx>
      <c:valAx>
        <c:axId val="134987848"/>
        <c:scaling>
          <c:orientation val="minMax"/>
          <c:max val="8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995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112-4540-9588-F0E4716682CA}"/>
                </c:ext>
                <c:ext xmlns:c15="http://schemas.microsoft.com/office/drawing/2012/chart" uri="{CE6537A1-D6FC-4f65-9D91-7224C49458BB}">
                  <c15:dlblFieldTable>
                    <c15:dlblFTEntry>
                      <c15:txfldGUID>{FA210B42-B2E4-4BD2-BF55-76F0816B0DCE}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12-4540-9588-F0E4716682CA}"/>
                </c:ext>
                <c:ext xmlns:c15="http://schemas.microsoft.com/office/drawing/2012/chart" uri="{CE6537A1-D6FC-4f65-9D91-7224C49458BB}">
                  <c15:dlblFieldTable>
                    <c15:dlblFTEntry>
                      <c15:txfldGUID>{212F7AC7-878A-45DC-9BD0-1F5F6F841628}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12-4540-9588-F0E4716682CA}"/>
                </c:ext>
                <c:ext xmlns:c15="http://schemas.microsoft.com/office/drawing/2012/chart" uri="{CE6537A1-D6FC-4f65-9D91-7224C49458BB}">
                  <c15:dlblFieldTable>
                    <c15:dlblFTEntry>
                      <c15:txfldGUID>{84D8E449-C4C8-4D95-A838-CC4BAF3ADC59}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12-4540-9588-F0E4716682CA}"/>
                </c:ext>
                <c:ext xmlns:c15="http://schemas.microsoft.com/office/drawing/2012/chart" uri="{CE6537A1-D6FC-4f65-9D91-7224C49458BB}">
                  <c15:dlblFieldTable>
                    <c15:dlblFTEntry>
                      <c15:txfldGUID>{6DAF32C1-855A-4601-B8AB-15B4247DED42}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12-4540-9588-F0E4716682CA}"/>
                </c:ext>
                <c:ext xmlns:c15="http://schemas.microsoft.com/office/drawing/2012/chart" uri="{CE6537A1-D6FC-4f65-9D91-7224C49458BB}">
                  <c15:dlblFieldTable>
                    <c15:dlblFTEntry>
                      <c15:txfldGUID>{79B409A1-1C50-4730-B57E-906A167A1E99}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12-4540-9588-F0E4716682CA}"/>
                </c:ext>
                <c:ext xmlns:c15="http://schemas.microsoft.com/office/drawing/2012/chart" uri="{CE6537A1-D6FC-4f65-9D91-7224C49458BB}">
                  <c15:dlblFieldTable>
                    <c15:dlblFTEntry>
                      <c15:txfldGUID>{7AE57EB3-2719-4EEE-A659-F4654B8F9F1E}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12-4540-9588-F0E4716682CA}"/>
                </c:ext>
                <c:ext xmlns:c15="http://schemas.microsoft.com/office/drawing/2012/chart" uri="{CE6537A1-D6FC-4f65-9D91-7224C49458BB}">
                  <c15:dlblFieldTable>
                    <c15:dlblFTEntry>
                      <c15:txfldGUID>{2DBEE30C-9211-4E09-8791-4A495B58E1DF}</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48E-2"/>
                  <c:y val="-4.546847847157387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12-4540-9588-F0E4716682CA}"/>
                </c:ext>
                <c:ext xmlns:c15="http://schemas.microsoft.com/office/drawing/2012/chart" uri="{CE6537A1-D6FC-4f65-9D91-7224C49458BB}">
                  <c15:dlblFieldTable>
                    <c15:dlblFTEntry>
                      <c15:txfldGUID>{5CC56117-7AF8-4BFD-959D-061D4E755CE0}</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503E-2"/>
                  <c:y val="-7.93648157040140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112-4540-9588-F0E4716682CA}"/>
                </c:ext>
                <c:ext xmlns:c15="http://schemas.microsoft.com/office/drawing/2012/chart" uri="{CE6537A1-D6FC-4f65-9D91-7224C49458BB}">
                  <c15:dlblFieldTable>
                    <c15:dlblFTEntry>
                      <c15:txfldGUID>{A20FC024-85F9-4292-8239-5AEB4A2491B8}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7.2</c:v>
                </c:pt>
                <c:pt idx="16">
                  <c:v>7.1</c:v>
                </c:pt>
                <c:pt idx="24">
                  <c:v>7.4</c:v>
                </c:pt>
                <c:pt idx="32">
                  <c:v>7.4</c:v>
                </c:pt>
              </c:numCache>
            </c:numRef>
          </c:xVal>
          <c:yVal>
            <c:numRef>
              <c:f>公会計指標分析・財政指標組合せ分析表!$BP$73:$DC$73</c:f>
              <c:numCache>
                <c:formatCode>#,##0.0;"▲ "#,##0.0</c:formatCode>
                <c:ptCount val="40"/>
                <c:pt idx="0">
                  <c:v>75.5</c:v>
                </c:pt>
                <c:pt idx="8">
                  <c:v>72.099999999999994</c:v>
                </c:pt>
                <c:pt idx="16">
                  <c:v>65.900000000000006</c:v>
                </c:pt>
                <c:pt idx="24">
                  <c:v>62.2</c:v>
                </c:pt>
                <c:pt idx="32">
                  <c:v>62.6</c:v>
                </c:pt>
              </c:numCache>
            </c:numRef>
          </c:yVal>
          <c:smooth val="0"/>
          <c:extLst xmlns:c16r2="http://schemas.microsoft.com/office/drawing/2015/06/chart">
            <c:ext xmlns:c16="http://schemas.microsoft.com/office/drawing/2014/chart" uri="{C3380CC4-5D6E-409C-BE32-E72D297353CC}">
              <c16:uniqueId val="{00000009-1112-4540-9588-F0E4716682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112-4540-9588-F0E4716682CA}"/>
                </c:ext>
                <c:ext xmlns:c15="http://schemas.microsoft.com/office/drawing/2012/chart" uri="{CE6537A1-D6FC-4f65-9D91-7224C49458BB}">
                  <c15:dlblFieldTable>
                    <c15:dlblFTEntry>
                      <c15:txfldGUID>{D3C786AB-8412-46E5-99E7-6E2693866B3B}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112-4540-9588-F0E4716682CA}"/>
                </c:ext>
                <c:ext xmlns:c15="http://schemas.microsoft.com/office/drawing/2012/chart" uri="{CE6537A1-D6FC-4f65-9D91-7224C49458BB}">
                  <c15:dlblFieldTable>
                    <c15:dlblFTEntry>
                      <c15:txfldGUID>{CAA9DF30-3F63-4957-A998-3FCF94C702D8}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112-4540-9588-F0E4716682CA}"/>
                </c:ext>
                <c:ext xmlns:c15="http://schemas.microsoft.com/office/drawing/2012/chart" uri="{CE6537A1-D6FC-4f65-9D91-7224C49458BB}">
                  <c15:dlblFieldTable>
                    <c15:dlblFTEntry>
                      <c15:txfldGUID>{3640CB98-3094-4D7F-B4DF-3E02A7F8EA36}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112-4540-9588-F0E4716682CA}"/>
                </c:ext>
                <c:ext xmlns:c15="http://schemas.microsoft.com/office/drawing/2012/chart" uri="{CE6537A1-D6FC-4f65-9D91-7224C49458BB}">
                  <c15:dlblFieldTable>
                    <c15:dlblFTEntry>
                      <c15:txfldGUID>{03FBFC6E-A37B-4307-8D7F-B55D6120ABCE}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112-4540-9588-F0E4716682CA}"/>
                </c:ext>
                <c:ext xmlns:c15="http://schemas.microsoft.com/office/drawing/2012/chart" uri="{CE6537A1-D6FC-4f65-9D91-7224C49458BB}">
                  <c15:dlblFieldTable>
                    <c15:dlblFTEntry>
                      <c15:txfldGUID>{9357F087-6265-4ADE-98EA-AB14A86B8CE5}</c15:txfldGUID>
                      <c15:f>#REF!</c15:f>
                      <c15:dlblFieldTableCache>
                        <c:ptCount val="1"/>
                        <c:pt idx="0">
                          <c:v>#REF!</c:v>
                        </c:pt>
                      </c15:dlblFieldTableCache>
                    </c15:dlblFTEntry>
                  </c15:dlblFieldTable>
                  <c15:showDataLabelsRange val="0"/>
                </c:ext>
              </c:extLst>
            </c:dLbl>
            <c:dLbl>
              <c:idx val="8"/>
              <c:layout>
                <c:manualLayout>
                  <c:x val="-2.6638988825480846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112-4540-9588-F0E4716682CA}"/>
                </c:ext>
                <c:ext xmlns:c15="http://schemas.microsoft.com/office/drawing/2012/chart" uri="{CE6537A1-D6FC-4f65-9D91-7224C49458BB}">
                  <c15:dlblFieldTable>
                    <c15:dlblFTEntry>
                      <c15:txfldGUID>{D95E963C-63D0-4A8C-8808-C63AE3A36533}</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03E-2"/>
                  <c:y val="-7.181227982330380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112-4540-9588-F0E4716682CA}"/>
                </c:ext>
                <c:ext xmlns:c15="http://schemas.microsoft.com/office/drawing/2012/chart" uri="{CE6537A1-D6FC-4f65-9D91-7224C49458BB}">
                  <c15:dlblFieldTable>
                    <c15:dlblFTEntry>
                      <c15:txfldGUID>{8C133409-5F9C-490B-942B-7058A3F6EFDD}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3294559084351144E-2"/>
                  <c:y val="-7.41739028581958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112-4540-9588-F0E4716682CA}"/>
                </c:ext>
                <c:ext xmlns:c15="http://schemas.microsoft.com/office/drawing/2012/chart" uri="{CE6537A1-D6FC-4f65-9D91-7224C49458BB}">
                  <c15:dlblFieldTable>
                    <c15:dlblFTEntry>
                      <c15:txfldGUID>{55D31579-3FCA-4F30-8D02-4A123111B5FF}</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4.126358733809764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112-4540-9588-F0E4716682CA}"/>
                </c:ext>
                <c:ext xmlns:c15="http://schemas.microsoft.com/office/drawing/2012/chart" uri="{CE6537A1-D6FC-4f65-9D91-7224C49458BB}">
                  <c15:dlblFieldTable>
                    <c15:dlblFTEntry>
                      <c15:txfldGUID>{79B560F1-6460-4E26-8F1D-9713D3AD9CE6}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1112-4540-9588-F0E4716682CA}"/>
            </c:ext>
          </c:extLst>
        </c:ser>
        <c:dLbls>
          <c:showLegendKey val="0"/>
          <c:showVal val="1"/>
          <c:showCatName val="0"/>
          <c:showSerName val="0"/>
          <c:showPercent val="0"/>
          <c:showBubbleSize val="0"/>
        </c:dLbls>
        <c:axId val="134989024"/>
        <c:axId val="134990200"/>
      </c:scatterChart>
      <c:valAx>
        <c:axId val="134989024"/>
        <c:scaling>
          <c:orientation val="minMax"/>
          <c:max val="9.6999999999999993"/>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90200"/>
        <c:crosses val="autoZero"/>
        <c:crossBetween val="midCat"/>
      </c:valAx>
      <c:valAx>
        <c:axId val="134990200"/>
        <c:scaling>
          <c:orientation val="minMax"/>
          <c:max val="8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989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統合校建設事業に充当した地方債の元金償還が始まっているため、元利償還金は高い状況が続いている。</a:t>
          </a:r>
        </a:p>
        <a:p>
          <a:r>
            <a:rPr kumimoji="1" lang="ja-JP" altLang="en-US" sz="1400">
              <a:latin typeface="ＭＳ ゴシック" pitchFamily="49" charset="-128"/>
              <a:ea typeface="ＭＳ ゴシック" pitchFamily="49" charset="-128"/>
            </a:rPr>
            <a:t>　また、臨時財政対策債、合併特例債、緊急防災減災事業債などの交付税算入率の大きい有利な地方債のみを借入対象としているので、算入公債費等は増加している。</a:t>
          </a:r>
        </a:p>
        <a:p>
          <a:r>
            <a:rPr kumimoji="1" lang="ja-JP" altLang="en-US" sz="1400">
              <a:latin typeface="ＭＳ ゴシック" pitchFamily="49" charset="-128"/>
              <a:ea typeface="ＭＳ ゴシック" pitchFamily="49" charset="-128"/>
            </a:rPr>
            <a:t>　今後については、元利償還金が増加することが考えられることから、地方債を充当する事業の選択や基金の活用を図っていく必要があると思われる。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満期一括償還借入を利用していないため、該当なし。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令和元年度は市債発行額を抑制したことにより、一般会計等に係る地方債の現在高が減少し、将来負担額は減少している。</a:t>
          </a:r>
        </a:p>
        <a:p>
          <a:r>
            <a:rPr kumimoji="1" lang="ja-JP" altLang="en-US" sz="1400">
              <a:latin typeface="ＭＳ ゴシック" pitchFamily="49" charset="-128"/>
              <a:ea typeface="ＭＳ ゴシック" pitchFamily="49" charset="-128"/>
            </a:rPr>
            <a:t>　充当可能財源等は、基金の取り崩しが増えたことにより、減少している。</a:t>
          </a:r>
        </a:p>
        <a:p>
          <a:r>
            <a:rPr kumimoji="1" lang="ja-JP" altLang="en-US" sz="1400">
              <a:latin typeface="ＭＳ ゴシック" pitchFamily="49" charset="-128"/>
              <a:ea typeface="ＭＳ ゴシック" pitchFamily="49" charset="-128"/>
            </a:rPr>
            <a:t>　基準財政需要額算入見込額は、道路橋りょう費や下水道費、公債費の算入見込額が減少したことにより、減少している。</a:t>
          </a:r>
        </a:p>
        <a:p>
          <a:r>
            <a:rPr kumimoji="1" lang="ja-JP" altLang="en-US" sz="1400">
              <a:latin typeface="ＭＳ ゴシック" pitchFamily="49" charset="-128"/>
              <a:ea typeface="ＭＳ ゴシック" pitchFamily="49" charset="-128"/>
            </a:rPr>
            <a:t>　今後は、将来負担比率が上昇しないように、地方債借入を抑制し、基金の積み増しについても行っていく。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茨城県行方市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前年度余剰金や令和元年度余剰金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一方、事業への繰入で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百万円を繰入したため、差引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今後、一般財源の不足や自然災害への対応、感染症対策、施設の改修等に要する経費を賄うため、基金からの繰入額が増加し、基金残高は減少していくと思われる。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合併振興基金：合併特例債による基金積立　新市建設計画に掲げた事業へ充当。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公共施設整備基金：施設の改修等の活用。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行方市公共交通システム事業基金：再編関連訓練移転等交付金を活用し、市民のニーズにあった公共交通の実現を図るため基金に積み立て、公共交通の整備運営に活用している。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合併振興基金：基金の利息分を積み立てた一方、市民まつり及び医師確保のための寄附講座開設寄附金に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公共施設整備基金：基金の利息分及び観光物産館納付金のあわせて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行方市公共交通システム事業基金：防衛省に提出した基金計画により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百万円を積立、一方、事業費の財源として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合併振興基金：新市建設計画に掲げた事業へ充当する。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公共施設整備基金：老朽化した施設の改修費用及び新庁舎の建設費用へ充当する。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行方市公共交通システム事業基金：市営路線バスやデマンドタクシーの運行等の事業へ充当していく。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決算余剰金と基金の利息分で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百万円を積み立てた。また一般会計の不足額として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百万円を財政調整基金繰入金で賄ったため結果として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財政調整基金残高としては標準財政規模の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％を目標としているが、普通交付税の算定方法が一本算定となり、一般会計が財源不足となることが想定されるほか、自然災害や感染症対策などの財源としても繰入を行わなければならないと思われる。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財源確保のため、財政調整基金の積み増しができるよう、歳入の確保及び歳出削減に取り組んでいく。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今後、公債費の増加が見込まれており、一般会計の財源不足が見込まれることから、減債基金繰入を行っていく予定である。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34,447
33,378
222.48
17,388,839
16,716,261
514,659
10,651,480
18,474,890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有形固定資産減価償却率は、前年に引き続き資産の取得よりも減価償却による価値の減少が上回っているため増加となったが、県平均や類似団体平均を下回っている。</a:t>
          </a:r>
        </a:p>
        <a:p>
          <a:r>
            <a:rPr kumimoji="1" lang="ja-JP" altLang="en-US" sz="1100">
              <a:latin typeface="ＭＳ ゴシック" panose="020B0609070205080204" pitchFamily="49" charset="-128"/>
              <a:ea typeface="ＭＳ ゴシック" panose="020B0609070205080204" pitchFamily="49" charset="-128"/>
            </a:rPr>
            <a:t>　当市では、平成</a:t>
          </a:r>
          <a:r>
            <a:rPr kumimoji="1" lang="en-US" altLang="ja-JP" sz="1100">
              <a:latin typeface="ＭＳ ゴシック" panose="020B0609070205080204" pitchFamily="49" charset="-128"/>
              <a:ea typeface="ＭＳ ゴシック" panose="020B0609070205080204" pitchFamily="49" charset="-128"/>
            </a:rPr>
            <a:t>28</a:t>
          </a:r>
          <a:r>
            <a:rPr kumimoji="1" lang="ja-JP" altLang="en-US" sz="1100">
              <a:latin typeface="ＭＳ ゴシック" panose="020B0609070205080204" pitchFamily="49" charset="-128"/>
              <a:ea typeface="ＭＳ ゴシック" panose="020B0609070205080204" pitchFamily="49" charset="-128"/>
            </a:rPr>
            <a:t>年に策定した公共施設等総合管理計画に基づき、管理運営を行っているが、事業用資産において比較的老朽化が進行している。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8"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9" name="楕円 78"/>
        <xdr:cNvSpPr/>
      </xdr:nvSpPr>
      <xdr:spPr>
        <a:xfrm>
          <a:off x="47117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8780</xdr:rowOff>
    </xdr:from>
    <xdr:ext cx="405111" cy="259045"/>
    <xdr:sp macro="" textlink="">
      <xdr:nvSpPr>
        <xdr:cNvPr id="80" name="有形固定資産減価償却率該当値テキスト"/>
        <xdr:cNvSpPr txBox="1"/>
      </xdr:nvSpPr>
      <xdr:spPr>
        <a:xfrm>
          <a:off x="4813300" y="592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116332</xdr:rowOff>
    </xdr:from>
    <xdr:to>
      <xdr:col>19</xdr:col>
      <xdr:colOff>187325</xdr:colOff>
      <xdr:row>31</xdr:row>
      <xdr:rowOff>46482</xdr:rowOff>
    </xdr:to>
    <xdr:sp macro="" textlink="">
      <xdr:nvSpPr>
        <xdr:cNvPr id="81" name="楕円 80"/>
        <xdr:cNvSpPr/>
      </xdr:nvSpPr>
      <xdr:spPr>
        <a:xfrm>
          <a:off x="4000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167132</xdr:rowOff>
    </xdr:from>
    <xdr:to>
      <xdr:col>23</xdr:col>
      <xdr:colOff>85725</xdr:colOff>
      <xdr:row>31</xdr:row>
      <xdr:rowOff>36703</xdr:rowOff>
    </xdr:to>
    <xdr:cxnSp macro="">
      <xdr:nvCxnSpPr>
        <xdr:cNvPr id="82" name="直線コネクタ 81"/>
        <xdr:cNvCxnSpPr/>
      </xdr:nvCxnSpPr>
      <xdr:spPr>
        <a:xfrm>
          <a:off x="4051300" y="6082157"/>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楕円 82"/>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30</xdr:row>
      <xdr:rowOff>167132</xdr:rowOff>
    </xdr:to>
    <xdr:cxnSp macro="">
      <xdr:nvCxnSpPr>
        <xdr:cNvPr id="84" name="直線コネクタ 83"/>
        <xdr:cNvCxnSpPr/>
      </xdr:nvCxnSpPr>
      <xdr:spPr>
        <a:xfrm>
          <a:off x="3289300" y="605409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51562</xdr:rowOff>
    </xdr:from>
    <xdr:to>
      <xdr:col>11</xdr:col>
      <xdr:colOff>187325</xdr:colOff>
      <xdr:row>30</xdr:row>
      <xdr:rowOff>153162</xdr:rowOff>
    </xdr:to>
    <xdr:sp macro="" textlink="">
      <xdr:nvSpPr>
        <xdr:cNvPr id="85" name="楕円 84"/>
        <xdr:cNvSpPr/>
      </xdr:nvSpPr>
      <xdr:spPr>
        <a:xfrm>
          <a:off x="2476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102362</xdr:rowOff>
    </xdr:from>
    <xdr:to>
      <xdr:col>15</xdr:col>
      <xdr:colOff>136525</xdr:colOff>
      <xdr:row>30</xdr:row>
      <xdr:rowOff>139065</xdr:rowOff>
    </xdr:to>
    <xdr:cxnSp macro="">
      <xdr:nvCxnSpPr>
        <xdr:cNvPr id="86" name="直線コネクタ 85"/>
        <xdr:cNvCxnSpPr/>
      </xdr:nvCxnSpPr>
      <xdr:spPr>
        <a:xfrm>
          <a:off x="2527300" y="601738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19177</xdr:rowOff>
    </xdr:from>
    <xdr:to>
      <xdr:col>7</xdr:col>
      <xdr:colOff>187325</xdr:colOff>
      <xdr:row>30</xdr:row>
      <xdr:rowOff>120777</xdr:rowOff>
    </xdr:to>
    <xdr:sp macro="" textlink="">
      <xdr:nvSpPr>
        <xdr:cNvPr id="87" name="楕円 86"/>
        <xdr:cNvSpPr/>
      </xdr:nvSpPr>
      <xdr:spPr>
        <a:xfrm>
          <a:off x="1714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69977</xdr:rowOff>
    </xdr:from>
    <xdr:to>
      <xdr:col>11</xdr:col>
      <xdr:colOff>136525</xdr:colOff>
      <xdr:row>30</xdr:row>
      <xdr:rowOff>102362</xdr:rowOff>
    </xdr:to>
    <xdr:cxnSp macro="">
      <xdr:nvCxnSpPr>
        <xdr:cNvPr id="88" name="直線コネクタ 87"/>
        <xdr:cNvCxnSpPr/>
      </xdr:nvCxnSpPr>
      <xdr:spPr>
        <a:xfrm>
          <a:off x="1765300" y="598500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149877</xdr:rowOff>
    </xdr:from>
    <xdr:ext cx="405111" cy="259045"/>
    <xdr:sp macro="" textlink="">
      <xdr:nvSpPr>
        <xdr:cNvPr id="89" name="n_1aveValue有形固定資産減価償却率"/>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119651</xdr:rowOff>
    </xdr:from>
    <xdr:ext cx="405111" cy="259045"/>
    <xdr:sp macro="" textlink="">
      <xdr:nvSpPr>
        <xdr:cNvPr id="90" name="n_2aveValue有形固定資産減価償却率"/>
        <xdr:cNvSpPr txBox="1"/>
      </xdr:nvSpPr>
      <xdr:spPr>
        <a:xfrm>
          <a:off x="3086744" y="620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91" name="n_3aveValue有形固定資産減価償却率"/>
        <xdr:cNvSpPr txBox="1"/>
      </xdr:nvSpPr>
      <xdr:spPr>
        <a:xfrm>
          <a:off x="2324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2176</xdr:rowOff>
    </xdr:from>
    <xdr:ext cx="405111" cy="259045"/>
    <xdr:sp macro="" textlink="">
      <xdr:nvSpPr>
        <xdr:cNvPr id="92" name="n_4aveValue有形固定資産減価償却率"/>
        <xdr:cNvSpPr txBox="1"/>
      </xdr:nvSpPr>
      <xdr:spPr>
        <a:xfrm>
          <a:off x="1562744" y="626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63009</xdr:rowOff>
    </xdr:from>
    <xdr:ext cx="405111" cy="259045"/>
    <xdr:sp macro="" textlink="">
      <xdr:nvSpPr>
        <xdr:cNvPr id="93" name="n_1mainValue有形固定資産減価償却率"/>
        <xdr:cNvSpPr txBox="1"/>
      </xdr:nvSpPr>
      <xdr:spPr>
        <a:xfrm>
          <a:off x="3836044" y="5806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4" name="n_2main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169689</xdr:rowOff>
    </xdr:from>
    <xdr:ext cx="405111" cy="259045"/>
    <xdr:sp macro="" textlink="">
      <xdr:nvSpPr>
        <xdr:cNvPr id="95" name="n_3mainValue有形固定資産減価償却率"/>
        <xdr:cNvSpPr txBox="1"/>
      </xdr:nvSpPr>
      <xdr:spPr>
        <a:xfrm>
          <a:off x="2324744" y="5741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137304</xdr:rowOff>
    </xdr:from>
    <xdr:ext cx="405111" cy="259045"/>
    <xdr:sp macro="" textlink="">
      <xdr:nvSpPr>
        <xdr:cNvPr id="96" name="n_4mainValue有形固定資産減価償却率"/>
        <xdr:cNvSpPr txBox="1"/>
      </xdr:nvSpPr>
      <xdr:spPr>
        <a:xfrm>
          <a:off x="1562744"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a:t>
          </a:r>
          <a:r>
            <a:rPr kumimoji="1" lang="en-US" altLang="ja-JP" sz="1100">
              <a:latin typeface="ＭＳ Ｐゴシック" panose="020B0600070205080204" pitchFamily="50" charset="-128"/>
              <a:ea typeface="ＭＳ Ｐゴシック" panose="020B0600070205080204" pitchFamily="50" charset="-128"/>
            </a:rPr>
            <a:t>128.9</a:t>
          </a:r>
          <a:r>
            <a:rPr kumimoji="1" lang="ja-JP" altLang="en-US" sz="1100">
              <a:latin typeface="ＭＳ Ｐゴシック" panose="020B0600070205080204" pitchFamily="50" charset="-128"/>
              <a:ea typeface="ＭＳ Ｐゴシック" panose="020B0600070205080204" pitchFamily="50" charset="-128"/>
            </a:rPr>
            <a:t>ポイント上回っている。これは、統合小学校建設事業等による将来負担額の増加などによる。今後も庁舎建設等により地方債の発行が予定されているため、類似団体よりも高い数値で推移していくと思わ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5" name="直線コネクタ 124"/>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6"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7" name="直線コネクタ 126"/>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8"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9" name="直線コネクタ 128"/>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98308</xdr:rowOff>
    </xdr:from>
    <xdr:ext cx="469744" cy="259045"/>
    <xdr:sp macro="" textlink="">
      <xdr:nvSpPr>
        <xdr:cNvPr id="130" name="債務償還比率平均値テキスト"/>
        <xdr:cNvSpPr txBox="1"/>
      </xdr:nvSpPr>
      <xdr:spPr>
        <a:xfrm>
          <a:off x="14846300" y="5841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1" name="フローチャート: 判断 130"/>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2" name="フローチャート: 判断 131"/>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3" name="フローチャート: 判断 132"/>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4" name="フローチャート: 判断 133"/>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5" name="フローチャート: 判断 134"/>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58589</xdr:rowOff>
    </xdr:from>
    <xdr:to>
      <xdr:col>76</xdr:col>
      <xdr:colOff>73025</xdr:colOff>
      <xdr:row>31</xdr:row>
      <xdr:rowOff>160189</xdr:rowOff>
    </xdr:to>
    <xdr:sp macro="" textlink="">
      <xdr:nvSpPr>
        <xdr:cNvPr id="141" name="楕円 140"/>
        <xdr:cNvSpPr/>
      </xdr:nvSpPr>
      <xdr:spPr>
        <a:xfrm>
          <a:off x="14744700" y="61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37016</xdr:rowOff>
    </xdr:from>
    <xdr:ext cx="469744" cy="259045"/>
    <xdr:sp macro="" textlink="">
      <xdr:nvSpPr>
        <xdr:cNvPr id="142" name="債務償還比率該当値テキスト"/>
        <xdr:cNvSpPr txBox="1"/>
      </xdr:nvSpPr>
      <xdr:spPr>
        <a:xfrm>
          <a:off x="14846300" y="61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74302</xdr:rowOff>
    </xdr:from>
    <xdr:to>
      <xdr:col>72</xdr:col>
      <xdr:colOff>123825</xdr:colOff>
      <xdr:row>32</xdr:row>
      <xdr:rowOff>4452</xdr:rowOff>
    </xdr:to>
    <xdr:sp macro="" textlink="">
      <xdr:nvSpPr>
        <xdr:cNvPr id="143" name="楕円 142"/>
        <xdr:cNvSpPr/>
      </xdr:nvSpPr>
      <xdr:spPr>
        <a:xfrm>
          <a:off x="14033500" y="61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109389</xdr:rowOff>
    </xdr:from>
    <xdr:to>
      <xdr:col>76</xdr:col>
      <xdr:colOff>22225</xdr:colOff>
      <xdr:row>31</xdr:row>
      <xdr:rowOff>125102</xdr:rowOff>
    </xdr:to>
    <xdr:cxnSp macro="">
      <xdr:nvCxnSpPr>
        <xdr:cNvPr id="144" name="直線コネクタ 143"/>
        <xdr:cNvCxnSpPr/>
      </xdr:nvCxnSpPr>
      <xdr:spPr>
        <a:xfrm flipV="1">
          <a:off x="14084300" y="6195864"/>
          <a:ext cx="711200" cy="1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5814</xdr:rowOff>
    </xdr:from>
    <xdr:to>
      <xdr:col>68</xdr:col>
      <xdr:colOff>123825</xdr:colOff>
      <xdr:row>31</xdr:row>
      <xdr:rowOff>107414</xdr:rowOff>
    </xdr:to>
    <xdr:sp macro="" textlink="">
      <xdr:nvSpPr>
        <xdr:cNvPr id="145" name="楕円 144"/>
        <xdr:cNvSpPr/>
      </xdr:nvSpPr>
      <xdr:spPr>
        <a:xfrm>
          <a:off x="13271500" y="60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56614</xdr:rowOff>
    </xdr:from>
    <xdr:to>
      <xdr:col>72</xdr:col>
      <xdr:colOff>73025</xdr:colOff>
      <xdr:row>31</xdr:row>
      <xdr:rowOff>125102</xdr:rowOff>
    </xdr:to>
    <xdr:cxnSp macro="">
      <xdr:nvCxnSpPr>
        <xdr:cNvPr id="146" name="直線コネクタ 145"/>
        <xdr:cNvCxnSpPr/>
      </xdr:nvCxnSpPr>
      <xdr:spPr>
        <a:xfrm>
          <a:off x="13322300" y="6143089"/>
          <a:ext cx="762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34601</xdr:rowOff>
    </xdr:from>
    <xdr:to>
      <xdr:col>64</xdr:col>
      <xdr:colOff>123825</xdr:colOff>
      <xdr:row>31</xdr:row>
      <xdr:rowOff>136201</xdr:rowOff>
    </xdr:to>
    <xdr:sp macro="" textlink="">
      <xdr:nvSpPr>
        <xdr:cNvPr id="147" name="楕円 146"/>
        <xdr:cNvSpPr/>
      </xdr:nvSpPr>
      <xdr:spPr>
        <a:xfrm>
          <a:off x="12509500" y="61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56614</xdr:rowOff>
    </xdr:from>
    <xdr:to>
      <xdr:col>68</xdr:col>
      <xdr:colOff>73025</xdr:colOff>
      <xdr:row>31</xdr:row>
      <xdr:rowOff>85401</xdr:rowOff>
    </xdr:to>
    <xdr:cxnSp macro="">
      <xdr:nvCxnSpPr>
        <xdr:cNvPr id="148" name="直線コネクタ 147"/>
        <xdr:cNvCxnSpPr/>
      </xdr:nvCxnSpPr>
      <xdr:spPr>
        <a:xfrm flipV="1">
          <a:off x="12560300" y="6143089"/>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17688</xdr:rowOff>
    </xdr:from>
    <xdr:to>
      <xdr:col>60</xdr:col>
      <xdr:colOff>123825</xdr:colOff>
      <xdr:row>31</xdr:row>
      <xdr:rowOff>119288</xdr:rowOff>
    </xdr:to>
    <xdr:sp macro="" textlink="">
      <xdr:nvSpPr>
        <xdr:cNvPr id="149" name="楕円 148"/>
        <xdr:cNvSpPr/>
      </xdr:nvSpPr>
      <xdr:spPr>
        <a:xfrm>
          <a:off x="11747500" y="61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68488</xdr:rowOff>
    </xdr:from>
    <xdr:to>
      <xdr:col>64</xdr:col>
      <xdr:colOff>73025</xdr:colOff>
      <xdr:row>31</xdr:row>
      <xdr:rowOff>85401</xdr:rowOff>
    </xdr:to>
    <xdr:cxnSp macro="">
      <xdr:nvCxnSpPr>
        <xdr:cNvPr id="150" name="直線コネクタ 149"/>
        <xdr:cNvCxnSpPr/>
      </xdr:nvCxnSpPr>
      <xdr:spPr>
        <a:xfrm>
          <a:off x="11798300" y="6154963"/>
          <a:ext cx="762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167050</xdr:rowOff>
    </xdr:from>
    <xdr:ext cx="469744" cy="259045"/>
    <xdr:sp macro="" textlink="">
      <xdr:nvSpPr>
        <xdr:cNvPr id="151" name="n_1aveValue債務償還比率"/>
        <xdr:cNvSpPr txBox="1"/>
      </xdr:nvSpPr>
      <xdr:spPr>
        <a:xfrm>
          <a:off x="13836727" y="573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52" name="n_2aveValue債務償還比率"/>
        <xdr:cNvSpPr txBox="1"/>
      </xdr:nvSpPr>
      <xdr:spPr>
        <a:xfrm>
          <a:off x="13087427" y="572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3" name="n_3aveValue債務償還比率"/>
        <xdr:cNvSpPr txBox="1"/>
      </xdr:nvSpPr>
      <xdr:spPr>
        <a:xfrm>
          <a:off x="12325427" y="57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140063</xdr:rowOff>
    </xdr:from>
    <xdr:ext cx="469744" cy="259045"/>
    <xdr:sp macro="" textlink="">
      <xdr:nvSpPr>
        <xdr:cNvPr id="154" name="n_4aveValue債務償還比率"/>
        <xdr:cNvSpPr txBox="1"/>
      </xdr:nvSpPr>
      <xdr:spPr>
        <a:xfrm>
          <a:off x="11563427" y="571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167029</xdr:rowOff>
    </xdr:from>
    <xdr:ext cx="469744" cy="259045"/>
    <xdr:sp macro="" textlink="">
      <xdr:nvSpPr>
        <xdr:cNvPr id="155" name="n_1mainValue債務償還比率"/>
        <xdr:cNvSpPr txBox="1"/>
      </xdr:nvSpPr>
      <xdr:spPr>
        <a:xfrm>
          <a:off x="13836727" y="625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98541</xdr:rowOff>
    </xdr:from>
    <xdr:ext cx="469744" cy="259045"/>
    <xdr:sp macro="" textlink="">
      <xdr:nvSpPr>
        <xdr:cNvPr id="156" name="n_2mainValue債務償還比率"/>
        <xdr:cNvSpPr txBox="1"/>
      </xdr:nvSpPr>
      <xdr:spPr>
        <a:xfrm>
          <a:off x="13087427" y="618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127328</xdr:rowOff>
    </xdr:from>
    <xdr:ext cx="469744" cy="259045"/>
    <xdr:sp macro="" textlink="">
      <xdr:nvSpPr>
        <xdr:cNvPr id="157" name="n_3mainValue債務償還比率"/>
        <xdr:cNvSpPr txBox="1"/>
      </xdr:nvSpPr>
      <xdr:spPr>
        <a:xfrm>
          <a:off x="12325427" y="621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110415</xdr:rowOff>
    </xdr:from>
    <xdr:ext cx="469744" cy="259045"/>
    <xdr:sp macro="" textlink="">
      <xdr:nvSpPr>
        <xdr:cNvPr id="158" name="n_4mainValue債務償還比率"/>
        <xdr:cNvSpPr txBox="1"/>
      </xdr:nvSpPr>
      <xdr:spPr>
        <a:xfrm>
          <a:off x="11563427" y="61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34,447
33,378
222.48
17,388,839
16,716,261
514,659
10,651,480
18,474,890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20972</xdr:rowOff>
    </xdr:from>
    <xdr:ext cx="405111" cy="259045"/>
    <xdr:sp macro="" textlink="">
      <xdr:nvSpPr>
        <xdr:cNvPr id="62" name="【道路】&#10;有形固定資産減価償却率平均値テキスト"/>
        <xdr:cNvSpPr txBox="1"/>
      </xdr:nvSpPr>
      <xdr:spPr>
        <a:xfrm>
          <a:off x="4673600" y="636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3" name="楕円 72"/>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4" name="【道路】&#10;有形固定資産減価償却率該当値テキスト"/>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69215</xdr:rowOff>
    </xdr:from>
    <xdr:to>
      <xdr:col>20</xdr:col>
      <xdr:colOff>38100</xdr:colOff>
      <xdr:row>36</xdr:row>
      <xdr:rowOff>170815</xdr:rowOff>
    </xdr:to>
    <xdr:sp macro="" textlink="">
      <xdr:nvSpPr>
        <xdr:cNvPr id="75" name="楕円 74"/>
        <xdr:cNvSpPr/>
      </xdr:nvSpPr>
      <xdr:spPr>
        <a:xfrm>
          <a:off x="3746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120015</xdr:rowOff>
    </xdr:from>
    <xdr:to>
      <xdr:col>24</xdr:col>
      <xdr:colOff>63500</xdr:colOff>
      <xdr:row>36</xdr:row>
      <xdr:rowOff>156210</xdr:rowOff>
    </xdr:to>
    <xdr:cxnSp macro="">
      <xdr:nvCxnSpPr>
        <xdr:cNvPr id="76" name="直線コネクタ 75"/>
        <xdr:cNvCxnSpPr/>
      </xdr:nvCxnSpPr>
      <xdr:spPr>
        <a:xfrm>
          <a:off x="3797300" y="62922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50165</xdr:rowOff>
    </xdr:from>
    <xdr:to>
      <xdr:col>15</xdr:col>
      <xdr:colOff>101600</xdr:colOff>
      <xdr:row>36</xdr:row>
      <xdr:rowOff>151765</xdr:rowOff>
    </xdr:to>
    <xdr:sp macro="" textlink="">
      <xdr:nvSpPr>
        <xdr:cNvPr id="77" name="楕円 76"/>
        <xdr:cNvSpPr/>
      </xdr:nvSpPr>
      <xdr:spPr>
        <a:xfrm>
          <a:off x="2857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100965</xdr:rowOff>
    </xdr:from>
    <xdr:to>
      <xdr:col>19</xdr:col>
      <xdr:colOff>177800</xdr:colOff>
      <xdr:row>36</xdr:row>
      <xdr:rowOff>120015</xdr:rowOff>
    </xdr:to>
    <xdr:cxnSp macro="">
      <xdr:nvCxnSpPr>
        <xdr:cNvPr id="78" name="直線コネクタ 77"/>
        <xdr:cNvCxnSpPr/>
      </xdr:nvCxnSpPr>
      <xdr:spPr>
        <a:xfrm>
          <a:off x="2908300" y="62731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19685</xdr:rowOff>
    </xdr:from>
    <xdr:to>
      <xdr:col>10</xdr:col>
      <xdr:colOff>165100</xdr:colOff>
      <xdr:row>36</xdr:row>
      <xdr:rowOff>121285</xdr:rowOff>
    </xdr:to>
    <xdr:sp macro="" textlink="">
      <xdr:nvSpPr>
        <xdr:cNvPr id="79" name="楕円 78"/>
        <xdr:cNvSpPr/>
      </xdr:nvSpPr>
      <xdr:spPr>
        <a:xfrm>
          <a:off x="1968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70485</xdr:rowOff>
    </xdr:from>
    <xdr:to>
      <xdr:col>15</xdr:col>
      <xdr:colOff>50800</xdr:colOff>
      <xdr:row>36</xdr:row>
      <xdr:rowOff>100965</xdr:rowOff>
    </xdr:to>
    <xdr:cxnSp macro="">
      <xdr:nvCxnSpPr>
        <xdr:cNvPr id="80" name="直線コネクタ 79"/>
        <xdr:cNvCxnSpPr/>
      </xdr:nvCxnSpPr>
      <xdr:spPr>
        <a:xfrm>
          <a:off x="2019300" y="6242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154940</xdr:rowOff>
    </xdr:from>
    <xdr:to>
      <xdr:col>6</xdr:col>
      <xdr:colOff>38100</xdr:colOff>
      <xdr:row>36</xdr:row>
      <xdr:rowOff>85090</xdr:rowOff>
    </xdr:to>
    <xdr:sp macro="" textlink="">
      <xdr:nvSpPr>
        <xdr:cNvPr id="81" name="楕円 80"/>
        <xdr:cNvSpPr/>
      </xdr:nvSpPr>
      <xdr:spPr>
        <a:xfrm>
          <a:off x="1079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34290</xdr:rowOff>
    </xdr:from>
    <xdr:to>
      <xdr:col>10</xdr:col>
      <xdr:colOff>114300</xdr:colOff>
      <xdr:row>36</xdr:row>
      <xdr:rowOff>70485</xdr:rowOff>
    </xdr:to>
    <xdr:cxnSp macro="">
      <xdr:nvCxnSpPr>
        <xdr:cNvPr id="82" name="直線コネクタ 81"/>
        <xdr:cNvCxnSpPr/>
      </xdr:nvCxnSpPr>
      <xdr:spPr>
        <a:xfrm>
          <a:off x="1130300" y="62064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97172</xdr:rowOff>
    </xdr:from>
    <xdr:ext cx="405111" cy="259045"/>
    <xdr:sp macro="" textlink="">
      <xdr:nvSpPr>
        <xdr:cNvPr id="83" name="n_1aveValue【道路】&#10;有形固定資産減価償却率"/>
        <xdr:cNvSpPr txBox="1"/>
      </xdr:nvSpPr>
      <xdr:spPr>
        <a:xfrm>
          <a:off x="3582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57167</xdr:rowOff>
    </xdr:from>
    <xdr:ext cx="405111" cy="259045"/>
    <xdr:sp macro="" textlink="">
      <xdr:nvSpPr>
        <xdr:cNvPr id="84" name="n_2aveValue【道路】&#10;有形固定資産減価償却率"/>
        <xdr:cNvSpPr txBox="1"/>
      </xdr:nvSpPr>
      <xdr:spPr>
        <a:xfrm>
          <a:off x="2705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20972</xdr:rowOff>
    </xdr:from>
    <xdr:ext cx="405111" cy="259045"/>
    <xdr:sp macro="" textlink="">
      <xdr:nvSpPr>
        <xdr:cNvPr id="85" name="n_3aveValue【道路】&#10;有形固定資産減価償却率"/>
        <xdr:cNvSpPr txBox="1"/>
      </xdr:nvSpPr>
      <xdr:spPr>
        <a:xfrm>
          <a:off x="1816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15892</xdr:rowOff>
    </xdr:from>
    <xdr:ext cx="405111" cy="259045"/>
    <xdr:sp macro="" textlink="">
      <xdr:nvSpPr>
        <xdr:cNvPr id="87" name="n_1mainValue【道路】&#10;有形固定資産減価償却率"/>
        <xdr:cNvSpPr txBox="1"/>
      </xdr:nvSpPr>
      <xdr:spPr>
        <a:xfrm>
          <a:off x="3582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168292</xdr:rowOff>
    </xdr:from>
    <xdr:ext cx="405111" cy="259045"/>
    <xdr:sp macro="" textlink="">
      <xdr:nvSpPr>
        <xdr:cNvPr id="88" name="n_2mainValue【道路】&#10;有形固定資産減価償却率"/>
        <xdr:cNvSpPr txBox="1"/>
      </xdr:nvSpPr>
      <xdr:spPr>
        <a:xfrm>
          <a:off x="2705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137812</xdr:rowOff>
    </xdr:from>
    <xdr:ext cx="405111" cy="259045"/>
    <xdr:sp macro="" textlink="">
      <xdr:nvSpPr>
        <xdr:cNvPr id="89" name="n_3mainValue【道路】&#10;有形固定資産減価償却率"/>
        <xdr:cNvSpPr txBox="1"/>
      </xdr:nvSpPr>
      <xdr:spPr>
        <a:xfrm>
          <a:off x="1816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101617</xdr:rowOff>
    </xdr:from>
    <xdr:ext cx="405111" cy="259045"/>
    <xdr:sp macro="" textlink="">
      <xdr:nvSpPr>
        <xdr:cNvPr id="90" name="n_4mainValue【道路】&#10;有形固定資産減価償却率"/>
        <xdr:cNvSpPr txBox="1"/>
      </xdr:nvSpPr>
      <xdr:spPr>
        <a:xfrm>
          <a:off x="927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9" name="【道路】&#10;一人当たり延長平均値テキスト"/>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17399</xdr:rowOff>
    </xdr:from>
    <xdr:to>
      <xdr:col>55</xdr:col>
      <xdr:colOff>50800</xdr:colOff>
      <xdr:row>36</xdr:row>
      <xdr:rowOff>118999</xdr:rowOff>
    </xdr:to>
    <xdr:sp macro="" textlink="">
      <xdr:nvSpPr>
        <xdr:cNvPr id="130" name="楕円 129"/>
        <xdr:cNvSpPr/>
      </xdr:nvSpPr>
      <xdr:spPr>
        <a:xfrm>
          <a:off x="10426700" y="61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40276</xdr:rowOff>
    </xdr:from>
    <xdr:ext cx="534377" cy="259045"/>
    <xdr:sp macro="" textlink="">
      <xdr:nvSpPr>
        <xdr:cNvPr id="131" name="【道路】&#10;一人当たり延長該当値テキスト"/>
        <xdr:cNvSpPr txBox="1"/>
      </xdr:nvSpPr>
      <xdr:spPr>
        <a:xfrm>
          <a:off x="10515600" y="60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39002</xdr:rowOff>
    </xdr:from>
    <xdr:to>
      <xdr:col>50</xdr:col>
      <xdr:colOff>165100</xdr:colOff>
      <xdr:row>36</xdr:row>
      <xdr:rowOff>140602</xdr:rowOff>
    </xdr:to>
    <xdr:sp macro="" textlink="">
      <xdr:nvSpPr>
        <xdr:cNvPr id="132" name="楕円 131"/>
        <xdr:cNvSpPr/>
      </xdr:nvSpPr>
      <xdr:spPr>
        <a:xfrm>
          <a:off x="9588500" y="62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68199</xdr:rowOff>
    </xdr:from>
    <xdr:to>
      <xdr:col>55</xdr:col>
      <xdr:colOff>0</xdr:colOff>
      <xdr:row>36</xdr:row>
      <xdr:rowOff>89802</xdr:rowOff>
    </xdr:to>
    <xdr:cxnSp macro="">
      <xdr:nvCxnSpPr>
        <xdr:cNvPr id="133" name="直線コネクタ 132"/>
        <xdr:cNvCxnSpPr/>
      </xdr:nvCxnSpPr>
      <xdr:spPr>
        <a:xfrm flipV="1">
          <a:off x="9639300" y="6240399"/>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60566</xdr:rowOff>
    </xdr:from>
    <xdr:to>
      <xdr:col>46</xdr:col>
      <xdr:colOff>38100</xdr:colOff>
      <xdr:row>36</xdr:row>
      <xdr:rowOff>162166</xdr:rowOff>
    </xdr:to>
    <xdr:sp macro="" textlink="">
      <xdr:nvSpPr>
        <xdr:cNvPr id="134" name="楕円 133"/>
        <xdr:cNvSpPr/>
      </xdr:nvSpPr>
      <xdr:spPr>
        <a:xfrm>
          <a:off x="8699500" y="62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89802</xdr:rowOff>
    </xdr:from>
    <xdr:to>
      <xdr:col>50</xdr:col>
      <xdr:colOff>114300</xdr:colOff>
      <xdr:row>36</xdr:row>
      <xdr:rowOff>111366</xdr:rowOff>
    </xdr:to>
    <xdr:cxnSp macro="">
      <xdr:nvCxnSpPr>
        <xdr:cNvPr id="135" name="直線コネクタ 134"/>
        <xdr:cNvCxnSpPr/>
      </xdr:nvCxnSpPr>
      <xdr:spPr>
        <a:xfrm flipV="1">
          <a:off x="8750300" y="6262002"/>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73025</xdr:rowOff>
    </xdr:from>
    <xdr:to>
      <xdr:col>41</xdr:col>
      <xdr:colOff>101600</xdr:colOff>
      <xdr:row>37</xdr:row>
      <xdr:rowOff>3175</xdr:rowOff>
    </xdr:to>
    <xdr:sp macro="" textlink="">
      <xdr:nvSpPr>
        <xdr:cNvPr id="136" name="楕円 135"/>
        <xdr:cNvSpPr/>
      </xdr:nvSpPr>
      <xdr:spPr>
        <a:xfrm>
          <a:off x="7810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111366</xdr:rowOff>
    </xdr:from>
    <xdr:to>
      <xdr:col>45</xdr:col>
      <xdr:colOff>177800</xdr:colOff>
      <xdr:row>36</xdr:row>
      <xdr:rowOff>123825</xdr:rowOff>
    </xdr:to>
    <xdr:cxnSp macro="">
      <xdr:nvCxnSpPr>
        <xdr:cNvPr id="137" name="直線コネクタ 136"/>
        <xdr:cNvCxnSpPr/>
      </xdr:nvCxnSpPr>
      <xdr:spPr>
        <a:xfrm flipV="1">
          <a:off x="7861300" y="6283566"/>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86779</xdr:rowOff>
    </xdr:from>
    <xdr:to>
      <xdr:col>36</xdr:col>
      <xdr:colOff>165100</xdr:colOff>
      <xdr:row>37</xdr:row>
      <xdr:rowOff>16929</xdr:rowOff>
    </xdr:to>
    <xdr:sp macro="" textlink="">
      <xdr:nvSpPr>
        <xdr:cNvPr id="138" name="楕円 137"/>
        <xdr:cNvSpPr/>
      </xdr:nvSpPr>
      <xdr:spPr>
        <a:xfrm>
          <a:off x="6921500" y="62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123825</xdr:rowOff>
    </xdr:from>
    <xdr:to>
      <xdr:col>41</xdr:col>
      <xdr:colOff>50800</xdr:colOff>
      <xdr:row>36</xdr:row>
      <xdr:rowOff>137579</xdr:rowOff>
    </xdr:to>
    <xdr:cxnSp macro="">
      <xdr:nvCxnSpPr>
        <xdr:cNvPr id="139" name="直線コネクタ 138"/>
        <xdr:cNvCxnSpPr/>
      </xdr:nvCxnSpPr>
      <xdr:spPr>
        <a:xfrm flipV="1">
          <a:off x="6972300" y="6296025"/>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40" name="n_1aveValue【道路】&#10;一人当たり延長"/>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54024</xdr:rowOff>
    </xdr:from>
    <xdr:ext cx="534377" cy="259045"/>
    <xdr:sp macro="" textlink="">
      <xdr:nvSpPr>
        <xdr:cNvPr id="141" name="n_2aveValue【道路】&#10;一人当たり延長"/>
        <xdr:cNvSpPr txBox="1"/>
      </xdr:nvSpPr>
      <xdr:spPr>
        <a:xfrm>
          <a:off x="8483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42" name="n_3aveValue【道路】&#10;一人当たり延長"/>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46765</xdr:rowOff>
    </xdr:from>
    <xdr:ext cx="534377" cy="259045"/>
    <xdr:sp macro="" textlink="">
      <xdr:nvSpPr>
        <xdr:cNvPr id="143" name="n_4aveValue【道路】&#10;一人当たり延長"/>
        <xdr:cNvSpPr txBox="1"/>
      </xdr:nvSpPr>
      <xdr:spPr>
        <a:xfrm>
          <a:off x="6705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157129</xdr:rowOff>
    </xdr:from>
    <xdr:ext cx="534377" cy="259045"/>
    <xdr:sp macro="" textlink="">
      <xdr:nvSpPr>
        <xdr:cNvPr id="144" name="n_1mainValue【道路】&#10;一人当たり延長"/>
        <xdr:cNvSpPr txBox="1"/>
      </xdr:nvSpPr>
      <xdr:spPr>
        <a:xfrm>
          <a:off x="9359411" y="59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7243</xdr:rowOff>
    </xdr:from>
    <xdr:ext cx="534377" cy="259045"/>
    <xdr:sp macro="" textlink="">
      <xdr:nvSpPr>
        <xdr:cNvPr id="145" name="n_2mainValue【道路】&#10;一人当たり延長"/>
        <xdr:cNvSpPr txBox="1"/>
      </xdr:nvSpPr>
      <xdr:spPr>
        <a:xfrm>
          <a:off x="8483111" y="600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19702</xdr:rowOff>
    </xdr:from>
    <xdr:ext cx="534377" cy="259045"/>
    <xdr:sp macro="" textlink="">
      <xdr:nvSpPr>
        <xdr:cNvPr id="146" name="n_3mainValue【道路】&#10;一人当たり延長"/>
        <xdr:cNvSpPr txBox="1"/>
      </xdr:nvSpPr>
      <xdr:spPr>
        <a:xfrm>
          <a:off x="7594111" y="60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33456</xdr:rowOff>
    </xdr:from>
    <xdr:ext cx="534377" cy="259045"/>
    <xdr:sp macro="" textlink="">
      <xdr:nvSpPr>
        <xdr:cNvPr id="147" name="n_4mainValue【道路】&#10;一人当たり延長"/>
        <xdr:cNvSpPr txBox="1"/>
      </xdr:nvSpPr>
      <xdr:spPr>
        <a:xfrm>
          <a:off x="6705111" y="60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8" name="【橋りょう・トンネル】&#10;有形固定資産減価償却率平均値テキスト"/>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89" name="楕円 188"/>
        <xdr:cNvSpPr/>
      </xdr:nvSpPr>
      <xdr:spPr>
        <a:xfrm>
          <a:off x="4584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30860</xdr:rowOff>
    </xdr:from>
    <xdr:ext cx="405111" cy="259045"/>
    <xdr:sp macro="" textlink="">
      <xdr:nvSpPr>
        <xdr:cNvPr id="190" name="【橋りょう・トンネル】&#10;有形固定資産減価償却率該当値テキスト"/>
        <xdr:cNvSpPr txBox="1"/>
      </xdr:nvSpPr>
      <xdr:spPr>
        <a:xfrm>
          <a:off x="4673600" y="997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150041</xdr:rowOff>
    </xdr:from>
    <xdr:to>
      <xdr:col>20</xdr:col>
      <xdr:colOff>38100</xdr:colOff>
      <xdr:row>59</xdr:row>
      <xdr:rowOff>80191</xdr:rowOff>
    </xdr:to>
    <xdr:sp macro="" textlink="">
      <xdr:nvSpPr>
        <xdr:cNvPr id="191" name="楕円 190"/>
        <xdr:cNvSpPr/>
      </xdr:nvSpPr>
      <xdr:spPr>
        <a:xfrm>
          <a:off x="3746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29391</xdr:rowOff>
    </xdr:from>
    <xdr:to>
      <xdr:col>24</xdr:col>
      <xdr:colOff>63500</xdr:colOff>
      <xdr:row>59</xdr:row>
      <xdr:rowOff>58783</xdr:rowOff>
    </xdr:to>
    <xdr:cxnSp macro="">
      <xdr:nvCxnSpPr>
        <xdr:cNvPr id="192" name="直線コネクタ 191"/>
        <xdr:cNvCxnSpPr/>
      </xdr:nvCxnSpPr>
      <xdr:spPr>
        <a:xfrm>
          <a:off x="3797300" y="1014494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119017</xdr:rowOff>
    </xdr:from>
    <xdr:to>
      <xdr:col>15</xdr:col>
      <xdr:colOff>101600</xdr:colOff>
      <xdr:row>59</xdr:row>
      <xdr:rowOff>49167</xdr:rowOff>
    </xdr:to>
    <xdr:sp macro="" textlink="">
      <xdr:nvSpPr>
        <xdr:cNvPr id="193" name="楕円 192"/>
        <xdr:cNvSpPr/>
      </xdr:nvSpPr>
      <xdr:spPr>
        <a:xfrm>
          <a:off x="2857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169817</xdr:rowOff>
    </xdr:from>
    <xdr:to>
      <xdr:col>19</xdr:col>
      <xdr:colOff>177800</xdr:colOff>
      <xdr:row>59</xdr:row>
      <xdr:rowOff>29391</xdr:rowOff>
    </xdr:to>
    <xdr:cxnSp macro="">
      <xdr:nvCxnSpPr>
        <xdr:cNvPr id="194" name="直線コネクタ 193"/>
        <xdr:cNvCxnSpPr/>
      </xdr:nvCxnSpPr>
      <xdr:spPr>
        <a:xfrm>
          <a:off x="2908300" y="101139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89626</xdr:rowOff>
    </xdr:from>
    <xdr:to>
      <xdr:col>10</xdr:col>
      <xdr:colOff>165100</xdr:colOff>
      <xdr:row>59</xdr:row>
      <xdr:rowOff>19776</xdr:rowOff>
    </xdr:to>
    <xdr:sp macro="" textlink="">
      <xdr:nvSpPr>
        <xdr:cNvPr id="195" name="楕円 194"/>
        <xdr:cNvSpPr/>
      </xdr:nvSpPr>
      <xdr:spPr>
        <a:xfrm>
          <a:off x="1968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140426</xdr:rowOff>
    </xdr:from>
    <xdr:to>
      <xdr:col>15</xdr:col>
      <xdr:colOff>50800</xdr:colOff>
      <xdr:row>58</xdr:row>
      <xdr:rowOff>169817</xdr:rowOff>
    </xdr:to>
    <xdr:cxnSp macro="">
      <xdr:nvCxnSpPr>
        <xdr:cNvPr id="196" name="直線コネクタ 195"/>
        <xdr:cNvCxnSpPr/>
      </xdr:nvCxnSpPr>
      <xdr:spPr>
        <a:xfrm>
          <a:off x="2019300" y="100845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68399</xdr:rowOff>
    </xdr:from>
    <xdr:to>
      <xdr:col>6</xdr:col>
      <xdr:colOff>38100</xdr:colOff>
      <xdr:row>58</xdr:row>
      <xdr:rowOff>169999</xdr:rowOff>
    </xdr:to>
    <xdr:sp macro="" textlink="">
      <xdr:nvSpPr>
        <xdr:cNvPr id="197" name="楕円 196"/>
        <xdr:cNvSpPr/>
      </xdr:nvSpPr>
      <xdr:spPr>
        <a:xfrm>
          <a:off x="1079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119199</xdr:rowOff>
    </xdr:from>
    <xdr:to>
      <xdr:col>10</xdr:col>
      <xdr:colOff>114300</xdr:colOff>
      <xdr:row>58</xdr:row>
      <xdr:rowOff>140426</xdr:rowOff>
    </xdr:to>
    <xdr:cxnSp macro="">
      <xdr:nvCxnSpPr>
        <xdr:cNvPr id="198" name="直線コネクタ 197"/>
        <xdr:cNvCxnSpPr/>
      </xdr:nvCxnSpPr>
      <xdr:spPr>
        <a:xfrm>
          <a:off x="1130300" y="100632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9" name="n_1aveValue【橋りょう・トンネル】&#10;有形固定資産減価償却率"/>
        <xdr:cNvSpPr txBox="1"/>
      </xdr:nvSpPr>
      <xdr:spPr>
        <a:xfrm>
          <a:off x="3582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200" name="n_2ave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96718</xdr:rowOff>
    </xdr:from>
    <xdr:ext cx="405111" cy="259045"/>
    <xdr:sp macro="" textlink="">
      <xdr:nvSpPr>
        <xdr:cNvPr id="203" name="n_1main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204" name="n_2main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36303</xdr:rowOff>
    </xdr:from>
    <xdr:ext cx="405111" cy="259045"/>
    <xdr:sp macro="" textlink="">
      <xdr:nvSpPr>
        <xdr:cNvPr id="205" name="n_3mainValue【橋りょう・トンネル】&#10;有形固定資産減価償却率"/>
        <xdr:cNvSpPr txBox="1"/>
      </xdr:nvSpPr>
      <xdr:spPr>
        <a:xfrm>
          <a:off x="1816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15076</xdr:rowOff>
    </xdr:from>
    <xdr:ext cx="405111" cy="259045"/>
    <xdr:sp macro="" textlink="">
      <xdr:nvSpPr>
        <xdr:cNvPr id="206" name="n_4mainValue【橋りょう・トンネル】&#10;有形固定資産減価償却率"/>
        <xdr:cNvSpPr txBox="1"/>
      </xdr:nvSpPr>
      <xdr:spPr>
        <a:xfrm>
          <a:off x="9277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37" name="【橋りょう・トンネル】&#10;一人当たり有形固定資産（償却資産）額平均値テキスト"/>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47458</xdr:rowOff>
    </xdr:from>
    <xdr:to>
      <xdr:col>55</xdr:col>
      <xdr:colOff>50800</xdr:colOff>
      <xdr:row>64</xdr:row>
      <xdr:rowOff>149058</xdr:rowOff>
    </xdr:to>
    <xdr:sp macro="" textlink="">
      <xdr:nvSpPr>
        <xdr:cNvPr id="248" name="楕円 247"/>
        <xdr:cNvSpPr/>
      </xdr:nvSpPr>
      <xdr:spPr>
        <a:xfrm>
          <a:off x="10426700" y="110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133835</xdr:rowOff>
    </xdr:from>
    <xdr:ext cx="534377" cy="259045"/>
    <xdr:sp macro="" textlink="">
      <xdr:nvSpPr>
        <xdr:cNvPr id="249" name="【橋りょう・トンネル】&#10;一人当たり有形固定資産（償却資産）額該当値テキスト"/>
        <xdr:cNvSpPr txBox="1"/>
      </xdr:nvSpPr>
      <xdr:spPr>
        <a:xfrm>
          <a:off x="10515600" y="109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48036</xdr:rowOff>
    </xdr:from>
    <xdr:to>
      <xdr:col>50</xdr:col>
      <xdr:colOff>165100</xdr:colOff>
      <xdr:row>64</xdr:row>
      <xdr:rowOff>149636</xdr:rowOff>
    </xdr:to>
    <xdr:sp macro="" textlink="">
      <xdr:nvSpPr>
        <xdr:cNvPr id="250" name="楕円 249"/>
        <xdr:cNvSpPr/>
      </xdr:nvSpPr>
      <xdr:spPr>
        <a:xfrm>
          <a:off x="9588500" y="110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98258</xdr:rowOff>
    </xdr:from>
    <xdr:to>
      <xdr:col>55</xdr:col>
      <xdr:colOff>0</xdr:colOff>
      <xdr:row>64</xdr:row>
      <xdr:rowOff>98836</xdr:rowOff>
    </xdr:to>
    <xdr:cxnSp macro="">
      <xdr:nvCxnSpPr>
        <xdr:cNvPr id="251" name="直線コネクタ 250"/>
        <xdr:cNvCxnSpPr/>
      </xdr:nvCxnSpPr>
      <xdr:spPr>
        <a:xfrm flipV="1">
          <a:off x="9639300" y="11071058"/>
          <a:ext cx="8382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48589</xdr:rowOff>
    </xdr:from>
    <xdr:to>
      <xdr:col>46</xdr:col>
      <xdr:colOff>38100</xdr:colOff>
      <xdr:row>64</xdr:row>
      <xdr:rowOff>150189</xdr:rowOff>
    </xdr:to>
    <xdr:sp macro="" textlink="">
      <xdr:nvSpPr>
        <xdr:cNvPr id="252" name="楕円 251"/>
        <xdr:cNvSpPr/>
      </xdr:nvSpPr>
      <xdr:spPr>
        <a:xfrm>
          <a:off x="8699500" y="110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98836</xdr:rowOff>
    </xdr:from>
    <xdr:to>
      <xdr:col>50</xdr:col>
      <xdr:colOff>114300</xdr:colOff>
      <xdr:row>64</xdr:row>
      <xdr:rowOff>99389</xdr:rowOff>
    </xdr:to>
    <xdr:cxnSp macro="">
      <xdr:nvCxnSpPr>
        <xdr:cNvPr id="253" name="直線コネクタ 252"/>
        <xdr:cNvCxnSpPr/>
      </xdr:nvCxnSpPr>
      <xdr:spPr>
        <a:xfrm flipV="1">
          <a:off x="8750300" y="11071636"/>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49000</xdr:rowOff>
    </xdr:from>
    <xdr:to>
      <xdr:col>41</xdr:col>
      <xdr:colOff>101600</xdr:colOff>
      <xdr:row>64</xdr:row>
      <xdr:rowOff>150600</xdr:rowOff>
    </xdr:to>
    <xdr:sp macro="" textlink="">
      <xdr:nvSpPr>
        <xdr:cNvPr id="254" name="楕円 253"/>
        <xdr:cNvSpPr/>
      </xdr:nvSpPr>
      <xdr:spPr>
        <a:xfrm>
          <a:off x="7810500" y="110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99389</xdr:rowOff>
    </xdr:from>
    <xdr:to>
      <xdr:col>45</xdr:col>
      <xdr:colOff>177800</xdr:colOff>
      <xdr:row>64</xdr:row>
      <xdr:rowOff>99800</xdr:rowOff>
    </xdr:to>
    <xdr:cxnSp macro="">
      <xdr:nvCxnSpPr>
        <xdr:cNvPr id="255" name="直線コネクタ 254"/>
        <xdr:cNvCxnSpPr/>
      </xdr:nvCxnSpPr>
      <xdr:spPr>
        <a:xfrm flipV="1">
          <a:off x="7861300" y="1107218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49926</xdr:rowOff>
    </xdr:from>
    <xdr:to>
      <xdr:col>36</xdr:col>
      <xdr:colOff>165100</xdr:colOff>
      <xdr:row>64</xdr:row>
      <xdr:rowOff>151526</xdr:rowOff>
    </xdr:to>
    <xdr:sp macro="" textlink="">
      <xdr:nvSpPr>
        <xdr:cNvPr id="256" name="楕円 255"/>
        <xdr:cNvSpPr/>
      </xdr:nvSpPr>
      <xdr:spPr>
        <a:xfrm>
          <a:off x="6921500" y="110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99800</xdr:rowOff>
    </xdr:from>
    <xdr:to>
      <xdr:col>41</xdr:col>
      <xdr:colOff>50800</xdr:colOff>
      <xdr:row>64</xdr:row>
      <xdr:rowOff>100726</xdr:rowOff>
    </xdr:to>
    <xdr:cxnSp macro="">
      <xdr:nvCxnSpPr>
        <xdr:cNvPr id="257" name="直線コネクタ 256"/>
        <xdr:cNvCxnSpPr/>
      </xdr:nvCxnSpPr>
      <xdr:spPr>
        <a:xfrm flipV="1">
          <a:off x="6972300" y="11072600"/>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58" name="n_1aveValue【橋りょう・トンネル】&#10;一人当たり有形固定資産（償却資産）額"/>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59" name="n_2aveValue【橋りょう・トンネル】&#10;一人当たり有形固定資産（償却資産）額"/>
        <xdr:cNvSpPr txBox="1"/>
      </xdr:nvSpPr>
      <xdr:spPr>
        <a:xfrm>
          <a:off x="84507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60" name="n_3aveValue【橋りょう・トンネル】&#10;一人当たり有形固定資産（償却資産）額"/>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61" name="n_4aveValue【橋りょう・トンネル】&#10;一人当たり有形固定資産（償却資産）額"/>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140763</xdr:rowOff>
    </xdr:from>
    <xdr:ext cx="534377" cy="259045"/>
    <xdr:sp macro="" textlink="">
      <xdr:nvSpPr>
        <xdr:cNvPr id="262" name="n_1mainValue【橋りょう・トンネル】&#10;一人当たり有形固定資産（償却資産）額"/>
        <xdr:cNvSpPr txBox="1"/>
      </xdr:nvSpPr>
      <xdr:spPr>
        <a:xfrm>
          <a:off x="9359411" y="111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141316</xdr:rowOff>
    </xdr:from>
    <xdr:ext cx="534377" cy="259045"/>
    <xdr:sp macro="" textlink="">
      <xdr:nvSpPr>
        <xdr:cNvPr id="263" name="n_2mainValue【橋りょう・トンネル】&#10;一人当たり有形固定資産（償却資産）額"/>
        <xdr:cNvSpPr txBox="1"/>
      </xdr:nvSpPr>
      <xdr:spPr>
        <a:xfrm>
          <a:off x="8483111" y="1111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141727</xdr:rowOff>
    </xdr:from>
    <xdr:ext cx="534377" cy="259045"/>
    <xdr:sp macro="" textlink="">
      <xdr:nvSpPr>
        <xdr:cNvPr id="264" name="n_3mainValue【橋りょう・トンネル】&#10;一人当たり有形固定資産（償却資産）額"/>
        <xdr:cNvSpPr txBox="1"/>
      </xdr:nvSpPr>
      <xdr:spPr>
        <a:xfrm>
          <a:off x="7594111" y="111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142653</xdr:rowOff>
    </xdr:from>
    <xdr:ext cx="534377" cy="259045"/>
    <xdr:sp macro="" textlink="">
      <xdr:nvSpPr>
        <xdr:cNvPr id="265" name="n_4mainValue【橋りょう・トンネル】&#10;一人当たり有形固定資産（償却資産）額"/>
        <xdr:cNvSpPr txBox="1"/>
      </xdr:nvSpPr>
      <xdr:spPr>
        <a:xfrm>
          <a:off x="6705111" y="111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110507</xdr:rowOff>
    </xdr:from>
    <xdr:ext cx="405111" cy="259045"/>
    <xdr:sp macro="" textlink="">
      <xdr:nvSpPr>
        <xdr:cNvPr id="295" name="【公営住宅】&#10;有形固定資産減価償却率平均値テキスト"/>
        <xdr:cNvSpPr txBox="1"/>
      </xdr:nvSpPr>
      <xdr:spPr>
        <a:xfrm>
          <a:off x="4673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306" name="楕円 305"/>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27322</xdr:rowOff>
    </xdr:from>
    <xdr:ext cx="405111" cy="259045"/>
    <xdr:sp macro="" textlink="">
      <xdr:nvSpPr>
        <xdr:cNvPr id="307" name="【公営住宅】&#10;有形固定資産減価償却率該当値テキスト"/>
        <xdr:cNvSpPr txBox="1"/>
      </xdr:nvSpPr>
      <xdr:spPr>
        <a:xfrm>
          <a:off x="4673600"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308" name="楕円 307"/>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19050</xdr:rowOff>
    </xdr:from>
    <xdr:to>
      <xdr:col>24</xdr:col>
      <xdr:colOff>63500</xdr:colOff>
      <xdr:row>82</xdr:row>
      <xdr:rowOff>55245</xdr:rowOff>
    </xdr:to>
    <xdr:cxnSp macro="">
      <xdr:nvCxnSpPr>
        <xdr:cNvPr id="309" name="直線コネクタ 308"/>
        <xdr:cNvCxnSpPr/>
      </xdr:nvCxnSpPr>
      <xdr:spPr>
        <a:xfrm>
          <a:off x="3797300" y="140779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111125</xdr:rowOff>
    </xdr:from>
    <xdr:to>
      <xdr:col>15</xdr:col>
      <xdr:colOff>101600</xdr:colOff>
      <xdr:row>82</xdr:row>
      <xdr:rowOff>41275</xdr:rowOff>
    </xdr:to>
    <xdr:sp macro="" textlink="">
      <xdr:nvSpPr>
        <xdr:cNvPr id="310" name="楕円 309"/>
        <xdr:cNvSpPr/>
      </xdr:nvSpPr>
      <xdr:spPr>
        <a:xfrm>
          <a:off x="2857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19050</xdr:rowOff>
    </xdr:to>
    <xdr:cxnSp macro="">
      <xdr:nvCxnSpPr>
        <xdr:cNvPr id="311" name="直線コネクタ 310"/>
        <xdr:cNvCxnSpPr/>
      </xdr:nvCxnSpPr>
      <xdr:spPr>
        <a:xfrm>
          <a:off x="2908300" y="14049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76836</xdr:rowOff>
    </xdr:from>
    <xdr:to>
      <xdr:col>10</xdr:col>
      <xdr:colOff>165100</xdr:colOff>
      <xdr:row>82</xdr:row>
      <xdr:rowOff>6986</xdr:rowOff>
    </xdr:to>
    <xdr:sp macro="" textlink="">
      <xdr:nvSpPr>
        <xdr:cNvPr id="312" name="楕円 311"/>
        <xdr:cNvSpPr/>
      </xdr:nvSpPr>
      <xdr:spPr>
        <a:xfrm>
          <a:off x="1968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127636</xdr:rowOff>
    </xdr:from>
    <xdr:to>
      <xdr:col>15</xdr:col>
      <xdr:colOff>50800</xdr:colOff>
      <xdr:row>81</xdr:row>
      <xdr:rowOff>161925</xdr:rowOff>
    </xdr:to>
    <xdr:cxnSp macro="">
      <xdr:nvCxnSpPr>
        <xdr:cNvPr id="313" name="直線コネクタ 312"/>
        <xdr:cNvCxnSpPr/>
      </xdr:nvCxnSpPr>
      <xdr:spPr>
        <a:xfrm>
          <a:off x="2019300" y="14015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48261</xdr:rowOff>
    </xdr:from>
    <xdr:to>
      <xdr:col>6</xdr:col>
      <xdr:colOff>38100</xdr:colOff>
      <xdr:row>81</xdr:row>
      <xdr:rowOff>149861</xdr:rowOff>
    </xdr:to>
    <xdr:sp macro="" textlink="">
      <xdr:nvSpPr>
        <xdr:cNvPr id="314" name="楕円 313"/>
        <xdr:cNvSpPr/>
      </xdr:nvSpPr>
      <xdr:spPr>
        <a:xfrm>
          <a:off x="1079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99061</xdr:rowOff>
    </xdr:from>
    <xdr:to>
      <xdr:col>10</xdr:col>
      <xdr:colOff>114300</xdr:colOff>
      <xdr:row>81</xdr:row>
      <xdr:rowOff>127636</xdr:rowOff>
    </xdr:to>
    <xdr:cxnSp macro="">
      <xdr:nvCxnSpPr>
        <xdr:cNvPr id="315" name="直線コネクタ 314"/>
        <xdr:cNvCxnSpPr/>
      </xdr:nvCxnSpPr>
      <xdr:spPr>
        <a:xfrm>
          <a:off x="1130300" y="139865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316" name="n_1aveValue【公営住宅】&#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17" name="n_2aveValue【公営住宅】&#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18" name="n_3aveValue【公営住宅】&#10;有形固定資産減価償却率"/>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9"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86377</xdr:rowOff>
    </xdr:from>
    <xdr:ext cx="405111" cy="259045"/>
    <xdr:sp macro="" textlink="">
      <xdr:nvSpPr>
        <xdr:cNvPr id="320" name="n_1mainValue【公営住宅】&#10;有形固定資産減価償却率"/>
        <xdr:cNvSpPr txBox="1"/>
      </xdr:nvSpPr>
      <xdr:spPr>
        <a:xfrm>
          <a:off x="3582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21" name="n_2mainValue【公営住宅】&#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23513</xdr:rowOff>
    </xdr:from>
    <xdr:ext cx="405111" cy="259045"/>
    <xdr:sp macro="" textlink="">
      <xdr:nvSpPr>
        <xdr:cNvPr id="322" name="n_3mainValue【公営住宅】&#10;有形固定資産減価償却率"/>
        <xdr:cNvSpPr txBox="1"/>
      </xdr:nvSpPr>
      <xdr:spPr>
        <a:xfrm>
          <a:off x="1816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166388</xdr:rowOff>
    </xdr:from>
    <xdr:ext cx="405111" cy="259045"/>
    <xdr:sp macro="" textlink="">
      <xdr:nvSpPr>
        <xdr:cNvPr id="323" name="n_4mainValue【公営住宅】&#10;有形固定資産減価償却率"/>
        <xdr:cNvSpPr txBox="1"/>
      </xdr:nvSpPr>
      <xdr:spPr>
        <a:xfrm>
          <a:off x="927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87444</xdr:rowOff>
    </xdr:from>
    <xdr:ext cx="469744" cy="259045"/>
    <xdr:sp macro="" textlink="">
      <xdr:nvSpPr>
        <xdr:cNvPr id="350" name="【公営住宅】&#10;一人当たり面積平均値テキスト"/>
        <xdr:cNvSpPr txBox="1"/>
      </xdr:nvSpPr>
      <xdr:spPr>
        <a:xfrm>
          <a:off x="10515600" y="1414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37134</xdr:rowOff>
    </xdr:from>
    <xdr:to>
      <xdr:col>55</xdr:col>
      <xdr:colOff>50800</xdr:colOff>
      <xdr:row>85</xdr:row>
      <xdr:rowOff>138734</xdr:rowOff>
    </xdr:to>
    <xdr:sp macro="" textlink="">
      <xdr:nvSpPr>
        <xdr:cNvPr id="361" name="楕円 360"/>
        <xdr:cNvSpPr/>
      </xdr:nvSpPr>
      <xdr:spPr>
        <a:xfrm>
          <a:off x="10426700" y="146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123511</xdr:rowOff>
    </xdr:from>
    <xdr:ext cx="469744" cy="259045"/>
    <xdr:sp macro="" textlink="">
      <xdr:nvSpPr>
        <xdr:cNvPr id="362" name="【公営住宅】&#10;一人当たり面積該当値テキスト"/>
        <xdr:cNvSpPr txBox="1"/>
      </xdr:nvSpPr>
      <xdr:spPr>
        <a:xfrm>
          <a:off x="10515600" y="1452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39421</xdr:rowOff>
    </xdr:from>
    <xdr:to>
      <xdr:col>50</xdr:col>
      <xdr:colOff>165100</xdr:colOff>
      <xdr:row>85</xdr:row>
      <xdr:rowOff>141021</xdr:rowOff>
    </xdr:to>
    <xdr:sp macro="" textlink="">
      <xdr:nvSpPr>
        <xdr:cNvPr id="363" name="楕円 362"/>
        <xdr:cNvSpPr/>
      </xdr:nvSpPr>
      <xdr:spPr>
        <a:xfrm>
          <a:off x="9588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87934</xdr:rowOff>
    </xdr:from>
    <xdr:to>
      <xdr:col>55</xdr:col>
      <xdr:colOff>0</xdr:colOff>
      <xdr:row>85</xdr:row>
      <xdr:rowOff>90221</xdr:rowOff>
    </xdr:to>
    <xdr:cxnSp macro="">
      <xdr:nvCxnSpPr>
        <xdr:cNvPr id="364" name="直線コネクタ 363"/>
        <xdr:cNvCxnSpPr/>
      </xdr:nvCxnSpPr>
      <xdr:spPr>
        <a:xfrm flipV="1">
          <a:off x="9639300" y="1466118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40793</xdr:rowOff>
    </xdr:from>
    <xdr:to>
      <xdr:col>46</xdr:col>
      <xdr:colOff>38100</xdr:colOff>
      <xdr:row>85</xdr:row>
      <xdr:rowOff>142393</xdr:rowOff>
    </xdr:to>
    <xdr:sp macro="" textlink="">
      <xdr:nvSpPr>
        <xdr:cNvPr id="365" name="楕円 364"/>
        <xdr:cNvSpPr/>
      </xdr:nvSpPr>
      <xdr:spPr>
        <a:xfrm>
          <a:off x="86995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90221</xdr:rowOff>
    </xdr:from>
    <xdr:to>
      <xdr:col>50</xdr:col>
      <xdr:colOff>114300</xdr:colOff>
      <xdr:row>85</xdr:row>
      <xdr:rowOff>91593</xdr:rowOff>
    </xdr:to>
    <xdr:cxnSp macro="">
      <xdr:nvCxnSpPr>
        <xdr:cNvPr id="366" name="直線コネクタ 365"/>
        <xdr:cNvCxnSpPr/>
      </xdr:nvCxnSpPr>
      <xdr:spPr>
        <a:xfrm flipV="1">
          <a:off x="8750300" y="146634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40336</xdr:rowOff>
    </xdr:from>
    <xdr:to>
      <xdr:col>41</xdr:col>
      <xdr:colOff>101600</xdr:colOff>
      <xdr:row>85</xdr:row>
      <xdr:rowOff>141936</xdr:rowOff>
    </xdr:to>
    <xdr:sp macro="" textlink="">
      <xdr:nvSpPr>
        <xdr:cNvPr id="367" name="楕円 366"/>
        <xdr:cNvSpPr/>
      </xdr:nvSpPr>
      <xdr:spPr>
        <a:xfrm>
          <a:off x="78105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91136</xdr:rowOff>
    </xdr:from>
    <xdr:to>
      <xdr:col>45</xdr:col>
      <xdr:colOff>177800</xdr:colOff>
      <xdr:row>85</xdr:row>
      <xdr:rowOff>91593</xdr:rowOff>
    </xdr:to>
    <xdr:cxnSp macro="">
      <xdr:nvCxnSpPr>
        <xdr:cNvPr id="368" name="直線コネクタ 367"/>
        <xdr:cNvCxnSpPr/>
      </xdr:nvCxnSpPr>
      <xdr:spPr>
        <a:xfrm>
          <a:off x="7861300" y="1466438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41708</xdr:rowOff>
    </xdr:from>
    <xdr:to>
      <xdr:col>36</xdr:col>
      <xdr:colOff>165100</xdr:colOff>
      <xdr:row>85</xdr:row>
      <xdr:rowOff>143308</xdr:rowOff>
    </xdr:to>
    <xdr:sp macro="" textlink="">
      <xdr:nvSpPr>
        <xdr:cNvPr id="369" name="楕円 368"/>
        <xdr:cNvSpPr/>
      </xdr:nvSpPr>
      <xdr:spPr>
        <a:xfrm>
          <a:off x="6921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91136</xdr:rowOff>
    </xdr:from>
    <xdr:to>
      <xdr:col>41</xdr:col>
      <xdr:colOff>50800</xdr:colOff>
      <xdr:row>85</xdr:row>
      <xdr:rowOff>92508</xdr:rowOff>
    </xdr:to>
    <xdr:cxnSp macro="">
      <xdr:nvCxnSpPr>
        <xdr:cNvPr id="370" name="直線コネクタ 369"/>
        <xdr:cNvCxnSpPr/>
      </xdr:nvCxnSpPr>
      <xdr:spPr>
        <a:xfrm flipV="1">
          <a:off x="6972300" y="1466438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63364</xdr:rowOff>
    </xdr:from>
    <xdr:ext cx="469744" cy="259045"/>
    <xdr:sp macro="" textlink="">
      <xdr:nvSpPr>
        <xdr:cNvPr id="371" name="n_1aveValue【公営住宅】&#10;一人当たり面積"/>
        <xdr:cNvSpPr txBox="1"/>
      </xdr:nvSpPr>
      <xdr:spPr>
        <a:xfrm>
          <a:off x="93917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59250</xdr:rowOff>
    </xdr:from>
    <xdr:ext cx="469744" cy="259045"/>
    <xdr:sp macro="" textlink="">
      <xdr:nvSpPr>
        <xdr:cNvPr id="372" name="n_2aveValue【公営住宅】&#10;一人当たり面積"/>
        <xdr:cNvSpPr txBox="1"/>
      </xdr:nvSpPr>
      <xdr:spPr>
        <a:xfrm>
          <a:off x="8515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34562</xdr:rowOff>
    </xdr:from>
    <xdr:ext cx="469744" cy="259045"/>
    <xdr:sp macro="" textlink="">
      <xdr:nvSpPr>
        <xdr:cNvPr id="373" name="n_3aveValue【公営住宅】&#10;一人当たり面積"/>
        <xdr:cNvSpPr txBox="1"/>
      </xdr:nvSpPr>
      <xdr:spPr>
        <a:xfrm>
          <a:off x="7626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74" name="n_4aveValue【公営住宅】&#10;一人当たり面積"/>
        <xdr:cNvSpPr txBox="1"/>
      </xdr:nvSpPr>
      <xdr:spPr>
        <a:xfrm>
          <a:off x="6737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132148</xdr:rowOff>
    </xdr:from>
    <xdr:ext cx="469744" cy="259045"/>
    <xdr:sp macro="" textlink="">
      <xdr:nvSpPr>
        <xdr:cNvPr id="375" name="n_1mainValue【公営住宅】&#10;一人当たり面積"/>
        <xdr:cNvSpPr txBox="1"/>
      </xdr:nvSpPr>
      <xdr:spPr>
        <a:xfrm>
          <a:off x="9391727" y="147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133520</xdr:rowOff>
    </xdr:from>
    <xdr:ext cx="469744" cy="259045"/>
    <xdr:sp macro="" textlink="">
      <xdr:nvSpPr>
        <xdr:cNvPr id="376" name="n_2mainValue【公営住宅】&#10;一人当たり面積"/>
        <xdr:cNvSpPr txBox="1"/>
      </xdr:nvSpPr>
      <xdr:spPr>
        <a:xfrm>
          <a:off x="8515427" y="147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133063</xdr:rowOff>
    </xdr:from>
    <xdr:ext cx="469744" cy="259045"/>
    <xdr:sp macro="" textlink="">
      <xdr:nvSpPr>
        <xdr:cNvPr id="377" name="n_3mainValue【公営住宅】&#10;一人当たり面積"/>
        <xdr:cNvSpPr txBox="1"/>
      </xdr:nvSpPr>
      <xdr:spPr>
        <a:xfrm>
          <a:off x="7626427" y="147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134435</xdr:rowOff>
    </xdr:from>
    <xdr:ext cx="469744" cy="259045"/>
    <xdr:sp macro="" textlink="">
      <xdr:nvSpPr>
        <xdr:cNvPr id="378" name="n_4mainValue【公営住宅】&#10;一人当たり面積"/>
        <xdr:cNvSpPr txBox="1"/>
      </xdr:nvSpPr>
      <xdr:spPr>
        <a:xfrm>
          <a:off x="67374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2" name="直線コネクタ 40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3"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4" name="直線コネクタ 40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5"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6" name="直線コネクタ 4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123207</xdr:rowOff>
    </xdr:from>
    <xdr:ext cx="405111" cy="259045"/>
    <xdr:sp macro="" textlink="">
      <xdr:nvSpPr>
        <xdr:cNvPr id="407" name="【港湾・漁港】&#10;有形固定資産減価償却率平均値テキスト"/>
        <xdr:cNvSpPr txBox="1"/>
      </xdr:nvSpPr>
      <xdr:spPr>
        <a:xfrm>
          <a:off x="4673600" y="17439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408" name="フローチャート: 判断 407"/>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409" name="フローチャート: 判断 408"/>
        <xdr:cNvSpPr/>
      </xdr:nvSpPr>
      <xdr:spPr>
        <a:xfrm>
          <a:off x="3746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410" name="フローチャート: 判断 409"/>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411" name="フローチャート: 判断 410"/>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412" name="フローチャート: 判断 411"/>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67311</xdr:rowOff>
    </xdr:from>
    <xdr:to>
      <xdr:col>24</xdr:col>
      <xdr:colOff>114300</xdr:colOff>
      <xdr:row>104</xdr:row>
      <xdr:rowOff>168911</xdr:rowOff>
    </xdr:to>
    <xdr:sp macro="" textlink="">
      <xdr:nvSpPr>
        <xdr:cNvPr id="418" name="楕円 417"/>
        <xdr:cNvSpPr/>
      </xdr:nvSpPr>
      <xdr:spPr>
        <a:xfrm>
          <a:off x="4584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45738</xdr:rowOff>
    </xdr:from>
    <xdr:ext cx="405111" cy="259045"/>
    <xdr:sp macro="" textlink="">
      <xdr:nvSpPr>
        <xdr:cNvPr id="419" name="【港湾・漁港】&#10;有形固定資産減価償却率該当値テキスト"/>
        <xdr:cNvSpPr txBox="1"/>
      </xdr:nvSpPr>
      <xdr:spPr>
        <a:xfrm>
          <a:off x="4673600"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41911</xdr:rowOff>
    </xdr:from>
    <xdr:to>
      <xdr:col>20</xdr:col>
      <xdr:colOff>38100</xdr:colOff>
      <xdr:row>104</xdr:row>
      <xdr:rowOff>143511</xdr:rowOff>
    </xdr:to>
    <xdr:sp macro="" textlink="">
      <xdr:nvSpPr>
        <xdr:cNvPr id="420" name="楕円 419"/>
        <xdr:cNvSpPr/>
      </xdr:nvSpPr>
      <xdr:spPr>
        <a:xfrm>
          <a:off x="3746500" y="178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92711</xdr:rowOff>
    </xdr:from>
    <xdr:to>
      <xdr:col>24</xdr:col>
      <xdr:colOff>63500</xdr:colOff>
      <xdr:row>104</xdr:row>
      <xdr:rowOff>118111</xdr:rowOff>
    </xdr:to>
    <xdr:cxnSp macro="">
      <xdr:nvCxnSpPr>
        <xdr:cNvPr id="421" name="直線コネクタ 420"/>
        <xdr:cNvCxnSpPr/>
      </xdr:nvCxnSpPr>
      <xdr:spPr>
        <a:xfrm>
          <a:off x="3797300" y="179235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16511</xdr:rowOff>
    </xdr:from>
    <xdr:to>
      <xdr:col>15</xdr:col>
      <xdr:colOff>101600</xdr:colOff>
      <xdr:row>104</xdr:row>
      <xdr:rowOff>118111</xdr:rowOff>
    </xdr:to>
    <xdr:sp macro="" textlink="">
      <xdr:nvSpPr>
        <xdr:cNvPr id="422" name="楕円 421"/>
        <xdr:cNvSpPr/>
      </xdr:nvSpPr>
      <xdr:spPr>
        <a:xfrm>
          <a:off x="2857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67311</xdr:rowOff>
    </xdr:from>
    <xdr:to>
      <xdr:col>19</xdr:col>
      <xdr:colOff>177800</xdr:colOff>
      <xdr:row>104</xdr:row>
      <xdr:rowOff>92711</xdr:rowOff>
    </xdr:to>
    <xdr:cxnSp macro="">
      <xdr:nvCxnSpPr>
        <xdr:cNvPr id="423" name="直線コネクタ 422"/>
        <xdr:cNvCxnSpPr/>
      </xdr:nvCxnSpPr>
      <xdr:spPr>
        <a:xfrm>
          <a:off x="2908300" y="178981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24" name="楕円 423"/>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67311</xdr:rowOff>
    </xdr:to>
    <xdr:cxnSp macro="">
      <xdr:nvCxnSpPr>
        <xdr:cNvPr id="425" name="直線コネクタ 424"/>
        <xdr:cNvCxnSpPr/>
      </xdr:nvCxnSpPr>
      <xdr:spPr>
        <a:xfrm>
          <a:off x="2019300" y="178727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137161</xdr:rowOff>
    </xdr:from>
    <xdr:to>
      <xdr:col>6</xdr:col>
      <xdr:colOff>38100</xdr:colOff>
      <xdr:row>104</xdr:row>
      <xdr:rowOff>67311</xdr:rowOff>
    </xdr:to>
    <xdr:sp macro="" textlink="">
      <xdr:nvSpPr>
        <xdr:cNvPr id="426" name="楕円 425"/>
        <xdr:cNvSpPr/>
      </xdr:nvSpPr>
      <xdr:spPr>
        <a:xfrm>
          <a:off x="1079500" y="177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16511</xdr:rowOff>
    </xdr:from>
    <xdr:to>
      <xdr:col>10</xdr:col>
      <xdr:colOff>114300</xdr:colOff>
      <xdr:row>104</xdr:row>
      <xdr:rowOff>41911</xdr:rowOff>
    </xdr:to>
    <xdr:cxnSp macro="">
      <xdr:nvCxnSpPr>
        <xdr:cNvPr id="427" name="直線コネクタ 426"/>
        <xdr:cNvCxnSpPr/>
      </xdr:nvCxnSpPr>
      <xdr:spPr>
        <a:xfrm>
          <a:off x="1130300" y="178473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146066</xdr:rowOff>
    </xdr:from>
    <xdr:ext cx="405111" cy="259045"/>
    <xdr:sp macro="" textlink="">
      <xdr:nvSpPr>
        <xdr:cNvPr id="428" name="n_1aveValue【港湾・漁港】&#10;有形固定資産減価償却率"/>
        <xdr:cNvSpPr txBox="1"/>
      </xdr:nvSpPr>
      <xdr:spPr>
        <a:xfrm>
          <a:off x="35820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99077</xdr:rowOff>
    </xdr:from>
    <xdr:ext cx="405111" cy="259045"/>
    <xdr:sp macro="" textlink="">
      <xdr:nvSpPr>
        <xdr:cNvPr id="429" name="n_2aveValue【港湾・漁港】&#10;有形固定資産減価償却率"/>
        <xdr:cNvSpPr txBox="1"/>
      </xdr:nvSpPr>
      <xdr:spPr>
        <a:xfrm>
          <a:off x="2705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53357</xdr:rowOff>
    </xdr:from>
    <xdr:ext cx="405111" cy="259045"/>
    <xdr:sp macro="" textlink="">
      <xdr:nvSpPr>
        <xdr:cNvPr id="430" name="n_3aveValue【港湾・漁港】&#10;有形固定資産減価償却率"/>
        <xdr:cNvSpPr txBox="1"/>
      </xdr:nvSpPr>
      <xdr:spPr>
        <a:xfrm>
          <a:off x="1816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431" name="n_4aveValue【港湾・漁港】&#10;有形固定資産減価償却率"/>
        <xdr:cNvSpPr txBox="1"/>
      </xdr:nvSpPr>
      <xdr:spPr>
        <a:xfrm>
          <a:off x="927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134638</xdr:rowOff>
    </xdr:from>
    <xdr:ext cx="405111" cy="259045"/>
    <xdr:sp macro="" textlink="">
      <xdr:nvSpPr>
        <xdr:cNvPr id="432" name="n_1mainValue【港湾・漁港】&#10;有形固定資産減価償却率"/>
        <xdr:cNvSpPr txBox="1"/>
      </xdr:nvSpPr>
      <xdr:spPr>
        <a:xfrm>
          <a:off x="3582044" y="179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109238</xdr:rowOff>
    </xdr:from>
    <xdr:ext cx="405111" cy="259045"/>
    <xdr:sp macro="" textlink="">
      <xdr:nvSpPr>
        <xdr:cNvPr id="433" name="n_2mainValue【港湾・漁港】&#10;有形固定資産減価償却率"/>
        <xdr:cNvSpPr txBox="1"/>
      </xdr:nvSpPr>
      <xdr:spPr>
        <a:xfrm>
          <a:off x="2705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83838</xdr:rowOff>
    </xdr:from>
    <xdr:ext cx="405111" cy="259045"/>
    <xdr:sp macro="" textlink="">
      <xdr:nvSpPr>
        <xdr:cNvPr id="434" name="n_3mainValue【港湾・漁港】&#10;有形固定資産減価償却率"/>
        <xdr:cNvSpPr txBox="1"/>
      </xdr:nvSpPr>
      <xdr:spPr>
        <a:xfrm>
          <a:off x="1816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58438</xdr:rowOff>
    </xdr:from>
    <xdr:ext cx="405111" cy="259045"/>
    <xdr:sp macro="" textlink="">
      <xdr:nvSpPr>
        <xdr:cNvPr id="435" name="n_4mainValue【港湾・漁港】&#10;有形固定資産減価償却率"/>
        <xdr:cNvSpPr txBox="1"/>
      </xdr:nvSpPr>
      <xdr:spPr>
        <a:xfrm>
          <a:off x="927744" y="17889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61" name="直線コネクタ 460"/>
        <xdr:cNvCxnSpPr/>
      </xdr:nvCxnSpPr>
      <xdr:spPr>
        <a:xfrm flipV="1">
          <a:off x="10476865" y="17112870"/>
          <a:ext cx="0" cy="161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62"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3" name="直線コネクタ 462"/>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64" name="【港湾・漁港】&#10;一人当たり有形固定資産（償却資産）額最大値テキスト"/>
        <xdr:cNvSpPr txBox="1"/>
      </xdr:nvSpPr>
      <xdr:spPr>
        <a:xfrm>
          <a:off x="10515600" y="168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65" name="直線コネクタ 464"/>
        <xdr:cNvCxnSpPr/>
      </xdr:nvCxnSpPr>
      <xdr:spPr>
        <a:xfrm>
          <a:off x="10388600" y="171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16730</xdr:rowOff>
    </xdr:from>
    <xdr:ext cx="599010" cy="259045"/>
    <xdr:sp macro="" textlink="">
      <xdr:nvSpPr>
        <xdr:cNvPr id="466" name="【港湾・漁港】&#10;一人当たり有形固定資産（償却資産）額平均値テキスト"/>
        <xdr:cNvSpPr txBox="1"/>
      </xdr:nvSpPr>
      <xdr:spPr>
        <a:xfrm>
          <a:off x="10515600" y="1819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67" name="フローチャート: 判断 466"/>
        <xdr:cNvSpPr/>
      </xdr:nvSpPr>
      <xdr:spPr>
        <a:xfrm>
          <a:off x="10426700" y="18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68" name="フローチャート: 判断 467"/>
        <xdr:cNvSpPr/>
      </xdr:nvSpPr>
      <xdr:spPr>
        <a:xfrm>
          <a:off x="9588500" y="184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69" name="フローチャート: 判断 468"/>
        <xdr:cNvSpPr/>
      </xdr:nvSpPr>
      <xdr:spPr>
        <a:xfrm>
          <a:off x="8699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70" name="フローチャート: 判断 469"/>
        <xdr:cNvSpPr/>
      </xdr:nvSpPr>
      <xdr:spPr>
        <a:xfrm>
          <a:off x="7810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153752</xdr:rowOff>
    </xdr:from>
    <xdr:to>
      <xdr:col>36</xdr:col>
      <xdr:colOff>165100</xdr:colOff>
      <xdr:row>107</xdr:row>
      <xdr:rowOff>83902</xdr:rowOff>
    </xdr:to>
    <xdr:sp macro="" textlink="">
      <xdr:nvSpPr>
        <xdr:cNvPr id="471" name="フローチャート: 判断 470"/>
        <xdr:cNvSpPr/>
      </xdr:nvSpPr>
      <xdr:spPr>
        <a:xfrm>
          <a:off x="6921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83232</xdr:rowOff>
    </xdr:from>
    <xdr:to>
      <xdr:col>55</xdr:col>
      <xdr:colOff>50800</xdr:colOff>
      <xdr:row>109</xdr:row>
      <xdr:rowOff>13382</xdr:rowOff>
    </xdr:to>
    <xdr:sp macro="" textlink="">
      <xdr:nvSpPr>
        <xdr:cNvPr id="477" name="楕円 476"/>
        <xdr:cNvSpPr/>
      </xdr:nvSpPr>
      <xdr:spPr>
        <a:xfrm>
          <a:off x="10426700" y="1859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169609</xdr:rowOff>
    </xdr:from>
    <xdr:ext cx="534377" cy="259045"/>
    <xdr:sp macro="" textlink="">
      <xdr:nvSpPr>
        <xdr:cNvPr id="478" name="【港湾・漁港】&#10;一人当たり有形固定資産（償却資産）額該当値テキスト"/>
        <xdr:cNvSpPr txBox="1"/>
      </xdr:nvSpPr>
      <xdr:spPr>
        <a:xfrm>
          <a:off x="10515600" y="185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84534</xdr:rowOff>
    </xdr:from>
    <xdr:to>
      <xdr:col>50</xdr:col>
      <xdr:colOff>165100</xdr:colOff>
      <xdr:row>109</xdr:row>
      <xdr:rowOff>14684</xdr:rowOff>
    </xdr:to>
    <xdr:sp macro="" textlink="">
      <xdr:nvSpPr>
        <xdr:cNvPr id="479" name="楕円 478"/>
        <xdr:cNvSpPr/>
      </xdr:nvSpPr>
      <xdr:spPr>
        <a:xfrm>
          <a:off x="9588500" y="1860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134032</xdr:rowOff>
    </xdr:from>
    <xdr:to>
      <xdr:col>55</xdr:col>
      <xdr:colOff>0</xdr:colOff>
      <xdr:row>108</xdr:row>
      <xdr:rowOff>135334</xdr:rowOff>
    </xdr:to>
    <xdr:cxnSp macro="">
      <xdr:nvCxnSpPr>
        <xdr:cNvPr id="480" name="直線コネクタ 479"/>
        <xdr:cNvCxnSpPr/>
      </xdr:nvCxnSpPr>
      <xdr:spPr>
        <a:xfrm flipV="1">
          <a:off x="9639300" y="18650632"/>
          <a:ext cx="8382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85775</xdr:rowOff>
    </xdr:from>
    <xdr:to>
      <xdr:col>46</xdr:col>
      <xdr:colOff>38100</xdr:colOff>
      <xdr:row>109</xdr:row>
      <xdr:rowOff>15925</xdr:rowOff>
    </xdr:to>
    <xdr:sp macro="" textlink="">
      <xdr:nvSpPr>
        <xdr:cNvPr id="481" name="楕円 480"/>
        <xdr:cNvSpPr/>
      </xdr:nvSpPr>
      <xdr:spPr>
        <a:xfrm>
          <a:off x="8699500" y="186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135334</xdr:rowOff>
    </xdr:from>
    <xdr:to>
      <xdr:col>50</xdr:col>
      <xdr:colOff>114300</xdr:colOff>
      <xdr:row>108</xdr:row>
      <xdr:rowOff>136575</xdr:rowOff>
    </xdr:to>
    <xdr:cxnSp macro="">
      <xdr:nvCxnSpPr>
        <xdr:cNvPr id="482" name="直線コネクタ 481"/>
        <xdr:cNvCxnSpPr/>
      </xdr:nvCxnSpPr>
      <xdr:spPr>
        <a:xfrm flipV="1">
          <a:off x="8750300" y="18651934"/>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86702</xdr:rowOff>
    </xdr:from>
    <xdr:to>
      <xdr:col>41</xdr:col>
      <xdr:colOff>101600</xdr:colOff>
      <xdr:row>109</xdr:row>
      <xdr:rowOff>16852</xdr:rowOff>
    </xdr:to>
    <xdr:sp macro="" textlink="">
      <xdr:nvSpPr>
        <xdr:cNvPr id="483" name="楕円 482"/>
        <xdr:cNvSpPr/>
      </xdr:nvSpPr>
      <xdr:spPr>
        <a:xfrm>
          <a:off x="7810500" y="186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136575</xdr:rowOff>
    </xdr:from>
    <xdr:to>
      <xdr:col>45</xdr:col>
      <xdr:colOff>177800</xdr:colOff>
      <xdr:row>108</xdr:row>
      <xdr:rowOff>137502</xdr:rowOff>
    </xdr:to>
    <xdr:cxnSp macro="">
      <xdr:nvCxnSpPr>
        <xdr:cNvPr id="484" name="直線コネクタ 483"/>
        <xdr:cNvCxnSpPr/>
      </xdr:nvCxnSpPr>
      <xdr:spPr>
        <a:xfrm flipV="1">
          <a:off x="7861300" y="18653175"/>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87703</xdr:rowOff>
    </xdr:from>
    <xdr:to>
      <xdr:col>36</xdr:col>
      <xdr:colOff>165100</xdr:colOff>
      <xdr:row>109</xdr:row>
      <xdr:rowOff>17853</xdr:rowOff>
    </xdr:to>
    <xdr:sp macro="" textlink="">
      <xdr:nvSpPr>
        <xdr:cNvPr id="485" name="楕円 484"/>
        <xdr:cNvSpPr/>
      </xdr:nvSpPr>
      <xdr:spPr>
        <a:xfrm>
          <a:off x="6921500" y="186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137502</xdr:rowOff>
    </xdr:from>
    <xdr:to>
      <xdr:col>41</xdr:col>
      <xdr:colOff>50800</xdr:colOff>
      <xdr:row>108</xdr:row>
      <xdr:rowOff>138503</xdr:rowOff>
    </xdr:to>
    <xdr:cxnSp macro="">
      <xdr:nvCxnSpPr>
        <xdr:cNvPr id="486" name="直線コネクタ 485"/>
        <xdr:cNvCxnSpPr/>
      </xdr:nvCxnSpPr>
      <xdr:spPr>
        <a:xfrm flipV="1">
          <a:off x="6972300" y="18654102"/>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62075</xdr:rowOff>
    </xdr:from>
    <xdr:ext cx="599010" cy="259045"/>
    <xdr:sp macro="" textlink="">
      <xdr:nvSpPr>
        <xdr:cNvPr id="487" name="n_1aveValue【港湾・漁港】&#10;一人当たり有形固定資産（償却資産）額"/>
        <xdr:cNvSpPr txBox="1"/>
      </xdr:nvSpPr>
      <xdr:spPr>
        <a:xfrm>
          <a:off x="9327095" y="1823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65129</xdr:rowOff>
    </xdr:from>
    <xdr:ext cx="599010" cy="259045"/>
    <xdr:sp macro="" textlink="">
      <xdr:nvSpPr>
        <xdr:cNvPr id="488" name="n_2aveValue【港湾・漁港】&#10;一人当たり有形固定資産（償却資産）額"/>
        <xdr:cNvSpPr txBox="1"/>
      </xdr:nvSpPr>
      <xdr:spPr>
        <a:xfrm>
          <a:off x="8450795" y="182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149390</xdr:rowOff>
    </xdr:from>
    <xdr:ext cx="599010" cy="259045"/>
    <xdr:sp macro="" textlink="">
      <xdr:nvSpPr>
        <xdr:cNvPr id="489" name="n_3aveValue【港湾・漁港】&#10;一人当たり有形固定資産（償却資産）額"/>
        <xdr:cNvSpPr txBox="1"/>
      </xdr:nvSpPr>
      <xdr:spPr>
        <a:xfrm>
          <a:off x="7561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100429</xdr:rowOff>
    </xdr:from>
    <xdr:ext cx="599010" cy="259045"/>
    <xdr:sp macro="" textlink="">
      <xdr:nvSpPr>
        <xdr:cNvPr id="490" name="n_4aveValue【港湾・漁港】&#10;一人当たり有形固定資産（償却資産）額"/>
        <xdr:cNvSpPr txBox="1"/>
      </xdr:nvSpPr>
      <xdr:spPr>
        <a:xfrm>
          <a:off x="6672795" y="181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5811</xdr:rowOff>
    </xdr:from>
    <xdr:ext cx="534377" cy="259045"/>
    <xdr:sp macro="" textlink="">
      <xdr:nvSpPr>
        <xdr:cNvPr id="491" name="n_1mainValue【港湾・漁港】&#10;一人当たり有形固定資産（償却資産）額"/>
        <xdr:cNvSpPr txBox="1"/>
      </xdr:nvSpPr>
      <xdr:spPr>
        <a:xfrm>
          <a:off x="9359411" y="186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7052</xdr:rowOff>
    </xdr:from>
    <xdr:ext cx="534377" cy="259045"/>
    <xdr:sp macro="" textlink="">
      <xdr:nvSpPr>
        <xdr:cNvPr id="492" name="n_2mainValue【港湾・漁港】&#10;一人当たり有形固定資産（償却資産）額"/>
        <xdr:cNvSpPr txBox="1"/>
      </xdr:nvSpPr>
      <xdr:spPr>
        <a:xfrm>
          <a:off x="8483111" y="186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7979</xdr:rowOff>
    </xdr:from>
    <xdr:ext cx="534377" cy="259045"/>
    <xdr:sp macro="" textlink="">
      <xdr:nvSpPr>
        <xdr:cNvPr id="493" name="n_3mainValue【港湾・漁港】&#10;一人当たり有形固定資産（償却資産）額"/>
        <xdr:cNvSpPr txBox="1"/>
      </xdr:nvSpPr>
      <xdr:spPr>
        <a:xfrm>
          <a:off x="7594111" y="186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8980</xdr:rowOff>
    </xdr:from>
    <xdr:ext cx="534377" cy="259045"/>
    <xdr:sp macro="" textlink="">
      <xdr:nvSpPr>
        <xdr:cNvPr id="494" name="n_4mainValue【港湾・漁港】&#10;一人当たり有形固定資産（償却資産）額"/>
        <xdr:cNvSpPr txBox="1"/>
      </xdr:nvSpPr>
      <xdr:spPr>
        <a:xfrm>
          <a:off x="6705111" y="1869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519" name="直線コネクタ 518"/>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522"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523" name="直線コネクタ 522"/>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120032</xdr:rowOff>
    </xdr:from>
    <xdr:ext cx="405111" cy="259045"/>
    <xdr:sp macro="" textlink="">
      <xdr:nvSpPr>
        <xdr:cNvPr id="524" name="【認定こども園・幼稚園・保育所】&#10;有形固定資産減価償却率平均値テキスト"/>
        <xdr:cNvSpPr txBox="1"/>
      </xdr:nvSpPr>
      <xdr:spPr>
        <a:xfrm>
          <a:off x="16357600" y="629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25" name="フローチャート: 判断 524"/>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26" name="フローチャート: 判断 525"/>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27" name="フローチャート: 判断 52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28" name="フローチャート: 判断 52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29" name="フローチャート: 判断 528"/>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168275</xdr:rowOff>
    </xdr:from>
    <xdr:to>
      <xdr:col>85</xdr:col>
      <xdr:colOff>177800</xdr:colOff>
      <xdr:row>35</xdr:row>
      <xdr:rowOff>98425</xdr:rowOff>
    </xdr:to>
    <xdr:sp macro="" textlink="">
      <xdr:nvSpPr>
        <xdr:cNvPr id="535" name="楕円 534"/>
        <xdr:cNvSpPr/>
      </xdr:nvSpPr>
      <xdr:spPr>
        <a:xfrm>
          <a:off x="162687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19702</xdr:rowOff>
    </xdr:from>
    <xdr:ext cx="405111" cy="259045"/>
    <xdr:sp macro="" textlink="">
      <xdr:nvSpPr>
        <xdr:cNvPr id="536" name="【認定こども園・幼稚園・保育所】&#10;有形固定資産減価償却率該当値テキスト"/>
        <xdr:cNvSpPr txBox="1"/>
      </xdr:nvSpPr>
      <xdr:spPr>
        <a:xfrm>
          <a:off x="16357600"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111125</xdr:rowOff>
    </xdr:from>
    <xdr:to>
      <xdr:col>81</xdr:col>
      <xdr:colOff>101600</xdr:colOff>
      <xdr:row>35</xdr:row>
      <xdr:rowOff>41275</xdr:rowOff>
    </xdr:to>
    <xdr:sp macro="" textlink="">
      <xdr:nvSpPr>
        <xdr:cNvPr id="537" name="楕円 536"/>
        <xdr:cNvSpPr/>
      </xdr:nvSpPr>
      <xdr:spPr>
        <a:xfrm>
          <a:off x="15430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161925</xdr:rowOff>
    </xdr:from>
    <xdr:to>
      <xdr:col>85</xdr:col>
      <xdr:colOff>127000</xdr:colOff>
      <xdr:row>35</xdr:row>
      <xdr:rowOff>47625</xdr:rowOff>
    </xdr:to>
    <xdr:cxnSp macro="">
      <xdr:nvCxnSpPr>
        <xdr:cNvPr id="538" name="直線コネクタ 537"/>
        <xdr:cNvCxnSpPr/>
      </xdr:nvCxnSpPr>
      <xdr:spPr>
        <a:xfrm>
          <a:off x="15481300" y="59912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55880</xdr:rowOff>
    </xdr:from>
    <xdr:to>
      <xdr:col>76</xdr:col>
      <xdr:colOff>165100</xdr:colOff>
      <xdr:row>34</xdr:row>
      <xdr:rowOff>157480</xdr:rowOff>
    </xdr:to>
    <xdr:sp macro="" textlink="">
      <xdr:nvSpPr>
        <xdr:cNvPr id="539" name="楕円 538"/>
        <xdr:cNvSpPr/>
      </xdr:nvSpPr>
      <xdr:spPr>
        <a:xfrm>
          <a:off x="14541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106680</xdr:rowOff>
    </xdr:from>
    <xdr:to>
      <xdr:col>81</xdr:col>
      <xdr:colOff>50800</xdr:colOff>
      <xdr:row>34</xdr:row>
      <xdr:rowOff>161925</xdr:rowOff>
    </xdr:to>
    <xdr:cxnSp macro="">
      <xdr:nvCxnSpPr>
        <xdr:cNvPr id="540" name="直線コネクタ 539"/>
        <xdr:cNvCxnSpPr/>
      </xdr:nvCxnSpPr>
      <xdr:spPr>
        <a:xfrm>
          <a:off x="14592300" y="59359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15875</xdr:rowOff>
    </xdr:from>
    <xdr:to>
      <xdr:col>72</xdr:col>
      <xdr:colOff>38100</xdr:colOff>
      <xdr:row>34</xdr:row>
      <xdr:rowOff>117475</xdr:rowOff>
    </xdr:to>
    <xdr:sp macro="" textlink="">
      <xdr:nvSpPr>
        <xdr:cNvPr id="541" name="楕円 540"/>
        <xdr:cNvSpPr/>
      </xdr:nvSpPr>
      <xdr:spPr>
        <a:xfrm>
          <a:off x="13652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66675</xdr:rowOff>
    </xdr:from>
    <xdr:to>
      <xdr:col>76</xdr:col>
      <xdr:colOff>114300</xdr:colOff>
      <xdr:row>34</xdr:row>
      <xdr:rowOff>106680</xdr:rowOff>
    </xdr:to>
    <xdr:cxnSp macro="">
      <xdr:nvCxnSpPr>
        <xdr:cNvPr id="542" name="直線コネクタ 541"/>
        <xdr:cNvCxnSpPr/>
      </xdr:nvCxnSpPr>
      <xdr:spPr>
        <a:xfrm>
          <a:off x="13703300" y="5895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4445</xdr:rowOff>
    </xdr:from>
    <xdr:to>
      <xdr:col>67</xdr:col>
      <xdr:colOff>101600</xdr:colOff>
      <xdr:row>34</xdr:row>
      <xdr:rowOff>106045</xdr:rowOff>
    </xdr:to>
    <xdr:sp macro="" textlink="">
      <xdr:nvSpPr>
        <xdr:cNvPr id="543" name="楕円 542"/>
        <xdr:cNvSpPr/>
      </xdr:nvSpPr>
      <xdr:spPr>
        <a:xfrm>
          <a:off x="12763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55245</xdr:rowOff>
    </xdr:from>
    <xdr:to>
      <xdr:col>71</xdr:col>
      <xdr:colOff>177800</xdr:colOff>
      <xdr:row>34</xdr:row>
      <xdr:rowOff>66675</xdr:rowOff>
    </xdr:to>
    <xdr:cxnSp macro="">
      <xdr:nvCxnSpPr>
        <xdr:cNvPr id="544" name="直線コネクタ 543"/>
        <xdr:cNvCxnSpPr/>
      </xdr:nvCxnSpPr>
      <xdr:spPr>
        <a:xfrm>
          <a:off x="12814300" y="5884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78122</xdr:rowOff>
    </xdr:from>
    <xdr:ext cx="405111" cy="259045"/>
    <xdr:sp macro="" textlink="">
      <xdr:nvSpPr>
        <xdr:cNvPr id="545" name="n_1aveValue【認定こども園・幼稚園・保育所】&#10;有形固定資産減価償却率"/>
        <xdr:cNvSpPr txBox="1"/>
      </xdr:nvSpPr>
      <xdr:spPr>
        <a:xfrm>
          <a:off x="152660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546"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47"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74312</xdr:rowOff>
    </xdr:from>
    <xdr:ext cx="405111" cy="259045"/>
    <xdr:sp macro="" textlink="">
      <xdr:nvSpPr>
        <xdr:cNvPr id="548" name="n_4aveValue【認定こども園・幼稚園・保育所】&#10;有形固定資産減価償却率"/>
        <xdr:cNvSpPr txBox="1"/>
      </xdr:nvSpPr>
      <xdr:spPr>
        <a:xfrm>
          <a:off x="12611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57802</xdr:rowOff>
    </xdr:from>
    <xdr:ext cx="405111" cy="259045"/>
    <xdr:sp macro="" textlink="">
      <xdr:nvSpPr>
        <xdr:cNvPr id="549" name="n_1mainValue【認定こども園・幼稚園・保育所】&#10;有形固定資産減価償却率"/>
        <xdr:cNvSpPr txBox="1"/>
      </xdr:nvSpPr>
      <xdr:spPr>
        <a:xfrm>
          <a:off x="152660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2557</xdr:rowOff>
    </xdr:from>
    <xdr:ext cx="405111" cy="259045"/>
    <xdr:sp macro="" textlink="">
      <xdr:nvSpPr>
        <xdr:cNvPr id="550" name="n_2mainValue【認定こども園・幼稚園・保育所】&#10;有形固定資産減価償却率"/>
        <xdr:cNvSpPr txBox="1"/>
      </xdr:nvSpPr>
      <xdr:spPr>
        <a:xfrm>
          <a:off x="14389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134002</xdr:rowOff>
    </xdr:from>
    <xdr:ext cx="405111" cy="259045"/>
    <xdr:sp macro="" textlink="">
      <xdr:nvSpPr>
        <xdr:cNvPr id="551" name="n_3mainValue【認定こども園・幼稚園・保育所】&#10;有形固定資産減価償却率"/>
        <xdr:cNvSpPr txBox="1"/>
      </xdr:nvSpPr>
      <xdr:spPr>
        <a:xfrm>
          <a:off x="135007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122572</xdr:rowOff>
    </xdr:from>
    <xdr:ext cx="405111" cy="259045"/>
    <xdr:sp macro="" textlink="">
      <xdr:nvSpPr>
        <xdr:cNvPr id="552" name="n_4mainValue【認定こども園・幼稚園・保育所】&#10;有形固定資産減価償却率"/>
        <xdr:cNvSpPr txBox="1"/>
      </xdr:nvSpPr>
      <xdr:spPr>
        <a:xfrm>
          <a:off x="126117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76" name="直線コネクタ 575"/>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7"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8" name="直線コネクタ 577"/>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7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80" name="直線コネクタ 57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581" name="【認定こども園・幼稚園・保育所】&#10;一人当たり面積平均値テキスト"/>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82" name="フローチャート: 判断 581"/>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83" name="フローチャート: 判断 582"/>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84" name="フローチャート: 判断 583"/>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85" name="フローチャート: 判断 58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86" name="フローチャート: 判断 585"/>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92" name="楕円 591"/>
        <xdr:cNvSpPr/>
      </xdr:nvSpPr>
      <xdr:spPr>
        <a:xfrm>
          <a:off x="22110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125747</xdr:rowOff>
    </xdr:from>
    <xdr:ext cx="469744" cy="259045"/>
    <xdr:sp macro="" textlink="">
      <xdr:nvSpPr>
        <xdr:cNvPr id="593" name="【認定こども園・幼稚園・保育所】&#10;一人当たり面積該当値テキスト"/>
        <xdr:cNvSpPr txBox="1"/>
      </xdr:nvSpPr>
      <xdr:spPr>
        <a:xfrm>
          <a:off x="22199600"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154940</xdr:rowOff>
    </xdr:from>
    <xdr:to>
      <xdr:col>112</xdr:col>
      <xdr:colOff>38100</xdr:colOff>
      <xdr:row>39</xdr:row>
      <xdr:rowOff>85090</xdr:rowOff>
    </xdr:to>
    <xdr:sp macro="" textlink="">
      <xdr:nvSpPr>
        <xdr:cNvPr id="594" name="楕円 593"/>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26670</xdr:rowOff>
    </xdr:from>
    <xdr:to>
      <xdr:col>116</xdr:col>
      <xdr:colOff>63500</xdr:colOff>
      <xdr:row>39</xdr:row>
      <xdr:rowOff>34290</xdr:rowOff>
    </xdr:to>
    <xdr:cxnSp macro="">
      <xdr:nvCxnSpPr>
        <xdr:cNvPr id="595" name="直線コネクタ 594"/>
        <xdr:cNvCxnSpPr/>
      </xdr:nvCxnSpPr>
      <xdr:spPr>
        <a:xfrm flipV="1">
          <a:off x="21323300" y="6713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166370</xdr:rowOff>
    </xdr:from>
    <xdr:to>
      <xdr:col>107</xdr:col>
      <xdr:colOff>101600</xdr:colOff>
      <xdr:row>39</xdr:row>
      <xdr:rowOff>96520</xdr:rowOff>
    </xdr:to>
    <xdr:sp macro="" textlink="">
      <xdr:nvSpPr>
        <xdr:cNvPr id="596" name="楕円 595"/>
        <xdr:cNvSpPr/>
      </xdr:nvSpPr>
      <xdr:spPr>
        <a:xfrm>
          <a:off x="20383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34290</xdr:rowOff>
    </xdr:from>
    <xdr:to>
      <xdr:col>111</xdr:col>
      <xdr:colOff>177800</xdr:colOff>
      <xdr:row>39</xdr:row>
      <xdr:rowOff>45720</xdr:rowOff>
    </xdr:to>
    <xdr:cxnSp macro="">
      <xdr:nvCxnSpPr>
        <xdr:cNvPr id="597" name="直線コネクタ 596"/>
        <xdr:cNvCxnSpPr/>
      </xdr:nvCxnSpPr>
      <xdr:spPr>
        <a:xfrm flipV="1">
          <a:off x="20434300" y="6720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xdr:rowOff>
    </xdr:from>
    <xdr:to>
      <xdr:col>102</xdr:col>
      <xdr:colOff>165100</xdr:colOff>
      <xdr:row>39</xdr:row>
      <xdr:rowOff>104140</xdr:rowOff>
    </xdr:to>
    <xdr:sp macro="" textlink="">
      <xdr:nvSpPr>
        <xdr:cNvPr id="598" name="楕円 597"/>
        <xdr:cNvSpPr/>
      </xdr:nvSpPr>
      <xdr:spPr>
        <a:xfrm>
          <a:off x="19494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45720</xdr:rowOff>
    </xdr:from>
    <xdr:to>
      <xdr:col>107</xdr:col>
      <xdr:colOff>50800</xdr:colOff>
      <xdr:row>39</xdr:row>
      <xdr:rowOff>53340</xdr:rowOff>
    </xdr:to>
    <xdr:cxnSp macro="">
      <xdr:nvCxnSpPr>
        <xdr:cNvPr id="599" name="直線コネクタ 598"/>
        <xdr:cNvCxnSpPr/>
      </xdr:nvCxnSpPr>
      <xdr:spPr>
        <a:xfrm flipV="1">
          <a:off x="19545300" y="673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600" name="楕円 599"/>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53340</xdr:rowOff>
    </xdr:from>
    <xdr:to>
      <xdr:col>102</xdr:col>
      <xdr:colOff>114300</xdr:colOff>
      <xdr:row>40</xdr:row>
      <xdr:rowOff>99060</xdr:rowOff>
    </xdr:to>
    <xdr:cxnSp macro="">
      <xdr:nvCxnSpPr>
        <xdr:cNvPr id="601" name="直線コネクタ 600"/>
        <xdr:cNvCxnSpPr/>
      </xdr:nvCxnSpPr>
      <xdr:spPr>
        <a:xfrm flipV="1">
          <a:off x="18656300" y="67398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162577</xdr:rowOff>
    </xdr:from>
    <xdr:ext cx="469744" cy="259045"/>
    <xdr:sp macro="" textlink="">
      <xdr:nvSpPr>
        <xdr:cNvPr id="602" name="n_1aveValue【認定こども園・幼稚園・保育所】&#10;一人当たり面積"/>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603"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604" name="n_3ave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605" name="n_4aveValue【認定こども園・幼稚園・保育所】&#10;一人当たり面積"/>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76217</xdr:rowOff>
    </xdr:from>
    <xdr:ext cx="469744" cy="259045"/>
    <xdr:sp macro="" textlink="">
      <xdr:nvSpPr>
        <xdr:cNvPr id="606" name="n_1main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87647</xdr:rowOff>
    </xdr:from>
    <xdr:ext cx="469744" cy="259045"/>
    <xdr:sp macro="" textlink="">
      <xdr:nvSpPr>
        <xdr:cNvPr id="607" name="n_2mainValue【認定こども園・幼稚園・保育所】&#10;一人当たり面積"/>
        <xdr:cNvSpPr txBox="1"/>
      </xdr:nvSpPr>
      <xdr:spPr>
        <a:xfrm>
          <a:off x="20199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95267</xdr:rowOff>
    </xdr:from>
    <xdr:ext cx="469744" cy="259045"/>
    <xdr:sp macro="" textlink="">
      <xdr:nvSpPr>
        <xdr:cNvPr id="608" name="n_3mainValue【認定こども園・幼稚園・保育所】&#10;一人当たり面積"/>
        <xdr:cNvSpPr txBox="1"/>
      </xdr:nvSpPr>
      <xdr:spPr>
        <a:xfrm>
          <a:off x="19310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609" name="n_4mainValue【認定こども園・幼稚園・保育所】&#10;一人当たり面積"/>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632" name="直線コネクタ 63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63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34" name="直線コネクタ 63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63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36" name="直線コネクタ 63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119651</xdr:rowOff>
    </xdr:from>
    <xdr:ext cx="405111" cy="259045"/>
    <xdr:sp macro="" textlink="">
      <xdr:nvSpPr>
        <xdr:cNvPr id="637" name="【学校施設】&#10;有形固定資産減価償却率平均値テキスト"/>
        <xdr:cNvSpPr txBox="1"/>
      </xdr:nvSpPr>
      <xdr:spPr>
        <a:xfrm>
          <a:off x="16357600" y="1040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38" name="フローチャート: 判断 63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639" name="フローチャート: 判断 63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640" name="フローチャート: 判断 63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641" name="フローチャート: 判断 64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642" name="フローチャート: 判断 641"/>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648" name="楕円 647"/>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107967</xdr:rowOff>
    </xdr:from>
    <xdr:ext cx="405111" cy="259045"/>
    <xdr:sp macro="" textlink="">
      <xdr:nvSpPr>
        <xdr:cNvPr id="649" name="【学校施設】&#10;有形固定資産減価償却率該当値テキスト"/>
        <xdr:cNvSpPr txBox="1"/>
      </xdr:nvSpPr>
      <xdr:spPr>
        <a:xfrm>
          <a:off x="16357600" y="970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93218</xdr:rowOff>
    </xdr:from>
    <xdr:to>
      <xdr:col>81</xdr:col>
      <xdr:colOff>101600</xdr:colOff>
      <xdr:row>57</xdr:row>
      <xdr:rowOff>23368</xdr:rowOff>
    </xdr:to>
    <xdr:sp macro="" textlink="">
      <xdr:nvSpPr>
        <xdr:cNvPr id="650" name="楕円 649"/>
        <xdr:cNvSpPr/>
      </xdr:nvSpPr>
      <xdr:spPr>
        <a:xfrm>
          <a:off x="15430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144018</xdr:rowOff>
    </xdr:from>
    <xdr:to>
      <xdr:col>85</xdr:col>
      <xdr:colOff>127000</xdr:colOff>
      <xdr:row>57</xdr:row>
      <xdr:rowOff>34290</xdr:rowOff>
    </xdr:to>
    <xdr:cxnSp macro="">
      <xdr:nvCxnSpPr>
        <xdr:cNvPr id="651" name="直線コネクタ 650"/>
        <xdr:cNvCxnSpPr/>
      </xdr:nvCxnSpPr>
      <xdr:spPr>
        <a:xfrm>
          <a:off x="15481300" y="974521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31496</xdr:rowOff>
    </xdr:from>
    <xdr:to>
      <xdr:col>76</xdr:col>
      <xdr:colOff>165100</xdr:colOff>
      <xdr:row>56</xdr:row>
      <xdr:rowOff>133096</xdr:rowOff>
    </xdr:to>
    <xdr:sp macro="" textlink="">
      <xdr:nvSpPr>
        <xdr:cNvPr id="652" name="楕円 651"/>
        <xdr:cNvSpPr/>
      </xdr:nvSpPr>
      <xdr:spPr>
        <a:xfrm>
          <a:off x="14541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82296</xdr:rowOff>
    </xdr:from>
    <xdr:to>
      <xdr:col>81</xdr:col>
      <xdr:colOff>50800</xdr:colOff>
      <xdr:row>56</xdr:row>
      <xdr:rowOff>144018</xdr:rowOff>
    </xdr:to>
    <xdr:cxnSp macro="">
      <xdr:nvCxnSpPr>
        <xdr:cNvPr id="653" name="直線コネクタ 652"/>
        <xdr:cNvCxnSpPr/>
      </xdr:nvCxnSpPr>
      <xdr:spPr>
        <a:xfrm>
          <a:off x="14592300" y="96834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143510</xdr:rowOff>
    </xdr:from>
    <xdr:to>
      <xdr:col>72</xdr:col>
      <xdr:colOff>38100</xdr:colOff>
      <xdr:row>56</xdr:row>
      <xdr:rowOff>73660</xdr:rowOff>
    </xdr:to>
    <xdr:sp macro="" textlink="">
      <xdr:nvSpPr>
        <xdr:cNvPr id="654" name="楕円 653"/>
        <xdr:cNvSpPr/>
      </xdr:nvSpPr>
      <xdr:spPr>
        <a:xfrm>
          <a:off x="1365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22860</xdr:rowOff>
    </xdr:from>
    <xdr:to>
      <xdr:col>76</xdr:col>
      <xdr:colOff>114300</xdr:colOff>
      <xdr:row>56</xdr:row>
      <xdr:rowOff>82296</xdr:rowOff>
    </xdr:to>
    <xdr:cxnSp macro="">
      <xdr:nvCxnSpPr>
        <xdr:cNvPr id="655" name="直線コネクタ 654"/>
        <xdr:cNvCxnSpPr/>
      </xdr:nvCxnSpPr>
      <xdr:spPr>
        <a:xfrm>
          <a:off x="13703300" y="9624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122936</xdr:rowOff>
    </xdr:from>
    <xdr:to>
      <xdr:col>67</xdr:col>
      <xdr:colOff>101600</xdr:colOff>
      <xdr:row>56</xdr:row>
      <xdr:rowOff>53086</xdr:rowOff>
    </xdr:to>
    <xdr:sp macro="" textlink="">
      <xdr:nvSpPr>
        <xdr:cNvPr id="656" name="楕円 655"/>
        <xdr:cNvSpPr/>
      </xdr:nvSpPr>
      <xdr:spPr>
        <a:xfrm>
          <a:off x="12763500" y="95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2286</xdr:rowOff>
    </xdr:from>
    <xdr:to>
      <xdr:col>71</xdr:col>
      <xdr:colOff>177800</xdr:colOff>
      <xdr:row>56</xdr:row>
      <xdr:rowOff>22860</xdr:rowOff>
    </xdr:to>
    <xdr:cxnSp macro="">
      <xdr:nvCxnSpPr>
        <xdr:cNvPr id="657" name="直線コネクタ 656"/>
        <xdr:cNvCxnSpPr/>
      </xdr:nvCxnSpPr>
      <xdr:spPr>
        <a:xfrm>
          <a:off x="12814300" y="960348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101363</xdr:rowOff>
    </xdr:from>
    <xdr:ext cx="405111" cy="259045"/>
    <xdr:sp macro="" textlink="">
      <xdr:nvSpPr>
        <xdr:cNvPr id="658" name="n_1aveValue【学校施設】&#10;有形固定資産減価償却率"/>
        <xdr:cNvSpPr txBox="1"/>
      </xdr:nvSpPr>
      <xdr:spPr>
        <a:xfrm>
          <a:off x="152660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73931</xdr:rowOff>
    </xdr:from>
    <xdr:ext cx="405111" cy="259045"/>
    <xdr:sp macro="" textlink="">
      <xdr:nvSpPr>
        <xdr:cNvPr id="659" name="n_2aveValue【学校施設】&#10;有形固定資産減価償却率"/>
        <xdr:cNvSpPr txBox="1"/>
      </xdr:nvSpPr>
      <xdr:spPr>
        <a:xfrm>
          <a:off x="14389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23639</xdr:rowOff>
    </xdr:from>
    <xdr:ext cx="405111" cy="259045"/>
    <xdr:sp macro="" textlink="">
      <xdr:nvSpPr>
        <xdr:cNvPr id="660" name="n_3aveValue【学校施設】&#10;有形固定資産減価償却率"/>
        <xdr:cNvSpPr txBox="1"/>
      </xdr:nvSpPr>
      <xdr:spPr>
        <a:xfrm>
          <a:off x="13500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69359</xdr:rowOff>
    </xdr:from>
    <xdr:ext cx="405111" cy="259045"/>
    <xdr:sp macro="" textlink="">
      <xdr:nvSpPr>
        <xdr:cNvPr id="661" name="n_4aveValue【学校施設】&#10;有形固定資産減価償却率"/>
        <xdr:cNvSpPr txBox="1"/>
      </xdr:nvSpPr>
      <xdr:spPr>
        <a:xfrm>
          <a:off x="12611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39895</xdr:rowOff>
    </xdr:from>
    <xdr:ext cx="405111" cy="259045"/>
    <xdr:sp macro="" textlink="">
      <xdr:nvSpPr>
        <xdr:cNvPr id="662" name="n_1mainValue【学校施設】&#10;有形固定資産減価償却率"/>
        <xdr:cNvSpPr txBox="1"/>
      </xdr:nvSpPr>
      <xdr:spPr>
        <a:xfrm>
          <a:off x="152660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149623</xdr:rowOff>
    </xdr:from>
    <xdr:ext cx="405111" cy="259045"/>
    <xdr:sp macro="" textlink="">
      <xdr:nvSpPr>
        <xdr:cNvPr id="663" name="n_2mainValue【学校施設】&#10;有形固定資産減価償却率"/>
        <xdr:cNvSpPr txBox="1"/>
      </xdr:nvSpPr>
      <xdr:spPr>
        <a:xfrm>
          <a:off x="143897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90187</xdr:rowOff>
    </xdr:from>
    <xdr:ext cx="405111" cy="259045"/>
    <xdr:sp macro="" textlink="">
      <xdr:nvSpPr>
        <xdr:cNvPr id="664" name="n_3mainValue【学校施設】&#10;有形固定資産減価償却率"/>
        <xdr:cNvSpPr txBox="1"/>
      </xdr:nvSpPr>
      <xdr:spPr>
        <a:xfrm>
          <a:off x="13500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69613</xdr:rowOff>
    </xdr:from>
    <xdr:ext cx="405111" cy="259045"/>
    <xdr:sp macro="" textlink="">
      <xdr:nvSpPr>
        <xdr:cNvPr id="665" name="n_4mainValue【学校施設】&#10;有形固定資産減価償却率"/>
        <xdr:cNvSpPr txBox="1"/>
      </xdr:nvSpPr>
      <xdr:spPr>
        <a:xfrm>
          <a:off x="12611744" y="932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90" name="直線コネクタ 689"/>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91"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92" name="直線コネクタ 691"/>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93"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94" name="直線コネクタ 693"/>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695" name="【学校施設】&#10;一人当たり面積平均値テキスト"/>
        <xdr:cNvSpPr txBox="1"/>
      </xdr:nvSpPr>
      <xdr:spPr>
        <a:xfrm>
          <a:off x="22199600" y="1034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96" name="フローチャート: 判断 695"/>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97" name="フローチャート: 判断 696"/>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98" name="フローチャート: 判断 697"/>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99" name="フローチャート: 判断 698"/>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700" name="フローチャート: 判断 699"/>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706" name="楕円 705"/>
        <xdr:cNvSpPr/>
      </xdr:nvSpPr>
      <xdr:spPr>
        <a:xfrm>
          <a:off x="22110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127017</xdr:rowOff>
    </xdr:from>
    <xdr:ext cx="469744" cy="259045"/>
    <xdr:sp macro="" textlink="">
      <xdr:nvSpPr>
        <xdr:cNvPr id="707" name="【学校施設】&#10;一人当たり面積該当値テキスト"/>
        <xdr:cNvSpPr txBox="1"/>
      </xdr:nvSpPr>
      <xdr:spPr>
        <a:xfrm>
          <a:off x="22199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50165</xdr:rowOff>
    </xdr:from>
    <xdr:to>
      <xdr:col>112</xdr:col>
      <xdr:colOff>38100</xdr:colOff>
      <xdr:row>63</xdr:row>
      <xdr:rowOff>151765</xdr:rowOff>
    </xdr:to>
    <xdr:sp macro="" textlink="">
      <xdr:nvSpPr>
        <xdr:cNvPr id="708" name="楕円 707"/>
        <xdr:cNvSpPr/>
      </xdr:nvSpPr>
      <xdr:spPr>
        <a:xfrm>
          <a:off x="21272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91440</xdr:rowOff>
    </xdr:from>
    <xdr:to>
      <xdr:col>116</xdr:col>
      <xdr:colOff>63500</xdr:colOff>
      <xdr:row>63</xdr:row>
      <xdr:rowOff>100965</xdr:rowOff>
    </xdr:to>
    <xdr:cxnSp macro="">
      <xdr:nvCxnSpPr>
        <xdr:cNvPr id="709" name="直線コネクタ 708"/>
        <xdr:cNvCxnSpPr/>
      </xdr:nvCxnSpPr>
      <xdr:spPr>
        <a:xfrm flipV="1">
          <a:off x="21323300" y="108927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123317</xdr:rowOff>
    </xdr:from>
    <xdr:to>
      <xdr:col>107</xdr:col>
      <xdr:colOff>101600</xdr:colOff>
      <xdr:row>64</xdr:row>
      <xdr:rowOff>53467</xdr:rowOff>
    </xdr:to>
    <xdr:sp macro="" textlink="">
      <xdr:nvSpPr>
        <xdr:cNvPr id="710" name="楕円 709"/>
        <xdr:cNvSpPr/>
      </xdr:nvSpPr>
      <xdr:spPr>
        <a:xfrm>
          <a:off x="20383500" y="109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100965</xdr:rowOff>
    </xdr:from>
    <xdr:to>
      <xdr:col>111</xdr:col>
      <xdr:colOff>177800</xdr:colOff>
      <xdr:row>64</xdr:row>
      <xdr:rowOff>2667</xdr:rowOff>
    </xdr:to>
    <xdr:cxnSp macro="">
      <xdr:nvCxnSpPr>
        <xdr:cNvPr id="711" name="直線コネクタ 710"/>
        <xdr:cNvCxnSpPr/>
      </xdr:nvCxnSpPr>
      <xdr:spPr>
        <a:xfrm flipV="1">
          <a:off x="20434300" y="1090231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129032</xdr:rowOff>
    </xdr:from>
    <xdr:to>
      <xdr:col>102</xdr:col>
      <xdr:colOff>165100</xdr:colOff>
      <xdr:row>64</xdr:row>
      <xdr:rowOff>59182</xdr:rowOff>
    </xdr:to>
    <xdr:sp macro="" textlink="">
      <xdr:nvSpPr>
        <xdr:cNvPr id="712" name="楕円 711"/>
        <xdr:cNvSpPr/>
      </xdr:nvSpPr>
      <xdr:spPr>
        <a:xfrm>
          <a:off x="19494500" y="109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2667</xdr:rowOff>
    </xdr:from>
    <xdr:to>
      <xdr:col>107</xdr:col>
      <xdr:colOff>50800</xdr:colOff>
      <xdr:row>64</xdr:row>
      <xdr:rowOff>8382</xdr:rowOff>
    </xdr:to>
    <xdr:cxnSp macro="">
      <xdr:nvCxnSpPr>
        <xdr:cNvPr id="713" name="直線コネクタ 712"/>
        <xdr:cNvCxnSpPr/>
      </xdr:nvCxnSpPr>
      <xdr:spPr>
        <a:xfrm flipV="1">
          <a:off x="19545300" y="1097546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714" name="楕円 713"/>
        <xdr:cNvSpPr/>
      </xdr:nvSpPr>
      <xdr:spPr>
        <a:xfrm>
          <a:off x="18605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8382</xdr:rowOff>
    </xdr:from>
    <xdr:to>
      <xdr:col>102</xdr:col>
      <xdr:colOff>114300</xdr:colOff>
      <xdr:row>64</xdr:row>
      <xdr:rowOff>15240</xdr:rowOff>
    </xdr:to>
    <xdr:cxnSp macro="">
      <xdr:nvCxnSpPr>
        <xdr:cNvPr id="715" name="直線コネクタ 714"/>
        <xdr:cNvCxnSpPr/>
      </xdr:nvCxnSpPr>
      <xdr:spPr>
        <a:xfrm flipV="1">
          <a:off x="18656300" y="1098118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716" name="n_1aveValue【学校施設】&#10;一人当たり面積"/>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717" name="n_2aveValue【学校施設】&#10;一人当たり面積"/>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60850</xdr:rowOff>
    </xdr:from>
    <xdr:ext cx="469744" cy="259045"/>
    <xdr:sp macro="" textlink="">
      <xdr:nvSpPr>
        <xdr:cNvPr id="718" name="n_3aveValue【学校施設】&#10;一人当たり面積"/>
        <xdr:cNvSpPr txBox="1"/>
      </xdr:nvSpPr>
      <xdr:spPr>
        <a:xfrm>
          <a:off x="19310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719" name="n_4aveValue【学校施設】&#10;一人当たり面積"/>
        <xdr:cNvSpPr txBox="1"/>
      </xdr:nvSpPr>
      <xdr:spPr>
        <a:xfrm>
          <a:off x="18421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142892</xdr:rowOff>
    </xdr:from>
    <xdr:ext cx="469744" cy="259045"/>
    <xdr:sp macro="" textlink="">
      <xdr:nvSpPr>
        <xdr:cNvPr id="720" name="n_1mainValue【学校施設】&#10;一人当たり面積"/>
        <xdr:cNvSpPr txBox="1"/>
      </xdr:nvSpPr>
      <xdr:spPr>
        <a:xfrm>
          <a:off x="210757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44594</xdr:rowOff>
    </xdr:from>
    <xdr:ext cx="469744" cy="259045"/>
    <xdr:sp macro="" textlink="">
      <xdr:nvSpPr>
        <xdr:cNvPr id="721" name="n_2mainValue【学校施設】&#10;一人当たり面積"/>
        <xdr:cNvSpPr txBox="1"/>
      </xdr:nvSpPr>
      <xdr:spPr>
        <a:xfrm>
          <a:off x="20199427" y="110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50309</xdr:rowOff>
    </xdr:from>
    <xdr:ext cx="469744" cy="259045"/>
    <xdr:sp macro="" textlink="">
      <xdr:nvSpPr>
        <xdr:cNvPr id="722" name="n_3mainValue【学校施設】&#10;一人当たり面積"/>
        <xdr:cNvSpPr txBox="1"/>
      </xdr:nvSpPr>
      <xdr:spPr>
        <a:xfrm>
          <a:off x="19310427" y="110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723" name="n_4mainValue【学校施設】&#10;一人当たり面積"/>
        <xdr:cNvSpPr txBox="1"/>
      </xdr:nvSpPr>
      <xdr:spPr>
        <a:xfrm>
          <a:off x="18421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764" name="直線コネクタ 763"/>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765"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66" name="直線コネクタ 765"/>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767"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68" name="直線コネクタ 767"/>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769"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70" name="フローチャート: 判断 769"/>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71" name="フローチャート: 判断 770"/>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72" name="フローチャート: 判断 771"/>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73" name="フローチャート: 判断 772"/>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774" name="フローチャート: 判断 773"/>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65405</xdr:rowOff>
    </xdr:from>
    <xdr:to>
      <xdr:col>85</xdr:col>
      <xdr:colOff>177800</xdr:colOff>
      <xdr:row>104</xdr:row>
      <xdr:rowOff>167005</xdr:rowOff>
    </xdr:to>
    <xdr:sp macro="" textlink="">
      <xdr:nvSpPr>
        <xdr:cNvPr id="780" name="楕円 779"/>
        <xdr:cNvSpPr/>
      </xdr:nvSpPr>
      <xdr:spPr>
        <a:xfrm>
          <a:off x="16268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43832</xdr:rowOff>
    </xdr:from>
    <xdr:ext cx="405111" cy="259045"/>
    <xdr:sp macro="" textlink="">
      <xdr:nvSpPr>
        <xdr:cNvPr id="781" name="【公民館】&#10;有形固定資産減価償却率該当値テキスト"/>
        <xdr:cNvSpPr txBox="1"/>
      </xdr:nvSpPr>
      <xdr:spPr>
        <a:xfrm>
          <a:off x="16357600"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95886</xdr:rowOff>
    </xdr:from>
    <xdr:to>
      <xdr:col>81</xdr:col>
      <xdr:colOff>101600</xdr:colOff>
      <xdr:row>105</xdr:row>
      <xdr:rowOff>26036</xdr:rowOff>
    </xdr:to>
    <xdr:sp macro="" textlink="">
      <xdr:nvSpPr>
        <xdr:cNvPr id="782" name="楕円 781"/>
        <xdr:cNvSpPr/>
      </xdr:nvSpPr>
      <xdr:spPr>
        <a:xfrm>
          <a:off x="15430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116205</xdr:rowOff>
    </xdr:from>
    <xdr:to>
      <xdr:col>85</xdr:col>
      <xdr:colOff>127000</xdr:colOff>
      <xdr:row>104</xdr:row>
      <xdr:rowOff>146686</xdr:rowOff>
    </xdr:to>
    <xdr:cxnSp macro="">
      <xdr:nvCxnSpPr>
        <xdr:cNvPr id="783" name="直線コネクタ 782"/>
        <xdr:cNvCxnSpPr/>
      </xdr:nvCxnSpPr>
      <xdr:spPr>
        <a:xfrm flipV="1">
          <a:off x="15481300" y="1794700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784" name="楕円 783"/>
        <xdr:cNvSpPr/>
      </xdr:nvSpPr>
      <xdr:spPr>
        <a:xfrm>
          <a:off x="14541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104775</xdr:rowOff>
    </xdr:from>
    <xdr:to>
      <xdr:col>81</xdr:col>
      <xdr:colOff>50800</xdr:colOff>
      <xdr:row>104</xdr:row>
      <xdr:rowOff>146686</xdr:rowOff>
    </xdr:to>
    <xdr:cxnSp macro="">
      <xdr:nvCxnSpPr>
        <xdr:cNvPr id="785" name="直線コネクタ 784"/>
        <xdr:cNvCxnSpPr/>
      </xdr:nvCxnSpPr>
      <xdr:spPr>
        <a:xfrm>
          <a:off x="14592300" y="179355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86" name="楕円 785"/>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104775</xdr:rowOff>
    </xdr:to>
    <xdr:cxnSp macro="">
      <xdr:nvCxnSpPr>
        <xdr:cNvPr id="787" name="直線コネクタ 786"/>
        <xdr:cNvCxnSpPr/>
      </xdr:nvCxnSpPr>
      <xdr:spPr>
        <a:xfrm>
          <a:off x="13703300" y="17895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164464</xdr:rowOff>
    </xdr:from>
    <xdr:to>
      <xdr:col>67</xdr:col>
      <xdr:colOff>101600</xdr:colOff>
      <xdr:row>104</xdr:row>
      <xdr:rowOff>94614</xdr:rowOff>
    </xdr:to>
    <xdr:sp macro="" textlink="">
      <xdr:nvSpPr>
        <xdr:cNvPr id="788" name="楕円 787"/>
        <xdr:cNvSpPr/>
      </xdr:nvSpPr>
      <xdr:spPr>
        <a:xfrm>
          <a:off x="12763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43814</xdr:rowOff>
    </xdr:from>
    <xdr:to>
      <xdr:col>71</xdr:col>
      <xdr:colOff>177800</xdr:colOff>
      <xdr:row>104</xdr:row>
      <xdr:rowOff>64770</xdr:rowOff>
    </xdr:to>
    <xdr:cxnSp macro="">
      <xdr:nvCxnSpPr>
        <xdr:cNvPr id="789" name="直線コネクタ 788"/>
        <xdr:cNvCxnSpPr/>
      </xdr:nvCxnSpPr>
      <xdr:spPr>
        <a:xfrm>
          <a:off x="12814300" y="178746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90"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791" name="n_2ave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792" name="n_3aveValue【公民館】&#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85741</xdr:rowOff>
    </xdr:from>
    <xdr:ext cx="405111" cy="259045"/>
    <xdr:sp macro="" textlink="">
      <xdr:nvSpPr>
        <xdr:cNvPr id="793" name="n_4aveValue【公民館】&#10;有形固定資産減価償却率"/>
        <xdr:cNvSpPr txBox="1"/>
      </xdr:nvSpPr>
      <xdr:spPr>
        <a:xfrm>
          <a:off x="12611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17163</xdr:rowOff>
    </xdr:from>
    <xdr:ext cx="405111" cy="259045"/>
    <xdr:sp macro="" textlink="">
      <xdr:nvSpPr>
        <xdr:cNvPr id="794" name="n_1mainValue【公民館】&#10;有形固定資産減価償却率"/>
        <xdr:cNvSpPr txBox="1"/>
      </xdr:nvSpPr>
      <xdr:spPr>
        <a:xfrm>
          <a:off x="152660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652</xdr:rowOff>
    </xdr:from>
    <xdr:ext cx="405111" cy="259045"/>
    <xdr:sp macro="" textlink="">
      <xdr:nvSpPr>
        <xdr:cNvPr id="795" name="n_2mainValue【公民館】&#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96" name="n_3mainValue【公民館】&#10;有形固定資産減価償却率"/>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797" name="n_4main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823" name="直線コネクタ 822"/>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24"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5" name="直線コネクタ 824"/>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826"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827" name="直線コネクタ 826"/>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26143</xdr:rowOff>
    </xdr:from>
    <xdr:ext cx="469744" cy="259045"/>
    <xdr:sp macro="" textlink="">
      <xdr:nvSpPr>
        <xdr:cNvPr id="828" name="【公民館】&#10;一人当たり面積平均値テキスト"/>
        <xdr:cNvSpPr txBox="1"/>
      </xdr:nvSpPr>
      <xdr:spPr>
        <a:xfrm>
          <a:off x="22199600" y="1837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829" name="フローチャート: 判断 828"/>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830" name="フローチャート: 判断 829"/>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831" name="フローチャート: 判断 830"/>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832" name="フローチャート: 判断 831"/>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833" name="フローチャート: 判断 832"/>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114663</xdr:rowOff>
    </xdr:from>
    <xdr:to>
      <xdr:col>116</xdr:col>
      <xdr:colOff>114300</xdr:colOff>
      <xdr:row>107</xdr:row>
      <xdr:rowOff>44813</xdr:rowOff>
    </xdr:to>
    <xdr:sp macro="" textlink="">
      <xdr:nvSpPr>
        <xdr:cNvPr id="839" name="楕円 838"/>
        <xdr:cNvSpPr/>
      </xdr:nvSpPr>
      <xdr:spPr>
        <a:xfrm>
          <a:off x="22110700" y="182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137540</xdr:rowOff>
    </xdr:from>
    <xdr:ext cx="469744" cy="259045"/>
    <xdr:sp macro="" textlink="">
      <xdr:nvSpPr>
        <xdr:cNvPr id="840" name="【公民館】&#10;一人当たり面積該当値テキスト"/>
        <xdr:cNvSpPr txBox="1"/>
      </xdr:nvSpPr>
      <xdr:spPr>
        <a:xfrm>
          <a:off x="22199600" y="1813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121194</xdr:rowOff>
    </xdr:from>
    <xdr:to>
      <xdr:col>112</xdr:col>
      <xdr:colOff>38100</xdr:colOff>
      <xdr:row>107</xdr:row>
      <xdr:rowOff>51344</xdr:rowOff>
    </xdr:to>
    <xdr:sp macro="" textlink="">
      <xdr:nvSpPr>
        <xdr:cNvPr id="841" name="楕円 840"/>
        <xdr:cNvSpPr/>
      </xdr:nvSpPr>
      <xdr:spPr>
        <a:xfrm>
          <a:off x="21272500" y="18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165463</xdr:rowOff>
    </xdr:from>
    <xdr:to>
      <xdr:col>116</xdr:col>
      <xdr:colOff>63500</xdr:colOff>
      <xdr:row>107</xdr:row>
      <xdr:rowOff>544</xdr:rowOff>
    </xdr:to>
    <xdr:cxnSp macro="">
      <xdr:nvCxnSpPr>
        <xdr:cNvPr id="842" name="直線コネクタ 841"/>
        <xdr:cNvCxnSpPr/>
      </xdr:nvCxnSpPr>
      <xdr:spPr>
        <a:xfrm flipV="1">
          <a:off x="21323300" y="183391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127726</xdr:rowOff>
    </xdr:from>
    <xdr:to>
      <xdr:col>107</xdr:col>
      <xdr:colOff>101600</xdr:colOff>
      <xdr:row>107</xdr:row>
      <xdr:rowOff>57876</xdr:rowOff>
    </xdr:to>
    <xdr:sp macro="" textlink="">
      <xdr:nvSpPr>
        <xdr:cNvPr id="843" name="楕円 842"/>
        <xdr:cNvSpPr/>
      </xdr:nvSpPr>
      <xdr:spPr>
        <a:xfrm>
          <a:off x="20383500" y="183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544</xdr:rowOff>
    </xdr:from>
    <xdr:to>
      <xdr:col>111</xdr:col>
      <xdr:colOff>177800</xdr:colOff>
      <xdr:row>107</xdr:row>
      <xdr:rowOff>7076</xdr:rowOff>
    </xdr:to>
    <xdr:cxnSp macro="">
      <xdr:nvCxnSpPr>
        <xdr:cNvPr id="844" name="直線コネクタ 843"/>
        <xdr:cNvCxnSpPr/>
      </xdr:nvCxnSpPr>
      <xdr:spPr>
        <a:xfrm flipV="1">
          <a:off x="20434300" y="18345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845" name="楕円 844"/>
        <xdr:cNvSpPr/>
      </xdr:nvSpPr>
      <xdr:spPr>
        <a:xfrm>
          <a:off x="19494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7076</xdr:rowOff>
    </xdr:from>
    <xdr:to>
      <xdr:col>107</xdr:col>
      <xdr:colOff>50800</xdr:colOff>
      <xdr:row>107</xdr:row>
      <xdr:rowOff>11430</xdr:rowOff>
    </xdr:to>
    <xdr:cxnSp macro="">
      <xdr:nvCxnSpPr>
        <xdr:cNvPr id="846" name="直線コネクタ 845"/>
        <xdr:cNvCxnSpPr/>
      </xdr:nvCxnSpPr>
      <xdr:spPr>
        <a:xfrm flipV="1">
          <a:off x="19545300" y="1835222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137523</xdr:rowOff>
    </xdr:from>
    <xdr:to>
      <xdr:col>98</xdr:col>
      <xdr:colOff>38100</xdr:colOff>
      <xdr:row>107</xdr:row>
      <xdr:rowOff>67673</xdr:rowOff>
    </xdr:to>
    <xdr:sp macro="" textlink="">
      <xdr:nvSpPr>
        <xdr:cNvPr id="847" name="楕円 846"/>
        <xdr:cNvSpPr/>
      </xdr:nvSpPr>
      <xdr:spPr>
        <a:xfrm>
          <a:off x="18605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xdr:rowOff>
    </xdr:from>
    <xdr:to>
      <xdr:col>102</xdr:col>
      <xdr:colOff>114300</xdr:colOff>
      <xdr:row>107</xdr:row>
      <xdr:rowOff>16873</xdr:rowOff>
    </xdr:to>
    <xdr:cxnSp macro="">
      <xdr:nvCxnSpPr>
        <xdr:cNvPr id="848" name="直線コネクタ 847"/>
        <xdr:cNvCxnSpPr/>
      </xdr:nvCxnSpPr>
      <xdr:spPr>
        <a:xfrm flipV="1">
          <a:off x="18656300" y="183565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152416</xdr:rowOff>
    </xdr:from>
    <xdr:ext cx="469744" cy="259045"/>
    <xdr:sp macro="" textlink="">
      <xdr:nvSpPr>
        <xdr:cNvPr id="849" name="n_1ave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148063</xdr:rowOff>
    </xdr:from>
    <xdr:ext cx="469744" cy="259045"/>
    <xdr:sp macro="" textlink="">
      <xdr:nvSpPr>
        <xdr:cNvPr id="850" name="n_2aveValue【公民館】&#10;一人当たり面積"/>
        <xdr:cNvSpPr txBox="1"/>
      </xdr:nvSpPr>
      <xdr:spPr>
        <a:xfrm>
          <a:off x="20199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151328</xdr:rowOff>
    </xdr:from>
    <xdr:ext cx="469744" cy="259045"/>
    <xdr:sp macro="" textlink="">
      <xdr:nvSpPr>
        <xdr:cNvPr id="851" name="n_3aveValue【公民館】&#10;一人当たり面積"/>
        <xdr:cNvSpPr txBox="1"/>
      </xdr:nvSpPr>
      <xdr:spPr>
        <a:xfrm>
          <a:off x="19310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7093</xdr:rowOff>
    </xdr:from>
    <xdr:ext cx="469744" cy="259045"/>
    <xdr:sp macro="" textlink="">
      <xdr:nvSpPr>
        <xdr:cNvPr id="852" name="n_4aveValue【公民館】&#10;一人当たり面積"/>
        <xdr:cNvSpPr txBox="1"/>
      </xdr:nvSpPr>
      <xdr:spPr>
        <a:xfrm>
          <a:off x="18421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67871</xdr:rowOff>
    </xdr:from>
    <xdr:ext cx="469744" cy="259045"/>
    <xdr:sp macro="" textlink="">
      <xdr:nvSpPr>
        <xdr:cNvPr id="853" name="n_1mainValue【公民館】&#10;一人当たり面積"/>
        <xdr:cNvSpPr txBox="1"/>
      </xdr:nvSpPr>
      <xdr:spPr>
        <a:xfrm>
          <a:off x="21075727" y="180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74403</xdr:rowOff>
    </xdr:from>
    <xdr:ext cx="469744" cy="259045"/>
    <xdr:sp macro="" textlink="">
      <xdr:nvSpPr>
        <xdr:cNvPr id="854" name="n_2mainValue【公民館】&#10;一人当たり面積"/>
        <xdr:cNvSpPr txBox="1"/>
      </xdr:nvSpPr>
      <xdr:spPr>
        <a:xfrm>
          <a:off x="20199427"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78757</xdr:rowOff>
    </xdr:from>
    <xdr:ext cx="469744" cy="259045"/>
    <xdr:sp macro="" textlink="">
      <xdr:nvSpPr>
        <xdr:cNvPr id="855" name="n_3mainValue【公民館】&#10;一人当たり面積"/>
        <xdr:cNvSpPr txBox="1"/>
      </xdr:nvSpPr>
      <xdr:spPr>
        <a:xfrm>
          <a:off x="193104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84200</xdr:rowOff>
    </xdr:from>
    <xdr:ext cx="469744" cy="259045"/>
    <xdr:sp macro="" textlink="">
      <xdr:nvSpPr>
        <xdr:cNvPr id="856" name="n_4mainValue【公民館】&#10;一人当たり面積"/>
        <xdr:cNvSpPr txBox="1"/>
      </xdr:nvSpPr>
      <xdr:spPr>
        <a:xfrm>
          <a:off x="18421427" y="180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湾港・漁港である。合併以前に整備したものであるため老朽化が進んでおり、有形固定資産減価償却率は、類似団体平均より高くなっている。今後も更新の予定はないため、類似団体よりも高い数値で推移していくと思われる。一方、特に低くなっている施設は、認定子ども園・幼稚園・保育所、学校施設である。幼稚園施設は、合併特例債を活用し整備したことによるものであり、学校施設については、学校施設適正配置計画に基づき統合小学校を建設したことによるものである。また、類似団体と比較して特に住民一人当たり面積等が大きくなっている施設は道路である。本市が比較的平坦であり、家が散在していることにより、道路延長が長くなっていることによる。一方、特に小さくなっている施設は、学校施設であり、統合を進めてきたことにより施設数が少なく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34,447
33,378
222.48
17,388,839
16,716,261
514,659
10,651,480
18,474,890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xdr:cNvSpPr txBox="1"/>
      </xdr:nvSpPr>
      <xdr:spPr>
        <a:xfrm>
          <a:off x="4673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5806</xdr:rowOff>
    </xdr:from>
    <xdr:to>
      <xdr:col>24</xdr:col>
      <xdr:colOff>114300</xdr:colOff>
      <xdr:row>40</xdr:row>
      <xdr:rowOff>107406</xdr:rowOff>
    </xdr:to>
    <xdr:sp macro="" textlink="">
      <xdr:nvSpPr>
        <xdr:cNvPr id="74" name="楕円 73"/>
        <xdr:cNvSpPr/>
      </xdr:nvSpPr>
      <xdr:spPr>
        <a:xfrm>
          <a:off x="4584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155683</xdr:rowOff>
    </xdr:from>
    <xdr:ext cx="405111" cy="259045"/>
    <xdr:sp macro="" textlink="">
      <xdr:nvSpPr>
        <xdr:cNvPr id="75" name="【図書館】&#10;有形固定資産減価償却率該当値テキスト"/>
        <xdr:cNvSpPr txBox="1"/>
      </xdr:nvSpPr>
      <xdr:spPr>
        <a:xfrm>
          <a:off x="4673600"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142966</xdr:rowOff>
    </xdr:from>
    <xdr:to>
      <xdr:col>20</xdr:col>
      <xdr:colOff>38100</xdr:colOff>
      <xdr:row>40</xdr:row>
      <xdr:rowOff>73116</xdr:rowOff>
    </xdr:to>
    <xdr:sp macro="" textlink="">
      <xdr:nvSpPr>
        <xdr:cNvPr id="76" name="楕円 75"/>
        <xdr:cNvSpPr/>
      </xdr:nvSpPr>
      <xdr:spPr>
        <a:xfrm>
          <a:off x="3746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22316</xdr:rowOff>
    </xdr:from>
    <xdr:to>
      <xdr:col>24</xdr:col>
      <xdr:colOff>63500</xdr:colOff>
      <xdr:row>40</xdr:row>
      <xdr:rowOff>56606</xdr:rowOff>
    </xdr:to>
    <xdr:cxnSp macro="">
      <xdr:nvCxnSpPr>
        <xdr:cNvPr id="77" name="直線コネクタ 76"/>
        <xdr:cNvCxnSpPr/>
      </xdr:nvCxnSpPr>
      <xdr:spPr>
        <a:xfrm>
          <a:off x="3797300" y="68803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110309</xdr:rowOff>
    </xdr:from>
    <xdr:to>
      <xdr:col>15</xdr:col>
      <xdr:colOff>101600</xdr:colOff>
      <xdr:row>40</xdr:row>
      <xdr:rowOff>40459</xdr:rowOff>
    </xdr:to>
    <xdr:sp macro="" textlink="">
      <xdr:nvSpPr>
        <xdr:cNvPr id="78" name="楕円 77"/>
        <xdr:cNvSpPr/>
      </xdr:nvSpPr>
      <xdr:spPr>
        <a:xfrm>
          <a:off x="2857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161109</xdr:rowOff>
    </xdr:from>
    <xdr:to>
      <xdr:col>19</xdr:col>
      <xdr:colOff>177800</xdr:colOff>
      <xdr:row>40</xdr:row>
      <xdr:rowOff>22316</xdr:rowOff>
    </xdr:to>
    <xdr:cxnSp macro="">
      <xdr:nvCxnSpPr>
        <xdr:cNvPr id="79" name="直線コネクタ 78"/>
        <xdr:cNvCxnSpPr/>
      </xdr:nvCxnSpPr>
      <xdr:spPr>
        <a:xfrm>
          <a:off x="2908300" y="68476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76019</xdr:rowOff>
    </xdr:from>
    <xdr:to>
      <xdr:col>10</xdr:col>
      <xdr:colOff>165100</xdr:colOff>
      <xdr:row>40</xdr:row>
      <xdr:rowOff>6169</xdr:rowOff>
    </xdr:to>
    <xdr:sp macro="" textlink="">
      <xdr:nvSpPr>
        <xdr:cNvPr id="80" name="楕円 79"/>
        <xdr:cNvSpPr/>
      </xdr:nvSpPr>
      <xdr:spPr>
        <a:xfrm>
          <a:off x="1968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126819</xdr:rowOff>
    </xdr:from>
    <xdr:to>
      <xdr:col>15</xdr:col>
      <xdr:colOff>50800</xdr:colOff>
      <xdr:row>39</xdr:row>
      <xdr:rowOff>161109</xdr:rowOff>
    </xdr:to>
    <xdr:cxnSp macro="">
      <xdr:nvCxnSpPr>
        <xdr:cNvPr id="81" name="直線コネクタ 80"/>
        <xdr:cNvCxnSpPr/>
      </xdr:nvCxnSpPr>
      <xdr:spPr>
        <a:xfrm>
          <a:off x="2019300" y="68133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56424</xdr:rowOff>
    </xdr:from>
    <xdr:to>
      <xdr:col>6</xdr:col>
      <xdr:colOff>38100</xdr:colOff>
      <xdr:row>39</xdr:row>
      <xdr:rowOff>158024</xdr:rowOff>
    </xdr:to>
    <xdr:sp macro="" textlink="">
      <xdr:nvSpPr>
        <xdr:cNvPr id="82" name="楕円 81"/>
        <xdr:cNvSpPr/>
      </xdr:nvSpPr>
      <xdr:spPr>
        <a:xfrm>
          <a:off x="1079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107224</xdr:rowOff>
    </xdr:from>
    <xdr:to>
      <xdr:col>10</xdr:col>
      <xdr:colOff>114300</xdr:colOff>
      <xdr:row>39</xdr:row>
      <xdr:rowOff>126819</xdr:rowOff>
    </xdr:to>
    <xdr:cxnSp macro="">
      <xdr:nvCxnSpPr>
        <xdr:cNvPr id="83" name="直線コネクタ 82"/>
        <xdr:cNvCxnSpPr/>
      </xdr:nvCxnSpPr>
      <xdr:spPr>
        <a:xfrm>
          <a:off x="1130300" y="6793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4" name="n_1aveValue【図書館】&#10;有形固定資産減価償却率"/>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6"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7"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64243</xdr:rowOff>
    </xdr:from>
    <xdr:ext cx="405111" cy="259045"/>
    <xdr:sp macro="" textlink="">
      <xdr:nvSpPr>
        <xdr:cNvPr id="88" name="n_1mainValue【図書館】&#10;有形固定資産減価償却率"/>
        <xdr:cNvSpPr txBox="1"/>
      </xdr:nvSpPr>
      <xdr:spPr>
        <a:xfrm>
          <a:off x="35820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31586</xdr:rowOff>
    </xdr:from>
    <xdr:ext cx="405111" cy="259045"/>
    <xdr:sp macro="" textlink="">
      <xdr:nvSpPr>
        <xdr:cNvPr id="89" name="n_2mainValue【図書館】&#10;有形固定資産減価償却率"/>
        <xdr:cNvSpPr txBox="1"/>
      </xdr:nvSpPr>
      <xdr:spPr>
        <a:xfrm>
          <a:off x="2705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168746</xdr:rowOff>
    </xdr:from>
    <xdr:ext cx="405111" cy="259045"/>
    <xdr:sp macro="" textlink="">
      <xdr:nvSpPr>
        <xdr:cNvPr id="90" name="n_3mainValue【図書館】&#10;有形固定資産減価償却率"/>
        <xdr:cNvSpPr txBox="1"/>
      </xdr:nvSpPr>
      <xdr:spPr>
        <a:xfrm>
          <a:off x="1816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149151</xdr:rowOff>
    </xdr:from>
    <xdr:ext cx="405111" cy="259045"/>
    <xdr:sp macro="" textlink="">
      <xdr:nvSpPr>
        <xdr:cNvPr id="91" name="n_4mainValue【図書館】&#10;有形固定資産減価償却率"/>
        <xdr:cNvSpPr txBox="1"/>
      </xdr:nvSpPr>
      <xdr:spPr>
        <a:xfrm>
          <a:off x="927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6" name="【図書館】&#10;一人当たり面積平均値テキスト"/>
        <xdr:cNvSpPr txBox="1"/>
      </xdr:nvSpPr>
      <xdr:spPr>
        <a:xfrm>
          <a:off x="105156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7" name="楕円 126"/>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66057</xdr:rowOff>
    </xdr:from>
    <xdr:ext cx="469744" cy="259045"/>
    <xdr:sp macro="" textlink="">
      <xdr:nvSpPr>
        <xdr:cNvPr id="128" name="【図書館】&#10;一人当たり面積該当値テキスト"/>
        <xdr:cNvSpPr txBox="1"/>
      </xdr:nvSpPr>
      <xdr:spPr>
        <a:xfrm>
          <a:off x="1051560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156845</xdr:rowOff>
    </xdr:from>
    <xdr:to>
      <xdr:col>50</xdr:col>
      <xdr:colOff>165100</xdr:colOff>
      <xdr:row>40</xdr:row>
      <xdr:rowOff>86995</xdr:rowOff>
    </xdr:to>
    <xdr:sp macro="" textlink="">
      <xdr:nvSpPr>
        <xdr:cNvPr id="129" name="楕円 128"/>
        <xdr:cNvSpPr/>
      </xdr:nvSpPr>
      <xdr:spPr>
        <a:xfrm>
          <a:off x="9588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36195</xdr:rowOff>
    </xdr:to>
    <xdr:cxnSp macro="">
      <xdr:nvCxnSpPr>
        <xdr:cNvPr id="130" name="直線コネクタ 129"/>
        <xdr:cNvCxnSpPr/>
      </xdr:nvCxnSpPr>
      <xdr:spPr>
        <a:xfrm flipV="1">
          <a:off x="9639300" y="68884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156845</xdr:rowOff>
    </xdr:from>
    <xdr:to>
      <xdr:col>46</xdr:col>
      <xdr:colOff>38100</xdr:colOff>
      <xdr:row>40</xdr:row>
      <xdr:rowOff>86995</xdr:rowOff>
    </xdr:to>
    <xdr:sp macro="" textlink="">
      <xdr:nvSpPr>
        <xdr:cNvPr id="131" name="楕円 130"/>
        <xdr:cNvSpPr/>
      </xdr:nvSpPr>
      <xdr:spPr>
        <a:xfrm>
          <a:off x="8699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36195</xdr:rowOff>
    </xdr:from>
    <xdr:to>
      <xdr:col>50</xdr:col>
      <xdr:colOff>114300</xdr:colOff>
      <xdr:row>40</xdr:row>
      <xdr:rowOff>36195</xdr:rowOff>
    </xdr:to>
    <xdr:cxnSp macro="">
      <xdr:nvCxnSpPr>
        <xdr:cNvPr id="132" name="直線コネクタ 131"/>
        <xdr:cNvCxnSpPr/>
      </xdr:nvCxnSpPr>
      <xdr:spPr>
        <a:xfrm>
          <a:off x="8750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156845</xdr:rowOff>
    </xdr:from>
    <xdr:to>
      <xdr:col>41</xdr:col>
      <xdr:colOff>101600</xdr:colOff>
      <xdr:row>40</xdr:row>
      <xdr:rowOff>86995</xdr:rowOff>
    </xdr:to>
    <xdr:sp macro="" textlink="">
      <xdr:nvSpPr>
        <xdr:cNvPr id="133" name="楕円 132"/>
        <xdr:cNvSpPr/>
      </xdr:nvSpPr>
      <xdr:spPr>
        <a:xfrm>
          <a:off x="7810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36195</xdr:rowOff>
    </xdr:from>
    <xdr:to>
      <xdr:col>45</xdr:col>
      <xdr:colOff>177800</xdr:colOff>
      <xdr:row>40</xdr:row>
      <xdr:rowOff>36195</xdr:rowOff>
    </xdr:to>
    <xdr:cxnSp macro="">
      <xdr:nvCxnSpPr>
        <xdr:cNvPr id="134" name="直線コネクタ 133"/>
        <xdr:cNvCxnSpPr/>
      </xdr:nvCxnSpPr>
      <xdr:spPr>
        <a:xfrm>
          <a:off x="7861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35" name="楕円 134"/>
        <xdr:cNvSpPr/>
      </xdr:nvSpPr>
      <xdr:spPr>
        <a:xfrm>
          <a:off x="692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36195</xdr:rowOff>
    </xdr:from>
    <xdr:to>
      <xdr:col>41</xdr:col>
      <xdr:colOff>50800</xdr:colOff>
      <xdr:row>40</xdr:row>
      <xdr:rowOff>41910</xdr:rowOff>
    </xdr:to>
    <xdr:cxnSp macro="">
      <xdr:nvCxnSpPr>
        <xdr:cNvPr id="136" name="直線コネクタ 135"/>
        <xdr:cNvCxnSpPr/>
      </xdr:nvCxnSpPr>
      <xdr:spPr>
        <a:xfrm flipV="1">
          <a:off x="6972300" y="68941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137812</xdr:rowOff>
    </xdr:from>
    <xdr:ext cx="469744" cy="259045"/>
    <xdr:sp macro="" textlink="">
      <xdr:nvSpPr>
        <xdr:cNvPr id="137" name="n_1aveValue【図書館】&#10;一人当たり面積"/>
        <xdr:cNvSpPr txBox="1"/>
      </xdr:nvSpPr>
      <xdr:spPr>
        <a:xfrm>
          <a:off x="9391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8" name="n_2ave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9"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0"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78122</xdr:rowOff>
    </xdr:from>
    <xdr:ext cx="469744" cy="259045"/>
    <xdr:sp macro="" textlink="">
      <xdr:nvSpPr>
        <xdr:cNvPr id="141" name="n_1mainValue【図書館】&#10;一人当たり面積"/>
        <xdr:cNvSpPr txBox="1"/>
      </xdr:nvSpPr>
      <xdr:spPr>
        <a:xfrm>
          <a:off x="93917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78122</xdr:rowOff>
    </xdr:from>
    <xdr:ext cx="469744" cy="259045"/>
    <xdr:sp macro="" textlink="">
      <xdr:nvSpPr>
        <xdr:cNvPr id="142" name="n_2mainValue【図書館】&#10;一人当たり面積"/>
        <xdr:cNvSpPr txBox="1"/>
      </xdr:nvSpPr>
      <xdr:spPr>
        <a:xfrm>
          <a:off x="8515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78122</xdr:rowOff>
    </xdr:from>
    <xdr:ext cx="469744" cy="259045"/>
    <xdr:sp macro="" textlink="">
      <xdr:nvSpPr>
        <xdr:cNvPr id="143" name="n_3mainValue【図書館】&#10;一人当たり面積"/>
        <xdr:cNvSpPr txBox="1"/>
      </xdr:nvSpPr>
      <xdr:spPr>
        <a:xfrm>
          <a:off x="7626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83837</xdr:rowOff>
    </xdr:from>
    <xdr:ext cx="469744" cy="259045"/>
    <xdr:sp macro="" textlink="">
      <xdr:nvSpPr>
        <xdr:cNvPr id="144" name="n_4mainValue【図書館】&#10;一人当たり面積"/>
        <xdr:cNvSpPr txBox="1"/>
      </xdr:nvSpPr>
      <xdr:spPr>
        <a:xfrm>
          <a:off x="6737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175" name="【体育館・プール】&#10;有形固定資産減価償却率平均値テキスト"/>
        <xdr:cNvSpPr txBox="1"/>
      </xdr:nvSpPr>
      <xdr:spPr>
        <a:xfrm>
          <a:off x="4673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80" name="フローチャート: 判断 179"/>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6" name="楕円 185"/>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87" name="【体育館・プー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55335</xdr:rowOff>
    </xdr:from>
    <xdr:to>
      <xdr:col>20</xdr:col>
      <xdr:colOff>38100</xdr:colOff>
      <xdr:row>62</xdr:row>
      <xdr:rowOff>156935</xdr:rowOff>
    </xdr:to>
    <xdr:sp macro="" textlink="">
      <xdr:nvSpPr>
        <xdr:cNvPr id="188" name="楕円 187"/>
        <xdr:cNvSpPr/>
      </xdr:nvSpPr>
      <xdr:spPr>
        <a:xfrm>
          <a:off x="3746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106135</xdr:rowOff>
    </xdr:from>
    <xdr:to>
      <xdr:col>24</xdr:col>
      <xdr:colOff>63500</xdr:colOff>
      <xdr:row>62</xdr:row>
      <xdr:rowOff>125730</xdr:rowOff>
    </xdr:to>
    <xdr:cxnSp macro="">
      <xdr:nvCxnSpPr>
        <xdr:cNvPr id="189" name="直線コネクタ 188"/>
        <xdr:cNvCxnSpPr/>
      </xdr:nvCxnSpPr>
      <xdr:spPr>
        <a:xfrm>
          <a:off x="3797300" y="1073603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30843</xdr:rowOff>
    </xdr:from>
    <xdr:to>
      <xdr:col>15</xdr:col>
      <xdr:colOff>101600</xdr:colOff>
      <xdr:row>62</xdr:row>
      <xdr:rowOff>132443</xdr:rowOff>
    </xdr:to>
    <xdr:sp macro="" textlink="">
      <xdr:nvSpPr>
        <xdr:cNvPr id="190" name="楕円 189"/>
        <xdr:cNvSpPr/>
      </xdr:nvSpPr>
      <xdr:spPr>
        <a:xfrm>
          <a:off x="2857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81643</xdr:rowOff>
    </xdr:from>
    <xdr:to>
      <xdr:col>19</xdr:col>
      <xdr:colOff>177800</xdr:colOff>
      <xdr:row>62</xdr:row>
      <xdr:rowOff>106135</xdr:rowOff>
    </xdr:to>
    <xdr:cxnSp macro="">
      <xdr:nvCxnSpPr>
        <xdr:cNvPr id="191" name="直線コネクタ 190"/>
        <xdr:cNvCxnSpPr/>
      </xdr:nvCxnSpPr>
      <xdr:spPr>
        <a:xfrm>
          <a:off x="2908300" y="107115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7983</xdr:rowOff>
    </xdr:from>
    <xdr:to>
      <xdr:col>10</xdr:col>
      <xdr:colOff>165100</xdr:colOff>
      <xdr:row>62</xdr:row>
      <xdr:rowOff>109583</xdr:rowOff>
    </xdr:to>
    <xdr:sp macro="" textlink="">
      <xdr:nvSpPr>
        <xdr:cNvPr id="192" name="楕円 191"/>
        <xdr:cNvSpPr/>
      </xdr:nvSpPr>
      <xdr:spPr>
        <a:xfrm>
          <a:off x="1968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58783</xdr:rowOff>
    </xdr:from>
    <xdr:to>
      <xdr:col>15</xdr:col>
      <xdr:colOff>50800</xdr:colOff>
      <xdr:row>62</xdr:row>
      <xdr:rowOff>81643</xdr:rowOff>
    </xdr:to>
    <xdr:cxnSp macro="">
      <xdr:nvCxnSpPr>
        <xdr:cNvPr id="193" name="直線コネクタ 192"/>
        <xdr:cNvCxnSpPr/>
      </xdr:nvCxnSpPr>
      <xdr:spPr>
        <a:xfrm>
          <a:off x="2019300" y="106886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161472</xdr:rowOff>
    </xdr:from>
    <xdr:to>
      <xdr:col>6</xdr:col>
      <xdr:colOff>38100</xdr:colOff>
      <xdr:row>62</xdr:row>
      <xdr:rowOff>91622</xdr:rowOff>
    </xdr:to>
    <xdr:sp macro="" textlink="">
      <xdr:nvSpPr>
        <xdr:cNvPr id="194" name="楕円 193"/>
        <xdr:cNvSpPr/>
      </xdr:nvSpPr>
      <xdr:spPr>
        <a:xfrm>
          <a:off x="1079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40822</xdr:rowOff>
    </xdr:from>
    <xdr:to>
      <xdr:col>10</xdr:col>
      <xdr:colOff>114300</xdr:colOff>
      <xdr:row>62</xdr:row>
      <xdr:rowOff>58783</xdr:rowOff>
    </xdr:to>
    <xdr:cxnSp macro="">
      <xdr:nvCxnSpPr>
        <xdr:cNvPr id="195" name="直線コネクタ 194"/>
        <xdr:cNvCxnSpPr/>
      </xdr:nvCxnSpPr>
      <xdr:spPr>
        <a:xfrm>
          <a:off x="1130300" y="106707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96" name="n_1aveValue【体育館・プール】&#10;有形固定資産減価償却率"/>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97"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8" name="n_3aveValue【体育館・プー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99" name="n_4aveValue【体育館・プール】&#10;有形固定資産減価償却率"/>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148062</xdr:rowOff>
    </xdr:from>
    <xdr:ext cx="405111" cy="259045"/>
    <xdr:sp macro="" textlink="">
      <xdr:nvSpPr>
        <xdr:cNvPr id="200" name="n_1mainValue【体育館・プール】&#10;有形固定資産減価償却率"/>
        <xdr:cNvSpPr txBox="1"/>
      </xdr:nvSpPr>
      <xdr:spPr>
        <a:xfrm>
          <a:off x="35820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123570</xdr:rowOff>
    </xdr:from>
    <xdr:ext cx="405111" cy="259045"/>
    <xdr:sp macro="" textlink="">
      <xdr:nvSpPr>
        <xdr:cNvPr id="201" name="n_2mainValue【体育館・プール】&#10;有形固定資産減価償却率"/>
        <xdr:cNvSpPr txBox="1"/>
      </xdr:nvSpPr>
      <xdr:spPr>
        <a:xfrm>
          <a:off x="2705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100710</xdr:rowOff>
    </xdr:from>
    <xdr:ext cx="405111" cy="259045"/>
    <xdr:sp macro="" textlink="">
      <xdr:nvSpPr>
        <xdr:cNvPr id="202" name="n_3mainValue【体育館・プール】&#10;有形固定資産減価償却率"/>
        <xdr:cNvSpPr txBox="1"/>
      </xdr:nvSpPr>
      <xdr:spPr>
        <a:xfrm>
          <a:off x="1816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82749</xdr:rowOff>
    </xdr:from>
    <xdr:ext cx="405111" cy="259045"/>
    <xdr:sp macro="" textlink="">
      <xdr:nvSpPr>
        <xdr:cNvPr id="203" name="n_4mainValue【体育館・プール】&#10;有形固定資産減価償却率"/>
        <xdr:cNvSpPr txBox="1"/>
      </xdr:nvSpPr>
      <xdr:spPr>
        <a:xfrm>
          <a:off x="927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27" name="直線コネクタ 226"/>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28"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9" name="直線コネクタ 228"/>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30"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31" name="直線コネクタ 230"/>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36847</xdr:rowOff>
    </xdr:from>
    <xdr:ext cx="469744" cy="259045"/>
    <xdr:sp macro="" textlink="">
      <xdr:nvSpPr>
        <xdr:cNvPr id="232" name="【体育館・プール】&#10;一人当たり面積平均値テキスト"/>
        <xdr:cNvSpPr txBox="1"/>
      </xdr:nvSpPr>
      <xdr:spPr>
        <a:xfrm>
          <a:off x="10515600" y="1015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33" name="フローチャート: 判断 232"/>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34" name="フローチャート: 判断 233"/>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35" name="フローチャート: 判断 234"/>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36" name="フローチャート: 判断 235"/>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37" name="フローチャート: 判断 236"/>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43" name="楕円 242"/>
        <xdr:cNvSpPr/>
      </xdr:nvSpPr>
      <xdr:spPr>
        <a:xfrm>
          <a:off x="10426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32402</xdr:rowOff>
    </xdr:from>
    <xdr:ext cx="469744" cy="259045"/>
    <xdr:sp macro="" textlink="">
      <xdr:nvSpPr>
        <xdr:cNvPr id="244" name="【体育館・プール】&#10;一人当たり面積該当値テキスト"/>
        <xdr:cNvSpPr txBox="1"/>
      </xdr:nvSpPr>
      <xdr:spPr>
        <a:xfrm>
          <a:off x="10515600"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245" name="楕円 244"/>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104775</xdr:rowOff>
    </xdr:from>
    <xdr:to>
      <xdr:col>55</xdr:col>
      <xdr:colOff>0</xdr:colOff>
      <xdr:row>61</xdr:row>
      <xdr:rowOff>114300</xdr:rowOff>
    </xdr:to>
    <xdr:cxnSp macro="">
      <xdr:nvCxnSpPr>
        <xdr:cNvPr id="246" name="直線コネクタ 245"/>
        <xdr:cNvCxnSpPr/>
      </xdr:nvCxnSpPr>
      <xdr:spPr>
        <a:xfrm flipV="1">
          <a:off x="9639300" y="105632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71120</xdr:rowOff>
    </xdr:from>
    <xdr:to>
      <xdr:col>46</xdr:col>
      <xdr:colOff>38100</xdr:colOff>
      <xdr:row>62</xdr:row>
      <xdr:rowOff>1270</xdr:rowOff>
    </xdr:to>
    <xdr:sp macro="" textlink="">
      <xdr:nvSpPr>
        <xdr:cNvPr id="247" name="楕円 246"/>
        <xdr:cNvSpPr/>
      </xdr:nvSpPr>
      <xdr:spPr>
        <a:xfrm>
          <a:off x="8699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61</xdr:row>
      <xdr:rowOff>121920</xdr:rowOff>
    </xdr:to>
    <xdr:cxnSp macro="">
      <xdr:nvCxnSpPr>
        <xdr:cNvPr id="248" name="直線コネクタ 247"/>
        <xdr:cNvCxnSpPr/>
      </xdr:nvCxnSpPr>
      <xdr:spPr>
        <a:xfrm flipV="1">
          <a:off x="8750300" y="10572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76835</xdr:rowOff>
    </xdr:from>
    <xdr:to>
      <xdr:col>41</xdr:col>
      <xdr:colOff>101600</xdr:colOff>
      <xdr:row>62</xdr:row>
      <xdr:rowOff>6985</xdr:rowOff>
    </xdr:to>
    <xdr:sp macro="" textlink="">
      <xdr:nvSpPr>
        <xdr:cNvPr id="249" name="楕円 248"/>
        <xdr:cNvSpPr/>
      </xdr:nvSpPr>
      <xdr:spPr>
        <a:xfrm>
          <a:off x="7810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121920</xdr:rowOff>
    </xdr:from>
    <xdr:to>
      <xdr:col>45</xdr:col>
      <xdr:colOff>177800</xdr:colOff>
      <xdr:row>61</xdr:row>
      <xdr:rowOff>127635</xdr:rowOff>
    </xdr:to>
    <xdr:cxnSp macro="">
      <xdr:nvCxnSpPr>
        <xdr:cNvPr id="250" name="直線コネクタ 249"/>
        <xdr:cNvCxnSpPr/>
      </xdr:nvCxnSpPr>
      <xdr:spPr>
        <a:xfrm flipV="1">
          <a:off x="7861300" y="105803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84455</xdr:rowOff>
    </xdr:from>
    <xdr:to>
      <xdr:col>36</xdr:col>
      <xdr:colOff>165100</xdr:colOff>
      <xdr:row>62</xdr:row>
      <xdr:rowOff>14605</xdr:rowOff>
    </xdr:to>
    <xdr:sp macro="" textlink="">
      <xdr:nvSpPr>
        <xdr:cNvPr id="251" name="楕円 250"/>
        <xdr:cNvSpPr/>
      </xdr:nvSpPr>
      <xdr:spPr>
        <a:xfrm>
          <a:off x="6921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127635</xdr:rowOff>
    </xdr:from>
    <xdr:to>
      <xdr:col>41</xdr:col>
      <xdr:colOff>50800</xdr:colOff>
      <xdr:row>61</xdr:row>
      <xdr:rowOff>135255</xdr:rowOff>
    </xdr:to>
    <xdr:cxnSp macro="">
      <xdr:nvCxnSpPr>
        <xdr:cNvPr id="252" name="直線コネクタ 251"/>
        <xdr:cNvCxnSpPr/>
      </xdr:nvCxnSpPr>
      <xdr:spPr>
        <a:xfrm flipV="1">
          <a:off x="6972300" y="105860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4462</xdr:rowOff>
    </xdr:from>
    <xdr:ext cx="469744" cy="259045"/>
    <xdr:sp macro="" textlink="">
      <xdr:nvSpPr>
        <xdr:cNvPr id="253" name="n_1aveValue【体育館・プール】&#10;一人当たり面積"/>
        <xdr:cNvSpPr txBox="1"/>
      </xdr:nvSpPr>
      <xdr:spPr>
        <a:xfrm>
          <a:off x="93917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164482</xdr:rowOff>
    </xdr:from>
    <xdr:ext cx="469744" cy="259045"/>
    <xdr:sp macro="" textlink="">
      <xdr:nvSpPr>
        <xdr:cNvPr id="254" name="n_2aveValue【体育館・プール】&#10;一人当たり面積"/>
        <xdr:cNvSpPr txBox="1"/>
      </xdr:nvSpPr>
      <xdr:spPr>
        <a:xfrm>
          <a:off x="85154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652</xdr:rowOff>
    </xdr:from>
    <xdr:ext cx="469744" cy="259045"/>
    <xdr:sp macro="" textlink="">
      <xdr:nvSpPr>
        <xdr:cNvPr id="255" name="n_3aveValue【体育館・プール】&#10;一人当たり面積"/>
        <xdr:cNvSpPr txBox="1"/>
      </xdr:nvSpPr>
      <xdr:spPr>
        <a:xfrm>
          <a:off x="7626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56" name="n_4aveValue【体育館・プール】&#10;一人当たり面積"/>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156227</xdr:rowOff>
    </xdr:from>
    <xdr:ext cx="469744" cy="259045"/>
    <xdr:sp macro="" textlink="">
      <xdr:nvSpPr>
        <xdr:cNvPr id="257" name="n_1mainValue【体育館・プール】&#10;一人当たり面積"/>
        <xdr:cNvSpPr txBox="1"/>
      </xdr:nvSpPr>
      <xdr:spPr>
        <a:xfrm>
          <a:off x="9391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8" name="n_2main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169562</xdr:rowOff>
    </xdr:from>
    <xdr:ext cx="469744" cy="259045"/>
    <xdr:sp macro="" textlink="">
      <xdr:nvSpPr>
        <xdr:cNvPr id="259" name="n_3mainValue【体育館・プール】&#10;一人当たり面積"/>
        <xdr:cNvSpPr txBox="1"/>
      </xdr:nvSpPr>
      <xdr:spPr>
        <a:xfrm>
          <a:off x="7626427" y="1062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5732</xdr:rowOff>
    </xdr:from>
    <xdr:ext cx="469744" cy="259045"/>
    <xdr:sp macro="" textlink="">
      <xdr:nvSpPr>
        <xdr:cNvPr id="260" name="n_4mainValue【体育館・プール】&#10;一人当たり面積"/>
        <xdr:cNvSpPr txBox="1"/>
      </xdr:nvSpPr>
      <xdr:spPr>
        <a:xfrm>
          <a:off x="6737427" y="1063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5" name="直線コネクタ 284"/>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6"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7" name="直線コネクタ 286"/>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88"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89" name="直線コネクタ 288"/>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0"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1" name="フローチャート: 判断 290"/>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2" name="フローチャート: 判断 291"/>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3" name="フローチャート: 判断 292"/>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4" name="フローチャート: 判断 293"/>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5" name="フローチャート: 判断 294"/>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44450</xdr:rowOff>
    </xdr:from>
    <xdr:to>
      <xdr:col>24</xdr:col>
      <xdr:colOff>114300</xdr:colOff>
      <xdr:row>84</xdr:row>
      <xdr:rowOff>146050</xdr:rowOff>
    </xdr:to>
    <xdr:sp macro="" textlink="">
      <xdr:nvSpPr>
        <xdr:cNvPr id="301" name="楕円 300"/>
        <xdr:cNvSpPr/>
      </xdr:nvSpPr>
      <xdr:spPr>
        <a:xfrm>
          <a:off x="4584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130827</xdr:rowOff>
    </xdr:from>
    <xdr:ext cx="405111" cy="259045"/>
    <xdr:sp macro="" textlink="">
      <xdr:nvSpPr>
        <xdr:cNvPr id="302" name="【福祉施設】&#10;有形固定資産減価償却率該当値テキスト"/>
        <xdr:cNvSpPr txBox="1"/>
      </xdr:nvSpPr>
      <xdr:spPr>
        <a:xfrm>
          <a:off x="4673600" y="1436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31114</xdr:rowOff>
    </xdr:from>
    <xdr:to>
      <xdr:col>20</xdr:col>
      <xdr:colOff>38100</xdr:colOff>
      <xdr:row>84</xdr:row>
      <xdr:rowOff>132714</xdr:rowOff>
    </xdr:to>
    <xdr:sp macro="" textlink="">
      <xdr:nvSpPr>
        <xdr:cNvPr id="303" name="楕円 302"/>
        <xdr:cNvSpPr/>
      </xdr:nvSpPr>
      <xdr:spPr>
        <a:xfrm>
          <a:off x="3746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81914</xdr:rowOff>
    </xdr:from>
    <xdr:to>
      <xdr:col>24</xdr:col>
      <xdr:colOff>63500</xdr:colOff>
      <xdr:row>84</xdr:row>
      <xdr:rowOff>95250</xdr:rowOff>
    </xdr:to>
    <xdr:cxnSp macro="">
      <xdr:nvCxnSpPr>
        <xdr:cNvPr id="304" name="直線コネクタ 303"/>
        <xdr:cNvCxnSpPr/>
      </xdr:nvCxnSpPr>
      <xdr:spPr>
        <a:xfrm>
          <a:off x="3797300" y="1448371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xdr:rowOff>
    </xdr:from>
    <xdr:to>
      <xdr:col>15</xdr:col>
      <xdr:colOff>101600</xdr:colOff>
      <xdr:row>84</xdr:row>
      <xdr:rowOff>117475</xdr:rowOff>
    </xdr:to>
    <xdr:sp macro="" textlink="">
      <xdr:nvSpPr>
        <xdr:cNvPr id="305" name="楕円 304"/>
        <xdr:cNvSpPr/>
      </xdr:nvSpPr>
      <xdr:spPr>
        <a:xfrm>
          <a:off x="2857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66675</xdr:rowOff>
    </xdr:from>
    <xdr:to>
      <xdr:col>19</xdr:col>
      <xdr:colOff>177800</xdr:colOff>
      <xdr:row>84</xdr:row>
      <xdr:rowOff>81914</xdr:rowOff>
    </xdr:to>
    <xdr:cxnSp macro="">
      <xdr:nvCxnSpPr>
        <xdr:cNvPr id="306" name="直線コネクタ 305"/>
        <xdr:cNvCxnSpPr/>
      </xdr:nvCxnSpPr>
      <xdr:spPr>
        <a:xfrm>
          <a:off x="2908300" y="144684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168275</xdr:rowOff>
    </xdr:from>
    <xdr:to>
      <xdr:col>10</xdr:col>
      <xdr:colOff>165100</xdr:colOff>
      <xdr:row>84</xdr:row>
      <xdr:rowOff>98425</xdr:rowOff>
    </xdr:to>
    <xdr:sp macro="" textlink="">
      <xdr:nvSpPr>
        <xdr:cNvPr id="307" name="楕円 306"/>
        <xdr:cNvSpPr/>
      </xdr:nvSpPr>
      <xdr:spPr>
        <a:xfrm>
          <a:off x="1968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47625</xdr:rowOff>
    </xdr:from>
    <xdr:to>
      <xdr:col>15</xdr:col>
      <xdr:colOff>50800</xdr:colOff>
      <xdr:row>84</xdr:row>
      <xdr:rowOff>66675</xdr:rowOff>
    </xdr:to>
    <xdr:cxnSp macro="">
      <xdr:nvCxnSpPr>
        <xdr:cNvPr id="308" name="直線コネクタ 307"/>
        <xdr:cNvCxnSpPr/>
      </xdr:nvCxnSpPr>
      <xdr:spPr>
        <a:xfrm>
          <a:off x="2019300" y="14449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27305</xdr:rowOff>
    </xdr:from>
    <xdr:to>
      <xdr:col>6</xdr:col>
      <xdr:colOff>38100</xdr:colOff>
      <xdr:row>86</xdr:row>
      <xdr:rowOff>128905</xdr:rowOff>
    </xdr:to>
    <xdr:sp macro="" textlink="">
      <xdr:nvSpPr>
        <xdr:cNvPr id="309" name="楕円 308"/>
        <xdr:cNvSpPr/>
      </xdr:nvSpPr>
      <xdr:spPr>
        <a:xfrm>
          <a:off x="1079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47625</xdr:rowOff>
    </xdr:from>
    <xdr:to>
      <xdr:col>10</xdr:col>
      <xdr:colOff>114300</xdr:colOff>
      <xdr:row>86</xdr:row>
      <xdr:rowOff>78105</xdr:rowOff>
    </xdr:to>
    <xdr:cxnSp macro="">
      <xdr:nvCxnSpPr>
        <xdr:cNvPr id="310" name="直線コネクタ 309"/>
        <xdr:cNvCxnSpPr/>
      </xdr:nvCxnSpPr>
      <xdr:spPr>
        <a:xfrm flipV="1">
          <a:off x="1130300" y="14449425"/>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1" name="n_1aveValue【福祉施設】&#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12" name="n_2ave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313" name="n_3aveValue【福祉施設】&#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4"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123841</xdr:rowOff>
    </xdr:from>
    <xdr:ext cx="405111" cy="259045"/>
    <xdr:sp macro="" textlink="">
      <xdr:nvSpPr>
        <xdr:cNvPr id="315" name="n_1mainValue【福祉施設】&#10;有形固定資産減価償却率"/>
        <xdr:cNvSpPr txBox="1"/>
      </xdr:nvSpPr>
      <xdr:spPr>
        <a:xfrm>
          <a:off x="35820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108602</xdr:rowOff>
    </xdr:from>
    <xdr:ext cx="405111" cy="259045"/>
    <xdr:sp macro="" textlink="">
      <xdr:nvSpPr>
        <xdr:cNvPr id="316" name="n_2mainValue【福祉施設】&#10;有形固定資産減価償却率"/>
        <xdr:cNvSpPr txBox="1"/>
      </xdr:nvSpPr>
      <xdr:spPr>
        <a:xfrm>
          <a:off x="2705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89552</xdr:rowOff>
    </xdr:from>
    <xdr:ext cx="405111" cy="259045"/>
    <xdr:sp macro="" textlink="">
      <xdr:nvSpPr>
        <xdr:cNvPr id="317" name="n_3mainValue【福祉施設】&#10;有形固定資産減価償却率"/>
        <xdr:cNvSpPr txBox="1"/>
      </xdr:nvSpPr>
      <xdr:spPr>
        <a:xfrm>
          <a:off x="1816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120032</xdr:rowOff>
    </xdr:from>
    <xdr:ext cx="405111" cy="259045"/>
    <xdr:sp macro="" textlink="">
      <xdr:nvSpPr>
        <xdr:cNvPr id="318" name="n_4mainValue【福祉施設】&#10;有形固定資産減価償却率"/>
        <xdr:cNvSpPr txBox="1"/>
      </xdr:nvSpPr>
      <xdr:spPr>
        <a:xfrm>
          <a:off x="9277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2" name="直線コネクタ 341"/>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3"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4" name="直線コネクタ 343"/>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5"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6" name="直線コネクタ 345"/>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47"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48" name="フローチャート: 判断 347"/>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49" name="フローチャート: 判断 348"/>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0" name="フローチャート: 判断 349"/>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1" name="フローチャート: 判断 350"/>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2" name="フローチャート: 判断 351"/>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151130</xdr:rowOff>
    </xdr:from>
    <xdr:to>
      <xdr:col>55</xdr:col>
      <xdr:colOff>50800</xdr:colOff>
      <xdr:row>86</xdr:row>
      <xdr:rowOff>81280</xdr:rowOff>
    </xdr:to>
    <xdr:sp macro="" textlink="">
      <xdr:nvSpPr>
        <xdr:cNvPr id="358" name="楕円 357"/>
        <xdr:cNvSpPr/>
      </xdr:nvSpPr>
      <xdr:spPr>
        <a:xfrm>
          <a:off x="10426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59" name="【福祉施設】&#10;一人当たり面積該当値テキスト"/>
        <xdr:cNvSpPr txBox="1"/>
      </xdr:nvSpPr>
      <xdr:spPr>
        <a:xfrm>
          <a:off x="10515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151130</xdr:rowOff>
    </xdr:from>
    <xdr:to>
      <xdr:col>50</xdr:col>
      <xdr:colOff>165100</xdr:colOff>
      <xdr:row>86</xdr:row>
      <xdr:rowOff>81280</xdr:rowOff>
    </xdr:to>
    <xdr:sp macro="" textlink="">
      <xdr:nvSpPr>
        <xdr:cNvPr id="360" name="楕円 359"/>
        <xdr:cNvSpPr/>
      </xdr:nvSpPr>
      <xdr:spPr>
        <a:xfrm>
          <a:off x="9588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30480</xdr:rowOff>
    </xdr:from>
    <xdr:to>
      <xdr:col>55</xdr:col>
      <xdr:colOff>0</xdr:colOff>
      <xdr:row>86</xdr:row>
      <xdr:rowOff>30480</xdr:rowOff>
    </xdr:to>
    <xdr:cxnSp macro="">
      <xdr:nvCxnSpPr>
        <xdr:cNvPr id="361" name="直線コネクタ 360"/>
        <xdr:cNvCxnSpPr/>
      </xdr:nvCxnSpPr>
      <xdr:spPr>
        <a:xfrm>
          <a:off x="9639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362" name="楕円 361"/>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30480</xdr:rowOff>
    </xdr:from>
    <xdr:to>
      <xdr:col>50</xdr:col>
      <xdr:colOff>114300</xdr:colOff>
      <xdr:row>86</xdr:row>
      <xdr:rowOff>30480</xdr:rowOff>
    </xdr:to>
    <xdr:cxnSp macro="">
      <xdr:nvCxnSpPr>
        <xdr:cNvPr id="363" name="直線コネクタ 362"/>
        <xdr:cNvCxnSpPr/>
      </xdr:nvCxnSpPr>
      <xdr:spPr>
        <a:xfrm>
          <a:off x="8750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64" name="楕円 363"/>
        <xdr:cNvSpPr/>
      </xdr:nvSpPr>
      <xdr:spPr>
        <a:xfrm>
          <a:off x="7810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30480</xdr:rowOff>
    </xdr:from>
    <xdr:to>
      <xdr:col>45</xdr:col>
      <xdr:colOff>177800</xdr:colOff>
      <xdr:row>86</xdr:row>
      <xdr:rowOff>34289</xdr:rowOff>
    </xdr:to>
    <xdr:cxnSp macro="">
      <xdr:nvCxnSpPr>
        <xdr:cNvPr id="365" name="直線コネクタ 364"/>
        <xdr:cNvCxnSpPr/>
      </xdr:nvCxnSpPr>
      <xdr:spPr>
        <a:xfrm flipV="1">
          <a:off x="7861300" y="14775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154939</xdr:rowOff>
    </xdr:from>
    <xdr:to>
      <xdr:col>36</xdr:col>
      <xdr:colOff>165100</xdr:colOff>
      <xdr:row>86</xdr:row>
      <xdr:rowOff>85089</xdr:rowOff>
    </xdr:to>
    <xdr:sp macro="" textlink="">
      <xdr:nvSpPr>
        <xdr:cNvPr id="366" name="楕円 365"/>
        <xdr:cNvSpPr/>
      </xdr:nvSpPr>
      <xdr:spPr>
        <a:xfrm>
          <a:off x="6921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34289</xdr:rowOff>
    </xdr:from>
    <xdr:to>
      <xdr:col>41</xdr:col>
      <xdr:colOff>50800</xdr:colOff>
      <xdr:row>86</xdr:row>
      <xdr:rowOff>34289</xdr:rowOff>
    </xdr:to>
    <xdr:cxnSp macro="">
      <xdr:nvCxnSpPr>
        <xdr:cNvPr id="367" name="直線コネクタ 366"/>
        <xdr:cNvCxnSpPr/>
      </xdr:nvCxnSpPr>
      <xdr:spPr>
        <a:xfrm>
          <a:off x="6972300" y="1477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74947</xdr:rowOff>
    </xdr:from>
    <xdr:ext cx="469744" cy="259045"/>
    <xdr:sp macro="" textlink="">
      <xdr:nvSpPr>
        <xdr:cNvPr id="368" name="n_1aveValue【福祉施設】&#10;一人当たり面積"/>
        <xdr:cNvSpPr txBox="1"/>
      </xdr:nvSpPr>
      <xdr:spPr>
        <a:xfrm>
          <a:off x="9391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69" name="n_2aveValue【福祉施設】&#10;一人当たり面積"/>
        <xdr:cNvSpPr txBox="1"/>
      </xdr:nvSpPr>
      <xdr:spPr>
        <a:xfrm>
          <a:off x="8515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33038</xdr:rowOff>
    </xdr:from>
    <xdr:ext cx="469744" cy="259045"/>
    <xdr:sp macro="" textlink="">
      <xdr:nvSpPr>
        <xdr:cNvPr id="370" name="n_3aveValue【福祉施設】&#10;一人当たり面積"/>
        <xdr:cNvSpPr txBox="1"/>
      </xdr:nvSpPr>
      <xdr:spPr>
        <a:xfrm>
          <a:off x="7626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71" name="n_4aveValue【福祉施設】&#10;一人当たり面積"/>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72407</xdr:rowOff>
    </xdr:from>
    <xdr:ext cx="469744" cy="259045"/>
    <xdr:sp macro="" textlink="">
      <xdr:nvSpPr>
        <xdr:cNvPr id="372" name="n_1mainValue【福祉施設】&#10;一人当たり面積"/>
        <xdr:cNvSpPr txBox="1"/>
      </xdr:nvSpPr>
      <xdr:spPr>
        <a:xfrm>
          <a:off x="9391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72407</xdr:rowOff>
    </xdr:from>
    <xdr:ext cx="469744" cy="259045"/>
    <xdr:sp macro="" textlink="">
      <xdr:nvSpPr>
        <xdr:cNvPr id="373" name="n_2mainValue【福祉施設】&#10;一人当たり面積"/>
        <xdr:cNvSpPr txBox="1"/>
      </xdr:nvSpPr>
      <xdr:spPr>
        <a:xfrm>
          <a:off x="8515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74" name="n_3mainValue【福祉施設】&#10;一人当たり面積"/>
        <xdr:cNvSpPr txBox="1"/>
      </xdr:nvSpPr>
      <xdr:spPr>
        <a:xfrm>
          <a:off x="7626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76216</xdr:rowOff>
    </xdr:from>
    <xdr:ext cx="469744" cy="259045"/>
    <xdr:sp macro="" textlink="">
      <xdr:nvSpPr>
        <xdr:cNvPr id="375" name="n_4mainValue【福祉施設】&#10;一人当たり面積"/>
        <xdr:cNvSpPr txBox="1"/>
      </xdr:nvSpPr>
      <xdr:spPr>
        <a:xfrm>
          <a:off x="6737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9" name="直線コネクタ 3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1" name="直線コネクタ 4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3" name="直線コネクタ 4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04"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05" name="フローチャート: 判断 404"/>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406" name="フローチャート: 判断 405"/>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407" name="フローチャート: 判断 406"/>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408" name="フローチャート: 判断 407"/>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9" name="フローチャート: 判断 408"/>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15" name="楕円 414"/>
        <xdr:cNvSpPr/>
      </xdr:nvSpPr>
      <xdr:spPr>
        <a:xfrm>
          <a:off x="4584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72407</xdr:rowOff>
    </xdr:from>
    <xdr:ext cx="405111" cy="259045"/>
    <xdr:sp macro="" textlink="">
      <xdr:nvSpPr>
        <xdr:cNvPr id="416" name="【市民会館】&#10;有形固定資産減価償却率該当値テキスト"/>
        <xdr:cNvSpPr txBox="1"/>
      </xdr:nvSpPr>
      <xdr:spPr>
        <a:xfrm>
          <a:off x="4673600"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68580</xdr:rowOff>
    </xdr:from>
    <xdr:to>
      <xdr:col>20</xdr:col>
      <xdr:colOff>38100</xdr:colOff>
      <xdr:row>103</xdr:row>
      <xdr:rowOff>170180</xdr:rowOff>
    </xdr:to>
    <xdr:sp macro="" textlink="">
      <xdr:nvSpPr>
        <xdr:cNvPr id="417" name="楕円 416"/>
        <xdr:cNvSpPr/>
      </xdr:nvSpPr>
      <xdr:spPr>
        <a:xfrm>
          <a:off x="3746500" y="17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119380</xdr:rowOff>
    </xdr:from>
    <xdr:to>
      <xdr:col>24</xdr:col>
      <xdr:colOff>63500</xdr:colOff>
      <xdr:row>103</xdr:row>
      <xdr:rowOff>144780</xdr:rowOff>
    </xdr:to>
    <xdr:cxnSp macro="">
      <xdr:nvCxnSpPr>
        <xdr:cNvPr id="418" name="直線コネクタ 417"/>
        <xdr:cNvCxnSpPr/>
      </xdr:nvCxnSpPr>
      <xdr:spPr>
        <a:xfrm>
          <a:off x="3797300" y="177787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43180</xdr:rowOff>
    </xdr:from>
    <xdr:to>
      <xdr:col>15</xdr:col>
      <xdr:colOff>101600</xdr:colOff>
      <xdr:row>103</xdr:row>
      <xdr:rowOff>144780</xdr:rowOff>
    </xdr:to>
    <xdr:sp macro="" textlink="">
      <xdr:nvSpPr>
        <xdr:cNvPr id="419" name="楕円 418"/>
        <xdr:cNvSpPr/>
      </xdr:nvSpPr>
      <xdr:spPr>
        <a:xfrm>
          <a:off x="2857500" y="177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93980</xdr:rowOff>
    </xdr:from>
    <xdr:to>
      <xdr:col>19</xdr:col>
      <xdr:colOff>177800</xdr:colOff>
      <xdr:row>103</xdr:row>
      <xdr:rowOff>119380</xdr:rowOff>
    </xdr:to>
    <xdr:cxnSp macro="">
      <xdr:nvCxnSpPr>
        <xdr:cNvPr id="420" name="直線コネクタ 419"/>
        <xdr:cNvCxnSpPr/>
      </xdr:nvCxnSpPr>
      <xdr:spPr>
        <a:xfrm>
          <a:off x="2908300" y="177533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17780</xdr:rowOff>
    </xdr:from>
    <xdr:to>
      <xdr:col>10</xdr:col>
      <xdr:colOff>165100</xdr:colOff>
      <xdr:row>103</xdr:row>
      <xdr:rowOff>119380</xdr:rowOff>
    </xdr:to>
    <xdr:sp macro="" textlink="">
      <xdr:nvSpPr>
        <xdr:cNvPr id="421" name="楕円 420"/>
        <xdr:cNvSpPr/>
      </xdr:nvSpPr>
      <xdr:spPr>
        <a:xfrm>
          <a:off x="1968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68580</xdr:rowOff>
    </xdr:from>
    <xdr:to>
      <xdr:col>15</xdr:col>
      <xdr:colOff>50800</xdr:colOff>
      <xdr:row>103</xdr:row>
      <xdr:rowOff>93980</xdr:rowOff>
    </xdr:to>
    <xdr:cxnSp macro="">
      <xdr:nvCxnSpPr>
        <xdr:cNvPr id="422" name="直線コネクタ 421"/>
        <xdr:cNvCxnSpPr/>
      </xdr:nvCxnSpPr>
      <xdr:spPr>
        <a:xfrm>
          <a:off x="2019300" y="177279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163830</xdr:rowOff>
    </xdr:from>
    <xdr:to>
      <xdr:col>6</xdr:col>
      <xdr:colOff>38100</xdr:colOff>
      <xdr:row>103</xdr:row>
      <xdr:rowOff>93980</xdr:rowOff>
    </xdr:to>
    <xdr:sp macro="" textlink="">
      <xdr:nvSpPr>
        <xdr:cNvPr id="423" name="楕円 422"/>
        <xdr:cNvSpPr/>
      </xdr:nvSpPr>
      <xdr:spPr>
        <a:xfrm>
          <a:off x="1079500" y="176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43180</xdr:rowOff>
    </xdr:from>
    <xdr:to>
      <xdr:col>10</xdr:col>
      <xdr:colOff>114300</xdr:colOff>
      <xdr:row>103</xdr:row>
      <xdr:rowOff>68580</xdr:rowOff>
    </xdr:to>
    <xdr:cxnSp macro="">
      <xdr:nvCxnSpPr>
        <xdr:cNvPr id="424" name="直線コネクタ 423"/>
        <xdr:cNvCxnSpPr/>
      </xdr:nvCxnSpPr>
      <xdr:spPr>
        <a:xfrm>
          <a:off x="1130300" y="177025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26688</xdr:rowOff>
    </xdr:from>
    <xdr:ext cx="405111" cy="259045"/>
    <xdr:sp macro="" textlink="">
      <xdr:nvSpPr>
        <xdr:cNvPr id="425" name="n_1aveValue【市民会館】&#10;有形固定資産減価償却率"/>
        <xdr:cNvSpPr txBox="1"/>
      </xdr:nvSpPr>
      <xdr:spPr>
        <a:xfrm>
          <a:off x="35820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149877</xdr:rowOff>
    </xdr:from>
    <xdr:ext cx="405111" cy="259045"/>
    <xdr:sp macro="" textlink="">
      <xdr:nvSpPr>
        <xdr:cNvPr id="426" name="n_2aveValue【市民会館】&#10;有形固定資産減価償却率"/>
        <xdr:cNvSpPr txBox="1"/>
      </xdr:nvSpPr>
      <xdr:spPr>
        <a:xfrm>
          <a:off x="2705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39388</xdr:rowOff>
    </xdr:from>
    <xdr:ext cx="405111" cy="259045"/>
    <xdr:sp macro="" textlink="">
      <xdr:nvSpPr>
        <xdr:cNvPr id="427" name="n_3aveValue【市民会館】&#10;有形固定資産減価償却率"/>
        <xdr:cNvSpPr txBox="1"/>
      </xdr:nvSpPr>
      <xdr:spPr>
        <a:xfrm>
          <a:off x="1816744"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28" name="n_4aveValue【市民会館】&#10;有形固定資産減価償却率"/>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15257</xdr:rowOff>
    </xdr:from>
    <xdr:ext cx="405111" cy="259045"/>
    <xdr:sp macro="" textlink="">
      <xdr:nvSpPr>
        <xdr:cNvPr id="429" name="n_1mainValue【市民会館】&#10;有形固定資産減価償却率"/>
        <xdr:cNvSpPr txBox="1"/>
      </xdr:nvSpPr>
      <xdr:spPr>
        <a:xfrm>
          <a:off x="35820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161307</xdr:rowOff>
    </xdr:from>
    <xdr:ext cx="405111" cy="259045"/>
    <xdr:sp macro="" textlink="">
      <xdr:nvSpPr>
        <xdr:cNvPr id="430" name="n_2mainValue【市民会館】&#10;有形固定資産減価償却率"/>
        <xdr:cNvSpPr txBox="1"/>
      </xdr:nvSpPr>
      <xdr:spPr>
        <a:xfrm>
          <a:off x="2705744" y="1747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135907</xdr:rowOff>
    </xdr:from>
    <xdr:ext cx="405111" cy="259045"/>
    <xdr:sp macro="" textlink="">
      <xdr:nvSpPr>
        <xdr:cNvPr id="431" name="n_3mainValue【市民会館】&#10;有形固定資産減価償却率"/>
        <xdr:cNvSpPr txBox="1"/>
      </xdr:nvSpPr>
      <xdr:spPr>
        <a:xfrm>
          <a:off x="1816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110507</xdr:rowOff>
    </xdr:from>
    <xdr:ext cx="405111" cy="259045"/>
    <xdr:sp macro="" textlink="">
      <xdr:nvSpPr>
        <xdr:cNvPr id="432" name="n_4mainValue【市民会館】&#10;有形固定資産減価償却率"/>
        <xdr:cNvSpPr txBox="1"/>
      </xdr:nvSpPr>
      <xdr:spPr>
        <a:xfrm>
          <a:off x="927744" y="174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58" name="直線コネクタ 457"/>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59"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60" name="直線コネクタ 459"/>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61"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62" name="直線コネクタ 461"/>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160945</xdr:rowOff>
    </xdr:from>
    <xdr:ext cx="469744" cy="259045"/>
    <xdr:sp macro="" textlink="">
      <xdr:nvSpPr>
        <xdr:cNvPr id="463" name="【市民会館】&#10;一人当たり面積平均値テキスト"/>
        <xdr:cNvSpPr txBox="1"/>
      </xdr:nvSpPr>
      <xdr:spPr>
        <a:xfrm>
          <a:off x="10515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64" name="フローチャート: 判断 463"/>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65" name="フローチャート: 判断 464"/>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66" name="フローチャート: 判断 465"/>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67" name="フローチャート: 判断 466"/>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8" name="フローチャート: 判断 467"/>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121738</xdr:rowOff>
    </xdr:from>
    <xdr:to>
      <xdr:col>55</xdr:col>
      <xdr:colOff>50800</xdr:colOff>
      <xdr:row>108</xdr:row>
      <xdr:rowOff>51888</xdr:rowOff>
    </xdr:to>
    <xdr:sp macro="" textlink="">
      <xdr:nvSpPr>
        <xdr:cNvPr id="474" name="楕円 473"/>
        <xdr:cNvSpPr/>
      </xdr:nvSpPr>
      <xdr:spPr>
        <a:xfrm>
          <a:off x="10426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36665</xdr:rowOff>
    </xdr:from>
    <xdr:ext cx="469744" cy="259045"/>
    <xdr:sp macro="" textlink="">
      <xdr:nvSpPr>
        <xdr:cNvPr id="475" name="【市民会館】&#10;一人当たり面積該当値テキスト"/>
        <xdr:cNvSpPr txBox="1"/>
      </xdr:nvSpPr>
      <xdr:spPr>
        <a:xfrm>
          <a:off x="10515600" y="1838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125005</xdr:rowOff>
    </xdr:from>
    <xdr:to>
      <xdr:col>50</xdr:col>
      <xdr:colOff>165100</xdr:colOff>
      <xdr:row>108</xdr:row>
      <xdr:rowOff>55155</xdr:rowOff>
    </xdr:to>
    <xdr:sp macro="" textlink="">
      <xdr:nvSpPr>
        <xdr:cNvPr id="476" name="楕円 475"/>
        <xdr:cNvSpPr/>
      </xdr:nvSpPr>
      <xdr:spPr>
        <a:xfrm>
          <a:off x="9588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xdr:rowOff>
    </xdr:from>
    <xdr:to>
      <xdr:col>55</xdr:col>
      <xdr:colOff>0</xdr:colOff>
      <xdr:row>108</xdr:row>
      <xdr:rowOff>4355</xdr:rowOff>
    </xdr:to>
    <xdr:cxnSp macro="">
      <xdr:nvCxnSpPr>
        <xdr:cNvPr id="477" name="直線コネクタ 476"/>
        <xdr:cNvCxnSpPr/>
      </xdr:nvCxnSpPr>
      <xdr:spPr>
        <a:xfrm flipV="1">
          <a:off x="9639300" y="185176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131536</xdr:rowOff>
    </xdr:from>
    <xdr:to>
      <xdr:col>46</xdr:col>
      <xdr:colOff>38100</xdr:colOff>
      <xdr:row>108</xdr:row>
      <xdr:rowOff>61686</xdr:rowOff>
    </xdr:to>
    <xdr:sp macro="" textlink="">
      <xdr:nvSpPr>
        <xdr:cNvPr id="478" name="楕円 477"/>
        <xdr:cNvSpPr/>
      </xdr:nvSpPr>
      <xdr:spPr>
        <a:xfrm>
          <a:off x="8699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4355</xdr:rowOff>
    </xdr:from>
    <xdr:to>
      <xdr:col>50</xdr:col>
      <xdr:colOff>114300</xdr:colOff>
      <xdr:row>108</xdr:row>
      <xdr:rowOff>10886</xdr:rowOff>
    </xdr:to>
    <xdr:cxnSp macro="">
      <xdr:nvCxnSpPr>
        <xdr:cNvPr id="479" name="直線コネクタ 478"/>
        <xdr:cNvCxnSpPr/>
      </xdr:nvCxnSpPr>
      <xdr:spPr>
        <a:xfrm flipV="1">
          <a:off x="8750300" y="185209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131536</xdr:rowOff>
    </xdr:from>
    <xdr:to>
      <xdr:col>41</xdr:col>
      <xdr:colOff>101600</xdr:colOff>
      <xdr:row>108</xdr:row>
      <xdr:rowOff>61686</xdr:rowOff>
    </xdr:to>
    <xdr:sp macro="" textlink="">
      <xdr:nvSpPr>
        <xdr:cNvPr id="480" name="楕円 479"/>
        <xdr:cNvSpPr/>
      </xdr:nvSpPr>
      <xdr:spPr>
        <a:xfrm>
          <a:off x="781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10886</xdr:rowOff>
    </xdr:from>
    <xdr:to>
      <xdr:col>45</xdr:col>
      <xdr:colOff>177800</xdr:colOff>
      <xdr:row>108</xdr:row>
      <xdr:rowOff>10886</xdr:rowOff>
    </xdr:to>
    <xdr:cxnSp macro="">
      <xdr:nvCxnSpPr>
        <xdr:cNvPr id="481" name="直線コネクタ 480"/>
        <xdr:cNvCxnSpPr/>
      </xdr:nvCxnSpPr>
      <xdr:spPr>
        <a:xfrm>
          <a:off x="7861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134801</xdr:rowOff>
    </xdr:from>
    <xdr:to>
      <xdr:col>36</xdr:col>
      <xdr:colOff>165100</xdr:colOff>
      <xdr:row>108</xdr:row>
      <xdr:rowOff>64951</xdr:rowOff>
    </xdr:to>
    <xdr:sp macro="" textlink="">
      <xdr:nvSpPr>
        <xdr:cNvPr id="482" name="楕円 481"/>
        <xdr:cNvSpPr/>
      </xdr:nvSpPr>
      <xdr:spPr>
        <a:xfrm>
          <a:off x="6921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10886</xdr:rowOff>
    </xdr:from>
    <xdr:to>
      <xdr:col>41</xdr:col>
      <xdr:colOff>50800</xdr:colOff>
      <xdr:row>108</xdr:row>
      <xdr:rowOff>14151</xdr:rowOff>
    </xdr:to>
    <xdr:cxnSp macro="">
      <xdr:nvCxnSpPr>
        <xdr:cNvPr id="483" name="直線コネクタ 482"/>
        <xdr:cNvCxnSpPr/>
      </xdr:nvCxnSpPr>
      <xdr:spPr>
        <a:xfrm flipV="1">
          <a:off x="6972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146793</xdr:rowOff>
    </xdr:from>
    <xdr:ext cx="469744" cy="259045"/>
    <xdr:sp macro="" textlink="">
      <xdr:nvSpPr>
        <xdr:cNvPr id="484" name="n_1aveValue【市民会館】&#10;一人当たり面積"/>
        <xdr:cNvSpPr txBox="1"/>
      </xdr:nvSpPr>
      <xdr:spPr>
        <a:xfrm>
          <a:off x="9391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153325</xdr:rowOff>
    </xdr:from>
    <xdr:ext cx="469744" cy="259045"/>
    <xdr:sp macro="" textlink="">
      <xdr:nvSpPr>
        <xdr:cNvPr id="485" name="n_2aveValue【市民会館】&#10;一人当たり面積"/>
        <xdr:cNvSpPr txBox="1"/>
      </xdr:nvSpPr>
      <xdr:spPr>
        <a:xfrm>
          <a:off x="8515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136996</xdr:rowOff>
    </xdr:from>
    <xdr:ext cx="469744" cy="259045"/>
    <xdr:sp macro="" textlink="">
      <xdr:nvSpPr>
        <xdr:cNvPr id="486" name="n_3aveValue【市民会館】&#10;一人当たり面積"/>
        <xdr:cNvSpPr txBox="1"/>
      </xdr:nvSpPr>
      <xdr:spPr>
        <a:xfrm>
          <a:off x="7626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7"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46282</xdr:rowOff>
    </xdr:from>
    <xdr:ext cx="469744" cy="259045"/>
    <xdr:sp macro="" textlink="">
      <xdr:nvSpPr>
        <xdr:cNvPr id="488" name="n_1mainValue【市民会館】&#10;一人当たり面積"/>
        <xdr:cNvSpPr txBox="1"/>
      </xdr:nvSpPr>
      <xdr:spPr>
        <a:xfrm>
          <a:off x="9391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52813</xdr:rowOff>
    </xdr:from>
    <xdr:ext cx="469744" cy="259045"/>
    <xdr:sp macro="" textlink="">
      <xdr:nvSpPr>
        <xdr:cNvPr id="489" name="n_2mainValue【市民会館】&#10;一人当たり面積"/>
        <xdr:cNvSpPr txBox="1"/>
      </xdr:nvSpPr>
      <xdr:spPr>
        <a:xfrm>
          <a:off x="8515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52813</xdr:rowOff>
    </xdr:from>
    <xdr:ext cx="469744" cy="259045"/>
    <xdr:sp macro="" textlink="">
      <xdr:nvSpPr>
        <xdr:cNvPr id="490" name="n_3mainValue【市民会館】&#10;一人当たり面積"/>
        <xdr:cNvSpPr txBox="1"/>
      </xdr:nvSpPr>
      <xdr:spPr>
        <a:xfrm>
          <a:off x="7626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56078</xdr:rowOff>
    </xdr:from>
    <xdr:ext cx="469744" cy="259045"/>
    <xdr:sp macro="" textlink="">
      <xdr:nvSpPr>
        <xdr:cNvPr id="491" name="n_4mainValue【市民会館】&#10;一人当たり面積"/>
        <xdr:cNvSpPr txBox="1"/>
      </xdr:nvSpPr>
      <xdr:spPr>
        <a:xfrm>
          <a:off x="6737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517" name="直線コネクタ 516"/>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518"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519" name="直線コネクタ 518"/>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520"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101799</xdr:rowOff>
    </xdr:from>
    <xdr:ext cx="405111" cy="259045"/>
    <xdr:sp macro="" textlink="">
      <xdr:nvSpPr>
        <xdr:cNvPr id="522" name="【一般廃棄物処理施設】&#10;有形固定資産減価償却率平均値テキスト"/>
        <xdr:cNvSpPr txBox="1"/>
      </xdr:nvSpPr>
      <xdr:spPr>
        <a:xfrm>
          <a:off x="16357600" y="661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523" name="フローチャート: 判断 522"/>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4" name="フローチャート: 判断 523"/>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5" name="フローチャート: 判断 524"/>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6" name="フローチャート: 判断 525"/>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27" name="フローチャート: 判断 526"/>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533" name="楕円 532"/>
        <xdr:cNvSpPr/>
      </xdr:nvSpPr>
      <xdr:spPr>
        <a:xfrm>
          <a:off x="16268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97263</xdr:rowOff>
    </xdr:from>
    <xdr:ext cx="405111" cy="259045"/>
    <xdr:sp macro="" textlink="">
      <xdr:nvSpPr>
        <xdr:cNvPr id="534" name="【一般廃棄物処理施設】&#10;有形固定資産減価償却率該当値テキスト"/>
        <xdr:cNvSpPr txBox="1"/>
      </xdr:nvSpPr>
      <xdr:spPr>
        <a:xfrm>
          <a:off x="16357600" y="644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30299</xdr:rowOff>
    </xdr:from>
    <xdr:to>
      <xdr:col>81</xdr:col>
      <xdr:colOff>101600</xdr:colOff>
      <xdr:row>38</xdr:row>
      <xdr:rowOff>131899</xdr:rowOff>
    </xdr:to>
    <xdr:sp macro="" textlink="">
      <xdr:nvSpPr>
        <xdr:cNvPr id="535" name="楕円 534"/>
        <xdr:cNvSpPr/>
      </xdr:nvSpPr>
      <xdr:spPr>
        <a:xfrm>
          <a:off x="15430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81099</xdr:rowOff>
    </xdr:from>
    <xdr:to>
      <xdr:col>85</xdr:col>
      <xdr:colOff>127000</xdr:colOff>
      <xdr:row>38</xdr:row>
      <xdr:rowOff>125185</xdr:rowOff>
    </xdr:to>
    <xdr:cxnSp macro="">
      <xdr:nvCxnSpPr>
        <xdr:cNvPr id="536" name="直線コネクタ 535"/>
        <xdr:cNvCxnSpPr/>
      </xdr:nvCxnSpPr>
      <xdr:spPr>
        <a:xfrm>
          <a:off x="15481300" y="6596199"/>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37" name="楕円 536"/>
        <xdr:cNvSpPr/>
      </xdr:nvSpPr>
      <xdr:spPr>
        <a:xfrm>
          <a:off x="14541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37012</xdr:rowOff>
    </xdr:from>
    <xdr:to>
      <xdr:col>81</xdr:col>
      <xdr:colOff>50800</xdr:colOff>
      <xdr:row>38</xdr:row>
      <xdr:rowOff>81099</xdr:rowOff>
    </xdr:to>
    <xdr:cxnSp macro="">
      <xdr:nvCxnSpPr>
        <xdr:cNvPr id="538" name="直線コネクタ 537"/>
        <xdr:cNvCxnSpPr/>
      </xdr:nvCxnSpPr>
      <xdr:spPr>
        <a:xfrm>
          <a:off x="14592300" y="65521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39" name="楕円 538"/>
        <xdr:cNvSpPr/>
      </xdr:nvSpPr>
      <xdr:spPr>
        <a:xfrm>
          <a:off x="13652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164374</xdr:rowOff>
    </xdr:from>
    <xdr:to>
      <xdr:col>76</xdr:col>
      <xdr:colOff>114300</xdr:colOff>
      <xdr:row>38</xdr:row>
      <xdr:rowOff>37012</xdr:rowOff>
    </xdr:to>
    <xdr:cxnSp macro="">
      <xdr:nvCxnSpPr>
        <xdr:cNvPr id="540" name="直線コネクタ 539"/>
        <xdr:cNvCxnSpPr/>
      </xdr:nvCxnSpPr>
      <xdr:spPr>
        <a:xfrm>
          <a:off x="13703300" y="65080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125004</xdr:rowOff>
    </xdr:from>
    <xdr:to>
      <xdr:col>67</xdr:col>
      <xdr:colOff>101600</xdr:colOff>
      <xdr:row>37</xdr:row>
      <xdr:rowOff>55154</xdr:rowOff>
    </xdr:to>
    <xdr:sp macro="" textlink="">
      <xdr:nvSpPr>
        <xdr:cNvPr id="541" name="楕円 540"/>
        <xdr:cNvSpPr/>
      </xdr:nvSpPr>
      <xdr:spPr>
        <a:xfrm>
          <a:off x="12763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4354</xdr:rowOff>
    </xdr:from>
    <xdr:to>
      <xdr:col>71</xdr:col>
      <xdr:colOff>177800</xdr:colOff>
      <xdr:row>37</xdr:row>
      <xdr:rowOff>164374</xdr:rowOff>
    </xdr:to>
    <xdr:cxnSp macro="">
      <xdr:nvCxnSpPr>
        <xdr:cNvPr id="542" name="直線コネクタ 541"/>
        <xdr:cNvCxnSpPr/>
      </xdr:nvCxnSpPr>
      <xdr:spPr>
        <a:xfrm>
          <a:off x="12814300" y="63480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543" name="n_1aveValue【一般廃棄物処理施設】&#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544"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545" name="n_3aveValue【一般廃棄物処理施設】&#10;有形固定資産減価償却率"/>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546" name="n_4aveValue【一般廃棄物処理施設】&#10;有形固定資産減価償却率"/>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148426</xdr:rowOff>
    </xdr:from>
    <xdr:ext cx="405111" cy="259045"/>
    <xdr:sp macro="" textlink="">
      <xdr:nvSpPr>
        <xdr:cNvPr id="547" name="n_1mainValue【一般廃棄物処理施設】&#10;有形固定資産減価償却率"/>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8" name="n_2main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549" name="n_3mainValue【一般廃棄物処理施設】&#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71681</xdr:rowOff>
    </xdr:from>
    <xdr:ext cx="405111" cy="259045"/>
    <xdr:sp macro="" textlink="">
      <xdr:nvSpPr>
        <xdr:cNvPr id="550" name="n_4mainValue【一般廃棄物処理施設】&#10;有形固定資産減価償却率"/>
        <xdr:cNvSpPr txBox="1"/>
      </xdr:nvSpPr>
      <xdr:spPr>
        <a:xfrm>
          <a:off x="12611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72" name="直線コネクタ 571"/>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73"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74" name="直線コネクタ 573"/>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75"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76" name="直線コネクタ 575"/>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117428</xdr:rowOff>
    </xdr:from>
    <xdr:ext cx="599010" cy="259045"/>
    <xdr:sp macro="" textlink="">
      <xdr:nvSpPr>
        <xdr:cNvPr id="577" name="【一般廃棄物処理施設】&#10;一人当たり有形固定資産（償却資産）額平均値テキスト"/>
        <xdr:cNvSpPr txBox="1"/>
      </xdr:nvSpPr>
      <xdr:spPr>
        <a:xfrm>
          <a:off x="22199600" y="6632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78" name="フローチャート: 判断 577"/>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79" name="フローチャート: 判断 578"/>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80" name="フローチャート: 判断 579"/>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81" name="フローチャート: 判断 580"/>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82" name="フローチャート: 判断 581"/>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65418</xdr:rowOff>
    </xdr:from>
    <xdr:to>
      <xdr:col>116</xdr:col>
      <xdr:colOff>114300</xdr:colOff>
      <xdr:row>38</xdr:row>
      <xdr:rowOff>167018</xdr:rowOff>
    </xdr:to>
    <xdr:sp macro="" textlink="">
      <xdr:nvSpPr>
        <xdr:cNvPr id="588" name="楕円 587"/>
        <xdr:cNvSpPr/>
      </xdr:nvSpPr>
      <xdr:spPr>
        <a:xfrm>
          <a:off x="22110700" y="65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88296</xdr:rowOff>
    </xdr:from>
    <xdr:ext cx="599010" cy="259045"/>
    <xdr:sp macro="" textlink="">
      <xdr:nvSpPr>
        <xdr:cNvPr id="589" name="【一般廃棄物処理施設】&#10;一人当たり有形固定資産（償却資産）額該当値テキスト"/>
        <xdr:cNvSpPr txBox="1"/>
      </xdr:nvSpPr>
      <xdr:spPr>
        <a:xfrm>
          <a:off x="22199600" y="643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74919</xdr:rowOff>
    </xdr:from>
    <xdr:to>
      <xdr:col>112</xdr:col>
      <xdr:colOff>38100</xdr:colOff>
      <xdr:row>39</xdr:row>
      <xdr:rowOff>5069</xdr:rowOff>
    </xdr:to>
    <xdr:sp macro="" textlink="">
      <xdr:nvSpPr>
        <xdr:cNvPr id="590" name="楕円 589"/>
        <xdr:cNvSpPr/>
      </xdr:nvSpPr>
      <xdr:spPr>
        <a:xfrm>
          <a:off x="21272500" y="65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116218</xdr:rowOff>
    </xdr:from>
    <xdr:to>
      <xdr:col>116</xdr:col>
      <xdr:colOff>63500</xdr:colOff>
      <xdr:row>38</xdr:row>
      <xdr:rowOff>125719</xdr:rowOff>
    </xdr:to>
    <xdr:cxnSp macro="">
      <xdr:nvCxnSpPr>
        <xdr:cNvPr id="591" name="直線コネクタ 590"/>
        <xdr:cNvCxnSpPr/>
      </xdr:nvCxnSpPr>
      <xdr:spPr>
        <a:xfrm flipV="1">
          <a:off x="21323300" y="6631318"/>
          <a:ext cx="8382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83986</xdr:rowOff>
    </xdr:from>
    <xdr:to>
      <xdr:col>107</xdr:col>
      <xdr:colOff>101600</xdr:colOff>
      <xdr:row>39</xdr:row>
      <xdr:rowOff>14136</xdr:rowOff>
    </xdr:to>
    <xdr:sp macro="" textlink="">
      <xdr:nvSpPr>
        <xdr:cNvPr id="592" name="楕円 591"/>
        <xdr:cNvSpPr/>
      </xdr:nvSpPr>
      <xdr:spPr>
        <a:xfrm>
          <a:off x="20383500" y="65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125719</xdr:rowOff>
    </xdr:from>
    <xdr:to>
      <xdr:col>111</xdr:col>
      <xdr:colOff>177800</xdr:colOff>
      <xdr:row>38</xdr:row>
      <xdr:rowOff>134786</xdr:rowOff>
    </xdr:to>
    <xdr:cxnSp macro="">
      <xdr:nvCxnSpPr>
        <xdr:cNvPr id="593" name="直線コネクタ 592"/>
        <xdr:cNvCxnSpPr/>
      </xdr:nvCxnSpPr>
      <xdr:spPr>
        <a:xfrm flipV="1">
          <a:off x="20434300" y="664081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90752</xdr:rowOff>
    </xdr:from>
    <xdr:to>
      <xdr:col>102</xdr:col>
      <xdr:colOff>165100</xdr:colOff>
      <xdr:row>39</xdr:row>
      <xdr:rowOff>20902</xdr:rowOff>
    </xdr:to>
    <xdr:sp macro="" textlink="">
      <xdr:nvSpPr>
        <xdr:cNvPr id="594" name="楕円 593"/>
        <xdr:cNvSpPr/>
      </xdr:nvSpPr>
      <xdr:spPr>
        <a:xfrm>
          <a:off x="19494500" y="66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134786</xdr:rowOff>
    </xdr:from>
    <xdr:to>
      <xdr:col>107</xdr:col>
      <xdr:colOff>50800</xdr:colOff>
      <xdr:row>38</xdr:row>
      <xdr:rowOff>141552</xdr:rowOff>
    </xdr:to>
    <xdr:cxnSp macro="">
      <xdr:nvCxnSpPr>
        <xdr:cNvPr id="595" name="直線コネクタ 594"/>
        <xdr:cNvCxnSpPr/>
      </xdr:nvCxnSpPr>
      <xdr:spPr>
        <a:xfrm flipV="1">
          <a:off x="19545300" y="6649886"/>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128965</xdr:rowOff>
    </xdr:from>
    <xdr:to>
      <xdr:col>98</xdr:col>
      <xdr:colOff>38100</xdr:colOff>
      <xdr:row>41</xdr:row>
      <xdr:rowOff>59115</xdr:rowOff>
    </xdr:to>
    <xdr:sp macro="" textlink="">
      <xdr:nvSpPr>
        <xdr:cNvPr id="596" name="楕円 595"/>
        <xdr:cNvSpPr/>
      </xdr:nvSpPr>
      <xdr:spPr>
        <a:xfrm>
          <a:off x="18605500" y="69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141552</xdr:rowOff>
    </xdr:from>
    <xdr:to>
      <xdr:col>102</xdr:col>
      <xdr:colOff>114300</xdr:colOff>
      <xdr:row>41</xdr:row>
      <xdr:rowOff>8315</xdr:rowOff>
    </xdr:to>
    <xdr:cxnSp macro="">
      <xdr:nvCxnSpPr>
        <xdr:cNvPr id="597" name="直線コネクタ 596"/>
        <xdr:cNvCxnSpPr/>
      </xdr:nvCxnSpPr>
      <xdr:spPr>
        <a:xfrm flipV="1">
          <a:off x="18656300" y="6656652"/>
          <a:ext cx="889000" cy="38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81080</xdr:rowOff>
    </xdr:from>
    <xdr:ext cx="534377" cy="259045"/>
    <xdr:sp macro="" textlink="">
      <xdr:nvSpPr>
        <xdr:cNvPr id="598" name="n_1aveValue【一般廃棄物処理施設】&#10;一人当たり有形固定資産（償却資産）額"/>
        <xdr:cNvSpPr txBox="1"/>
      </xdr:nvSpPr>
      <xdr:spPr>
        <a:xfrm>
          <a:off x="21043411" y="67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151539</xdr:rowOff>
    </xdr:from>
    <xdr:ext cx="534377" cy="259045"/>
    <xdr:sp macro="" textlink="">
      <xdr:nvSpPr>
        <xdr:cNvPr id="599" name="n_2aveValue【一般廃棄物処理施設】&#10;一人当たり有形固定資産（償却資産）額"/>
        <xdr:cNvSpPr txBox="1"/>
      </xdr:nvSpPr>
      <xdr:spPr>
        <a:xfrm>
          <a:off x="201671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160976</xdr:rowOff>
    </xdr:from>
    <xdr:ext cx="534377" cy="259045"/>
    <xdr:sp macro="" textlink="">
      <xdr:nvSpPr>
        <xdr:cNvPr id="600" name="n_3aveValue【一般廃棄物処理施設】&#10;一人当たり有形固定資産（償却資産）額"/>
        <xdr:cNvSpPr txBox="1"/>
      </xdr:nvSpPr>
      <xdr:spPr>
        <a:xfrm>
          <a:off x="19278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601"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21596</xdr:rowOff>
    </xdr:from>
    <xdr:ext cx="599010" cy="259045"/>
    <xdr:sp macro="" textlink="">
      <xdr:nvSpPr>
        <xdr:cNvPr id="602" name="n_1mainValue【一般廃棄物処理施設】&#10;一人当たり有形固定資産（償却資産）額"/>
        <xdr:cNvSpPr txBox="1"/>
      </xdr:nvSpPr>
      <xdr:spPr>
        <a:xfrm>
          <a:off x="21011095" y="636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30663</xdr:rowOff>
    </xdr:from>
    <xdr:ext cx="599010" cy="259045"/>
    <xdr:sp macro="" textlink="">
      <xdr:nvSpPr>
        <xdr:cNvPr id="603" name="n_2mainValue【一般廃棄物処理施設】&#10;一人当たり有形固定資産（償却資産）額"/>
        <xdr:cNvSpPr txBox="1"/>
      </xdr:nvSpPr>
      <xdr:spPr>
        <a:xfrm>
          <a:off x="20134795" y="637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37429</xdr:rowOff>
    </xdr:from>
    <xdr:ext cx="599010" cy="259045"/>
    <xdr:sp macro="" textlink="">
      <xdr:nvSpPr>
        <xdr:cNvPr id="604" name="n_3mainValue【一般廃棄物処理施設】&#10;一人当たり有形固定資産（償却資産）額"/>
        <xdr:cNvSpPr txBox="1"/>
      </xdr:nvSpPr>
      <xdr:spPr>
        <a:xfrm>
          <a:off x="19245795" y="63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50242</xdr:rowOff>
    </xdr:from>
    <xdr:ext cx="534377" cy="259045"/>
    <xdr:sp macro="" textlink="">
      <xdr:nvSpPr>
        <xdr:cNvPr id="605" name="n_4mainValue【一般廃棄物処理施設】&#10;一人当たり有形固定資産（償却資産）額"/>
        <xdr:cNvSpPr txBox="1"/>
      </xdr:nvSpPr>
      <xdr:spPr>
        <a:xfrm>
          <a:off x="18389111" y="707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31" name="直線コネクタ 630"/>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2"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3" name="直線コネクタ 632"/>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34"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35" name="直線コネクタ 634"/>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636" name="【保健センター・保健所】&#10;有形固定資産減価償却率平均値テキスト"/>
        <xdr:cNvSpPr txBox="1"/>
      </xdr:nvSpPr>
      <xdr:spPr>
        <a:xfrm>
          <a:off x="16357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37" name="フローチャート: 判断 636"/>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8" name="フローチャート: 判断 637"/>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39" name="フローチャート: 判断 638"/>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40" name="フローチャート: 判断 639"/>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41" name="フローチャート: 判断 640"/>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71665</xdr:rowOff>
    </xdr:from>
    <xdr:to>
      <xdr:col>85</xdr:col>
      <xdr:colOff>177800</xdr:colOff>
      <xdr:row>61</xdr:row>
      <xdr:rowOff>1815</xdr:rowOff>
    </xdr:to>
    <xdr:sp macro="" textlink="">
      <xdr:nvSpPr>
        <xdr:cNvPr id="647" name="楕円 646"/>
        <xdr:cNvSpPr/>
      </xdr:nvSpPr>
      <xdr:spPr>
        <a:xfrm>
          <a:off x="16268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50092</xdr:rowOff>
    </xdr:from>
    <xdr:ext cx="405111" cy="259045"/>
    <xdr:sp macro="" textlink="">
      <xdr:nvSpPr>
        <xdr:cNvPr id="648" name="【保健センター・保健所】&#10;有形固定資産減価償却率該当値テキスト"/>
        <xdr:cNvSpPr txBox="1"/>
      </xdr:nvSpPr>
      <xdr:spPr>
        <a:xfrm>
          <a:off x="16357600"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649" name="楕円 648"/>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122465</xdr:rowOff>
    </xdr:to>
    <xdr:cxnSp macro="">
      <xdr:nvCxnSpPr>
        <xdr:cNvPr id="650" name="直線コネクタ 649"/>
        <xdr:cNvCxnSpPr/>
      </xdr:nvCxnSpPr>
      <xdr:spPr>
        <a:xfrm>
          <a:off x="15481300" y="1036701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146776</xdr:rowOff>
    </xdr:from>
    <xdr:to>
      <xdr:col>76</xdr:col>
      <xdr:colOff>165100</xdr:colOff>
      <xdr:row>60</xdr:row>
      <xdr:rowOff>76926</xdr:rowOff>
    </xdr:to>
    <xdr:sp macro="" textlink="">
      <xdr:nvSpPr>
        <xdr:cNvPr id="651" name="楕円 650"/>
        <xdr:cNvSpPr/>
      </xdr:nvSpPr>
      <xdr:spPr>
        <a:xfrm>
          <a:off x="14541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26126</xdr:rowOff>
    </xdr:from>
    <xdr:to>
      <xdr:col>81</xdr:col>
      <xdr:colOff>50800</xdr:colOff>
      <xdr:row>60</xdr:row>
      <xdr:rowOff>80010</xdr:rowOff>
    </xdr:to>
    <xdr:cxnSp macro="">
      <xdr:nvCxnSpPr>
        <xdr:cNvPr id="652" name="直線コネクタ 651"/>
        <xdr:cNvCxnSpPr/>
      </xdr:nvCxnSpPr>
      <xdr:spPr>
        <a:xfrm>
          <a:off x="14592300" y="1031312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130447</xdr:rowOff>
    </xdr:from>
    <xdr:to>
      <xdr:col>72</xdr:col>
      <xdr:colOff>38100</xdr:colOff>
      <xdr:row>60</xdr:row>
      <xdr:rowOff>60597</xdr:rowOff>
    </xdr:to>
    <xdr:sp macro="" textlink="">
      <xdr:nvSpPr>
        <xdr:cNvPr id="653" name="楕円 652"/>
        <xdr:cNvSpPr/>
      </xdr:nvSpPr>
      <xdr:spPr>
        <a:xfrm>
          <a:off x="1365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xdr:rowOff>
    </xdr:from>
    <xdr:to>
      <xdr:col>76</xdr:col>
      <xdr:colOff>114300</xdr:colOff>
      <xdr:row>60</xdr:row>
      <xdr:rowOff>26126</xdr:rowOff>
    </xdr:to>
    <xdr:cxnSp macro="">
      <xdr:nvCxnSpPr>
        <xdr:cNvPr id="654" name="直線コネクタ 653"/>
        <xdr:cNvCxnSpPr/>
      </xdr:nvCxnSpPr>
      <xdr:spPr>
        <a:xfrm>
          <a:off x="13703300" y="102967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87993</xdr:rowOff>
    </xdr:from>
    <xdr:to>
      <xdr:col>67</xdr:col>
      <xdr:colOff>101600</xdr:colOff>
      <xdr:row>60</xdr:row>
      <xdr:rowOff>18143</xdr:rowOff>
    </xdr:to>
    <xdr:sp macro="" textlink="">
      <xdr:nvSpPr>
        <xdr:cNvPr id="655" name="楕円 654"/>
        <xdr:cNvSpPr/>
      </xdr:nvSpPr>
      <xdr:spPr>
        <a:xfrm>
          <a:off x="12763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138793</xdr:rowOff>
    </xdr:from>
    <xdr:to>
      <xdr:col>71</xdr:col>
      <xdr:colOff>177800</xdr:colOff>
      <xdr:row>60</xdr:row>
      <xdr:rowOff>9797</xdr:rowOff>
    </xdr:to>
    <xdr:cxnSp macro="">
      <xdr:nvCxnSpPr>
        <xdr:cNvPr id="656" name="直線コネクタ 655"/>
        <xdr:cNvCxnSpPr/>
      </xdr:nvCxnSpPr>
      <xdr:spPr>
        <a:xfrm>
          <a:off x="12814300" y="102543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57" name="n_1ave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658" name="n_2aveValue【保健センター・保健所】&#10;有形固定資産減価償却率"/>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659" name="n_3aveValue【保健センター・保健所】&#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60"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661" name="n_1mainValue【保健センター・保健所】&#10;有形固定資産減価償却率"/>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68053</xdr:rowOff>
    </xdr:from>
    <xdr:ext cx="405111" cy="259045"/>
    <xdr:sp macro="" textlink="">
      <xdr:nvSpPr>
        <xdr:cNvPr id="662" name="n_2mainValue【保健センター・保健所】&#10;有形固定資産減価償却率"/>
        <xdr:cNvSpPr txBox="1"/>
      </xdr:nvSpPr>
      <xdr:spPr>
        <a:xfrm>
          <a:off x="14389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51724</xdr:rowOff>
    </xdr:from>
    <xdr:ext cx="405111" cy="259045"/>
    <xdr:sp macro="" textlink="">
      <xdr:nvSpPr>
        <xdr:cNvPr id="663" name="n_3mainValue【保健センター・保健所】&#10;有形固定資産減価償却率"/>
        <xdr:cNvSpPr txBox="1"/>
      </xdr:nvSpPr>
      <xdr:spPr>
        <a:xfrm>
          <a:off x="13500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64" name="n_4main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90" name="直線コネクタ 689"/>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1"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2" name="直線コネクタ 691"/>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3"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4" name="直線コネクタ 693"/>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9633</xdr:rowOff>
    </xdr:from>
    <xdr:ext cx="469744" cy="259045"/>
    <xdr:sp macro="" textlink="">
      <xdr:nvSpPr>
        <xdr:cNvPr id="695" name="【保健センター・保健所】&#10;一人当たり面積平均値テキスト"/>
        <xdr:cNvSpPr txBox="1"/>
      </xdr:nvSpPr>
      <xdr:spPr>
        <a:xfrm>
          <a:off x="22199600" y="10639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96" name="フローチャート: 判断 695"/>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97" name="フローチャート: 判断 696"/>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98" name="フローチャート: 判断 697"/>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99" name="フローチャート: 判断 698"/>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0" name="フローチャート: 判断 699"/>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16147</xdr:rowOff>
    </xdr:from>
    <xdr:to>
      <xdr:col>116</xdr:col>
      <xdr:colOff>114300</xdr:colOff>
      <xdr:row>63</xdr:row>
      <xdr:rowOff>117747</xdr:rowOff>
    </xdr:to>
    <xdr:sp macro="" textlink="">
      <xdr:nvSpPr>
        <xdr:cNvPr id="706" name="楕円 705"/>
        <xdr:cNvSpPr/>
      </xdr:nvSpPr>
      <xdr:spPr>
        <a:xfrm>
          <a:off x="221107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166024</xdr:rowOff>
    </xdr:from>
    <xdr:ext cx="469744" cy="259045"/>
    <xdr:sp macro="" textlink="">
      <xdr:nvSpPr>
        <xdr:cNvPr id="707" name="【保健センター・保健所】&#10;一人当たり面積該当値テキスト"/>
        <xdr:cNvSpPr txBox="1"/>
      </xdr:nvSpPr>
      <xdr:spPr>
        <a:xfrm>
          <a:off x="22199600" y="10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19413</xdr:rowOff>
    </xdr:from>
    <xdr:to>
      <xdr:col>112</xdr:col>
      <xdr:colOff>38100</xdr:colOff>
      <xdr:row>63</xdr:row>
      <xdr:rowOff>121013</xdr:rowOff>
    </xdr:to>
    <xdr:sp macro="" textlink="">
      <xdr:nvSpPr>
        <xdr:cNvPr id="708" name="楕円 707"/>
        <xdr:cNvSpPr/>
      </xdr:nvSpPr>
      <xdr:spPr>
        <a:xfrm>
          <a:off x="21272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66947</xdr:rowOff>
    </xdr:from>
    <xdr:to>
      <xdr:col>116</xdr:col>
      <xdr:colOff>63500</xdr:colOff>
      <xdr:row>63</xdr:row>
      <xdr:rowOff>70213</xdr:rowOff>
    </xdr:to>
    <xdr:cxnSp macro="">
      <xdr:nvCxnSpPr>
        <xdr:cNvPr id="709" name="直線コネクタ 708"/>
        <xdr:cNvCxnSpPr/>
      </xdr:nvCxnSpPr>
      <xdr:spPr>
        <a:xfrm flipV="1">
          <a:off x="21323300" y="108682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138612</xdr:rowOff>
    </xdr:from>
    <xdr:to>
      <xdr:col>107</xdr:col>
      <xdr:colOff>101600</xdr:colOff>
      <xdr:row>63</xdr:row>
      <xdr:rowOff>68762</xdr:rowOff>
    </xdr:to>
    <xdr:sp macro="" textlink="">
      <xdr:nvSpPr>
        <xdr:cNvPr id="710" name="楕円 709"/>
        <xdr:cNvSpPr/>
      </xdr:nvSpPr>
      <xdr:spPr>
        <a:xfrm>
          <a:off x="20383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17962</xdr:rowOff>
    </xdr:from>
    <xdr:to>
      <xdr:col>111</xdr:col>
      <xdr:colOff>177800</xdr:colOff>
      <xdr:row>63</xdr:row>
      <xdr:rowOff>70213</xdr:rowOff>
    </xdr:to>
    <xdr:cxnSp macro="">
      <xdr:nvCxnSpPr>
        <xdr:cNvPr id="711" name="直線コネクタ 710"/>
        <xdr:cNvCxnSpPr/>
      </xdr:nvCxnSpPr>
      <xdr:spPr>
        <a:xfrm>
          <a:off x="20434300" y="108193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712" name="楕円 711"/>
        <xdr:cNvSpPr/>
      </xdr:nvSpPr>
      <xdr:spPr>
        <a:xfrm>
          <a:off x="19494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17962</xdr:rowOff>
    </xdr:from>
    <xdr:to>
      <xdr:col>107</xdr:col>
      <xdr:colOff>50800</xdr:colOff>
      <xdr:row>63</xdr:row>
      <xdr:rowOff>24493</xdr:rowOff>
    </xdr:to>
    <xdr:cxnSp macro="">
      <xdr:nvCxnSpPr>
        <xdr:cNvPr id="713" name="直線コネクタ 712"/>
        <xdr:cNvCxnSpPr/>
      </xdr:nvCxnSpPr>
      <xdr:spPr>
        <a:xfrm flipV="1">
          <a:off x="19545300" y="1081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148409</xdr:rowOff>
    </xdr:from>
    <xdr:to>
      <xdr:col>98</xdr:col>
      <xdr:colOff>38100</xdr:colOff>
      <xdr:row>63</xdr:row>
      <xdr:rowOff>78559</xdr:rowOff>
    </xdr:to>
    <xdr:sp macro="" textlink="">
      <xdr:nvSpPr>
        <xdr:cNvPr id="714" name="楕円 713"/>
        <xdr:cNvSpPr/>
      </xdr:nvSpPr>
      <xdr:spPr>
        <a:xfrm>
          <a:off x="18605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24493</xdr:rowOff>
    </xdr:from>
    <xdr:to>
      <xdr:col>102</xdr:col>
      <xdr:colOff>114300</xdr:colOff>
      <xdr:row>63</xdr:row>
      <xdr:rowOff>27759</xdr:rowOff>
    </xdr:to>
    <xdr:cxnSp macro="">
      <xdr:nvCxnSpPr>
        <xdr:cNvPr id="715" name="直線コネクタ 714"/>
        <xdr:cNvCxnSpPr/>
      </xdr:nvCxnSpPr>
      <xdr:spPr>
        <a:xfrm flipV="1">
          <a:off x="18656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716" name="n_1ave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717" name="n_2aveValue【保健センター・保健所】&#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8"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9"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137540</xdr:rowOff>
    </xdr:from>
    <xdr:ext cx="469744" cy="259045"/>
    <xdr:sp macro="" textlink="">
      <xdr:nvSpPr>
        <xdr:cNvPr id="720" name="n_1main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85289</xdr:rowOff>
    </xdr:from>
    <xdr:ext cx="469744" cy="259045"/>
    <xdr:sp macro="" textlink="">
      <xdr:nvSpPr>
        <xdr:cNvPr id="721" name="n_2mainValue【保健センター・保健所】&#10;一人当たり面積"/>
        <xdr:cNvSpPr txBox="1"/>
      </xdr:nvSpPr>
      <xdr:spPr>
        <a:xfrm>
          <a:off x="20199427" y="1054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722" name="n_3main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95086</xdr:rowOff>
    </xdr:from>
    <xdr:ext cx="469744" cy="259045"/>
    <xdr:sp macro="" textlink="">
      <xdr:nvSpPr>
        <xdr:cNvPr id="723" name="n_4mainValue【保健センター・保健所】&#10;一人当たり面積"/>
        <xdr:cNvSpPr txBox="1"/>
      </xdr:nvSpPr>
      <xdr:spPr>
        <a:xfrm>
          <a:off x="18421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48" name="直線コネクタ 747"/>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49"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50" name="直線コネクタ 749"/>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51"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52" name="直線コネクタ 751"/>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17797</xdr:rowOff>
    </xdr:from>
    <xdr:ext cx="405111" cy="259045"/>
    <xdr:sp macro="" textlink="">
      <xdr:nvSpPr>
        <xdr:cNvPr id="753" name="【消防施設】&#10;有形固定資産減価償却率平均値テキスト"/>
        <xdr:cNvSpPr txBox="1"/>
      </xdr:nvSpPr>
      <xdr:spPr>
        <a:xfrm>
          <a:off x="16357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54" name="フローチャート: 判断 753"/>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55" name="フローチャート: 判断 754"/>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56" name="フローチャート: 判断 755"/>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57" name="フローチャート: 判断 756"/>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58" name="フローチャート: 判断 757"/>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111125</xdr:rowOff>
    </xdr:from>
    <xdr:to>
      <xdr:col>85</xdr:col>
      <xdr:colOff>177800</xdr:colOff>
      <xdr:row>84</xdr:row>
      <xdr:rowOff>41275</xdr:rowOff>
    </xdr:to>
    <xdr:sp macro="" textlink="">
      <xdr:nvSpPr>
        <xdr:cNvPr id="764" name="楕円 763"/>
        <xdr:cNvSpPr/>
      </xdr:nvSpPr>
      <xdr:spPr>
        <a:xfrm>
          <a:off x="16268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89552</xdr:rowOff>
    </xdr:from>
    <xdr:ext cx="405111" cy="259045"/>
    <xdr:sp macro="" textlink="">
      <xdr:nvSpPr>
        <xdr:cNvPr id="765" name="【消防施設】&#10;有形固定資産減価償却率該当値テキスト"/>
        <xdr:cNvSpPr txBox="1"/>
      </xdr:nvSpPr>
      <xdr:spPr>
        <a:xfrm>
          <a:off x="16357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86361</xdr:rowOff>
    </xdr:from>
    <xdr:to>
      <xdr:col>81</xdr:col>
      <xdr:colOff>101600</xdr:colOff>
      <xdr:row>84</xdr:row>
      <xdr:rowOff>16511</xdr:rowOff>
    </xdr:to>
    <xdr:sp macro="" textlink="">
      <xdr:nvSpPr>
        <xdr:cNvPr id="766" name="楕円 765"/>
        <xdr:cNvSpPr/>
      </xdr:nvSpPr>
      <xdr:spPr>
        <a:xfrm>
          <a:off x="15430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137161</xdr:rowOff>
    </xdr:from>
    <xdr:to>
      <xdr:col>85</xdr:col>
      <xdr:colOff>127000</xdr:colOff>
      <xdr:row>83</xdr:row>
      <xdr:rowOff>161925</xdr:rowOff>
    </xdr:to>
    <xdr:cxnSp macro="">
      <xdr:nvCxnSpPr>
        <xdr:cNvPr id="767" name="直線コネクタ 766"/>
        <xdr:cNvCxnSpPr/>
      </xdr:nvCxnSpPr>
      <xdr:spPr>
        <a:xfrm>
          <a:off x="15481300" y="143675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57786</xdr:rowOff>
    </xdr:from>
    <xdr:to>
      <xdr:col>76</xdr:col>
      <xdr:colOff>165100</xdr:colOff>
      <xdr:row>83</xdr:row>
      <xdr:rowOff>159386</xdr:rowOff>
    </xdr:to>
    <xdr:sp macro="" textlink="">
      <xdr:nvSpPr>
        <xdr:cNvPr id="768" name="楕円 767"/>
        <xdr:cNvSpPr/>
      </xdr:nvSpPr>
      <xdr:spPr>
        <a:xfrm>
          <a:off x="14541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108586</xdr:rowOff>
    </xdr:from>
    <xdr:to>
      <xdr:col>81</xdr:col>
      <xdr:colOff>50800</xdr:colOff>
      <xdr:row>83</xdr:row>
      <xdr:rowOff>137161</xdr:rowOff>
    </xdr:to>
    <xdr:cxnSp macro="">
      <xdr:nvCxnSpPr>
        <xdr:cNvPr id="769" name="直線コネクタ 768"/>
        <xdr:cNvCxnSpPr/>
      </xdr:nvCxnSpPr>
      <xdr:spPr>
        <a:xfrm>
          <a:off x="14592300" y="143389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36830</xdr:rowOff>
    </xdr:from>
    <xdr:to>
      <xdr:col>72</xdr:col>
      <xdr:colOff>38100</xdr:colOff>
      <xdr:row>83</xdr:row>
      <xdr:rowOff>138430</xdr:rowOff>
    </xdr:to>
    <xdr:sp macro="" textlink="">
      <xdr:nvSpPr>
        <xdr:cNvPr id="770" name="楕円 769"/>
        <xdr:cNvSpPr/>
      </xdr:nvSpPr>
      <xdr:spPr>
        <a:xfrm>
          <a:off x="13652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87630</xdr:rowOff>
    </xdr:from>
    <xdr:to>
      <xdr:col>76</xdr:col>
      <xdr:colOff>114300</xdr:colOff>
      <xdr:row>83</xdr:row>
      <xdr:rowOff>108586</xdr:rowOff>
    </xdr:to>
    <xdr:cxnSp macro="">
      <xdr:nvCxnSpPr>
        <xdr:cNvPr id="771" name="直線コネクタ 770"/>
        <xdr:cNvCxnSpPr/>
      </xdr:nvCxnSpPr>
      <xdr:spPr>
        <a:xfrm>
          <a:off x="13703300" y="143179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25400</xdr:rowOff>
    </xdr:from>
    <xdr:to>
      <xdr:col>67</xdr:col>
      <xdr:colOff>101600</xdr:colOff>
      <xdr:row>83</xdr:row>
      <xdr:rowOff>127000</xdr:rowOff>
    </xdr:to>
    <xdr:sp macro="" textlink="">
      <xdr:nvSpPr>
        <xdr:cNvPr id="772" name="楕円 771"/>
        <xdr:cNvSpPr/>
      </xdr:nvSpPr>
      <xdr:spPr>
        <a:xfrm>
          <a:off x="1276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76200</xdr:rowOff>
    </xdr:from>
    <xdr:to>
      <xdr:col>71</xdr:col>
      <xdr:colOff>177800</xdr:colOff>
      <xdr:row>83</xdr:row>
      <xdr:rowOff>87630</xdr:rowOff>
    </xdr:to>
    <xdr:cxnSp macro="">
      <xdr:nvCxnSpPr>
        <xdr:cNvPr id="773" name="直線コネクタ 772"/>
        <xdr:cNvCxnSpPr/>
      </xdr:nvCxnSpPr>
      <xdr:spPr>
        <a:xfrm>
          <a:off x="12814300" y="14306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774" name="n_1aveValue【消防施設】&#10;有形固定資産減価償却率"/>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775" name="n_2aveValue【消防施設】&#10;有形固定資産減価償却率"/>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776" name="n_3aveValue【消防施設】&#10;有形固定資産減価償却率"/>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77"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7638</xdr:rowOff>
    </xdr:from>
    <xdr:ext cx="405111" cy="259045"/>
    <xdr:sp macro="" textlink="">
      <xdr:nvSpPr>
        <xdr:cNvPr id="778" name="n_1mainValue【消防施設】&#10;有形固定資産減価償却率"/>
        <xdr:cNvSpPr txBox="1"/>
      </xdr:nvSpPr>
      <xdr:spPr>
        <a:xfrm>
          <a:off x="15266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150513</xdr:rowOff>
    </xdr:from>
    <xdr:ext cx="405111" cy="259045"/>
    <xdr:sp macro="" textlink="">
      <xdr:nvSpPr>
        <xdr:cNvPr id="779" name="n_2mainValue【消防施設】&#10;有形固定資産減価償却率"/>
        <xdr:cNvSpPr txBox="1"/>
      </xdr:nvSpPr>
      <xdr:spPr>
        <a:xfrm>
          <a:off x="14389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129557</xdr:rowOff>
    </xdr:from>
    <xdr:ext cx="405111" cy="259045"/>
    <xdr:sp macro="" textlink="">
      <xdr:nvSpPr>
        <xdr:cNvPr id="780" name="n_3mainValue【消防施設】&#10;有形固定資産減価償却率"/>
        <xdr:cNvSpPr txBox="1"/>
      </xdr:nvSpPr>
      <xdr:spPr>
        <a:xfrm>
          <a:off x="13500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118127</xdr:rowOff>
    </xdr:from>
    <xdr:ext cx="405111" cy="259045"/>
    <xdr:sp macro="" textlink="">
      <xdr:nvSpPr>
        <xdr:cNvPr id="781" name="n_4mainValue【消防施設】&#10;有形固定資産減価償却率"/>
        <xdr:cNvSpPr txBox="1"/>
      </xdr:nvSpPr>
      <xdr:spPr>
        <a:xfrm>
          <a:off x="12611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807" name="直線コネクタ 806"/>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808"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809" name="直線コネクタ 808"/>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10"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11" name="直線コネクタ 810"/>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812"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813" name="フローチャート: 判断 812"/>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814" name="フローチャート: 判断 813"/>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815" name="フローチャート: 判断 814"/>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817" name="フローチャート: 判断 816"/>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823" name="楕円 822"/>
        <xdr:cNvSpPr/>
      </xdr:nvSpPr>
      <xdr:spPr>
        <a:xfrm>
          <a:off x="22110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97989</xdr:rowOff>
    </xdr:from>
    <xdr:ext cx="469744" cy="259045"/>
    <xdr:sp macro="" textlink="">
      <xdr:nvSpPr>
        <xdr:cNvPr id="824" name="【消防施設】&#10;一人当たり面積該当値テキスト"/>
        <xdr:cNvSpPr txBox="1"/>
      </xdr:nvSpPr>
      <xdr:spPr>
        <a:xfrm>
          <a:off x="22199600" y="143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126093</xdr:rowOff>
    </xdr:from>
    <xdr:to>
      <xdr:col>112</xdr:col>
      <xdr:colOff>38100</xdr:colOff>
      <xdr:row>84</xdr:row>
      <xdr:rowOff>56243</xdr:rowOff>
    </xdr:to>
    <xdr:sp macro="" textlink="">
      <xdr:nvSpPr>
        <xdr:cNvPr id="825" name="楕円 824"/>
        <xdr:cNvSpPr/>
      </xdr:nvSpPr>
      <xdr:spPr>
        <a:xfrm>
          <a:off x="21272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170362</xdr:rowOff>
    </xdr:from>
    <xdr:to>
      <xdr:col>116</xdr:col>
      <xdr:colOff>63500</xdr:colOff>
      <xdr:row>84</xdr:row>
      <xdr:rowOff>5443</xdr:rowOff>
    </xdr:to>
    <xdr:cxnSp macro="">
      <xdr:nvCxnSpPr>
        <xdr:cNvPr id="826" name="直線コネクタ 825"/>
        <xdr:cNvCxnSpPr/>
      </xdr:nvCxnSpPr>
      <xdr:spPr>
        <a:xfrm flipV="1">
          <a:off x="21323300" y="144007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139156</xdr:rowOff>
    </xdr:from>
    <xdr:to>
      <xdr:col>107</xdr:col>
      <xdr:colOff>101600</xdr:colOff>
      <xdr:row>84</xdr:row>
      <xdr:rowOff>69306</xdr:rowOff>
    </xdr:to>
    <xdr:sp macro="" textlink="">
      <xdr:nvSpPr>
        <xdr:cNvPr id="827" name="楕円 826"/>
        <xdr:cNvSpPr/>
      </xdr:nvSpPr>
      <xdr:spPr>
        <a:xfrm>
          <a:off x="20383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5443</xdr:rowOff>
    </xdr:from>
    <xdr:to>
      <xdr:col>111</xdr:col>
      <xdr:colOff>177800</xdr:colOff>
      <xdr:row>84</xdr:row>
      <xdr:rowOff>18506</xdr:rowOff>
    </xdr:to>
    <xdr:cxnSp macro="">
      <xdr:nvCxnSpPr>
        <xdr:cNvPr id="828" name="直線コネクタ 827"/>
        <xdr:cNvCxnSpPr/>
      </xdr:nvCxnSpPr>
      <xdr:spPr>
        <a:xfrm flipV="1">
          <a:off x="20434300" y="14407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152219</xdr:rowOff>
    </xdr:from>
    <xdr:to>
      <xdr:col>102</xdr:col>
      <xdr:colOff>165100</xdr:colOff>
      <xdr:row>84</xdr:row>
      <xdr:rowOff>82369</xdr:rowOff>
    </xdr:to>
    <xdr:sp macro="" textlink="">
      <xdr:nvSpPr>
        <xdr:cNvPr id="829" name="楕円 828"/>
        <xdr:cNvSpPr/>
      </xdr:nvSpPr>
      <xdr:spPr>
        <a:xfrm>
          <a:off x="19494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18506</xdr:rowOff>
    </xdr:from>
    <xdr:to>
      <xdr:col>107</xdr:col>
      <xdr:colOff>50800</xdr:colOff>
      <xdr:row>84</xdr:row>
      <xdr:rowOff>31569</xdr:rowOff>
    </xdr:to>
    <xdr:cxnSp macro="">
      <xdr:nvCxnSpPr>
        <xdr:cNvPr id="830" name="直線コネクタ 829"/>
        <xdr:cNvCxnSpPr/>
      </xdr:nvCxnSpPr>
      <xdr:spPr>
        <a:xfrm flipV="1">
          <a:off x="19545300" y="144203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162016</xdr:rowOff>
    </xdr:from>
    <xdr:to>
      <xdr:col>98</xdr:col>
      <xdr:colOff>38100</xdr:colOff>
      <xdr:row>84</xdr:row>
      <xdr:rowOff>92166</xdr:rowOff>
    </xdr:to>
    <xdr:sp macro="" textlink="">
      <xdr:nvSpPr>
        <xdr:cNvPr id="831" name="楕円 830"/>
        <xdr:cNvSpPr/>
      </xdr:nvSpPr>
      <xdr:spPr>
        <a:xfrm>
          <a:off x="18605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31569</xdr:rowOff>
    </xdr:from>
    <xdr:to>
      <xdr:col>102</xdr:col>
      <xdr:colOff>114300</xdr:colOff>
      <xdr:row>84</xdr:row>
      <xdr:rowOff>41366</xdr:rowOff>
    </xdr:to>
    <xdr:cxnSp macro="">
      <xdr:nvCxnSpPr>
        <xdr:cNvPr id="832" name="直線コネクタ 831"/>
        <xdr:cNvCxnSpPr/>
      </xdr:nvCxnSpPr>
      <xdr:spPr>
        <a:xfrm flipV="1">
          <a:off x="18656300" y="144333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833"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834"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835" name="n_3aveValue【消防施設】&#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86558</xdr:rowOff>
    </xdr:from>
    <xdr:ext cx="469744" cy="259045"/>
    <xdr:sp macro="" textlink="">
      <xdr:nvSpPr>
        <xdr:cNvPr id="836" name="n_4aveValue【消防施設】&#10;一人当たり面積"/>
        <xdr:cNvSpPr txBox="1"/>
      </xdr:nvSpPr>
      <xdr:spPr>
        <a:xfrm>
          <a:off x="18421427" y="1448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47370</xdr:rowOff>
    </xdr:from>
    <xdr:ext cx="469744" cy="259045"/>
    <xdr:sp macro="" textlink="">
      <xdr:nvSpPr>
        <xdr:cNvPr id="837" name="n_1mainValue【消防施設】&#10;一人当たり面積"/>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60433</xdr:rowOff>
    </xdr:from>
    <xdr:ext cx="469744" cy="259045"/>
    <xdr:sp macro="" textlink="">
      <xdr:nvSpPr>
        <xdr:cNvPr id="838" name="n_2mainValue【消防施設】&#10;一人当たり面積"/>
        <xdr:cNvSpPr txBox="1"/>
      </xdr:nvSpPr>
      <xdr:spPr>
        <a:xfrm>
          <a:off x="20199427"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98896</xdr:rowOff>
    </xdr:from>
    <xdr:ext cx="469744" cy="259045"/>
    <xdr:sp macro="" textlink="">
      <xdr:nvSpPr>
        <xdr:cNvPr id="839" name="n_3mainValue【消防施設】&#10;一人当たり面積"/>
        <xdr:cNvSpPr txBox="1"/>
      </xdr:nvSpPr>
      <xdr:spPr>
        <a:xfrm>
          <a:off x="19310427" y="141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108693</xdr:rowOff>
    </xdr:from>
    <xdr:ext cx="469744" cy="259045"/>
    <xdr:sp macro="" textlink="">
      <xdr:nvSpPr>
        <xdr:cNvPr id="840" name="n_4mainValue【消防施設】&#10;一人当たり面積"/>
        <xdr:cNvSpPr txBox="1"/>
      </xdr:nvSpPr>
      <xdr:spPr>
        <a:xfrm>
          <a:off x="184214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66" name="直線コネクタ 865"/>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67"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68" name="直線コネクタ 867"/>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69"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70" name="直線コネクタ 869"/>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871"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72" name="フローチャート: 判断 871"/>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73" name="フローチャート: 判断 872"/>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74" name="フローチャート: 判断 873"/>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75" name="フローチャート: 判断 874"/>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76" name="フローチャート: 判断 875"/>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882" name="楕円 881"/>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883" name="【庁舎】&#10;有形固定資産減価償却率該当値テキスト"/>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884" name="楕円 883"/>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38644</xdr:rowOff>
    </xdr:to>
    <xdr:cxnSp macro="">
      <xdr:nvCxnSpPr>
        <xdr:cNvPr id="885" name="直線コネクタ 884"/>
        <xdr:cNvCxnSpPr/>
      </xdr:nvCxnSpPr>
      <xdr:spPr>
        <a:xfrm>
          <a:off x="15481300" y="181862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886" name="楕円 885"/>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149679</xdr:rowOff>
    </xdr:from>
    <xdr:to>
      <xdr:col>81</xdr:col>
      <xdr:colOff>50800</xdr:colOff>
      <xdr:row>106</xdr:row>
      <xdr:rowOff>12519</xdr:rowOff>
    </xdr:to>
    <xdr:cxnSp macro="">
      <xdr:nvCxnSpPr>
        <xdr:cNvPr id="887" name="直線コネクタ 886"/>
        <xdr:cNvCxnSpPr/>
      </xdr:nvCxnSpPr>
      <xdr:spPr>
        <a:xfrm>
          <a:off x="14592300" y="181519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66221</xdr:rowOff>
    </xdr:from>
    <xdr:to>
      <xdr:col>72</xdr:col>
      <xdr:colOff>38100</xdr:colOff>
      <xdr:row>105</xdr:row>
      <xdr:rowOff>167821</xdr:rowOff>
    </xdr:to>
    <xdr:sp macro="" textlink="">
      <xdr:nvSpPr>
        <xdr:cNvPr id="888" name="楕円 887"/>
        <xdr:cNvSpPr/>
      </xdr:nvSpPr>
      <xdr:spPr>
        <a:xfrm>
          <a:off x="1365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117021</xdr:rowOff>
    </xdr:from>
    <xdr:to>
      <xdr:col>76</xdr:col>
      <xdr:colOff>114300</xdr:colOff>
      <xdr:row>105</xdr:row>
      <xdr:rowOff>149679</xdr:rowOff>
    </xdr:to>
    <xdr:cxnSp macro="">
      <xdr:nvCxnSpPr>
        <xdr:cNvPr id="889" name="直線コネクタ 888"/>
        <xdr:cNvCxnSpPr/>
      </xdr:nvCxnSpPr>
      <xdr:spPr>
        <a:xfrm>
          <a:off x="13703300" y="18119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890" name="楕円 889"/>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87630</xdr:rowOff>
    </xdr:from>
    <xdr:to>
      <xdr:col>71</xdr:col>
      <xdr:colOff>177800</xdr:colOff>
      <xdr:row>105</xdr:row>
      <xdr:rowOff>117021</xdr:rowOff>
    </xdr:to>
    <xdr:cxnSp macro="">
      <xdr:nvCxnSpPr>
        <xdr:cNvPr id="891" name="直線コネクタ 890"/>
        <xdr:cNvCxnSpPr/>
      </xdr:nvCxnSpPr>
      <xdr:spPr>
        <a:xfrm>
          <a:off x="12814300" y="180898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892" name="n_1aveValue【庁舎】&#10;有形固定資産減価償却率"/>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893" name="n_2ave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894" name="n_3aveValue【庁舎】&#10;有形固定資産減価償却率"/>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95"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896" name="n_1mainValue【庁舎】&#10;有形固定資産減価償却率"/>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897" name="n_2mainValue【庁舎】&#10;有形固定資産減価償却率"/>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158948</xdr:rowOff>
    </xdr:from>
    <xdr:ext cx="405111" cy="259045"/>
    <xdr:sp macro="" textlink="">
      <xdr:nvSpPr>
        <xdr:cNvPr id="898" name="n_3mainValue【庁舎】&#10;有形固定資産減価償却率"/>
        <xdr:cNvSpPr txBox="1"/>
      </xdr:nvSpPr>
      <xdr:spPr>
        <a:xfrm>
          <a:off x="13500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899" name="n_4mainValue【庁舎】&#10;有形固定資産減価償却率"/>
        <xdr:cNvSpPr txBox="1"/>
      </xdr:nvSpPr>
      <xdr:spPr>
        <a:xfrm>
          <a:off x="12611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925" name="直線コネクタ 924"/>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926"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927" name="直線コネクタ 926"/>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928"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929" name="直線コネクタ 928"/>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101616</xdr:rowOff>
    </xdr:from>
    <xdr:ext cx="469744" cy="259045"/>
    <xdr:sp macro="" textlink="">
      <xdr:nvSpPr>
        <xdr:cNvPr id="930" name="【庁舎】&#10;一人当たり面積平均値テキスト"/>
        <xdr:cNvSpPr txBox="1"/>
      </xdr:nvSpPr>
      <xdr:spPr>
        <a:xfrm>
          <a:off x="22199600" y="18103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931" name="フローチャート: 判断 930"/>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3" name="フローチャート: 判断 932"/>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4" name="フローチャート: 判断 933"/>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935" name="フローチャート: 判断 934"/>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164737</xdr:rowOff>
    </xdr:from>
    <xdr:to>
      <xdr:col>116</xdr:col>
      <xdr:colOff>114300</xdr:colOff>
      <xdr:row>107</xdr:row>
      <xdr:rowOff>94887</xdr:rowOff>
    </xdr:to>
    <xdr:sp macro="" textlink="">
      <xdr:nvSpPr>
        <xdr:cNvPr id="941" name="楕円 940"/>
        <xdr:cNvSpPr/>
      </xdr:nvSpPr>
      <xdr:spPr>
        <a:xfrm>
          <a:off x="221107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143164</xdr:rowOff>
    </xdr:from>
    <xdr:ext cx="469744" cy="259045"/>
    <xdr:sp macro="" textlink="">
      <xdr:nvSpPr>
        <xdr:cNvPr id="942" name="【庁舎】&#10;一人当たり面積該当値テキスト"/>
        <xdr:cNvSpPr txBox="1"/>
      </xdr:nvSpPr>
      <xdr:spPr>
        <a:xfrm>
          <a:off x="22199600" y="183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171269</xdr:rowOff>
    </xdr:from>
    <xdr:to>
      <xdr:col>112</xdr:col>
      <xdr:colOff>38100</xdr:colOff>
      <xdr:row>107</xdr:row>
      <xdr:rowOff>101419</xdr:rowOff>
    </xdr:to>
    <xdr:sp macro="" textlink="">
      <xdr:nvSpPr>
        <xdr:cNvPr id="943" name="楕円 942"/>
        <xdr:cNvSpPr/>
      </xdr:nvSpPr>
      <xdr:spPr>
        <a:xfrm>
          <a:off x="212725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44087</xdr:rowOff>
    </xdr:from>
    <xdr:to>
      <xdr:col>116</xdr:col>
      <xdr:colOff>63500</xdr:colOff>
      <xdr:row>107</xdr:row>
      <xdr:rowOff>50619</xdr:rowOff>
    </xdr:to>
    <xdr:cxnSp macro="">
      <xdr:nvCxnSpPr>
        <xdr:cNvPr id="944" name="直線コネクタ 943"/>
        <xdr:cNvCxnSpPr/>
      </xdr:nvCxnSpPr>
      <xdr:spPr>
        <a:xfrm flipV="1">
          <a:off x="21323300" y="183892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5262</xdr:rowOff>
    </xdr:from>
    <xdr:to>
      <xdr:col>107</xdr:col>
      <xdr:colOff>101600</xdr:colOff>
      <xdr:row>107</xdr:row>
      <xdr:rowOff>106862</xdr:rowOff>
    </xdr:to>
    <xdr:sp macro="" textlink="">
      <xdr:nvSpPr>
        <xdr:cNvPr id="945" name="楕円 944"/>
        <xdr:cNvSpPr/>
      </xdr:nvSpPr>
      <xdr:spPr>
        <a:xfrm>
          <a:off x="20383500" y="183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50619</xdr:rowOff>
    </xdr:from>
    <xdr:to>
      <xdr:col>111</xdr:col>
      <xdr:colOff>177800</xdr:colOff>
      <xdr:row>107</xdr:row>
      <xdr:rowOff>56062</xdr:rowOff>
    </xdr:to>
    <xdr:cxnSp macro="">
      <xdr:nvCxnSpPr>
        <xdr:cNvPr id="946" name="直線コネクタ 945"/>
        <xdr:cNvCxnSpPr/>
      </xdr:nvCxnSpPr>
      <xdr:spPr>
        <a:xfrm flipV="1">
          <a:off x="20434300" y="183957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9616</xdr:rowOff>
    </xdr:from>
    <xdr:to>
      <xdr:col>102</xdr:col>
      <xdr:colOff>165100</xdr:colOff>
      <xdr:row>107</xdr:row>
      <xdr:rowOff>111216</xdr:rowOff>
    </xdr:to>
    <xdr:sp macro="" textlink="">
      <xdr:nvSpPr>
        <xdr:cNvPr id="947" name="楕円 946"/>
        <xdr:cNvSpPr/>
      </xdr:nvSpPr>
      <xdr:spPr>
        <a:xfrm>
          <a:off x="19494500" y="183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56062</xdr:rowOff>
    </xdr:from>
    <xdr:to>
      <xdr:col>107</xdr:col>
      <xdr:colOff>50800</xdr:colOff>
      <xdr:row>107</xdr:row>
      <xdr:rowOff>60416</xdr:rowOff>
    </xdr:to>
    <xdr:cxnSp macro="">
      <xdr:nvCxnSpPr>
        <xdr:cNvPr id="948" name="直線コネクタ 947"/>
        <xdr:cNvCxnSpPr/>
      </xdr:nvCxnSpPr>
      <xdr:spPr>
        <a:xfrm flipV="1">
          <a:off x="19545300" y="184012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949" name="楕円 948"/>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60416</xdr:rowOff>
    </xdr:from>
    <xdr:to>
      <xdr:col>102</xdr:col>
      <xdr:colOff>114300</xdr:colOff>
      <xdr:row>107</xdr:row>
      <xdr:rowOff>64770</xdr:rowOff>
    </xdr:to>
    <xdr:cxnSp macro="">
      <xdr:nvCxnSpPr>
        <xdr:cNvPr id="950" name="直線コネクタ 949"/>
        <xdr:cNvCxnSpPr/>
      </xdr:nvCxnSpPr>
      <xdr:spPr>
        <a:xfrm flipV="1">
          <a:off x="18656300" y="184055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52" name="n_2ave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953" name="n_3aveValue【庁舎】&#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954" name="n_4aveValue【庁舎】&#10;一人当たり面積"/>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92546</xdr:rowOff>
    </xdr:from>
    <xdr:ext cx="469744" cy="259045"/>
    <xdr:sp macro="" textlink="">
      <xdr:nvSpPr>
        <xdr:cNvPr id="955" name="n_1mainValue【庁舎】&#10;一人当たり面積"/>
        <xdr:cNvSpPr txBox="1"/>
      </xdr:nvSpPr>
      <xdr:spPr>
        <a:xfrm>
          <a:off x="210757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97989</xdr:rowOff>
    </xdr:from>
    <xdr:ext cx="469744" cy="259045"/>
    <xdr:sp macro="" textlink="">
      <xdr:nvSpPr>
        <xdr:cNvPr id="956" name="n_2mainValue【庁舎】&#10;一人当たり面積"/>
        <xdr:cNvSpPr txBox="1"/>
      </xdr:nvSpPr>
      <xdr:spPr>
        <a:xfrm>
          <a:off x="20199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102343</xdr:rowOff>
    </xdr:from>
    <xdr:ext cx="469744" cy="259045"/>
    <xdr:sp macro="" textlink="">
      <xdr:nvSpPr>
        <xdr:cNvPr id="957" name="n_3mainValue【庁舎】&#10;一人当たり面積"/>
        <xdr:cNvSpPr txBox="1"/>
      </xdr:nvSpPr>
      <xdr:spPr>
        <a:xfrm>
          <a:off x="193104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958" name="n_4mainValue【庁舎】&#10;一人当たり面積"/>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類似団体と比較して特に有形固定資産減価償却率が高くなっている施設は、図書館、庁舎、福祉施設、体育館・プールである。。　図書館については、昭和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年に建設されたもの１館のみであり老朽化が進んでいる。庁舎については、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年代に建設したものであり老朽化が進み、減価償却率が上昇している。現在、平成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庁舎建設基本計画を策定しているが、庁舎建設にあたっては、将来負担の軽減を図りながら自然災害に対応した防災拠点を整備するとともに、更なる市民サービスの向上につなげるべく整備を進める必要がある。福祉施設については、別の団体から無償提供された施設を、障害者地域活動支援センターとして再利用しているもので、老朽化が進んでいる。当該施設の譲渡について引き続き検討・協議をしていく。体育館・プールについては、すべての施設が建設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年以上経過しており、減価償却率が上昇している。市民にスポーツの機会を提供していくため、平成</a:t>
          </a:r>
          <a:r>
            <a:rPr kumimoji="1" lang="en-US" altLang="ja-JP" sz="1300">
              <a:latin typeface="ＭＳ Ｐゴシック" panose="020B0600070205080204" pitchFamily="50" charset="-128"/>
              <a:ea typeface="ＭＳ Ｐゴシック" panose="020B0600070205080204" pitchFamily="50" charset="-128"/>
            </a:rPr>
            <a:t>26 </a:t>
          </a:r>
          <a:r>
            <a:rPr kumimoji="1" lang="ja-JP" altLang="en-US" sz="1300">
              <a:latin typeface="ＭＳ Ｐゴシック" panose="020B0600070205080204" pitchFamily="50" charset="-128"/>
              <a:ea typeface="ＭＳ Ｐゴシック" panose="020B0600070205080204" pitchFamily="50" charset="-128"/>
            </a:rPr>
            <a:t>年度に策定した長期修繕計画を基に、施設の長寿命化を図り、必要な改修を行って今後も維持していく必要がある。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34,447
33,378
222.48
17,388,839
16,716,261
514,659
10,651,480
18,474,890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人口減少や高い高齢化率に加え、行方市は、大きな企業が少なく第一次産業中心の脆弱な税収構造にある。類似団体平均と比べると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若干の増加傾向ではあるものの、依然として低い状況が続いている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極めて自主財源に乏しく、今後も数値の大幅改善を見込むことは難しいと考えられるため、行政の効率化に努めることにより財政の健全化を図る。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87435</xdr:rowOff>
    </xdr:from>
    <xdr:ext cx="762000" cy="259045"/>
    <xdr:sp macro="" textlink="">
      <xdr:nvSpPr>
        <xdr:cNvPr id="70"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経常一般財源収入は、地方税が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82,927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千円増額となったが、普通交付税が合併算定替の縮減</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年目で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104,270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千円の減額となり、合計では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34,377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千円の減額となっている。一方</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歳出の経常経費充当額については、物件費が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92,848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113,456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となったことから合計で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58,562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となった。これらのことにより経常収支比率について、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％と昨年に比べ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ポイント上昇となったが、類似団体平均よりは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ポイント下回っている。今後は、経常一般財源収入が減少し、歳出の公債費が増加していく見込であることから、さらなる経常経費の削減を図っていかなければならない。</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49276</xdr:rowOff>
    </xdr:to>
    <xdr:cxnSp macro="">
      <xdr:nvCxnSpPr>
        <xdr:cNvPr id="130" name="直線コネクタ 129"/>
        <xdr:cNvCxnSpPr/>
      </xdr:nvCxnSpPr>
      <xdr:spPr>
        <a:xfrm>
          <a:off x="4114800" y="1060196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76725</xdr:rowOff>
    </xdr:from>
    <xdr:ext cx="762000" cy="259045"/>
    <xdr:sp macro="" textlink="">
      <xdr:nvSpPr>
        <xdr:cNvPr id="131"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61</xdr:row>
      <xdr:rowOff>143510</xdr:rowOff>
    </xdr:to>
    <xdr:cxnSp macro="">
      <xdr:nvCxnSpPr>
        <xdr:cNvPr id="133" name="直線コネクタ 132"/>
        <xdr:cNvCxnSpPr/>
      </xdr:nvCxnSpPr>
      <xdr:spPr>
        <a:xfrm>
          <a:off x="3225800" y="103124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119634</xdr:rowOff>
    </xdr:from>
    <xdr:to>
      <xdr:col>15</xdr:col>
      <xdr:colOff>82550</xdr:colOff>
      <xdr:row>60</xdr:row>
      <xdr:rowOff>25400</xdr:rowOff>
    </xdr:to>
    <xdr:cxnSp macro="">
      <xdr:nvCxnSpPr>
        <xdr:cNvPr id="136" name="直線コネクタ 135"/>
        <xdr:cNvCxnSpPr/>
      </xdr:nvCxnSpPr>
      <xdr:spPr>
        <a:xfrm>
          <a:off x="2336800" y="102351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159783</xdr:rowOff>
    </xdr:from>
    <xdr:ext cx="762000" cy="259045"/>
    <xdr:sp macro="" textlink="">
      <xdr:nvSpPr>
        <xdr:cNvPr id="138" name="テキスト ボックス 137"/>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30480</xdr:rowOff>
    </xdr:from>
    <xdr:to>
      <xdr:col>11</xdr:col>
      <xdr:colOff>31750</xdr:colOff>
      <xdr:row>59</xdr:row>
      <xdr:rowOff>119634</xdr:rowOff>
    </xdr:to>
    <xdr:cxnSp macro="">
      <xdr:nvCxnSpPr>
        <xdr:cNvPr id="139" name="直線コネクタ 138"/>
        <xdr:cNvCxnSpPr/>
      </xdr:nvCxnSpPr>
      <xdr:spPr>
        <a:xfrm>
          <a:off x="1447800" y="997458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24655</xdr:rowOff>
    </xdr:from>
    <xdr:ext cx="762000" cy="259045"/>
    <xdr:sp macro="" textlink="">
      <xdr:nvSpPr>
        <xdr:cNvPr id="141" name="テキスト ボックス 140"/>
        <xdr:cNvSpPr txBox="1"/>
      </xdr:nvSpPr>
      <xdr:spPr>
        <a:xfrm>
          <a:off x="1955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32021</xdr:rowOff>
    </xdr:from>
    <xdr:ext cx="762000" cy="259045"/>
    <xdr:sp macro="" textlink="">
      <xdr:nvSpPr>
        <xdr:cNvPr id="143" name="テキスト ボックス 142"/>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0"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1" name="楕円 150"/>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2" name="テキスト ボックス 151"/>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4" name="テキスト ボックス 153"/>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68834</xdr:rowOff>
    </xdr:from>
    <xdr:to>
      <xdr:col>11</xdr:col>
      <xdr:colOff>82550</xdr:colOff>
      <xdr:row>59</xdr:row>
      <xdr:rowOff>170434</xdr:rowOff>
    </xdr:to>
    <xdr:sp macro="" textlink="">
      <xdr:nvSpPr>
        <xdr:cNvPr id="155" name="楕円 154"/>
        <xdr:cNvSpPr/>
      </xdr:nvSpPr>
      <xdr:spPr>
        <a:xfrm>
          <a:off x="2286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9161</xdr:rowOff>
    </xdr:from>
    <xdr:ext cx="762000" cy="259045"/>
    <xdr:sp macro="" textlink="">
      <xdr:nvSpPr>
        <xdr:cNvPr id="156" name="テキスト ボックス 155"/>
        <xdr:cNvSpPr txBox="1"/>
      </xdr:nvSpPr>
      <xdr:spPr>
        <a:xfrm>
          <a:off x="1955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151130</xdr:rowOff>
    </xdr:from>
    <xdr:to>
      <xdr:col>7</xdr:col>
      <xdr:colOff>31750</xdr:colOff>
      <xdr:row>58</xdr:row>
      <xdr:rowOff>81280</xdr:rowOff>
    </xdr:to>
    <xdr:sp macro="" textlink="">
      <xdr:nvSpPr>
        <xdr:cNvPr id="157" name="楕円 156"/>
        <xdr:cNvSpPr/>
      </xdr:nvSpPr>
      <xdr:spPr>
        <a:xfrm>
          <a:off x="1397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91457</xdr:rowOff>
    </xdr:from>
    <xdr:ext cx="762000" cy="259045"/>
    <xdr:sp macro="" textlink="">
      <xdr:nvSpPr>
        <xdr:cNvPr id="158" name="テキスト ボックス 157"/>
        <xdr:cNvSpPr txBox="1"/>
      </xdr:nvSpPr>
      <xdr:spPr>
        <a:xfrm>
          <a:off x="1066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13,261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円下回っているが、昨年度と比べると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依然として全国平均・茨城県平均からみても高くなっている。これは、学校等適正配置計画による統合校設置に伴い，スクールバス運行委託料が多額になっていること等によるものである。今後も職員の定員適正化計画の確実な遂行による人件費の削減、並びに公共施設の整理統合などによる物件費の抑制により、一層のコスト削減を図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15218</xdr:rowOff>
    </xdr:from>
    <xdr:to>
      <xdr:col>23</xdr:col>
      <xdr:colOff>133350</xdr:colOff>
      <xdr:row>83</xdr:row>
      <xdr:rowOff>63478</xdr:rowOff>
    </xdr:to>
    <xdr:cxnSp macro="">
      <xdr:nvCxnSpPr>
        <xdr:cNvPr id="193" name="直線コネクタ 192"/>
        <xdr:cNvCxnSpPr/>
      </xdr:nvCxnSpPr>
      <xdr:spPr>
        <a:xfrm>
          <a:off x="4114800" y="142455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91417</xdr:rowOff>
    </xdr:from>
    <xdr:ext cx="762000" cy="259045"/>
    <xdr:sp macro="" textlink="">
      <xdr:nvSpPr>
        <xdr:cNvPr id="194" name="人件費・物件費等の状況平均値テキスト"/>
        <xdr:cNvSpPr txBox="1"/>
      </xdr:nvSpPr>
      <xdr:spPr>
        <a:xfrm>
          <a:off x="5041900" y="1432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139936</xdr:rowOff>
    </xdr:from>
    <xdr:to>
      <xdr:col>19</xdr:col>
      <xdr:colOff>133350</xdr:colOff>
      <xdr:row>83</xdr:row>
      <xdr:rowOff>15218</xdr:rowOff>
    </xdr:to>
    <xdr:cxnSp macro="">
      <xdr:nvCxnSpPr>
        <xdr:cNvPr id="196" name="直線コネクタ 195"/>
        <xdr:cNvCxnSpPr/>
      </xdr:nvCxnSpPr>
      <xdr:spPr>
        <a:xfrm>
          <a:off x="3225800" y="14198836"/>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139995</xdr:rowOff>
    </xdr:from>
    <xdr:ext cx="736600" cy="259045"/>
    <xdr:sp macro="" textlink="">
      <xdr:nvSpPr>
        <xdr:cNvPr id="198" name="テキスト ボックス 197"/>
        <xdr:cNvSpPr txBox="1"/>
      </xdr:nvSpPr>
      <xdr:spPr>
        <a:xfrm>
          <a:off x="3733800" y="1437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138584</xdr:rowOff>
    </xdr:from>
    <xdr:to>
      <xdr:col>15</xdr:col>
      <xdr:colOff>82550</xdr:colOff>
      <xdr:row>82</xdr:row>
      <xdr:rowOff>139936</xdr:rowOff>
    </xdr:to>
    <xdr:cxnSp macro="">
      <xdr:nvCxnSpPr>
        <xdr:cNvPr id="199" name="直線コネクタ 198"/>
        <xdr:cNvCxnSpPr/>
      </xdr:nvCxnSpPr>
      <xdr:spPr>
        <a:xfrm>
          <a:off x="2336800" y="14197484"/>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73203</xdr:rowOff>
    </xdr:from>
    <xdr:ext cx="762000" cy="259045"/>
    <xdr:sp macro="" textlink="">
      <xdr:nvSpPr>
        <xdr:cNvPr id="201" name="テキスト ボックス 200"/>
        <xdr:cNvSpPr txBox="1"/>
      </xdr:nvSpPr>
      <xdr:spPr>
        <a:xfrm>
          <a:off x="2844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103387</xdr:rowOff>
    </xdr:from>
    <xdr:to>
      <xdr:col>11</xdr:col>
      <xdr:colOff>31750</xdr:colOff>
      <xdr:row>82</xdr:row>
      <xdr:rowOff>138584</xdr:rowOff>
    </xdr:to>
    <xdr:cxnSp macro="">
      <xdr:nvCxnSpPr>
        <xdr:cNvPr id="202" name="直線コネクタ 201"/>
        <xdr:cNvCxnSpPr/>
      </xdr:nvCxnSpPr>
      <xdr:spPr>
        <a:xfrm>
          <a:off x="1447800" y="14162287"/>
          <a:ext cx="889000" cy="3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68457</xdr:rowOff>
    </xdr:from>
    <xdr:ext cx="762000" cy="259045"/>
    <xdr:sp macro="" textlink="">
      <xdr:nvSpPr>
        <xdr:cNvPr id="204" name="テキスト ボックス 203"/>
        <xdr:cNvSpPr txBox="1"/>
      </xdr:nvSpPr>
      <xdr:spPr>
        <a:xfrm>
          <a:off x="1955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40177</xdr:rowOff>
    </xdr:from>
    <xdr:ext cx="762000" cy="259045"/>
    <xdr:sp macro="" textlink="">
      <xdr:nvSpPr>
        <xdr:cNvPr id="206" name="テキスト ボックス 205"/>
        <xdr:cNvSpPr txBox="1"/>
      </xdr:nvSpPr>
      <xdr:spPr>
        <a:xfrm>
          <a:off x="1066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12678</xdr:rowOff>
    </xdr:from>
    <xdr:to>
      <xdr:col>23</xdr:col>
      <xdr:colOff>184150</xdr:colOff>
      <xdr:row>83</xdr:row>
      <xdr:rowOff>114278</xdr:rowOff>
    </xdr:to>
    <xdr:sp macro="" textlink="">
      <xdr:nvSpPr>
        <xdr:cNvPr id="212" name="楕円 211"/>
        <xdr:cNvSpPr/>
      </xdr:nvSpPr>
      <xdr:spPr>
        <a:xfrm>
          <a:off x="4902200" y="142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29205</xdr:rowOff>
    </xdr:from>
    <xdr:ext cx="762000" cy="259045"/>
    <xdr:sp macro="" textlink="">
      <xdr:nvSpPr>
        <xdr:cNvPr id="213" name="人件費・物件費等の状況該当値テキスト"/>
        <xdr:cNvSpPr txBox="1"/>
      </xdr:nvSpPr>
      <xdr:spPr>
        <a:xfrm>
          <a:off x="5041900" y="140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135868</xdr:rowOff>
    </xdr:from>
    <xdr:to>
      <xdr:col>19</xdr:col>
      <xdr:colOff>184150</xdr:colOff>
      <xdr:row>83</xdr:row>
      <xdr:rowOff>66018</xdr:rowOff>
    </xdr:to>
    <xdr:sp macro="" textlink="">
      <xdr:nvSpPr>
        <xdr:cNvPr id="214" name="楕円 213"/>
        <xdr:cNvSpPr/>
      </xdr:nvSpPr>
      <xdr:spPr>
        <a:xfrm>
          <a:off x="4064000" y="141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76195</xdr:rowOff>
    </xdr:from>
    <xdr:ext cx="736600" cy="259045"/>
    <xdr:sp macro="" textlink="">
      <xdr:nvSpPr>
        <xdr:cNvPr id="215" name="テキスト ボックス 214"/>
        <xdr:cNvSpPr txBox="1"/>
      </xdr:nvSpPr>
      <xdr:spPr>
        <a:xfrm>
          <a:off x="3733800" y="13963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89136</xdr:rowOff>
    </xdr:from>
    <xdr:to>
      <xdr:col>15</xdr:col>
      <xdr:colOff>133350</xdr:colOff>
      <xdr:row>83</xdr:row>
      <xdr:rowOff>19286</xdr:rowOff>
    </xdr:to>
    <xdr:sp macro="" textlink="">
      <xdr:nvSpPr>
        <xdr:cNvPr id="216" name="楕円 215"/>
        <xdr:cNvSpPr/>
      </xdr:nvSpPr>
      <xdr:spPr>
        <a:xfrm>
          <a:off x="3175000" y="141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29463</xdr:rowOff>
    </xdr:from>
    <xdr:ext cx="762000" cy="259045"/>
    <xdr:sp macro="" textlink="">
      <xdr:nvSpPr>
        <xdr:cNvPr id="217" name="テキスト ボックス 216"/>
        <xdr:cNvSpPr txBox="1"/>
      </xdr:nvSpPr>
      <xdr:spPr>
        <a:xfrm>
          <a:off x="2844800" y="139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87784</xdr:rowOff>
    </xdr:from>
    <xdr:to>
      <xdr:col>11</xdr:col>
      <xdr:colOff>82550</xdr:colOff>
      <xdr:row>83</xdr:row>
      <xdr:rowOff>17934</xdr:rowOff>
    </xdr:to>
    <xdr:sp macro="" textlink="">
      <xdr:nvSpPr>
        <xdr:cNvPr id="218" name="楕円 217"/>
        <xdr:cNvSpPr/>
      </xdr:nvSpPr>
      <xdr:spPr>
        <a:xfrm>
          <a:off x="2286000" y="141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28111</xdr:rowOff>
    </xdr:from>
    <xdr:ext cx="762000" cy="259045"/>
    <xdr:sp macro="" textlink="">
      <xdr:nvSpPr>
        <xdr:cNvPr id="219" name="テキスト ボックス 218"/>
        <xdr:cNvSpPr txBox="1"/>
      </xdr:nvSpPr>
      <xdr:spPr>
        <a:xfrm>
          <a:off x="1955800" y="139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52587</xdr:rowOff>
    </xdr:from>
    <xdr:to>
      <xdr:col>7</xdr:col>
      <xdr:colOff>31750</xdr:colOff>
      <xdr:row>82</xdr:row>
      <xdr:rowOff>154187</xdr:rowOff>
    </xdr:to>
    <xdr:sp macro="" textlink="">
      <xdr:nvSpPr>
        <xdr:cNvPr id="220" name="楕円 219"/>
        <xdr:cNvSpPr/>
      </xdr:nvSpPr>
      <xdr:spPr>
        <a:xfrm>
          <a:off x="1397000" y="141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164364</xdr:rowOff>
    </xdr:from>
    <xdr:ext cx="762000" cy="259045"/>
    <xdr:sp macro="" textlink="">
      <xdr:nvSpPr>
        <xdr:cNvPr id="221" name="テキスト ボックス 220"/>
        <xdr:cNvSpPr txBox="1"/>
      </xdr:nvSpPr>
      <xdr:spPr>
        <a:xfrm>
          <a:off x="1066800" y="1388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４ポイント低下し、類似団体の平均値より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全国市平均よりは下回っているが、引き続き、職員の退職勧奨制度を推進し、安定した職員構成の確保、計画的な人事管理の推進及び行政の効率化を図っていく。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67129</xdr:rowOff>
    </xdr:to>
    <xdr:cxnSp macro="">
      <xdr:nvCxnSpPr>
        <xdr:cNvPr id="257" name="直線コネクタ 256"/>
        <xdr:cNvCxnSpPr/>
      </xdr:nvCxnSpPr>
      <xdr:spPr>
        <a:xfrm flipV="1">
          <a:off x="16179800" y="147428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67129</xdr:rowOff>
    </xdr:to>
    <xdr:cxnSp macro="">
      <xdr:nvCxnSpPr>
        <xdr:cNvPr id="260" name="直線コネクタ 259"/>
        <xdr:cNvCxnSpPr/>
      </xdr:nvCxnSpPr>
      <xdr:spPr>
        <a:xfrm>
          <a:off x="15290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15421</xdr:rowOff>
    </xdr:to>
    <xdr:cxnSp macro="">
      <xdr:nvCxnSpPr>
        <xdr:cNvPr id="263" name="直線コネクタ 262"/>
        <xdr:cNvCxnSpPr/>
      </xdr:nvCxnSpPr>
      <xdr:spPr>
        <a:xfrm>
          <a:off x="14401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117929</xdr:rowOff>
    </xdr:to>
    <xdr:cxnSp macro="">
      <xdr:nvCxnSpPr>
        <xdr:cNvPr id="266" name="直線コネクタ 265"/>
        <xdr:cNvCxnSpPr/>
      </xdr:nvCxnSpPr>
      <xdr:spPr>
        <a:xfrm>
          <a:off x="13512800" y="145015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1" name="テキスト ボックス 28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2" name="楕円 281"/>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3" name="テキスト ボックス 282"/>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4" name="楕円 283"/>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5" name="テキスト ボックス 284"/>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459</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393</a:t>
          </a:r>
          <a:r>
            <a:rPr kumimoji="1" lang="ja-JP" altLang="en-US" sz="1300">
              <a:latin typeface="ＭＳ Ｐゴシック" panose="020B0600070205080204" pitchFamily="50" charset="-128"/>
              <a:ea typeface="ＭＳ Ｐゴシック" panose="020B0600070205080204" pitchFamily="50" charset="-128"/>
            </a:rPr>
            <a:t>人）の削減を行ってきたことなどにより類似団体の平均より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ポイント下回っている。令和元年度の職員数については、普通会計で</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人、公営企業関係職員を含めると</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人と前年度と比較し</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人の減少となったものの、同時に人口減少が進んでいるため、人口千人あたりの職員数は増加している状況である。平成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次行方市職員定員適正化計画の中では、令和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年度職員数を、公営企業関係職員を含め</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人としており、適正化計画を下回ったが、今後も組織機構の見直しや民間委託の推進、会計年度任用職員制度を活用しながら、職員数の適正化を図っていく。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42635</xdr:rowOff>
    </xdr:from>
    <xdr:to>
      <xdr:col>81</xdr:col>
      <xdr:colOff>44450</xdr:colOff>
      <xdr:row>60</xdr:row>
      <xdr:rowOff>52977</xdr:rowOff>
    </xdr:to>
    <xdr:cxnSp macro="">
      <xdr:nvCxnSpPr>
        <xdr:cNvPr id="322" name="直線コネクタ 321"/>
        <xdr:cNvCxnSpPr/>
      </xdr:nvCxnSpPr>
      <xdr:spPr>
        <a:xfrm>
          <a:off x="16179800" y="10329635"/>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3" name="定員管理の状況平均値テキスト"/>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32294</xdr:rowOff>
    </xdr:from>
    <xdr:to>
      <xdr:col>77</xdr:col>
      <xdr:colOff>44450</xdr:colOff>
      <xdr:row>60</xdr:row>
      <xdr:rowOff>42635</xdr:rowOff>
    </xdr:to>
    <xdr:cxnSp macro="">
      <xdr:nvCxnSpPr>
        <xdr:cNvPr id="325" name="直線コネクタ 324"/>
        <xdr:cNvCxnSpPr/>
      </xdr:nvCxnSpPr>
      <xdr:spPr>
        <a:xfrm>
          <a:off x="15290800" y="1031929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27" name="テキスト ボックス 326"/>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32294</xdr:rowOff>
    </xdr:from>
    <xdr:to>
      <xdr:col>72</xdr:col>
      <xdr:colOff>203200</xdr:colOff>
      <xdr:row>60</xdr:row>
      <xdr:rowOff>37465</xdr:rowOff>
    </xdr:to>
    <xdr:cxnSp macro="">
      <xdr:nvCxnSpPr>
        <xdr:cNvPr id="328" name="直線コネクタ 327"/>
        <xdr:cNvCxnSpPr/>
      </xdr:nvCxnSpPr>
      <xdr:spPr>
        <a:xfrm flipV="1">
          <a:off x="14401800" y="1031929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30" name="テキスト ボックス 329"/>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63319</xdr:rowOff>
    </xdr:to>
    <xdr:cxnSp macro="">
      <xdr:nvCxnSpPr>
        <xdr:cNvPr id="331" name="直線コネクタ 330"/>
        <xdr:cNvCxnSpPr/>
      </xdr:nvCxnSpPr>
      <xdr:spPr>
        <a:xfrm flipV="1">
          <a:off x="13512800" y="1032446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35" name="テキスト ボックス 334"/>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2177</xdr:rowOff>
    </xdr:from>
    <xdr:to>
      <xdr:col>81</xdr:col>
      <xdr:colOff>95250</xdr:colOff>
      <xdr:row>60</xdr:row>
      <xdr:rowOff>103777</xdr:rowOff>
    </xdr:to>
    <xdr:sp macro="" textlink="">
      <xdr:nvSpPr>
        <xdr:cNvPr id="341" name="楕円 340"/>
        <xdr:cNvSpPr/>
      </xdr:nvSpPr>
      <xdr:spPr>
        <a:xfrm>
          <a:off x="169672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18704</xdr:rowOff>
    </xdr:from>
    <xdr:ext cx="762000" cy="259045"/>
    <xdr:sp macro="" textlink="">
      <xdr:nvSpPr>
        <xdr:cNvPr id="342" name="定員管理の状況該当値テキスト"/>
        <xdr:cNvSpPr txBox="1"/>
      </xdr:nvSpPr>
      <xdr:spPr>
        <a:xfrm>
          <a:off x="17106900" y="101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163285</xdr:rowOff>
    </xdr:from>
    <xdr:to>
      <xdr:col>77</xdr:col>
      <xdr:colOff>95250</xdr:colOff>
      <xdr:row>60</xdr:row>
      <xdr:rowOff>93435</xdr:rowOff>
    </xdr:to>
    <xdr:sp macro="" textlink="">
      <xdr:nvSpPr>
        <xdr:cNvPr id="343" name="楕円 342"/>
        <xdr:cNvSpPr/>
      </xdr:nvSpPr>
      <xdr:spPr>
        <a:xfrm>
          <a:off x="16129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103612</xdr:rowOff>
    </xdr:from>
    <xdr:ext cx="736600" cy="259045"/>
    <xdr:sp macro="" textlink="">
      <xdr:nvSpPr>
        <xdr:cNvPr id="344" name="テキスト ボックス 343"/>
        <xdr:cNvSpPr txBox="1"/>
      </xdr:nvSpPr>
      <xdr:spPr>
        <a:xfrm>
          <a:off x="15798800" y="1004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152944</xdr:rowOff>
    </xdr:from>
    <xdr:to>
      <xdr:col>73</xdr:col>
      <xdr:colOff>44450</xdr:colOff>
      <xdr:row>60</xdr:row>
      <xdr:rowOff>83094</xdr:rowOff>
    </xdr:to>
    <xdr:sp macro="" textlink="">
      <xdr:nvSpPr>
        <xdr:cNvPr id="345" name="楕円 344"/>
        <xdr:cNvSpPr/>
      </xdr:nvSpPr>
      <xdr:spPr>
        <a:xfrm>
          <a:off x="15240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93271</xdr:rowOff>
    </xdr:from>
    <xdr:ext cx="762000" cy="259045"/>
    <xdr:sp macro="" textlink="">
      <xdr:nvSpPr>
        <xdr:cNvPr id="346" name="テキスト ボックス 345"/>
        <xdr:cNvSpPr txBox="1"/>
      </xdr:nvSpPr>
      <xdr:spPr>
        <a:xfrm>
          <a:off x="14909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7" name="楕円 346"/>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8" name="テキスト ボックス 347"/>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49" name="楕円 348"/>
        <xdr:cNvSpPr/>
      </xdr:nvSpPr>
      <xdr:spPr>
        <a:xfrm>
          <a:off x="13462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50" name="テキスト ボックス 349"/>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前年度と同じ比率であるが、類似団体の平均値より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は学校等適正配置計画に基づく統合校の施設整備等の起債借入をしたことにより、公債費が増加することが見込まれることから、地方債を財源とする事業の実施については、事業の必要性及び事業費の精査により、地方債の新規発行を抑制し、実質公債費比率の増加を抑えるよう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148590</xdr:rowOff>
    </xdr:to>
    <xdr:cxnSp macro="">
      <xdr:nvCxnSpPr>
        <xdr:cNvPr id="383" name="直線コネクタ 382"/>
        <xdr:cNvCxnSpPr/>
      </xdr:nvCxnSpPr>
      <xdr:spPr>
        <a:xfrm>
          <a:off x="16179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148590</xdr:rowOff>
    </xdr:to>
    <xdr:cxnSp macro="">
      <xdr:nvCxnSpPr>
        <xdr:cNvPr id="386" name="直線コネクタ 385"/>
        <xdr:cNvCxnSpPr/>
      </xdr:nvCxnSpPr>
      <xdr:spPr>
        <a:xfrm>
          <a:off x="15290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132504</xdr:rowOff>
    </xdr:to>
    <xdr:cxnSp macro="">
      <xdr:nvCxnSpPr>
        <xdr:cNvPr id="389" name="直線コネクタ 388"/>
        <xdr:cNvCxnSpPr/>
      </xdr:nvCxnSpPr>
      <xdr:spPr>
        <a:xfrm flipV="1">
          <a:off x="14401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1270</xdr:rowOff>
    </xdr:to>
    <xdr:cxnSp macro="">
      <xdr:nvCxnSpPr>
        <xdr:cNvPr id="392" name="直線コネクタ 391"/>
        <xdr:cNvCxnSpPr/>
      </xdr:nvCxnSpPr>
      <xdr:spPr>
        <a:xfrm flipV="1">
          <a:off x="13512800" y="716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4" name="テキスト ボックス 39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6" name="テキスト ボックス 395"/>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2" name="楕円 401"/>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3" name="公債費負担の状況該当値テキスト"/>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4" name="楕円 403"/>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5" name="テキスト ボックス 404"/>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6" name="楕円 405"/>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7" name="テキスト ボックス 40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8" name="楕円 407"/>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409" name="テキスト ボックス 408"/>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0" name="楕円 409"/>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11" name="テキスト ボックス 410"/>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47.7</a:t>
          </a:r>
          <a:r>
            <a:rPr kumimoji="1" lang="ja-JP" altLang="en-US" sz="1300">
              <a:latin typeface="ＭＳ Ｐゴシック" panose="020B0600070205080204" pitchFamily="50" charset="-128"/>
              <a:ea typeface="ＭＳ Ｐゴシック" panose="020B0600070205080204" pitchFamily="50" charset="-128"/>
            </a:rPr>
            <a:t>ポイント、前年度と比較すると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くなっている。基準財政需要額算入見込額の減少等のため、将来負担比率はわずかに上がっている。また、地方債現在高については学校建設事業の終了により今後減少することが見込まれ、比率は低下することが推察される。</a:t>
          </a:r>
        </a:p>
        <a:p>
          <a:r>
            <a:rPr kumimoji="1" lang="ja-JP" altLang="en-US" sz="1300">
              <a:latin typeface="ＭＳ Ｐゴシック" panose="020B0600070205080204" pitchFamily="50" charset="-128"/>
              <a:ea typeface="ＭＳ Ｐゴシック" panose="020B0600070205080204" pitchFamily="50" charset="-128"/>
            </a:rPr>
            <a:t>　今後も新規事業の実施については、緊急性や優先順位を見極めながら行うこととし、財政の健全化に努めていく。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136804</xdr:rowOff>
    </xdr:from>
    <xdr:to>
      <xdr:col>81</xdr:col>
      <xdr:colOff>44450</xdr:colOff>
      <xdr:row>17</xdr:row>
      <xdr:rowOff>140665</xdr:rowOff>
    </xdr:to>
    <xdr:cxnSp macro="">
      <xdr:nvCxnSpPr>
        <xdr:cNvPr id="443" name="直線コネクタ 442"/>
        <xdr:cNvCxnSpPr/>
      </xdr:nvCxnSpPr>
      <xdr:spPr>
        <a:xfrm>
          <a:off x="16179800" y="3051454"/>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160342</xdr:rowOff>
    </xdr:from>
    <xdr:ext cx="762000" cy="259045"/>
    <xdr:sp macro="" textlink="">
      <xdr:nvSpPr>
        <xdr:cNvPr id="444" name="将来負担の状況平均値テキスト"/>
        <xdr:cNvSpPr txBox="1"/>
      </xdr:nvSpPr>
      <xdr:spPr>
        <a:xfrm>
          <a:off x="17106900" y="238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136804</xdr:rowOff>
    </xdr:from>
    <xdr:to>
      <xdr:col>77</xdr:col>
      <xdr:colOff>44450</xdr:colOff>
      <xdr:row>18</xdr:row>
      <xdr:rowOff>1067</xdr:rowOff>
    </xdr:to>
    <xdr:cxnSp macro="">
      <xdr:nvCxnSpPr>
        <xdr:cNvPr id="446" name="直線コネクタ 445"/>
        <xdr:cNvCxnSpPr/>
      </xdr:nvCxnSpPr>
      <xdr:spPr>
        <a:xfrm flipV="1">
          <a:off x="15290800" y="3051454"/>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8" name="テキスト ボックス 447"/>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1067</xdr:rowOff>
    </xdr:from>
    <xdr:to>
      <xdr:col>72</xdr:col>
      <xdr:colOff>203200</xdr:colOff>
      <xdr:row>18</xdr:row>
      <xdr:rowOff>60909</xdr:rowOff>
    </xdr:to>
    <xdr:cxnSp macro="">
      <xdr:nvCxnSpPr>
        <xdr:cNvPr id="449" name="直線コネクタ 448"/>
        <xdr:cNvCxnSpPr/>
      </xdr:nvCxnSpPr>
      <xdr:spPr>
        <a:xfrm flipV="1">
          <a:off x="14401800" y="3087167"/>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60909</xdr:rowOff>
    </xdr:from>
    <xdr:to>
      <xdr:col>68</xdr:col>
      <xdr:colOff>152400</xdr:colOff>
      <xdr:row>18</xdr:row>
      <xdr:rowOff>93726</xdr:rowOff>
    </xdr:to>
    <xdr:cxnSp macro="">
      <xdr:nvCxnSpPr>
        <xdr:cNvPr id="452" name="直線コネクタ 451"/>
        <xdr:cNvCxnSpPr/>
      </xdr:nvCxnSpPr>
      <xdr:spPr>
        <a:xfrm flipV="1">
          <a:off x="13512800" y="3147009"/>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6" name="テキスト ボックス 455"/>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89865</xdr:rowOff>
    </xdr:from>
    <xdr:to>
      <xdr:col>81</xdr:col>
      <xdr:colOff>95250</xdr:colOff>
      <xdr:row>18</xdr:row>
      <xdr:rowOff>20015</xdr:rowOff>
    </xdr:to>
    <xdr:sp macro="" textlink="">
      <xdr:nvSpPr>
        <xdr:cNvPr id="462" name="楕円 461"/>
        <xdr:cNvSpPr/>
      </xdr:nvSpPr>
      <xdr:spPr>
        <a:xfrm>
          <a:off x="16967200" y="3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61942</xdr:rowOff>
    </xdr:from>
    <xdr:ext cx="762000" cy="259045"/>
    <xdr:sp macro="" textlink="">
      <xdr:nvSpPr>
        <xdr:cNvPr id="463" name="将来負担の状況該当値テキスト"/>
        <xdr:cNvSpPr txBox="1"/>
      </xdr:nvSpPr>
      <xdr:spPr>
        <a:xfrm>
          <a:off x="17106900" y="297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86004</xdr:rowOff>
    </xdr:from>
    <xdr:to>
      <xdr:col>77</xdr:col>
      <xdr:colOff>95250</xdr:colOff>
      <xdr:row>18</xdr:row>
      <xdr:rowOff>16154</xdr:rowOff>
    </xdr:to>
    <xdr:sp macro="" textlink="">
      <xdr:nvSpPr>
        <xdr:cNvPr id="464" name="楕円 463"/>
        <xdr:cNvSpPr/>
      </xdr:nvSpPr>
      <xdr:spPr>
        <a:xfrm>
          <a:off x="16129000" y="30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931</xdr:rowOff>
    </xdr:from>
    <xdr:ext cx="736600" cy="259045"/>
    <xdr:sp macro="" textlink="">
      <xdr:nvSpPr>
        <xdr:cNvPr id="465" name="テキスト ボックス 464"/>
        <xdr:cNvSpPr txBox="1"/>
      </xdr:nvSpPr>
      <xdr:spPr>
        <a:xfrm>
          <a:off x="15798800" y="308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121717</xdr:rowOff>
    </xdr:from>
    <xdr:to>
      <xdr:col>73</xdr:col>
      <xdr:colOff>44450</xdr:colOff>
      <xdr:row>18</xdr:row>
      <xdr:rowOff>51867</xdr:rowOff>
    </xdr:to>
    <xdr:sp macro="" textlink="">
      <xdr:nvSpPr>
        <xdr:cNvPr id="466" name="楕円 465"/>
        <xdr:cNvSpPr/>
      </xdr:nvSpPr>
      <xdr:spPr>
        <a:xfrm>
          <a:off x="15240000" y="30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36644</xdr:rowOff>
    </xdr:from>
    <xdr:ext cx="762000" cy="259045"/>
    <xdr:sp macro="" textlink="">
      <xdr:nvSpPr>
        <xdr:cNvPr id="467" name="テキスト ボックス 466"/>
        <xdr:cNvSpPr txBox="1"/>
      </xdr:nvSpPr>
      <xdr:spPr>
        <a:xfrm>
          <a:off x="14909800" y="31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10109</xdr:rowOff>
    </xdr:from>
    <xdr:to>
      <xdr:col>68</xdr:col>
      <xdr:colOff>203200</xdr:colOff>
      <xdr:row>18</xdr:row>
      <xdr:rowOff>111709</xdr:rowOff>
    </xdr:to>
    <xdr:sp macro="" textlink="">
      <xdr:nvSpPr>
        <xdr:cNvPr id="468" name="楕円 467"/>
        <xdr:cNvSpPr/>
      </xdr:nvSpPr>
      <xdr:spPr>
        <a:xfrm>
          <a:off x="14351000" y="30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96486</xdr:rowOff>
    </xdr:from>
    <xdr:ext cx="762000" cy="259045"/>
    <xdr:sp macro="" textlink="">
      <xdr:nvSpPr>
        <xdr:cNvPr id="469" name="テキスト ボックス 468"/>
        <xdr:cNvSpPr txBox="1"/>
      </xdr:nvSpPr>
      <xdr:spPr>
        <a:xfrm>
          <a:off x="14020800" y="318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42926</xdr:rowOff>
    </xdr:from>
    <xdr:to>
      <xdr:col>64</xdr:col>
      <xdr:colOff>152400</xdr:colOff>
      <xdr:row>18</xdr:row>
      <xdr:rowOff>144526</xdr:rowOff>
    </xdr:to>
    <xdr:sp macro="" textlink="">
      <xdr:nvSpPr>
        <xdr:cNvPr id="470" name="楕円 469"/>
        <xdr:cNvSpPr/>
      </xdr:nvSpPr>
      <xdr:spPr>
        <a:xfrm>
          <a:off x="13462000" y="31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129303</xdr:rowOff>
    </xdr:from>
    <xdr:ext cx="762000" cy="259045"/>
    <xdr:sp macro="" textlink="">
      <xdr:nvSpPr>
        <xdr:cNvPr id="471" name="テキスト ボックス 470"/>
        <xdr:cNvSpPr txBox="1"/>
      </xdr:nvSpPr>
      <xdr:spPr>
        <a:xfrm>
          <a:off x="13131800" y="321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34,447
33,378
222.48
17,388,839
16,716,261
514,659
10,651,480
18,474,890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ポイント上昇し、類似団体平均と比べると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ポイント上回っている。今後は、新庁舎建設に伴い職員数の削減を図るとともに、行政運営の効率化や民間でも実施可能な部分の民間委託、会計年度任用職員の配置を進めながら人件費の削減に努めていく。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120650</xdr:rowOff>
    </xdr:to>
    <xdr:cxnSp macro="">
      <xdr:nvCxnSpPr>
        <xdr:cNvPr id="66" name="直線コネクタ 65"/>
        <xdr:cNvCxnSpPr/>
      </xdr:nvCxnSpPr>
      <xdr:spPr>
        <a:xfrm>
          <a:off x="3987800" y="6070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57150</xdr:rowOff>
    </xdr:from>
    <xdr:to>
      <xdr:col>19</xdr:col>
      <xdr:colOff>187325</xdr:colOff>
      <xdr:row>35</xdr:row>
      <xdr:rowOff>69850</xdr:rowOff>
    </xdr:to>
    <xdr:cxnSp macro="">
      <xdr:nvCxnSpPr>
        <xdr:cNvPr id="69" name="直線コネクタ 68"/>
        <xdr:cNvCxnSpPr/>
      </xdr:nvCxnSpPr>
      <xdr:spPr>
        <a:xfrm>
          <a:off x="3098800" y="605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57150</xdr:rowOff>
    </xdr:from>
    <xdr:to>
      <xdr:col>15</xdr:col>
      <xdr:colOff>98425</xdr:colOff>
      <xdr:row>35</xdr:row>
      <xdr:rowOff>82550</xdr:rowOff>
    </xdr:to>
    <xdr:cxnSp macro="">
      <xdr:nvCxnSpPr>
        <xdr:cNvPr id="72" name="直線コネクタ 71"/>
        <xdr:cNvCxnSpPr/>
      </xdr:nvCxnSpPr>
      <xdr:spPr>
        <a:xfrm flipV="1">
          <a:off x="2209800" y="605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82550</xdr:rowOff>
    </xdr:from>
    <xdr:to>
      <xdr:col>11</xdr:col>
      <xdr:colOff>9525</xdr:colOff>
      <xdr:row>35</xdr:row>
      <xdr:rowOff>95250</xdr:rowOff>
    </xdr:to>
    <xdr:cxnSp macro="">
      <xdr:nvCxnSpPr>
        <xdr:cNvPr id="75" name="直線コネクタ 74"/>
        <xdr:cNvCxnSpPr/>
      </xdr:nvCxnSpPr>
      <xdr:spPr>
        <a:xfrm flipV="1">
          <a:off x="1320800" y="608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69850</xdr:rowOff>
    </xdr:from>
    <xdr:to>
      <xdr:col>24</xdr:col>
      <xdr:colOff>76200</xdr:colOff>
      <xdr:row>36</xdr:row>
      <xdr:rowOff>0</xdr:rowOff>
    </xdr:to>
    <xdr:sp macro="" textlink="">
      <xdr:nvSpPr>
        <xdr:cNvPr id="85" name="楕円 84"/>
        <xdr:cNvSpPr/>
      </xdr:nvSpPr>
      <xdr:spPr>
        <a:xfrm>
          <a:off x="4775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41927</xdr:rowOff>
    </xdr:from>
    <xdr:ext cx="762000" cy="259045"/>
    <xdr:sp macro="" textlink="">
      <xdr:nvSpPr>
        <xdr:cNvPr id="86" name="人件費該当値テキスト"/>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88" name="テキスト ボックス 87"/>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6350</xdr:rowOff>
    </xdr:from>
    <xdr:to>
      <xdr:col>15</xdr:col>
      <xdr:colOff>149225</xdr:colOff>
      <xdr:row>35</xdr:row>
      <xdr:rowOff>107950</xdr:rowOff>
    </xdr:to>
    <xdr:sp macro="" textlink="">
      <xdr:nvSpPr>
        <xdr:cNvPr id="89" name="楕円 88"/>
        <xdr:cNvSpPr/>
      </xdr:nvSpPr>
      <xdr:spPr>
        <a:xfrm>
          <a:off x="3048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90" name="テキスト ボックス 89"/>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31750</xdr:rowOff>
    </xdr:from>
    <xdr:to>
      <xdr:col>11</xdr:col>
      <xdr:colOff>60325</xdr:colOff>
      <xdr:row>35</xdr:row>
      <xdr:rowOff>133350</xdr:rowOff>
    </xdr:to>
    <xdr:sp macro="" textlink="">
      <xdr:nvSpPr>
        <xdr:cNvPr id="91" name="楕円 90"/>
        <xdr:cNvSpPr/>
      </xdr:nvSpPr>
      <xdr:spPr>
        <a:xfrm>
          <a:off x="2159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92" name="テキスト ボックス 91"/>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44450</xdr:rowOff>
    </xdr:from>
    <xdr:to>
      <xdr:col>6</xdr:col>
      <xdr:colOff>171450</xdr:colOff>
      <xdr:row>35</xdr:row>
      <xdr:rowOff>146050</xdr:rowOff>
    </xdr:to>
    <xdr:sp macro="" textlink="">
      <xdr:nvSpPr>
        <xdr:cNvPr id="93" name="楕円 92"/>
        <xdr:cNvSpPr/>
      </xdr:nvSpPr>
      <xdr:spPr>
        <a:xfrm>
          <a:off x="1270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ポイント低下し、類似団体平均と比べ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ポイント上回る結果となった。これは、光熱水費が減少したことによる。今後も施設の統合を見据えながら、光熱水費・管理委託料等を減らし、数値が上がらないように努めていく。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0</xdr:rowOff>
    </xdr:from>
    <xdr:to>
      <xdr:col>82</xdr:col>
      <xdr:colOff>107950</xdr:colOff>
      <xdr:row>18</xdr:row>
      <xdr:rowOff>88900</xdr:rowOff>
    </xdr:to>
    <xdr:cxnSp macro="">
      <xdr:nvCxnSpPr>
        <xdr:cNvPr id="127" name="直線コネクタ 126"/>
        <xdr:cNvCxnSpPr/>
      </xdr:nvCxnSpPr>
      <xdr:spPr>
        <a:xfrm flipV="1">
          <a:off x="15671800" y="3086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133350</xdr:rowOff>
    </xdr:from>
    <xdr:to>
      <xdr:col>78</xdr:col>
      <xdr:colOff>69850</xdr:colOff>
      <xdr:row>18</xdr:row>
      <xdr:rowOff>88900</xdr:rowOff>
    </xdr:to>
    <xdr:cxnSp macro="">
      <xdr:nvCxnSpPr>
        <xdr:cNvPr id="130" name="直線コネクタ 129"/>
        <xdr:cNvCxnSpPr/>
      </xdr:nvCxnSpPr>
      <xdr:spPr>
        <a:xfrm>
          <a:off x="14782800" y="304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2" name="テキスト ボックス 131"/>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133350</xdr:rowOff>
    </xdr:to>
    <xdr:cxnSp macro="">
      <xdr:nvCxnSpPr>
        <xdr:cNvPr id="133" name="直線コネクタ 132"/>
        <xdr:cNvCxnSpPr/>
      </xdr:nvCxnSpPr>
      <xdr:spPr>
        <a:xfrm>
          <a:off x="13893800" y="294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17</xdr:row>
      <xdr:rowOff>31750</xdr:rowOff>
    </xdr:to>
    <xdr:cxnSp macro="">
      <xdr:nvCxnSpPr>
        <xdr:cNvPr id="136" name="直線コネクタ 135"/>
        <xdr:cNvCxnSpPr/>
      </xdr:nvCxnSpPr>
      <xdr:spPr>
        <a:xfrm>
          <a:off x="13004800" y="2819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46" name="楕円 145"/>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47"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168927</xdr:rowOff>
    </xdr:from>
    <xdr:ext cx="762000" cy="259045"/>
    <xdr:sp macro="" textlink="">
      <xdr:nvSpPr>
        <xdr:cNvPr id="151" name="テキスト ボックス 150"/>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3" name="テキスト ボックス 152"/>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5" name="テキスト ボックス 154"/>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ポイント上昇し、類似団体の平均と比べ、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今後、少子高齢化に伴う社会保障及び社会福祉費の増加、生活保護受給者の増加等により、扶助費が増加することが見込まれる。削減を図ることは難しいと思われるが、市単独事業の精査を行い、これ以上上昇しないよう努力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94343</xdr:rowOff>
    </xdr:to>
    <xdr:cxnSp macro="">
      <xdr:nvCxnSpPr>
        <xdr:cNvPr id="190" name="直線コネクタ 189"/>
        <xdr:cNvCxnSpPr/>
      </xdr:nvCxnSpPr>
      <xdr:spPr>
        <a:xfrm>
          <a:off x="3987800" y="95649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135165</xdr:rowOff>
    </xdr:to>
    <xdr:cxnSp macro="">
      <xdr:nvCxnSpPr>
        <xdr:cNvPr id="193" name="直線コネクタ 192"/>
        <xdr:cNvCxnSpPr/>
      </xdr:nvCxnSpPr>
      <xdr:spPr>
        <a:xfrm>
          <a:off x="3098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5" name="テキスト ボックス 194"/>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96" name="直線コネクタ 195"/>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69850</xdr:rowOff>
    </xdr:to>
    <xdr:cxnSp macro="">
      <xdr:nvCxnSpPr>
        <xdr:cNvPr id="199" name="直線コネクタ 198"/>
        <xdr:cNvCxnSpPr/>
      </xdr:nvCxnSpPr>
      <xdr:spPr>
        <a:xfrm>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3" name="テキスト ボックス 202"/>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09" name="楕円 208"/>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0"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1" name="楕円 210"/>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2" name="テキスト ボックス 211"/>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7" name="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ポイント上昇し、類似団体の平均より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る結果となった。介護保険繰出金の増、後期高齢医療特別会計繰出金の増、障害者福祉サービス給付費の増、生活保護費の増等が比率の上昇の要因となっている。特別会計の財政健全化を図り、一般会計からの繰出金について負担の軽減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146050</xdr:rowOff>
    </xdr:to>
    <xdr:cxnSp macro="">
      <xdr:nvCxnSpPr>
        <xdr:cNvPr id="251" name="直線コネクタ 250"/>
        <xdr:cNvCxnSpPr/>
      </xdr:nvCxnSpPr>
      <xdr:spPr>
        <a:xfrm>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107950</xdr:rowOff>
    </xdr:to>
    <xdr:cxnSp macro="">
      <xdr:nvCxnSpPr>
        <xdr:cNvPr id="254" name="直線コネクタ 253"/>
        <xdr:cNvCxnSpPr/>
      </xdr:nvCxnSpPr>
      <xdr:spPr>
        <a:xfrm>
          <a:off x="14782800" y="986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92710</xdr:rowOff>
    </xdr:to>
    <xdr:cxnSp macro="">
      <xdr:nvCxnSpPr>
        <xdr:cNvPr id="257" name="直線コネクタ 256"/>
        <xdr:cNvCxnSpPr/>
      </xdr:nvCxnSpPr>
      <xdr:spPr>
        <a:xfrm>
          <a:off x="13893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92710</xdr:rowOff>
    </xdr:to>
    <xdr:cxnSp macro="">
      <xdr:nvCxnSpPr>
        <xdr:cNvPr id="260" name="直線コネクタ 259"/>
        <xdr:cNvCxnSpPr/>
      </xdr:nvCxnSpPr>
      <xdr:spPr>
        <a:xfrm>
          <a:off x="13004800" y="985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4" name="楕円 273"/>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5" name="テキスト ボックス 274"/>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6" name="楕円 275"/>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7" name="テキスト ボックス 276"/>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8" name="楕円 277"/>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9" name="テキスト ボックス 278"/>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ポイント低下し、類似団体平均より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水道事業への補助金が減少したことによるものであるが、令和２年度から下水道事業が企業会計に移行することとなり、上昇傾向で推移すると見込まれる。</a:t>
          </a:r>
        </a:p>
        <a:p>
          <a:r>
            <a:rPr kumimoji="1" lang="ja-JP" altLang="en-US" sz="1300">
              <a:latin typeface="ＭＳ Ｐゴシック" panose="020B0600070205080204" pitchFamily="50" charset="-128"/>
              <a:ea typeface="ＭＳ Ｐゴシック" panose="020B0600070205080204" pitchFamily="50" charset="-128"/>
            </a:rPr>
            <a:t>　今後、水道料金や下水道料金の改定が行われることから、水道事業や下水道事業の補助金を減額していく。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85090</xdr:rowOff>
    </xdr:to>
    <xdr:cxnSp macro="">
      <xdr:nvCxnSpPr>
        <xdr:cNvPr id="312" name="直線コネクタ 311"/>
        <xdr:cNvCxnSpPr/>
      </xdr:nvCxnSpPr>
      <xdr:spPr>
        <a:xfrm flipV="1">
          <a:off x="15671800" y="6017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3"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85090</xdr:rowOff>
    </xdr:to>
    <xdr:cxnSp macro="">
      <xdr:nvCxnSpPr>
        <xdr:cNvPr id="315" name="直線コネクタ 314"/>
        <xdr:cNvCxnSpPr/>
      </xdr:nvCxnSpPr>
      <xdr:spPr>
        <a:xfrm>
          <a:off x="14782800" y="5994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7" name="テキスト ボックス 316"/>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31750</xdr:rowOff>
    </xdr:to>
    <xdr:cxnSp macro="">
      <xdr:nvCxnSpPr>
        <xdr:cNvPr id="318" name="直線コネクタ 317"/>
        <xdr:cNvCxnSpPr/>
      </xdr:nvCxnSpPr>
      <xdr:spPr>
        <a:xfrm flipV="1">
          <a:off x="13893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0" name="テキスト ボックス 319"/>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31750</xdr:rowOff>
    </xdr:to>
    <xdr:cxnSp macro="">
      <xdr:nvCxnSpPr>
        <xdr:cNvPr id="321" name="直線コネクタ 320"/>
        <xdr:cNvCxnSpPr/>
      </xdr:nvCxnSpPr>
      <xdr:spPr>
        <a:xfrm>
          <a:off x="13004800" y="600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3" name="テキスト ボックス 322"/>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5" name="テキスト ボックス 324"/>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31" name="楕円 330"/>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153687</xdr:rowOff>
    </xdr:from>
    <xdr:ext cx="762000" cy="259045"/>
    <xdr:sp macro="" textlink="">
      <xdr:nvSpPr>
        <xdr:cNvPr id="332" name="補助費等該当値テキスト"/>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34290</xdr:rowOff>
    </xdr:from>
    <xdr:to>
      <xdr:col>78</xdr:col>
      <xdr:colOff>120650</xdr:colOff>
      <xdr:row>35</xdr:row>
      <xdr:rowOff>135890</xdr:rowOff>
    </xdr:to>
    <xdr:sp macro="" textlink="">
      <xdr:nvSpPr>
        <xdr:cNvPr id="333" name="楕円 332"/>
        <xdr:cNvSpPr/>
      </xdr:nvSpPr>
      <xdr:spPr>
        <a:xfrm>
          <a:off x="15621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146067</xdr:rowOff>
    </xdr:from>
    <xdr:ext cx="736600" cy="259045"/>
    <xdr:sp macro="" textlink="">
      <xdr:nvSpPr>
        <xdr:cNvPr id="334" name="テキスト ボックス 333"/>
        <xdr:cNvSpPr txBox="1"/>
      </xdr:nvSpPr>
      <xdr:spPr>
        <a:xfrm>
          <a:off x="15290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5" name="楕円 334"/>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36" name="テキスト ボックス 335"/>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7" name="楕円 336"/>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8" name="テキスト ボックス 337"/>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9" name="楕円 338"/>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40" name="テキスト ボックス 339"/>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過去からの起債抑制策により類似団体の平均値と比べ、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しかし、今後は合併特例債を活用した学校統合による校舎建設により公債費が増加し、比率は上昇していくことが見込まれる。基金の活用や事業の抑制によって、可能な限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77</xdr:row>
      <xdr:rowOff>156718</xdr:rowOff>
    </xdr:to>
    <xdr:cxnSp macro="">
      <xdr:nvCxnSpPr>
        <xdr:cNvPr id="370" name="直線コネクタ 369"/>
        <xdr:cNvCxnSpPr/>
      </xdr:nvCxnSpPr>
      <xdr:spPr>
        <a:xfrm>
          <a:off x="3987800" y="133263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124713</xdr:rowOff>
    </xdr:to>
    <xdr:cxnSp macro="">
      <xdr:nvCxnSpPr>
        <xdr:cNvPr id="373" name="直線コネクタ 372"/>
        <xdr:cNvCxnSpPr/>
      </xdr:nvCxnSpPr>
      <xdr:spPr>
        <a:xfrm>
          <a:off x="3098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120142</xdr:rowOff>
    </xdr:to>
    <xdr:cxnSp macro="">
      <xdr:nvCxnSpPr>
        <xdr:cNvPr id="376" name="直線コネクタ 375"/>
        <xdr:cNvCxnSpPr/>
      </xdr:nvCxnSpPr>
      <xdr:spPr>
        <a:xfrm>
          <a:off x="2209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88137</xdr:rowOff>
    </xdr:to>
    <xdr:cxnSp macro="">
      <xdr:nvCxnSpPr>
        <xdr:cNvPr id="379" name="直線コネクタ 378"/>
        <xdr:cNvCxnSpPr/>
      </xdr:nvCxnSpPr>
      <xdr:spPr>
        <a:xfrm>
          <a:off x="1320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1" name="テキスト ボックス 380"/>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3" name="テキスト ボックス 382"/>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9" name="楕円 388"/>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122445</xdr:rowOff>
    </xdr:from>
    <xdr:ext cx="762000" cy="259045"/>
    <xdr:sp macro="" textlink="">
      <xdr:nvSpPr>
        <xdr:cNvPr id="390"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91" name="楕円 390"/>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92" name="テキスト ボックス 39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93" name="楕円 392"/>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94" name="テキスト ボックス 393"/>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5" name="楕円 394"/>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6" name="テキスト ボックス 39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7" name="楕円 396"/>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8" name="テキスト ボックス 397"/>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扶助費、物件費等の増加により昨年度より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今後も職員定員適正化計画及び庁舎建設による職員数の削減、行政組織としての総合力を高める上での行政改革の推進、財政援助団体への補助金の見直し等を行うことで、経費節減を行い、類似団体平均を上回らない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24130</xdr:rowOff>
    </xdr:to>
    <xdr:cxnSp macro="">
      <xdr:nvCxnSpPr>
        <xdr:cNvPr id="431" name="直線コネクタ 430"/>
        <xdr:cNvCxnSpPr/>
      </xdr:nvCxnSpPr>
      <xdr:spPr>
        <a:xfrm>
          <a:off x="15671800" y="13218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2"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77</xdr:row>
      <xdr:rowOff>16511</xdr:rowOff>
    </xdr:to>
    <xdr:cxnSp macro="">
      <xdr:nvCxnSpPr>
        <xdr:cNvPr id="434" name="直線コネクタ 433"/>
        <xdr:cNvCxnSpPr/>
      </xdr:nvCxnSpPr>
      <xdr:spPr>
        <a:xfrm>
          <a:off x="14782800" y="129971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75</xdr:row>
      <xdr:rowOff>138430</xdr:rowOff>
    </xdr:to>
    <xdr:cxnSp macro="">
      <xdr:nvCxnSpPr>
        <xdr:cNvPr id="437" name="直線コネクタ 436"/>
        <xdr:cNvCxnSpPr/>
      </xdr:nvCxnSpPr>
      <xdr:spPr>
        <a:xfrm>
          <a:off x="13893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17797</xdr:rowOff>
    </xdr:from>
    <xdr:ext cx="762000" cy="259045"/>
    <xdr:sp macro="" textlink="">
      <xdr:nvSpPr>
        <xdr:cNvPr id="439" name="テキスト ボックス 438"/>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130810</xdr:rowOff>
    </xdr:to>
    <xdr:cxnSp macro="">
      <xdr:nvCxnSpPr>
        <xdr:cNvPr id="440" name="直線コネクタ 439"/>
        <xdr:cNvCxnSpPr/>
      </xdr:nvCxnSpPr>
      <xdr:spPr>
        <a:xfrm>
          <a:off x="13004800" y="12860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4" name="テキスト ボックス 443"/>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0" name="楕円 449"/>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51"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52" name="楕円 451"/>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53" name="テキスト ボックス 452"/>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4" name="楕円 453"/>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5" name="テキスト ボックス 454"/>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56" name="楕円 455"/>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166388</xdr:rowOff>
    </xdr:from>
    <xdr:ext cx="762000" cy="259045"/>
    <xdr:sp macro="" textlink="">
      <xdr:nvSpPr>
        <xdr:cNvPr id="457" name="テキスト ボックス 456"/>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8" name="楕円 457"/>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59" name="テキスト ボックス 458"/>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72082</xdr:rowOff>
    </xdr:from>
    <xdr:to>
      <xdr:col>29</xdr:col>
      <xdr:colOff>127000</xdr:colOff>
      <xdr:row>17</xdr:row>
      <xdr:rowOff>87822</xdr:rowOff>
    </xdr:to>
    <xdr:cxnSp macro="">
      <xdr:nvCxnSpPr>
        <xdr:cNvPr id="52" name="直線コネクタ 51"/>
        <xdr:cNvCxnSpPr/>
      </xdr:nvCxnSpPr>
      <xdr:spPr bwMode="auto">
        <a:xfrm flipV="1">
          <a:off x="5003800" y="3034357"/>
          <a:ext cx="647700" cy="1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109540</xdr:rowOff>
    </xdr:from>
    <xdr:ext cx="762000" cy="259045"/>
    <xdr:sp macro="" textlink="">
      <xdr:nvSpPr>
        <xdr:cNvPr id="53" name="人口1人当たり決算額の推移平均値テキスト130"/>
        <xdr:cNvSpPr txBox="1"/>
      </xdr:nvSpPr>
      <xdr:spPr>
        <a:xfrm>
          <a:off x="5740400" y="2728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80017</xdr:rowOff>
    </xdr:from>
    <xdr:to>
      <xdr:col>26</xdr:col>
      <xdr:colOff>50800</xdr:colOff>
      <xdr:row>17</xdr:row>
      <xdr:rowOff>87822</xdr:rowOff>
    </xdr:to>
    <xdr:cxnSp macro="">
      <xdr:nvCxnSpPr>
        <xdr:cNvPr id="55" name="直線コネクタ 54"/>
        <xdr:cNvCxnSpPr/>
      </xdr:nvCxnSpPr>
      <xdr:spPr bwMode="auto">
        <a:xfrm>
          <a:off x="4305300" y="3042292"/>
          <a:ext cx="6985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95487</xdr:rowOff>
    </xdr:from>
    <xdr:ext cx="736600" cy="259045"/>
    <xdr:sp macro="" textlink="">
      <xdr:nvSpPr>
        <xdr:cNvPr id="57" name="テキスト ボックス 56"/>
        <xdr:cNvSpPr txBox="1"/>
      </xdr:nvSpPr>
      <xdr:spPr>
        <a:xfrm>
          <a:off x="4622800" y="271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65615</xdr:rowOff>
    </xdr:from>
    <xdr:to>
      <xdr:col>22</xdr:col>
      <xdr:colOff>114300</xdr:colOff>
      <xdr:row>17</xdr:row>
      <xdr:rowOff>80017</xdr:rowOff>
    </xdr:to>
    <xdr:cxnSp macro="">
      <xdr:nvCxnSpPr>
        <xdr:cNvPr id="58" name="直線コネクタ 57"/>
        <xdr:cNvCxnSpPr/>
      </xdr:nvCxnSpPr>
      <xdr:spPr bwMode="auto">
        <a:xfrm>
          <a:off x="3606800" y="3027890"/>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118673</xdr:rowOff>
    </xdr:from>
    <xdr:ext cx="762000" cy="259045"/>
    <xdr:sp macro="" textlink="">
      <xdr:nvSpPr>
        <xdr:cNvPr id="60" name="テキスト ボックス 59"/>
        <xdr:cNvSpPr txBox="1"/>
      </xdr:nvSpPr>
      <xdr:spPr>
        <a:xfrm>
          <a:off x="3924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65615</xdr:rowOff>
    </xdr:from>
    <xdr:to>
      <xdr:col>18</xdr:col>
      <xdr:colOff>177800</xdr:colOff>
      <xdr:row>17</xdr:row>
      <xdr:rowOff>88084</xdr:rowOff>
    </xdr:to>
    <xdr:cxnSp macro="">
      <xdr:nvCxnSpPr>
        <xdr:cNvPr id="61" name="直線コネクタ 60"/>
        <xdr:cNvCxnSpPr/>
      </xdr:nvCxnSpPr>
      <xdr:spPr bwMode="auto">
        <a:xfrm flipV="1">
          <a:off x="2908300" y="3027890"/>
          <a:ext cx="698500" cy="2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113546</xdr:rowOff>
    </xdr:from>
    <xdr:ext cx="762000" cy="259045"/>
    <xdr:sp macro="" textlink="">
      <xdr:nvSpPr>
        <xdr:cNvPr id="63" name="テキスト ボックス 62"/>
        <xdr:cNvSpPr txBox="1"/>
      </xdr:nvSpPr>
      <xdr:spPr>
        <a:xfrm>
          <a:off x="32258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101397</xdr:rowOff>
    </xdr:from>
    <xdr:ext cx="762000" cy="259045"/>
    <xdr:sp macro="" textlink="">
      <xdr:nvSpPr>
        <xdr:cNvPr id="65" name="テキスト ボックス 64"/>
        <xdr:cNvSpPr txBox="1"/>
      </xdr:nvSpPr>
      <xdr:spPr>
        <a:xfrm>
          <a:off x="2527300" y="272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21282</xdr:rowOff>
    </xdr:from>
    <xdr:to>
      <xdr:col>29</xdr:col>
      <xdr:colOff>177800</xdr:colOff>
      <xdr:row>17</xdr:row>
      <xdr:rowOff>122882</xdr:rowOff>
    </xdr:to>
    <xdr:sp macro="" textlink="">
      <xdr:nvSpPr>
        <xdr:cNvPr id="71" name="楕円 70"/>
        <xdr:cNvSpPr/>
      </xdr:nvSpPr>
      <xdr:spPr bwMode="auto">
        <a:xfrm>
          <a:off x="5600700" y="298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164809</xdr:rowOff>
    </xdr:from>
    <xdr:ext cx="762000" cy="259045"/>
    <xdr:sp macro="" textlink="">
      <xdr:nvSpPr>
        <xdr:cNvPr id="72" name="人口1人当たり決算額の推移該当値テキスト130"/>
        <xdr:cNvSpPr txBox="1"/>
      </xdr:nvSpPr>
      <xdr:spPr>
        <a:xfrm>
          <a:off x="5740400" y="29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37022</xdr:rowOff>
    </xdr:from>
    <xdr:to>
      <xdr:col>26</xdr:col>
      <xdr:colOff>101600</xdr:colOff>
      <xdr:row>17</xdr:row>
      <xdr:rowOff>138622</xdr:rowOff>
    </xdr:to>
    <xdr:sp macro="" textlink="">
      <xdr:nvSpPr>
        <xdr:cNvPr id="73" name="楕円 72"/>
        <xdr:cNvSpPr/>
      </xdr:nvSpPr>
      <xdr:spPr bwMode="auto">
        <a:xfrm>
          <a:off x="4953000" y="299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123399</xdr:rowOff>
    </xdr:from>
    <xdr:ext cx="736600" cy="259045"/>
    <xdr:sp macro="" textlink="">
      <xdr:nvSpPr>
        <xdr:cNvPr id="74" name="テキスト ボックス 73"/>
        <xdr:cNvSpPr txBox="1"/>
      </xdr:nvSpPr>
      <xdr:spPr>
        <a:xfrm>
          <a:off x="4622800" y="308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29217</xdr:rowOff>
    </xdr:from>
    <xdr:to>
      <xdr:col>22</xdr:col>
      <xdr:colOff>165100</xdr:colOff>
      <xdr:row>17</xdr:row>
      <xdr:rowOff>130817</xdr:rowOff>
    </xdr:to>
    <xdr:sp macro="" textlink="">
      <xdr:nvSpPr>
        <xdr:cNvPr id="75" name="楕円 74"/>
        <xdr:cNvSpPr/>
      </xdr:nvSpPr>
      <xdr:spPr bwMode="auto">
        <a:xfrm>
          <a:off x="4254500" y="299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115594</xdr:rowOff>
    </xdr:from>
    <xdr:ext cx="762000" cy="259045"/>
    <xdr:sp macro="" textlink="">
      <xdr:nvSpPr>
        <xdr:cNvPr id="76" name="テキスト ボックス 75"/>
        <xdr:cNvSpPr txBox="1"/>
      </xdr:nvSpPr>
      <xdr:spPr>
        <a:xfrm>
          <a:off x="3924300" y="307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14815</xdr:rowOff>
    </xdr:from>
    <xdr:to>
      <xdr:col>19</xdr:col>
      <xdr:colOff>38100</xdr:colOff>
      <xdr:row>17</xdr:row>
      <xdr:rowOff>116415</xdr:rowOff>
    </xdr:to>
    <xdr:sp macro="" textlink="">
      <xdr:nvSpPr>
        <xdr:cNvPr id="77" name="楕円 76"/>
        <xdr:cNvSpPr/>
      </xdr:nvSpPr>
      <xdr:spPr bwMode="auto">
        <a:xfrm>
          <a:off x="3556000" y="297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101192</xdr:rowOff>
    </xdr:from>
    <xdr:ext cx="762000" cy="259045"/>
    <xdr:sp macro="" textlink="">
      <xdr:nvSpPr>
        <xdr:cNvPr id="78" name="テキスト ボックス 77"/>
        <xdr:cNvSpPr txBox="1"/>
      </xdr:nvSpPr>
      <xdr:spPr>
        <a:xfrm>
          <a:off x="3225800" y="30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37284</xdr:rowOff>
    </xdr:from>
    <xdr:to>
      <xdr:col>15</xdr:col>
      <xdr:colOff>101600</xdr:colOff>
      <xdr:row>17</xdr:row>
      <xdr:rowOff>138884</xdr:rowOff>
    </xdr:to>
    <xdr:sp macro="" textlink="">
      <xdr:nvSpPr>
        <xdr:cNvPr id="79" name="楕円 78"/>
        <xdr:cNvSpPr/>
      </xdr:nvSpPr>
      <xdr:spPr bwMode="auto">
        <a:xfrm>
          <a:off x="2857500" y="299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123661</xdr:rowOff>
    </xdr:from>
    <xdr:ext cx="762000" cy="259045"/>
    <xdr:sp macro="" textlink="">
      <xdr:nvSpPr>
        <xdr:cNvPr id="80" name="テキスト ボックス 79"/>
        <xdr:cNvSpPr txBox="1"/>
      </xdr:nvSpPr>
      <xdr:spPr>
        <a:xfrm>
          <a:off x="2527300" y="308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185560</xdr:rowOff>
    </xdr:from>
    <xdr:to>
      <xdr:col>29</xdr:col>
      <xdr:colOff>127000</xdr:colOff>
      <xdr:row>35</xdr:row>
      <xdr:rowOff>206763</xdr:rowOff>
    </xdr:to>
    <xdr:cxnSp macro="">
      <xdr:nvCxnSpPr>
        <xdr:cNvPr id="113" name="直線コネクタ 112"/>
        <xdr:cNvCxnSpPr/>
      </xdr:nvCxnSpPr>
      <xdr:spPr bwMode="auto">
        <a:xfrm flipV="1">
          <a:off x="5003800" y="6795910"/>
          <a:ext cx="6477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190170</xdr:rowOff>
    </xdr:from>
    <xdr:to>
      <xdr:col>26</xdr:col>
      <xdr:colOff>50800</xdr:colOff>
      <xdr:row>35</xdr:row>
      <xdr:rowOff>206763</xdr:rowOff>
    </xdr:to>
    <xdr:cxnSp macro="">
      <xdr:nvCxnSpPr>
        <xdr:cNvPr id="116" name="直線コネクタ 115"/>
        <xdr:cNvCxnSpPr/>
      </xdr:nvCxnSpPr>
      <xdr:spPr bwMode="auto">
        <a:xfrm>
          <a:off x="4305300" y="6800520"/>
          <a:ext cx="698500" cy="1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190170</xdr:rowOff>
    </xdr:from>
    <xdr:to>
      <xdr:col>22</xdr:col>
      <xdr:colOff>114300</xdr:colOff>
      <xdr:row>35</xdr:row>
      <xdr:rowOff>192551</xdr:rowOff>
    </xdr:to>
    <xdr:cxnSp macro="">
      <xdr:nvCxnSpPr>
        <xdr:cNvPr id="119" name="直線コネクタ 118"/>
        <xdr:cNvCxnSpPr/>
      </xdr:nvCxnSpPr>
      <xdr:spPr bwMode="auto">
        <a:xfrm flipV="1">
          <a:off x="3606800" y="6800520"/>
          <a:ext cx="698500" cy="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192551</xdr:rowOff>
    </xdr:from>
    <xdr:to>
      <xdr:col>18</xdr:col>
      <xdr:colOff>177800</xdr:colOff>
      <xdr:row>35</xdr:row>
      <xdr:rowOff>240709</xdr:rowOff>
    </xdr:to>
    <xdr:cxnSp macro="">
      <xdr:nvCxnSpPr>
        <xdr:cNvPr id="122" name="直線コネクタ 121"/>
        <xdr:cNvCxnSpPr/>
      </xdr:nvCxnSpPr>
      <xdr:spPr bwMode="auto">
        <a:xfrm flipV="1">
          <a:off x="2908300" y="6802901"/>
          <a:ext cx="698500" cy="48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134760</xdr:rowOff>
    </xdr:from>
    <xdr:to>
      <xdr:col>29</xdr:col>
      <xdr:colOff>177800</xdr:colOff>
      <xdr:row>35</xdr:row>
      <xdr:rowOff>236360</xdr:rowOff>
    </xdr:to>
    <xdr:sp macro="" textlink="">
      <xdr:nvSpPr>
        <xdr:cNvPr id="132" name="楕円 131"/>
        <xdr:cNvSpPr/>
      </xdr:nvSpPr>
      <xdr:spPr bwMode="auto">
        <a:xfrm>
          <a:off x="5600700" y="674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106837</xdr:rowOff>
    </xdr:from>
    <xdr:ext cx="762000" cy="259045"/>
    <xdr:sp macro="" textlink="">
      <xdr:nvSpPr>
        <xdr:cNvPr id="133" name="人口1人当たり決算額の推移該当値テキスト445"/>
        <xdr:cNvSpPr txBox="1"/>
      </xdr:nvSpPr>
      <xdr:spPr>
        <a:xfrm>
          <a:off x="5740400" y="67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155963</xdr:rowOff>
    </xdr:from>
    <xdr:to>
      <xdr:col>26</xdr:col>
      <xdr:colOff>101600</xdr:colOff>
      <xdr:row>35</xdr:row>
      <xdr:rowOff>257563</xdr:rowOff>
    </xdr:to>
    <xdr:sp macro="" textlink="">
      <xdr:nvSpPr>
        <xdr:cNvPr id="134" name="楕円 133"/>
        <xdr:cNvSpPr/>
      </xdr:nvSpPr>
      <xdr:spPr bwMode="auto">
        <a:xfrm>
          <a:off x="4953000" y="676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242340</xdr:rowOff>
    </xdr:from>
    <xdr:ext cx="736600" cy="259045"/>
    <xdr:sp macro="" textlink="">
      <xdr:nvSpPr>
        <xdr:cNvPr id="135" name="テキスト ボックス 134"/>
        <xdr:cNvSpPr txBox="1"/>
      </xdr:nvSpPr>
      <xdr:spPr>
        <a:xfrm>
          <a:off x="4622800" y="685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139370</xdr:rowOff>
    </xdr:from>
    <xdr:to>
      <xdr:col>22</xdr:col>
      <xdr:colOff>165100</xdr:colOff>
      <xdr:row>35</xdr:row>
      <xdr:rowOff>240970</xdr:rowOff>
    </xdr:to>
    <xdr:sp macro="" textlink="">
      <xdr:nvSpPr>
        <xdr:cNvPr id="136" name="楕円 135"/>
        <xdr:cNvSpPr/>
      </xdr:nvSpPr>
      <xdr:spPr bwMode="auto">
        <a:xfrm>
          <a:off x="4254500" y="674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225747</xdr:rowOff>
    </xdr:from>
    <xdr:ext cx="762000" cy="259045"/>
    <xdr:sp macro="" textlink="">
      <xdr:nvSpPr>
        <xdr:cNvPr id="137" name="テキスト ボックス 136"/>
        <xdr:cNvSpPr txBox="1"/>
      </xdr:nvSpPr>
      <xdr:spPr>
        <a:xfrm>
          <a:off x="3924300" y="68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141751</xdr:rowOff>
    </xdr:from>
    <xdr:to>
      <xdr:col>19</xdr:col>
      <xdr:colOff>38100</xdr:colOff>
      <xdr:row>35</xdr:row>
      <xdr:rowOff>243351</xdr:rowOff>
    </xdr:to>
    <xdr:sp macro="" textlink="">
      <xdr:nvSpPr>
        <xdr:cNvPr id="138" name="楕円 137"/>
        <xdr:cNvSpPr/>
      </xdr:nvSpPr>
      <xdr:spPr bwMode="auto">
        <a:xfrm>
          <a:off x="3556000" y="675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228128</xdr:rowOff>
    </xdr:from>
    <xdr:ext cx="762000" cy="259045"/>
    <xdr:sp macro="" textlink="">
      <xdr:nvSpPr>
        <xdr:cNvPr id="139" name="テキスト ボックス 138"/>
        <xdr:cNvSpPr txBox="1"/>
      </xdr:nvSpPr>
      <xdr:spPr>
        <a:xfrm>
          <a:off x="3225800" y="683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189909</xdr:rowOff>
    </xdr:from>
    <xdr:to>
      <xdr:col>15</xdr:col>
      <xdr:colOff>101600</xdr:colOff>
      <xdr:row>35</xdr:row>
      <xdr:rowOff>291509</xdr:rowOff>
    </xdr:to>
    <xdr:sp macro="" textlink="">
      <xdr:nvSpPr>
        <xdr:cNvPr id="140" name="楕円 139"/>
        <xdr:cNvSpPr/>
      </xdr:nvSpPr>
      <xdr:spPr bwMode="auto">
        <a:xfrm>
          <a:off x="2857500" y="68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276286</xdr:rowOff>
    </xdr:from>
    <xdr:ext cx="762000" cy="259045"/>
    <xdr:sp macro="" textlink="">
      <xdr:nvSpPr>
        <xdr:cNvPr id="141" name="テキスト ボックス 140"/>
        <xdr:cNvSpPr txBox="1"/>
      </xdr:nvSpPr>
      <xdr:spPr>
        <a:xfrm>
          <a:off x="2527300" y="68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34,447
33,378
222.48
17,388,839
16,716,261
514,659
10,651,480
18,474,890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134932</xdr:rowOff>
    </xdr:from>
    <xdr:to>
      <xdr:col>24</xdr:col>
      <xdr:colOff>63500</xdr:colOff>
      <xdr:row>35</xdr:row>
      <xdr:rowOff>163050</xdr:rowOff>
    </xdr:to>
    <xdr:cxnSp macro="">
      <xdr:nvCxnSpPr>
        <xdr:cNvPr id="63" name="直線コネクタ 62"/>
        <xdr:cNvCxnSpPr/>
      </xdr:nvCxnSpPr>
      <xdr:spPr>
        <a:xfrm flipV="1">
          <a:off x="3797300" y="6135682"/>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163050</xdr:rowOff>
    </xdr:from>
    <xdr:to>
      <xdr:col>19</xdr:col>
      <xdr:colOff>177800</xdr:colOff>
      <xdr:row>35</xdr:row>
      <xdr:rowOff>164732</xdr:rowOff>
    </xdr:to>
    <xdr:cxnSp macro="">
      <xdr:nvCxnSpPr>
        <xdr:cNvPr id="66" name="直線コネクタ 65"/>
        <xdr:cNvCxnSpPr/>
      </xdr:nvCxnSpPr>
      <xdr:spPr>
        <a:xfrm flipV="1">
          <a:off x="2908300" y="6163800"/>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143444</xdr:rowOff>
    </xdr:from>
    <xdr:ext cx="534377" cy="259045"/>
    <xdr:sp macro="" textlink="">
      <xdr:nvSpPr>
        <xdr:cNvPr id="68" name="テキスト ボックス 67"/>
        <xdr:cNvSpPr txBox="1"/>
      </xdr:nvSpPr>
      <xdr:spPr>
        <a:xfrm>
          <a:off x="3530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148272</xdr:rowOff>
    </xdr:from>
    <xdr:to>
      <xdr:col>15</xdr:col>
      <xdr:colOff>50800</xdr:colOff>
      <xdr:row>35</xdr:row>
      <xdr:rowOff>164732</xdr:rowOff>
    </xdr:to>
    <xdr:cxnSp macro="">
      <xdr:nvCxnSpPr>
        <xdr:cNvPr id="69" name="直線コネクタ 68"/>
        <xdr:cNvCxnSpPr/>
      </xdr:nvCxnSpPr>
      <xdr:spPr>
        <a:xfrm>
          <a:off x="2019300" y="614902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160148</xdr:rowOff>
    </xdr:from>
    <xdr:ext cx="534377" cy="259045"/>
    <xdr:sp macro="" textlink="">
      <xdr:nvSpPr>
        <xdr:cNvPr id="71" name="テキスト ボックス 70"/>
        <xdr:cNvSpPr txBox="1"/>
      </xdr:nvSpPr>
      <xdr:spPr>
        <a:xfrm>
          <a:off x="2641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148272</xdr:rowOff>
    </xdr:from>
    <xdr:to>
      <xdr:col>10</xdr:col>
      <xdr:colOff>114300</xdr:colOff>
      <xdr:row>35</xdr:row>
      <xdr:rowOff>156518</xdr:rowOff>
    </xdr:to>
    <xdr:cxnSp macro="">
      <xdr:nvCxnSpPr>
        <xdr:cNvPr id="72" name="直線コネクタ 71"/>
        <xdr:cNvCxnSpPr/>
      </xdr:nvCxnSpPr>
      <xdr:spPr>
        <a:xfrm flipV="1">
          <a:off x="1130300" y="6149022"/>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142088</xdr:rowOff>
    </xdr:from>
    <xdr:ext cx="534377" cy="259045"/>
    <xdr:sp macro="" textlink="">
      <xdr:nvSpPr>
        <xdr:cNvPr id="74" name="テキスト ボックス 73"/>
        <xdr:cNvSpPr txBox="1"/>
      </xdr:nvSpPr>
      <xdr:spPr>
        <a:xfrm>
          <a:off x="1752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138022</xdr:rowOff>
    </xdr:from>
    <xdr:ext cx="534377" cy="259045"/>
    <xdr:sp macro="" textlink="">
      <xdr:nvSpPr>
        <xdr:cNvPr id="76" name="テキスト ボックス 75"/>
        <xdr:cNvSpPr txBox="1"/>
      </xdr:nvSpPr>
      <xdr:spPr>
        <a:xfrm>
          <a:off x="863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84132</xdr:rowOff>
    </xdr:from>
    <xdr:to>
      <xdr:col>24</xdr:col>
      <xdr:colOff>114300</xdr:colOff>
      <xdr:row>36</xdr:row>
      <xdr:rowOff>14282</xdr:rowOff>
    </xdr:to>
    <xdr:sp macro="" textlink="">
      <xdr:nvSpPr>
        <xdr:cNvPr id="82" name="楕円 81"/>
        <xdr:cNvSpPr/>
      </xdr:nvSpPr>
      <xdr:spPr>
        <a:xfrm>
          <a:off x="4584700" y="608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62559</xdr:rowOff>
    </xdr:from>
    <xdr:ext cx="534377" cy="259045"/>
    <xdr:sp macro="" textlink="">
      <xdr:nvSpPr>
        <xdr:cNvPr id="83" name="人件費該当値テキスト"/>
        <xdr:cNvSpPr txBox="1"/>
      </xdr:nvSpPr>
      <xdr:spPr>
        <a:xfrm>
          <a:off x="4686300" y="6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112250</xdr:rowOff>
    </xdr:from>
    <xdr:to>
      <xdr:col>20</xdr:col>
      <xdr:colOff>38100</xdr:colOff>
      <xdr:row>36</xdr:row>
      <xdr:rowOff>42400</xdr:rowOff>
    </xdr:to>
    <xdr:sp macro="" textlink="">
      <xdr:nvSpPr>
        <xdr:cNvPr id="84" name="楕円 83"/>
        <xdr:cNvSpPr/>
      </xdr:nvSpPr>
      <xdr:spPr>
        <a:xfrm>
          <a:off x="37465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33527</xdr:rowOff>
    </xdr:from>
    <xdr:ext cx="534377" cy="259045"/>
    <xdr:sp macro="" textlink="">
      <xdr:nvSpPr>
        <xdr:cNvPr id="85" name="テキスト ボックス 84"/>
        <xdr:cNvSpPr txBox="1"/>
      </xdr:nvSpPr>
      <xdr:spPr>
        <a:xfrm>
          <a:off x="3530111" y="62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113932</xdr:rowOff>
    </xdr:from>
    <xdr:to>
      <xdr:col>15</xdr:col>
      <xdr:colOff>101600</xdr:colOff>
      <xdr:row>36</xdr:row>
      <xdr:rowOff>44082</xdr:rowOff>
    </xdr:to>
    <xdr:sp macro="" textlink="">
      <xdr:nvSpPr>
        <xdr:cNvPr id="86" name="楕円 85"/>
        <xdr:cNvSpPr/>
      </xdr:nvSpPr>
      <xdr:spPr>
        <a:xfrm>
          <a:off x="2857500" y="61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35209</xdr:rowOff>
    </xdr:from>
    <xdr:ext cx="534377" cy="259045"/>
    <xdr:sp macro="" textlink="">
      <xdr:nvSpPr>
        <xdr:cNvPr id="87" name="テキスト ボックス 86"/>
        <xdr:cNvSpPr txBox="1"/>
      </xdr:nvSpPr>
      <xdr:spPr>
        <a:xfrm>
          <a:off x="2641111" y="62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97472</xdr:rowOff>
    </xdr:from>
    <xdr:to>
      <xdr:col>10</xdr:col>
      <xdr:colOff>165100</xdr:colOff>
      <xdr:row>36</xdr:row>
      <xdr:rowOff>27622</xdr:rowOff>
    </xdr:to>
    <xdr:sp macro="" textlink="">
      <xdr:nvSpPr>
        <xdr:cNvPr id="88" name="楕円 87"/>
        <xdr:cNvSpPr/>
      </xdr:nvSpPr>
      <xdr:spPr>
        <a:xfrm>
          <a:off x="1968500" y="60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18749</xdr:rowOff>
    </xdr:from>
    <xdr:ext cx="534377" cy="259045"/>
    <xdr:sp macro="" textlink="">
      <xdr:nvSpPr>
        <xdr:cNvPr id="89" name="テキスト ボックス 88"/>
        <xdr:cNvSpPr txBox="1"/>
      </xdr:nvSpPr>
      <xdr:spPr>
        <a:xfrm>
          <a:off x="1752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105718</xdr:rowOff>
    </xdr:from>
    <xdr:to>
      <xdr:col>6</xdr:col>
      <xdr:colOff>38100</xdr:colOff>
      <xdr:row>36</xdr:row>
      <xdr:rowOff>35868</xdr:rowOff>
    </xdr:to>
    <xdr:sp macro="" textlink="">
      <xdr:nvSpPr>
        <xdr:cNvPr id="90" name="楕円 89"/>
        <xdr:cNvSpPr/>
      </xdr:nvSpPr>
      <xdr:spPr>
        <a:xfrm>
          <a:off x="1079500" y="61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26995</xdr:rowOff>
    </xdr:from>
    <xdr:ext cx="534377" cy="259045"/>
    <xdr:sp macro="" textlink="">
      <xdr:nvSpPr>
        <xdr:cNvPr id="91" name="テキスト ボックス 90"/>
        <xdr:cNvSpPr txBox="1"/>
      </xdr:nvSpPr>
      <xdr:spPr>
        <a:xfrm>
          <a:off x="863111" y="61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106108</xdr:rowOff>
    </xdr:from>
    <xdr:to>
      <xdr:col>24</xdr:col>
      <xdr:colOff>63500</xdr:colOff>
      <xdr:row>57</xdr:row>
      <xdr:rowOff>167640</xdr:rowOff>
    </xdr:to>
    <xdr:cxnSp macro="">
      <xdr:nvCxnSpPr>
        <xdr:cNvPr id="121" name="直線コネクタ 120"/>
        <xdr:cNvCxnSpPr/>
      </xdr:nvCxnSpPr>
      <xdr:spPr>
        <a:xfrm flipV="1">
          <a:off x="3797300" y="9878758"/>
          <a:ext cx="838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167640</xdr:rowOff>
    </xdr:from>
    <xdr:to>
      <xdr:col>19</xdr:col>
      <xdr:colOff>177800</xdr:colOff>
      <xdr:row>58</xdr:row>
      <xdr:rowOff>78549</xdr:rowOff>
    </xdr:to>
    <xdr:cxnSp macro="">
      <xdr:nvCxnSpPr>
        <xdr:cNvPr id="124" name="直線コネクタ 123"/>
        <xdr:cNvCxnSpPr/>
      </xdr:nvCxnSpPr>
      <xdr:spPr>
        <a:xfrm flipV="1">
          <a:off x="2908300" y="9940290"/>
          <a:ext cx="889000" cy="8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69406</xdr:rowOff>
    </xdr:from>
    <xdr:to>
      <xdr:col>15</xdr:col>
      <xdr:colOff>50800</xdr:colOff>
      <xdr:row>58</xdr:row>
      <xdr:rowOff>78549</xdr:rowOff>
    </xdr:to>
    <xdr:cxnSp macro="">
      <xdr:nvCxnSpPr>
        <xdr:cNvPr id="127" name="直線コネクタ 126"/>
        <xdr:cNvCxnSpPr/>
      </xdr:nvCxnSpPr>
      <xdr:spPr>
        <a:xfrm>
          <a:off x="2019300" y="1001350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69406</xdr:rowOff>
    </xdr:from>
    <xdr:to>
      <xdr:col>10</xdr:col>
      <xdr:colOff>114300</xdr:colOff>
      <xdr:row>58</xdr:row>
      <xdr:rowOff>137693</xdr:rowOff>
    </xdr:to>
    <xdr:cxnSp macro="">
      <xdr:nvCxnSpPr>
        <xdr:cNvPr id="130" name="直線コネクタ 129"/>
        <xdr:cNvCxnSpPr/>
      </xdr:nvCxnSpPr>
      <xdr:spPr>
        <a:xfrm flipV="1">
          <a:off x="1130300" y="10013506"/>
          <a:ext cx="889000" cy="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55308</xdr:rowOff>
    </xdr:from>
    <xdr:to>
      <xdr:col>24</xdr:col>
      <xdr:colOff>114300</xdr:colOff>
      <xdr:row>57</xdr:row>
      <xdr:rowOff>156908</xdr:rowOff>
    </xdr:to>
    <xdr:sp macro="" textlink="">
      <xdr:nvSpPr>
        <xdr:cNvPr id="140" name="楕円 139"/>
        <xdr:cNvSpPr/>
      </xdr:nvSpPr>
      <xdr:spPr>
        <a:xfrm>
          <a:off x="4584700" y="98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33735</xdr:rowOff>
    </xdr:from>
    <xdr:ext cx="534377" cy="259045"/>
    <xdr:sp macro="" textlink="">
      <xdr:nvSpPr>
        <xdr:cNvPr id="141" name="物件費該当値テキスト"/>
        <xdr:cNvSpPr txBox="1"/>
      </xdr:nvSpPr>
      <xdr:spPr>
        <a:xfrm>
          <a:off x="4686300" y="980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116840</xdr:rowOff>
    </xdr:from>
    <xdr:to>
      <xdr:col>20</xdr:col>
      <xdr:colOff>38100</xdr:colOff>
      <xdr:row>58</xdr:row>
      <xdr:rowOff>46990</xdr:rowOff>
    </xdr:to>
    <xdr:sp macro="" textlink="">
      <xdr:nvSpPr>
        <xdr:cNvPr id="142" name="楕円 141"/>
        <xdr:cNvSpPr/>
      </xdr:nvSpPr>
      <xdr:spPr>
        <a:xfrm>
          <a:off x="3746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38117</xdr:rowOff>
    </xdr:from>
    <xdr:ext cx="534377" cy="259045"/>
    <xdr:sp macro="" textlink="">
      <xdr:nvSpPr>
        <xdr:cNvPr id="143" name="テキスト ボックス 142"/>
        <xdr:cNvSpPr txBox="1"/>
      </xdr:nvSpPr>
      <xdr:spPr>
        <a:xfrm>
          <a:off x="3530111" y="99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27749</xdr:rowOff>
    </xdr:from>
    <xdr:to>
      <xdr:col>15</xdr:col>
      <xdr:colOff>101600</xdr:colOff>
      <xdr:row>58</xdr:row>
      <xdr:rowOff>129349</xdr:rowOff>
    </xdr:to>
    <xdr:sp macro="" textlink="">
      <xdr:nvSpPr>
        <xdr:cNvPr id="144" name="楕円 143"/>
        <xdr:cNvSpPr/>
      </xdr:nvSpPr>
      <xdr:spPr>
        <a:xfrm>
          <a:off x="2857500" y="99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120476</xdr:rowOff>
    </xdr:from>
    <xdr:ext cx="534377" cy="259045"/>
    <xdr:sp macro="" textlink="">
      <xdr:nvSpPr>
        <xdr:cNvPr id="145" name="テキスト ボックス 144"/>
        <xdr:cNvSpPr txBox="1"/>
      </xdr:nvSpPr>
      <xdr:spPr>
        <a:xfrm>
          <a:off x="2641111" y="100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18606</xdr:rowOff>
    </xdr:from>
    <xdr:to>
      <xdr:col>10</xdr:col>
      <xdr:colOff>165100</xdr:colOff>
      <xdr:row>58</xdr:row>
      <xdr:rowOff>120206</xdr:rowOff>
    </xdr:to>
    <xdr:sp macro="" textlink="">
      <xdr:nvSpPr>
        <xdr:cNvPr id="146" name="楕円 145"/>
        <xdr:cNvSpPr/>
      </xdr:nvSpPr>
      <xdr:spPr>
        <a:xfrm>
          <a:off x="1968500" y="99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111333</xdr:rowOff>
    </xdr:from>
    <xdr:ext cx="534377" cy="259045"/>
    <xdr:sp macro="" textlink="">
      <xdr:nvSpPr>
        <xdr:cNvPr id="147" name="テキスト ボックス 146"/>
        <xdr:cNvSpPr txBox="1"/>
      </xdr:nvSpPr>
      <xdr:spPr>
        <a:xfrm>
          <a:off x="1752111" y="100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86893</xdr:rowOff>
    </xdr:from>
    <xdr:to>
      <xdr:col>6</xdr:col>
      <xdr:colOff>38100</xdr:colOff>
      <xdr:row>59</xdr:row>
      <xdr:rowOff>17043</xdr:rowOff>
    </xdr:to>
    <xdr:sp macro="" textlink="">
      <xdr:nvSpPr>
        <xdr:cNvPr id="148" name="楕円 147"/>
        <xdr:cNvSpPr/>
      </xdr:nvSpPr>
      <xdr:spPr>
        <a:xfrm>
          <a:off x="1079500" y="100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8170</xdr:rowOff>
    </xdr:from>
    <xdr:ext cx="534377" cy="259045"/>
    <xdr:sp macro="" textlink="">
      <xdr:nvSpPr>
        <xdr:cNvPr id="149" name="テキスト ボックス 148"/>
        <xdr:cNvSpPr txBox="1"/>
      </xdr:nvSpPr>
      <xdr:spPr>
        <a:xfrm>
          <a:off x="863111" y="101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62967</xdr:rowOff>
    </xdr:from>
    <xdr:to>
      <xdr:col>24</xdr:col>
      <xdr:colOff>63500</xdr:colOff>
      <xdr:row>77</xdr:row>
      <xdr:rowOff>82474</xdr:rowOff>
    </xdr:to>
    <xdr:cxnSp macro="">
      <xdr:nvCxnSpPr>
        <xdr:cNvPr id="178" name="直線コネクタ 177"/>
        <xdr:cNvCxnSpPr/>
      </xdr:nvCxnSpPr>
      <xdr:spPr>
        <a:xfrm flipV="1">
          <a:off x="3797300" y="13264617"/>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79"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63424</xdr:rowOff>
    </xdr:from>
    <xdr:to>
      <xdr:col>19</xdr:col>
      <xdr:colOff>177800</xdr:colOff>
      <xdr:row>77</xdr:row>
      <xdr:rowOff>82474</xdr:rowOff>
    </xdr:to>
    <xdr:cxnSp macro="">
      <xdr:nvCxnSpPr>
        <xdr:cNvPr id="181" name="直線コネクタ 180"/>
        <xdr:cNvCxnSpPr/>
      </xdr:nvCxnSpPr>
      <xdr:spPr>
        <a:xfrm>
          <a:off x="2908300" y="1326507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52908</xdr:rowOff>
    </xdr:from>
    <xdr:to>
      <xdr:col>15</xdr:col>
      <xdr:colOff>50800</xdr:colOff>
      <xdr:row>77</xdr:row>
      <xdr:rowOff>63424</xdr:rowOff>
    </xdr:to>
    <xdr:cxnSp macro="">
      <xdr:nvCxnSpPr>
        <xdr:cNvPr id="184" name="直線コネクタ 183"/>
        <xdr:cNvCxnSpPr/>
      </xdr:nvCxnSpPr>
      <xdr:spPr>
        <a:xfrm>
          <a:off x="2019300" y="1325455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6" name="テキスト ボックス 185"/>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6807</xdr:rowOff>
    </xdr:from>
    <xdr:to>
      <xdr:col>10</xdr:col>
      <xdr:colOff>114300</xdr:colOff>
      <xdr:row>77</xdr:row>
      <xdr:rowOff>52908</xdr:rowOff>
    </xdr:to>
    <xdr:cxnSp macro="">
      <xdr:nvCxnSpPr>
        <xdr:cNvPr id="187" name="直線コネクタ 186"/>
        <xdr:cNvCxnSpPr/>
      </xdr:nvCxnSpPr>
      <xdr:spPr>
        <a:xfrm>
          <a:off x="1130300" y="13208457"/>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89" name="テキスト ボックス 188"/>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12167</xdr:rowOff>
    </xdr:from>
    <xdr:to>
      <xdr:col>24</xdr:col>
      <xdr:colOff>114300</xdr:colOff>
      <xdr:row>77</xdr:row>
      <xdr:rowOff>113767</xdr:rowOff>
    </xdr:to>
    <xdr:sp macro="" textlink="">
      <xdr:nvSpPr>
        <xdr:cNvPr id="197" name="楕円 196"/>
        <xdr:cNvSpPr/>
      </xdr:nvSpPr>
      <xdr:spPr>
        <a:xfrm>
          <a:off x="4584700" y="132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162044</xdr:rowOff>
    </xdr:from>
    <xdr:ext cx="469744" cy="259045"/>
    <xdr:sp macro="" textlink="">
      <xdr:nvSpPr>
        <xdr:cNvPr id="198" name="維持補修費該当値テキスト"/>
        <xdr:cNvSpPr txBox="1"/>
      </xdr:nvSpPr>
      <xdr:spPr>
        <a:xfrm>
          <a:off x="4686300" y="1319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31674</xdr:rowOff>
    </xdr:from>
    <xdr:to>
      <xdr:col>20</xdr:col>
      <xdr:colOff>38100</xdr:colOff>
      <xdr:row>77</xdr:row>
      <xdr:rowOff>133274</xdr:rowOff>
    </xdr:to>
    <xdr:sp macro="" textlink="">
      <xdr:nvSpPr>
        <xdr:cNvPr id="199" name="楕円 198"/>
        <xdr:cNvSpPr/>
      </xdr:nvSpPr>
      <xdr:spPr>
        <a:xfrm>
          <a:off x="3746500" y="132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200" name="テキスト ボックス 199"/>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12624</xdr:rowOff>
    </xdr:from>
    <xdr:to>
      <xdr:col>15</xdr:col>
      <xdr:colOff>101600</xdr:colOff>
      <xdr:row>77</xdr:row>
      <xdr:rowOff>114224</xdr:rowOff>
    </xdr:to>
    <xdr:sp macro="" textlink="">
      <xdr:nvSpPr>
        <xdr:cNvPr id="201" name="楕円 200"/>
        <xdr:cNvSpPr/>
      </xdr:nvSpPr>
      <xdr:spPr>
        <a:xfrm>
          <a:off x="2857500" y="132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105351</xdr:rowOff>
    </xdr:from>
    <xdr:ext cx="469744" cy="259045"/>
    <xdr:sp macro="" textlink="">
      <xdr:nvSpPr>
        <xdr:cNvPr id="202" name="テキスト ボックス 201"/>
        <xdr:cNvSpPr txBox="1"/>
      </xdr:nvSpPr>
      <xdr:spPr>
        <a:xfrm>
          <a:off x="2673428" y="133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2108</xdr:rowOff>
    </xdr:from>
    <xdr:to>
      <xdr:col>10</xdr:col>
      <xdr:colOff>165100</xdr:colOff>
      <xdr:row>77</xdr:row>
      <xdr:rowOff>103708</xdr:rowOff>
    </xdr:to>
    <xdr:sp macro="" textlink="">
      <xdr:nvSpPr>
        <xdr:cNvPr id="203" name="楕円 202"/>
        <xdr:cNvSpPr/>
      </xdr:nvSpPr>
      <xdr:spPr>
        <a:xfrm>
          <a:off x="1968500" y="132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94835</xdr:rowOff>
    </xdr:from>
    <xdr:ext cx="469744" cy="259045"/>
    <xdr:sp macro="" textlink="">
      <xdr:nvSpPr>
        <xdr:cNvPr id="204" name="テキスト ボックス 203"/>
        <xdr:cNvSpPr txBox="1"/>
      </xdr:nvSpPr>
      <xdr:spPr>
        <a:xfrm>
          <a:off x="1784428" y="132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127457</xdr:rowOff>
    </xdr:from>
    <xdr:to>
      <xdr:col>6</xdr:col>
      <xdr:colOff>38100</xdr:colOff>
      <xdr:row>77</xdr:row>
      <xdr:rowOff>57607</xdr:rowOff>
    </xdr:to>
    <xdr:sp macro="" textlink="">
      <xdr:nvSpPr>
        <xdr:cNvPr id="205" name="楕円 204"/>
        <xdr:cNvSpPr/>
      </xdr:nvSpPr>
      <xdr:spPr>
        <a:xfrm>
          <a:off x="1079500" y="131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48734</xdr:rowOff>
    </xdr:from>
    <xdr:ext cx="469744" cy="259045"/>
    <xdr:sp macro="" textlink="">
      <xdr:nvSpPr>
        <xdr:cNvPr id="206" name="テキスト ボックス 205"/>
        <xdr:cNvSpPr txBox="1"/>
      </xdr:nvSpPr>
      <xdr:spPr>
        <a:xfrm>
          <a:off x="895428" y="1325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49550</xdr:rowOff>
    </xdr:from>
    <xdr:to>
      <xdr:col>24</xdr:col>
      <xdr:colOff>63500</xdr:colOff>
      <xdr:row>97</xdr:row>
      <xdr:rowOff>139618</xdr:rowOff>
    </xdr:to>
    <xdr:cxnSp macro="">
      <xdr:nvCxnSpPr>
        <xdr:cNvPr id="238" name="直線コネクタ 237"/>
        <xdr:cNvCxnSpPr/>
      </xdr:nvCxnSpPr>
      <xdr:spPr>
        <a:xfrm flipV="1">
          <a:off x="3797300" y="16680200"/>
          <a:ext cx="8382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39" name="扶助費平均値テキスト"/>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139618</xdr:rowOff>
    </xdr:from>
    <xdr:to>
      <xdr:col>19</xdr:col>
      <xdr:colOff>177800</xdr:colOff>
      <xdr:row>97</xdr:row>
      <xdr:rowOff>139995</xdr:rowOff>
    </xdr:to>
    <xdr:cxnSp macro="">
      <xdr:nvCxnSpPr>
        <xdr:cNvPr id="241" name="直線コネクタ 240"/>
        <xdr:cNvCxnSpPr/>
      </xdr:nvCxnSpPr>
      <xdr:spPr>
        <a:xfrm flipV="1">
          <a:off x="2908300" y="16770268"/>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3" name="テキスト ボックス 242"/>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139995</xdr:rowOff>
    </xdr:from>
    <xdr:to>
      <xdr:col>15</xdr:col>
      <xdr:colOff>50800</xdr:colOff>
      <xdr:row>98</xdr:row>
      <xdr:rowOff>32111</xdr:rowOff>
    </xdr:to>
    <xdr:cxnSp macro="">
      <xdr:nvCxnSpPr>
        <xdr:cNvPr id="244" name="直線コネクタ 243"/>
        <xdr:cNvCxnSpPr/>
      </xdr:nvCxnSpPr>
      <xdr:spPr>
        <a:xfrm flipV="1">
          <a:off x="2019300" y="16770645"/>
          <a:ext cx="889000" cy="6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6" name="テキスト ボックス 245"/>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32111</xdr:rowOff>
    </xdr:from>
    <xdr:to>
      <xdr:col>10</xdr:col>
      <xdr:colOff>114300</xdr:colOff>
      <xdr:row>98</xdr:row>
      <xdr:rowOff>113477</xdr:rowOff>
    </xdr:to>
    <xdr:cxnSp macro="">
      <xdr:nvCxnSpPr>
        <xdr:cNvPr id="247" name="直線コネクタ 246"/>
        <xdr:cNvCxnSpPr/>
      </xdr:nvCxnSpPr>
      <xdr:spPr>
        <a:xfrm flipV="1">
          <a:off x="1130300" y="16834211"/>
          <a:ext cx="8890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9" name="テキスト ボックス 248"/>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1" name="テキスト ボックス 250"/>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170200</xdr:rowOff>
    </xdr:from>
    <xdr:to>
      <xdr:col>24</xdr:col>
      <xdr:colOff>114300</xdr:colOff>
      <xdr:row>97</xdr:row>
      <xdr:rowOff>100350</xdr:rowOff>
    </xdr:to>
    <xdr:sp macro="" textlink="">
      <xdr:nvSpPr>
        <xdr:cNvPr id="257" name="楕円 256"/>
        <xdr:cNvSpPr/>
      </xdr:nvSpPr>
      <xdr:spPr>
        <a:xfrm>
          <a:off x="4584700" y="1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148627</xdr:rowOff>
    </xdr:from>
    <xdr:ext cx="534377" cy="259045"/>
    <xdr:sp macro="" textlink="">
      <xdr:nvSpPr>
        <xdr:cNvPr id="258" name="扶助費該当値テキスト"/>
        <xdr:cNvSpPr txBox="1"/>
      </xdr:nvSpPr>
      <xdr:spPr>
        <a:xfrm>
          <a:off x="4686300" y="166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88818</xdr:rowOff>
    </xdr:from>
    <xdr:to>
      <xdr:col>20</xdr:col>
      <xdr:colOff>38100</xdr:colOff>
      <xdr:row>98</xdr:row>
      <xdr:rowOff>18968</xdr:rowOff>
    </xdr:to>
    <xdr:sp macro="" textlink="">
      <xdr:nvSpPr>
        <xdr:cNvPr id="259" name="楕円 258"/>
        <xdr:cNvSpPr/>
      </xdr:nvSpPr>
      <xdr:spPr>
        <a:xfrm>
          <a:off x="3746500" y="167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10095</xdr:rowOff>
    </xdr:from>
    <xdr:ext cx="534377" cy="259045"/>
    <xdr:sp macro="" textlink="">
      <xdr:nvSpPr>
        <xdr:cNvPr id="260" name="テキスト ボックス 259"/>
        <xdr:cNvSpPr txBox="1"/>
      </xdr:nvSpPr>
      <xdr:spPr>
        <a:xfrm>
          <a:off x="3530111" y="1681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89195</xdr:rowOff>
    </xdr:from>
    <xdr:to>
      <xdr:col>15</xdr:col>
      <xdr:colOff>101600</xdr:colOff>
      <xdr:row>98</xdr:row>
      <xdr:rowOff>19345</xdr:rowOff>
    </xdr:to>
    <xdr:sp macro="" textlink="">
      <xdr:nvSpPr>
        <xdr:cNvPr id="261" name="楕円 260"/>
        <xdr:cNvSpPr/>
      </xdr:nvSpPr>
      <xdr:spPr>
        <a:xfrm>
          <a:off x="2857500" y="1671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10472</xdr:rowOff>
    </xdr:from>
    <xdr:ext cx="534377" cy="259045"/>
    <xdr:sp macro="" textlink="">
      <xdr:nvSpPr>
        <xdr:cNvPr id="262" name="テキスト ボックス 261"/>
        <xdr:cNvSpPr txBox="1"/>
      </xdr:nvSpPr>
      <xdr:spPr>
        <a:xfrm>
          <a:off x="2641111" y="168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152761</xdr:rowOff>
    </xdr:from>
    <xdr:to>
      <xdr:col>10</xdr:col>
      <xdr:colOff>165100</xdr:colOff>
      <xdr:row>98</xdr:row>
      <xdr:rowOff>82911</xdr:rowOff>
    </xdr:to>
    <xdr:sp macro="" textlink="">
      <xdr:nvSpPr>
        <xdr:cNvPr id="263" name="楕円 262"/>
        <xdr:cNvSpPr/>
      </xdr:nvSpPr>
      <xdr:spPr>
        <a:xfrm>
          <a:off x="1968500" y="167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74038</xdr:rowOff>
    </xdr:from>
    <xdr:ext cx="534377" cy="259045"/>
    <xdr:sp macro="" textlink="">
      <xdr:nvSpPr>
        <xdr:cNvPr id="264" name="テキスト ボックス 263"/>
        <xdr:cNvSpPr txBox="1"/>
      </xdr:nvSpPr>
      <xdr:spPr>
        <a:xfrm>
          <a:off x="1752111" y="168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62677</xdr:rowOff>
    </xdr:from>
    <xdr:to>
      <xdr:col>6</xdr:col>
      <xdr:colOff>38100</xdr:colOff>
      <xdr:row>98</xdr:row>
      <xdr:rowOff>164277</xdr:rowOff>
    </xdr:to>
    <xdr:sp macro="" textlink="">
      <xdr:nvSpPr>
        <xdr:cNvPr id="265" name="楕円 264"/>
        <xdr:cNvSpPr/>
      </xdr:nvSpPr>
      <xdr:spPr>
        <a:xfrm>
          <a:off x="1079500" y="168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155404</xdr:rowOff>
    </xdr:from>
    <xdr:ext cx="534377" cy="259045"/>
    <xdr:sp macro="" textlink="">
      <xdr:nvSpPr>
        <xdr:cNvPr id="266" name="テキスト ボックス 265"/>
        <xdr:cNvSpPr txBox="1"/>
      </xdr:nvSpPr>
      <xdr:spPr>
        <a:xfrm>
          <a:off x="863111" y="169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14122</xdr:rowOff>
    </xdr:from>
    <xdr:to>
      <xdr:col>55</xdr:col>
      <xdr:colOff>0</xdr:colOff>
      <xdr:row>38</xdr:row>
      <xdr:rowOff>19215</xdr:rowOff>
    </xdr:to>
    <xdr:cxnSp macro="">
      <xdr:nvCxnSpPr>
        <xdr:cNvPr id="296" name="直線コネクタ 295"/>
        <xdr:cNvCxnSpPr/>
      </xdr:nvCxnSpPr>
      <xdr:spPr>
        <a:xfrm>
          <a:off x="9639300" y="6529222"/>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142867</xdr:rowOff>
    </xdr:from>
    <xdr:ext cx="534377" cy="259045"/>
    <xdr:sp macro="" textlink="">
      <xdr:nvSpPr>
        <xdr:cNvPr id="297" name="補助費等平均値テキスト"/>
        <xdr:cNvSpPr txBox="1"/>
      </xdr:nvSpPr>
      <xdr:spPr>
        <a:xfrm>
          <a:off x="10528300" y="597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14122</xdr:rowOff>
    </xdr:from>
    <xdr:to>
      <xdr:col>50</xdr:col>
      <xdr:colOff>114300</xdr:colOff>
      <xdr:row>38</xdr:row>
      <xdr:rowOff>26416</xdr:rowOff>
    </xdr:to>
    <xdr:cxnSp macro="">
      <xdr:nvCxnSpPr>
        <xdr:cNvPr id="299" name="直線コネクタ 298"/>
        <xdr:cNvCxnSpPr/>
      </xdr:nvCxnSpPr>
      <xdr:spPr>
        <a:xfrm flipV="1">
          <a:off x="8750300" y="6529222"/>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171149</xdr:rowOff>
    </xdr:from>
    <xdr:ext cx="534377" cy="259045"/>
    <xdr:sp macro="" textlink="">
      <xdr:nvSpPr>
        <xdr:cNvPr id="301" name="テキスト ボックス 300"/>
        <xdr:cNvSpPr txBox="1"/>
      </xdr:nvSpPr>
      <xdr:spPr>
        <a:xfrm>
          <a:off x="9372111" y="60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25641</xdr:rowOff>
    </xdr:from>
    <xdr:to>
      <xdr:col>45</xdr:col>
      <xdr:colOff>177800</xdr:colOff>
      <xdr:row>38</xdr:row>
      <xdr:rowOff>26416</xdr:rowOff>
    </xdr:to>
    <xdr:cxnSp macro="">
      <xdr:nvCxnSpPr>
        <xdr:cNvPr id="302" name="直線コネクタ 301"/>
        <xdr:cNvCxnSpPr/>
      </xdr:nvCxnSpPr>
      <xdr:spPr>
        <a:xfrm>
          <a:off x="7861300" y="6540741"/>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21552</xdr:rowOff>
    </xdr:from>
    <xdr:to>
      <xdr:col>41</xdr:col>
      <xdr:colOff>50800</xdr:colOff>
      <xdr:row>38</xdr:row>
      <xdr:rowOff>25641</xdr:rowOff>
    </xdr:to>
    <xdr:cxnSp macro="">
      <xdr:nvCxnSpPr>
        <xdr:cNvPr id="305" name="直線コネクタ 304"/>
        <xdr:cNvCxnSpPr/>
      </xdr:nvCxnSpPr>
      <xdr:spPr>
        <a:xfrm>
          <a:off x="6972300" y="6536652"/>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139865</xdr:rowOff>
    </xdr:from>
    <xdr:to>
      <xdr:col>55</xdr:col>
      <xdr:colOff>50800</xdr:colOff>
      <xdr:row>38</xdr:row>
      <xdr:rowOff>70015</xdr:rowOff>
    </xdr:to>
    <xdr:sp macro="" textlink="">
      <xdr:nvSpPr>
        <xdr:cNvPr id="315" name="楕円 314"/>
        <xdr:cNvSpPr/>
      </xdr:nvSpPr>
      <xdr:spPr>
        <a:xfrm>
          <a:off x="10426700" y="64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54792</xdr:rowOff>
    </xdr:from>
    <xdr:ext cx="534377" cy="259045"/>
    <xdr:sp macro="" textlink="">
      <xdr:nvSpPr>
        <xdr:cNvPr id="316" name="補助費等該当値テキスト"/>
        <xdr:cNvSpPr txBox="1"/>
      </xdr:nvSpPr>
      <xdr:spPr>
        <a:xfrm>
          <a:off x="10528300" y="63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134772</xdr:rowOff>
    </xdr:from>
    <xdr:to>
      <xdr:col>50</xdr:col>
      <xdr:colOff>165100</xdr:colOff>
      <xdr:row>38</xdr:row>
      <xdr:rowOff>64922</xdr:rowOff>
    </xdr:to>
    <xdr:sp macro="" textlink="">
      <xdr:nvSpPr>
        <xdr:cNvPr id="317" name="楕円 316"/>
        <xdr:cNvSpPr/>
      </xdr:nvSpPr>
      <xdr:spPr>
        <a:xfrm>
          <a:off x="9588500" y="64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56049</xdr:rowOff>
    </xdr:from>
    <xdr:ext cx="534377" cy="259045"/>
    <xdr:sp macro="" textlink="">
      <xdr:nvSpPr>
        <xdr:cNvPr id="318" name="テキスト ボックス 317"/>
        <xdr:cNvSpPr txBox="1"/>
      </xdr:nvSpPr>
      <xdr:spPr>
        <a:xfrm>
          <a:off x="9372111" y="65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147066</xdr:rowOff>
    </xdr:from>
    <xdr:to>
      <xdr:col>46</xdr:col>
      <xdr:colOff>38100</xdr:colOff>
      <xdr:row>38</xdr:row>
      <xdr:rowOff>77215</xdr:rowOff>
    </xdr:to>
    <xdr:sp macro="" textlink="">
      <xdr:nvSpPr>
        <xdr:cNvPr id="319" name="楕円 318"/>
        <xdr:cNvSpPr/>
      </xdr:nvSpPr>
      <xdr:spPr>
        <a:xfrm>
          <a:off x="86995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68343</xdr:rowOff>
    </xdr:from>
    <xdr:ext cx="534377" cy="259045"/>
    <xdr:sp macro="" textlink="">
      <xdr:nvSpPr>
        <xdr:cNvPr id="320" name="テキスト ボックス 319"/>
        <xdr:cNvSpPr txBox="1"/>
      </xdr:nvSpPr>
      <xdr:spPr>
        <a:xfrm>
          <a:off x="8483111" y="65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146291</xdr:rowOff>
    </xdr:from>
    <xdr:to>
      <xdr:col>41</xdr:col>
      <xdr:colOff>101600</xdr:colOff>
      <xdr:row>38</xdr:row>
      <xdr:rowOff>76442</xdr:rowOff>
    </xdr:to>
    <xdr:sp macro="" textlink="">
      <xdr:nvSpPr>
        <xdr:cNvPr id="321" name="楕円 320"/>
        <xdr:cNvSpPr/>
      </xdr:nvSpPr>
      <xdr:spPr>
        <a:xfrm>
          <a:off x="7810500" y="6489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67568</xdr:rowOff>
    </xdr:from>
    <xdr:ext cx="534377" cy="259045"/>
    <xdr:sp macro="" textlink="">
      <xdr:nvSpPr>
        <xdr:cNvPr id="322" name="テキスト ボックス 321"/>
        <xdr:cNvSpPr txBox="1"/>
      </xdr:nvSpPr>
      <xdr:spPr>
        <a:xfrm>
          <a:off x="7594111" y="65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142202</xdr:rowOff>
    </xdr:from>
    <xdr:to>
      <xdr:col>36</xdr:col>
      <xdr:colOff>165100</xdr:colOff>
      <xdr:row>38</xdr:row>
      <xdr:rowOff>72352</xdr:rowOff>
    </xdr:to>
    <xdr:sp macro="" textlink="">
      <xdr:nvSpPr>
        <xdr:cNvPr id="323" name="楕円 322"/>
        <xdr:cNvSpPr/>
      </xdr:nvSpPr>
      <xdr:spPr>
        <a:xfrm>
          <a:off x="6921500" y="648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63479</xdr:rowOff>
    </xdr:from>
    <xdr:ext cx="534377" cy="259045"/>
    <xdr:sp macro="" textlink="">
      <xdr:nvSpPr>
        <xdr:cNvPr id="324" name="テキスト ボックス 323"/>
        <xdr:cNvSpPr txBox="1"/>
      </xdr:nvSpPr>
      <xdr:spPr>
        <a:xfrm>
          <a:off x="6705111" y="65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2635</xdr:rowOff>
    </xdr:from>
    <xdr:to>
      <xdr:col>55</xdr:col>
      <xdr:colOff>0</xdr:colOff>
      <xdr:row>59</xdr:row>
      <xdr:rowOff>4636</xdr:rowOff>
    </xdr:to>
    <xdr:cxnSp macro="">
      <xdr:nvCxnSpPr>
        <xdr:cNvPr id="353" name="直線コネクタ 352"/>
        <xdr:cNvCxnSpPr/>
      </xdr:nvCxnSpPr>
      <xdr:spPr>
        <a:xfrm>
          <a:off x="9639300" y="10118185"/>
          <a:ext cx="8382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165159</xdr:rowOff>
    </xdr:from>
    <xdr:to>
      <xdr:col>50</xdr:col>
      <xdr:colOff>114300</xdr:colOff>
      <xdr:row>59</xdr:row>
      <xdr:rowOff>2635</xdr:rowOff>
    </xdr:to>
    <xdr:cxnSp macro="">
      <xdr:nvCxnSpPr>
        <xdr:cNvPr id="356" name="直線コネクタ 355"/>
        <xdr:cNvCxnSpPr/>
      </xdr:nvCxnSpPr>
      <xdr:spPr>
        <a:xfrm>
          <a:off x="8750300" y="10109259"/>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161115</xdr:rowOff>
    </xdr:from>
    <xdr:to>
      <xdr:col>45</xdr:col>
      <xdr:colOff>177800</xdr:colOff>
      <xdr:row>58</xdr:row>
      <xdr:rowOff>165159</xdr:rowOff>
    </xdr:to>
    <xdr:cxnSp macro="">
      <xdr:nvCxnSpPr>
        <xdr:cNvPr id="359" name="直線コネクタ 358"/>
        <xdr:cNvCxnSpPr/>
      </xdr:nvCxnSpPr>
      <xdr:spPr>
        <a:xfrm>
          <a:off x="7861300" y="10105215"/>
          <a:ext cx="889000" cy="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61" name="テキスト ボックス 360"/>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128746</xdr:rowOff>
    </xdr:from>
    <xdr:to>
      <xdr:col>41</xdr:col>
      <xdr:colOff>50800</xdr:colOff>
      <xdr:row>58</xdr:row>
      <xdr:rowOff>161115</xdr:rowOff>
    </xdr:to>
    <xdr:cxnSp macro="">
      <xdr:nvCxnSpPr>
        <xdr:cNvPr id="362" name="直線コネクタ 361"/>
        <xdr:cNvCxnSpPr/>
      </xdr:nvCxnSpPr>
      <xdr:spPr>
        <a:xfrm>
          <a:off x="6972300" y="10072846"/>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125286</xdr:rowOff>
    </xdr:from>
    <xdr:to>
      <xdr:col>55</xdr:col>
      <xdr:colOff>50800</xdr:colOff>
      <xdr:row>59</xdr:row>
      <xdr:rowOff>55436</xdr:rowOff>
    </xdr:to>
    <xdr:sp macro="" textlink="">
      <xdr:nvSpPr>
        <xdr:cNvPr id="372" name="楕円 371"/>
        <xdr:cNvSpPr/>
      </xdr:nvSpPr>
      <xdr:spPr>
        <a:xfrm>
          <a:off x="10426700" y="100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42195</xdr:rowOff>
    </xdr:from>
    <xdr:ext cx="534377" cy="259045"/>
    <xdr:sp macro="" textlink="">
      <xdr:nvSpPr>
        <xdr:cNvPr id="373" name="普通建設事業費該当値テキスト"/>
        <xdr:cNvSpPr txBox="1"/>
      </xdr:nvSpPr>
      <xdr:spPr>
        <a:xfrm>
          <a:off x="10528300" y="99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123285</xdr:rowOff>
    </xdr:from>
    <xdr:to>
      <xdr:col>50</xdr:col>
      <xdr:colOff>165100</xdr:colOff>
      <xdr:row>59</xdr:row>
      <xdr:rowOff>53435</xdr:rowOff>
    </xdr:to>
    <xdr:sp macro="" textlink="">
      <xdr:nvSpPr>
        <xdr:cNvPr id="374" name="楕円 373"/>
        <xdr:cNvSpPr/>
      </xdr:nvSpPr>
      <xdr:spPr>
        <a:xfrm>
          <a:off x="9588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44562</xdr:rowOff>
    </xdr:from>
    <xdr:ext cx="534377" cy="259045"/>
    <xdr:sp macro="" textlink="">
      <xdr:nvSpPr>
        <xdr:cNvPr id="375" name="テキスト ボックス 374"/>
        <xdr:cNvSpPr txBox="1"/>
      </xdr:nvSpPr>
      <xdr:spPr>
        <a:xfrm>
          <a:off x="9372111" y="101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114359</xdr:rowOff>
    </xdr:from>
    <xdr:to>
      <xdr:col>46</xdr:col>
      <xdr:colOff>38100</xdr:colOff>
      <xdr:row>59</xdr:row>
      <xdr:rowOff>44509</xdr:rowOff>
    </xdr:to>
    <xdr:sp macro="" textlink="">
      <xdr:nvSpPr>
        <xdr:cNvPr id="376" name="楕円 375"/>
        <xdr:cNvSpPr/>
      </xdr:nvSpPr>
      <xdr:spPr>
        <a:xfrm>
          <a:off x="8699500" y="100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35636</xdr:rowOff>
    </xdr:from>
    <xdr:ext cx="534377" cy="259045"/>
    <xdr:sp macro="" textlink="">
      <xdr:nvSpPr>
        <xdr:cNvPr id="377" name="テキスト ボックス 376"/>
        <xdr:cNvSpPr txBox="1"/>
      </xdr:nvSpPr>
      <xdr:spPr>
        <a:xfrm>
          <a:off x="8483111" y="101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110315</xdr:rowOff>
    </xdr:from>
    <xdr:to>
      <xdr:col>41</xdr:col>
      <xdr:colOff>101600</xdr:colOff>
      <xdr:row>59</xdr:row>
      <xdr:rowOff>40465</xdr:rowOff>
    </xdr:to>
    <xdr:sp macro="" textlink="">
      <xdr:nvSpPr>
        <xdr:cNvPr id="378" name="楕円 377"/>
        <xdr:cNvSpPr/>
      </xdr:nvSpPr>
      <xdr:spPr>
        <a:xfrm>
          <a:off x="7810500" y="100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31592</xdr:rowOff>
    </xdr:from>
    <xdr:ext cx="534377" cy="259045"/>
    <xdr:sp macro="" textlink="">
      <xdr:nvSpPr>
        <xdr:cNvPr id="379" name="テキスト ボックス 378"/>
        <xdr:cNvSpPr txBox="1"/>
      </xdr:nvSpPr>
      <xdr:spPr>
        <a:xfrm>
          <a:off x="7594111" y="101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77946</xdr:rowOff>
    </xdr:from>
    <xdr:to>
      <xdr:col>36</xdr:col>
      <xdr:colOff>165100</xdr:colOff>
      <xdr:row>59</xdr:row>
      <xdr:rowOff>8096</xdr:rowOff>
    </xdr:to>
    <xdr:sp macro="" textlink="">
      <xdr:nvSpPr>
        <xdr:cNvPr id="380" name="楕円 379"/>
        <xdr:cNvSpPr/>
      </xdr:nvSpPr>
      <xdr:spPr>
        <a:xfrm>
          <a:off x="6921500" y="100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24623</xdr:rowOff>
    </xdr:from>
    <xdr:ext cx="599010" cy="259045"/>
    <xdr:sp macro="" textlink="">
      <xdr:nvSpPr>
        <xdr:cNvPr id="381" name="テキスト ボックス 380"/>
        <xdr:cNvSpPr txBox="1"/>
      </xdr:nvSpPr>
      <xdr:spPr>
        <a:xfrm>
          <a:off x="6672795" y="97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31045</xdr:rowOff>
    </xdr:from>
    <xdr:to>
      <xdr:col>55</xdr:col>
      <xdr:colOff>0</xdr:colOff>
      <xdr:row>79</xdr:row>
      <xdr:rowOff>31849</xdr:rowOff>
    </xdr:to>
    <xdr:cxnSp macro="">
      <xdr:nvCxnSpPr>
        <xdr:cNvPr id="410" name="直線コネクタ 409"/>
        <xdr:cNvCxnSpPr/>
      </xdr:nvCxnSpPr>
      <xdr:spPr>
        <a:xfrm>
          <a:off x="9639300" y="13575595"/>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27480</xdr:rowOff>
    </xdr:from>
    <xdr:to>
      <xdr:col>50</xdr:col>
      <xdr:colOff>114300</xdr:colOff>
      <xdr:row>79</xdr:row>
      <xdr:rowOff>31045</xdr:rowOff>
    </xdr:to>
    <xdr:cxnSp macro="">
      <xdr:nvCxnSpPr>
        <xdr:cNvPr id="413" name="直線コネクタ 412"/>
        <xdr:cNvCxnSpPr/>
      </xdr:nvCxnSpPr>
      <xdr:spPr>
        <a:xfrm>
          <a:off x="8750300" y="13572030"/>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9356</xdr:rowOff>
    </xdr:from>
    <xdr:to>
      <xdr:col>45</xdr:col>
      <xdr:colOff>177800</xdr:colOff>
      <xdr:row>79</xdr:row>
      <xdr:rowOff>27480</xdr:rowOff>
    </xdr:to>
    <xdr:cxnSp macro="">
      <xdr:nvCxnSpPr>
        <xdr:cNvPr id="416" name="直線コネクタ 415"/>
        <xdr:cNvCxnSpPr/>
      </xdr:nvCxnSpPr>
      <xdr:spPr>
        <a:xfrm>
          <a:off x="7861300" y="13553906"/>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69978</xdr:rowOff>
    </xdr:from>
    <xdr:ext cx="534377" cy="259045"/>
    <xdr:sp macro="" textlink="">
      <xdr:nvSpPr>
        <xdr:cNvPr id="418" name="テキスト ボックス 417"/>
        <xdr:cNvSpPr txBox="1"/>
      </xdr:nvSpPr>
      <xdr:spPr>
        <a:xfrm>
          <a:off x="8483111" y="13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145754</xdr:rowOff>
    </xdr:from>
    <xdr:to>
      <xdr:col>41</xdr:col>
      <xdr:colOff>50800</xdr:colOff>
      <xdr:row>79</xdr:row>
      <xdr:rowOff>9356</xdr:rowOff>
    </xdr:to>
    <xdr:cxnSp macro="">
      <xdr:nvCxnSpPr>
        <xdr:cNvPr id="419" name="直線コネクタ 418"/>
        <xdr:cNvCxnSpPr/>
      </xdr:nvCxnSpPr>
      <xdr:spPr>
        <a:xfrm>
          <a:off x="6972300" y="1351885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1" name="テキスト ボックス 420"/>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50085</xdr:rowOff>
    </xdr:from>
    <xdr:ext cx="534377" cy="259045"/>
    <xdr:sp macro="" textlink="">
      <xdr:nvSpPr>
        <xdr:cNvPr id="423" name="テキスト ボックス 422"/>
        <xdr:cNvSpPr txBox="1"/>
      </xdr:nvSpPr>
      <xdr:spPr>
        <a:xfrm>
          <a:off x="6705111" y="135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152499</xdr:rowOff>
    </xdr:from>
    <xdr:to>
      <xdr:col>55</xdr:col>
      <xdr:colOff>50800</xdr:colOff>
      <xdr:row>79</xdr:row>
      <xdr:rowOff>82649</xdr:rowOff>
    </xdr:to>
    <xdr:sp macro="" textlink="">
      <xdr:nvSpPr>
        <xdr:cNvPr id="429" name="楕円 428"/>
        <xdr:cNvSpPr/>
      </xdr:nvSpPr>
      <xdr:spPr>
        <a:xfrm>
          <a:off x="10426700" y="135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30" name="普通建設事業費 （ うち新規整備　）該当値テキスト"/>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151695</xdr:rowOff>
    </xdr:from>
    <xdr:to>
      <xdr:col>50</xdr:col>
      <xdr:colOff>165100</xdr:colOff>
      <xdr:row>79</xdr:row>
      <xdr:rowOff>81845</xdr:rowOff>
    </xdr:to>
    <xdr:sp macro="" textlink="">
      <xdr:nvSpPr>
        <xdr:cNvPr id="431" name="楕円 430"/>
        <xdr:cNvSpPr/>
      </xdr:nvSpPr>
      <xdr:spPr>
        <a:xfrm>
          <a:off x="9588500" y="135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72972</xdr:rowOff>
    </xdr:from>
    <xdr:ext cx="534377" cy="259045"/>
    <xdr:sp macro="" textlink="">
      <xdr:nvSpPr>
        <xdr:cNvPr id="432" name="テキスト ボックス 431"/>
        <xdr:cNvSpPr txBox="1"/>
      </xdr:nvSpPr>
      <xdr:spPr>
        <a:xfrm>
          <a:off x="9372111" y="136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148130</xdr:rowOff>
    </xdr:from>
    <xdr:to>
      <xdr:col>46</xdr:col>
      <xdr:colOff>38100</xdr:colOff>
      <xdr:row>79</xdr:row>
      <xdr:rowOff>78280</xdr:rowOff>
    </xdr:to>
    <xdr:sp macro="" textlink="">
      <xdr:nvSpPr>
        <xdr:cNvPr id="433" name="楕円 432"/>
        <xdr:cNvSpPr/>
      </xdr:nvSpPr>
      <xdr:spPr>
        <a:xfrm>
          <a:off x="8699500" y="135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94807</xdr:rowOff>
    </xdr:from>
    <xdr:ext cx="534377" cy="259045"/>
    <xdr:sp macro="" textlink="">
      <xdr:nvSpPr>
        <xdr:cNvPr id="434" name="テキスト ボックス 433"/>
        <xdr:cNvSpPr txBox="1"/>
      </xdr:nvSpPr>
      <xdr:spPr>
        <a:xfrm>
          <a:off x="8483111" y="1329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130006</xdr:rowOff>
    </xdr:from>
    <xdr:to>
      <xdr:col>41</xdr:col>
      <xdr:colOff>101600</xdr:colOff>
      <xdr:row>79</xdr:row>
      <xdr:rowOff>60156</xdr:rowOff>
    </xdr:to>
    <xdr:sp macro="" textlink="">
      <xdr:nvSpPr>
        <xdr:cNvPr id="435" name="楕円 434"/>
        <xdr:cNvSpPr/>
      </xdr:nvSpPr>
      <xdr:spPr>
        <a:xfrm>
          <a:off x="7810500" y="135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76683</xdr:rowOff>
    </xdr:from>
    <xdr:ext cx="534377" cy="259045"/>
    <xdr:sp macro="" textlink="">
      <xdr:nvSpPr>
        <xdr:cNvPr id="436" name="テキスト ボックス 435"/>
        <xdr:cNvSpPr txBox="1"/>
      </xdr:nvSpPr>
      <xdr:spPr>
        <a:xfrm>
          <a:off x="7594111" y="1327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94954</xdr:rowOff>
    </xdr:from>
    <xdr:to>
      <xdr:col>36</xdr:col>
      <xdr:colOff>165100</xdr:colOff>
      <xdr:row>79</xdr:row>
      <xdr:rowOff>25104</xdr:rowOff>
    </xdr:to>
    <xdr:sp macro="" textlink="">
      <xdr:nvSpPr>
        <xdr:cNvPr id="437" name="楕円 436"/>
        <xdr:cNvSpPr/>
      </xdr:nvSpPr>
      <xdr:spPr>
        <a:xfrm>
          <a:off x="6921500" y="134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41631</xdr:rowOff>
    </xdr:from>
    <xdr:ext cx="534377" cy="259045"/>
    <xdr:sp macro="" textlink="">
      <xdr:nvSpPr>
        <xdr:cNvPr id="438" name="テキスト ボックス 437"/>
        <xdr:cNvSpPr txBox="1"/>
      </xdr:nvSpPr>
      <xdr:spPr>
        <a:xfrm>
          <a:off x="6705111" y="1324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12525</xdr:rowOff>
    </xdr:from>
    <xdr:to>
      <xdr:col>55</xdr:col>
      <xdr:colOff>0</xdr:colOff>
      <xdr:row>97</xdr:row>
      <xdr:rowOff>69693</xdr:rowOff>
    </xdr:to>
    <xdr:cxnSp macro="">
      <xdr:nvCxnSpPr>
        <xdr:cNvPr id="465" name="直線コネクタ 464"/>
        <xdr:cNvCxnSpPr/>
      </xdr:nvCxnSpPr>
      <xdr:spPr>
        <a:xfrm>
          <a:off x="9639300" y="16643175"/>
          <a:ext cx="838200" cy="5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11248</xdr:rowOff>
    </xdr:from>
    <xdr:ext cx="534377" cy="259045"/>
    <xdr:sp macro="" textlink="">
      <xdr:nvSpPr>
        <xdr:cNvPr id="466" name="普通建設事業費 （ うち更新整備　）平均値テキスト"/>
        <xdr:cNvSpPr txBox="1"/>
      </xdr:nvSpPr>
      <xdr:spPr>
        <a:xfrm>
          <a:off x="10528300" y="1629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119794</xdr:rowOff>
    </xdr:from>
    <xdr:to>
      <xdr:col>50</xdr:col>
      <xdr:colOff>114300</xdr:colOff>
      <xdr:row>97</xdr:row>
      <xdr:rowOff>12525</xdr:rowOff>
    </xdr:to>
    <xdr:cxnSp macro="">
      <xdr:nvCxnSpPr>
        <xdr:cNvPr id="468" name="直線コネクタ 467"/>
        <xdr:cNvCxnSpPr/>
      </xdr:nvCxnSpPr>
      <xdr:spPr>
        <a:xfrm>
          <a:off x="8750300" y="16578994"/>
          <a:ext cx="889000" cy="6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119794</xdr:rowOff>
    </xdr:from>
    <xdr:to>
      <xdr:col>45</xdr:col>
      <xdr:colOff>177800</xdr:colOff>
      <xdr:row>97</xdr:row>
      <xdr:rowOff>150169</xdr:rowOff>
    </xdr:to>
    <xdr:cxnSp macro="">
      <xdr:nvCxnSpPr>
        <xdr:cNvPr id="471" name="直線コネクタ 470"/>
        <xdr:cNvCxnSpPr/>
      </xdr:nvCxnSpPr>
      <xdr:spPr>
        <a:xfrm flipV="1">
          <a:off x="7861300" y="16578994"/>
          <a:ext cx="889000" cy="2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150169</xdr:rowOff>
    </xdr:from>
    <xdr:to>
      <xdr:col>41</xdr:col>
      <xdr:colOff>50800</xdr:colOff>
      <xdr:row>98</xdr:row>
      <xdr:rowOff>15900</xdr:rowOff>
    </xdr:to>
    <xdr:cxnSp macro="">
      <xdr:nvCxnSpPr>
        <xdr:cNvPr id="474" name="直線コネクタ 473"/>
        <xdr:cNvCxnSpPr/>
      </xdr:nvCxnSpPr>
      <xdr:spPr>
        <a:xfrm flipV="1">
          <a:off x="6972300" y="16780819"/>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8" name="テキスト ボックス 477"/>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18893</xdr:rowOff>
    </xdr:from>
    <xdr:to>
      <xdr:col>55</xdr:col>
      <xdr:colOff>50800</xdr:colOff>
      <xdr:row>97</xdr:row>
      <xdr:rowOff>120493</xdr:rowOff>
    </xdr:to>
    <xdr:sp macro="" textlink="">
      <xdr:nvSpPr>
        <xdr:cNvPr id="484" name="楕円 483"/>
        <xdr:cNvSpPr/>
      </xdr:nvSpPr>
      <xdr:spPr>
        <a:xfrm>
          <a:off x="10426700" y="166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168770</xdr:rowOff>
    </xdr:from>
    <xdr:ext cx="534377" cy="259045"/>
    <xdr:sp macro="" textlink="">
      <xdr:nvSpPr>
        <xdr:cNvPr id="485" name="普通建設事業費 （ うち更新整備　）該当値テキスト"/>
        <xdr:cNvSpPr txBox="1"/>
      </xdr:nvSpPr>
      <xdr:spPr>
        <a:xfrm>
          <a:off x="10528300" y="166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133175</xdr:rowOff>
    </xdr:from>
    <xdr:to>
      <xdr:col>50</xdr:col>
      <xdr:colOff>165100</xdr:colOff>
      <xdr:row>97</xdr:row>
      <xdr:rowOff>63325</xdr:rowOff>
    </xdr:to>
    <xdr:sp macro="" textlink="">
      <xdr:nvSpPr>
        <xdr:cNvPr id="486" name="楕円 485"/>
        <xdr:cNvSpPr/>
      </xdr:nvSpPr>
      <xdr:spPr>
        <a:xfrm>
          <a:off x="9588500" y="16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54452</xdr:rowOff>
    </xdr:from>
    <xdr:ext cx="534377" cy="259045"/>
    <xdr:sp macro="" textlink="">
      <xdr:nvSpPr>
        <xdr:cNvPr id="487" name="テキスト ボックス 486"/>
        <xdr:cNvSpPr txBox="1"/>
      </xdr:nvSpPr>
      <xdr:spPr>
        <a:xfrm>
          <a:off x="9372111" y="1668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68994</xdr:rowOff>
    </xdr:from>
    <xdr:to>
      <xdr:col>46</xdr:col>
      <xdr:colOff>38100</xdr:colOff>
      <xdr:row>96</xdr:row>
      <xdr:rowOff>170594</xdr:rowOff>
    </xdr:to>
    <xdr:sp macro="" textlink="">
      <xdr:nvSpPr>
        <xdr:cNvPr id="488" name="楕円 487"/>
        <xdr:cNvSpPr/>
      </xdr:nvSpPr>
      <xdr:spPr>
        <a:xfrm>
          <a:off x="8699500" y="165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161721</xdr:rowOff>
    </xdr:from>
    <xdr:ext cx="534377" cy="259045"/>
    <xdr:sp macro="" textlink="">
      <xdr:nvSpPr>
        <xdr:cNvPr id="489" name="テキスト ボックス 488"/>
        <xdr:cNvSpPr txBox="1"/>
      </xdr:nvSpPr>
      <xdr:spPr>
        <a:xfrm>
          <a:off x="8483111" y="166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99369</xdr:rowOff>
    </xdr:from>
    <xdr:to>
      <xdr:col>41</xdr:col>
      <xdr:colOff>101600</xdr:colOff>
      <xdr:row>98</xdr:row>
      <xdr:rowOff>29519</xdr:rowOff>
    </xdr:to>
    <xdr:sp macro="" textlink="">
      <xdr:nvSpPr>
        <xdr:cNvPr id="490" name="楕円 489"/>
        <xdr:cNvSpPr/>
      </xdr:nvSpPr>
      <xdr:spPr>
        <a:xfrm>
          <a:off x="7810500" y="167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20646</xdr:rowOff>
    </xdr:from>
    <xdr:ext cx="534377" cy="259045"/>
    <xdr:sp macro="" textlink="">
      <xdr:nvSpPr>
        <xdr:cNvPr id="491" name="テキスト ボックス 490"/>
        <xdr:cNvSpPr txBox="1"/>
      </xdr:nvSpPr>
      <xdr:spPr>
        <a:xfrm>
          <a:off x="7594111" y="168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136550</xdr:rowOff>
    </xdr:from>
    <xdr:to>
      <xdr:col>36</xdr:col>
      <xdr:colOff>165100</xdr:colOff>
      <xdr:row>98</xdr:row>
      <xdr:rowOff>66700</xdr:rowOff>
    </xdr:to>
    <xdr:sp macro="" textlink="">
      <xdr:nvSpPr>
        <xdr:cNvPr id="492" name="楕円 491"/>
        <xdr:cNvSpPr/>
      </xdr:nvSpPr>
      <xdr:spPr>
        <a:xfrm>
          <a:off x="6921500" y="167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57827</xdr:rowOff>
    </xdr:from>
    <xdr:ext cx="534377" cy="259045"/>
    <xdr:sp macro="" textlink="">
      <xdr:nvSpPr>
        <xdr:cNvPr id="493" name="テキスト ボックス 492"/>
        <xdr:cNvSpPr txBox="1"/>
      </xdr:nvSpPr>
      <xdr:spPr>
        <a:xfrm>
          <a:off x="6705111" y="1685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37402</xdr:rowOff>
    </xdr:from>
    <xdr:to>
      <xdr:col>85</xdr:col>
      <xdr:colOff>127000</xdr:colOff>
      <xdr:row>39</xdr:row>
      <xdr:rowOff>42854</xdr:rowOff>
    </xdr:to>
    <xdr:cxnSp macro="">
      <xdr:nvCxnSpPr>
        <xdr:cNvPr id="522" name="直線コネクタ 521"/>
        <xdr:cNvCxnSpPr/>
      </xdr:nvCxnSpPr>
      <xdr:spPr>
        <a:xfrm flipV="1">
          <a:off x="15481300" y="6723952"/>
          <a:ext cx="838200" cy="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42854</xdr:rowOff>
    </xdr:from>
    <xdr:to>
      <xdr:col>81</xdr:col>
      <xdr:colOff>50800</xdr:colOff>
      <xdr:row>39</xdr:row>
      <xdr:rowOff>43431</xdr:rowOff>
    </xdr:to>
    <xdr:cxnSp macro="">
      <xdr:nvCxnSpPr>
        <xdr:cNvPr id="525" name="直線コネクタ 524"/>
        <xdr:cNvCxnSpPr/>
      </xdr:nvCxnSpPr>
      <xdr:spPr>
        <a:xfrm flipV="1">
          <a:off x="14592300" y="6729404"/>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43431</xdr:rowOff>
    </xdr:from>
    <xdr:to>
      <xdr:col>76</xdr:col>
      <xdr:colOff>114300</xdr:colOff>
      <xdr:row>39</xdr:row>
      <xdr:rowOff>44450</xdr:rowOff>
    </xdr:to>
    <xdr:cxnSp macro="">
      <xdr:nvCxnSpPr>
        <xdr:cNvPr id="528" name="直線コネクタ 527"/>
        <xdr:cNvCxnSpPr/>
      </xdr:nvCxnSpPr>
      <xdr:spPr>
        <a:xfrm flipV="1">
          <a:off x="13703300" y="6729981"/>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158052</xdr:rowOff>
    </xdr:from>
    <xdr:to>
      <xdr:col>85</xdr:col>
      <xdr:colOff>177800</xdr:colOff>
      <xdr:row>39</xdr:row>
      <xdr:rowOff>88202</xdr:rowOff>
    </xdr:to>
    <xdr:sp macro="" textlink="">
      <xdr:nvSpPr>
        <xdr:cNvPr id="541" name="楕円 540"/>
        <xdr:cNvSpPr/>
      </xdr:nvSpPr>
      <xdr:spPr>
        <a:xfrm>
          <a:off x="162687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469744" cy="259045"/>
    <xdr:sp macro="" textlink="">
      <xdr:nvSpPr>
        <xdr:cNvPr id="542" name="災害復旧事業費該当値テキスト"/>
        <xdr:cNvSpPr txBox="1"/>
      </xdr:nvSpPr>
      <xdr:spPr>
        <a:xfrm>
          <a:off x="16370300" y="66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163504</xdr:rowOff>
    </xdr:from>
    <xdr:to>
      <xdr:col>81</xdr:col>
      <xdr:colOff>101600</xdr:colOff>
      <xdr:row>39</xdr:row>
      <xdr:rowOff>93654</xdr:rowOff>
    </xdr:to>
    <xdr:sp macro="" textlink="">
      <xdr:nvSpPr>
        <xdr:cNvPr id="543" name="楕円 542"/>
        <xdr:cNvSpPr/>
      </xdr:nvSpPr>
      <xdr:spPr>
        <a:xfrm>
          <a:off x="15430500" y="66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84781</xdr:rowOff>
    </xdr:from>
    <xdr:ext cx="378565" cy="259045"/>
    <xdr:sp macro="" textlink="">
      <xdr:nvSpPr>
        <xdr:cNvPr id="544" name="テキスト ボックス 543"/>
        <xdr:cNvSpPr txBox="1"/>
      </xdr:nvSpPr>
      <xdr:spPr>
        <a:xfrm>
          <a:off x="15292017" y="6771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164081</xdr:rowOff>
    </xdr:from>
    <xdr:to>
      <xdr:col>76</xdr:col>
      <xdr:colOff>165100</xdr:colOff>
      <xdr:row>39</xdr:row>
      <xdr:rowOff>94231</xdr:rowOff>
    </xdr:to>
    <xdr:sp macro="" textlink="">
      <xdr:nvSpPr>
        <xdr:cNvPr id="545" name="楕円 544"/>
        <xdr:cNvSpPr/>
      </xdr:nvSpPr>
      <xdr:spPr>
        <a:xfrm>
          <a:off x="14541500" y="66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85358</xdr:rowOff>
    </xdr:from>
    <xdr:ext cx="378565" cy="259045"/>
    <xdr:sp macro="" textlink="">
      <xdr:nvSpPr>
        <xdr:cNvPr id="546" name="テキスト ボックス 545"/>
        <xdr:cNvSpPr txBox="1"/>
      </xdr:nvSpPr>
      <xdr:spPr>
        <a:xfrm>
          <a:off x="14403017" y="67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23113</xdr:rowOff>
    </xdr:from>
    <xdr:to>
      <xdr:col>85</xdr:col>
      <xdr:colOff>127000</xdr:colOff>
      <xdr:row>76</xdr:row>
      <xdr:rowOff>50676</xdr:rowOff>
    </xdr:to>
    <xdr:cxnSp macro="">
      <xdr:nvCxnSpPr>
        <xdr:cNvPr id="630" name="直線コネクタ 629"/>
        <xdr:cNvCxnSpPr/>
      </xdr:nvCxnSpPr>
      <xdr:spPr>
        <a:xfrm flipV="1">
          <a:off x="15481300" y="13053313"/>
          <a:ext cx="8382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50676</xdr:rowOff>
    </xdr:from>
    <xdr:to>
      <xdr:col>81</xdr:col>
      <xdr:colOff>50800</xdr:colOff>
      <xdr:row>76</xdr:row>
      <xdr:rowOff>53550</xdr:rowOff>
    </xdr:to>
    <xdr:cxnSp macro="">
      <xdr:nvCxnSpPr>
        <xdr:cNvPr id="633" name="直線コネクタ 632"/>
        <xdr:cNvCxnSpPr/>
      </xdr:nvCxnSpPr>
      <xdr:spPr>
        <a:xfrm flipV="1">
          <a:off x="14592300" y="13080876"/>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5" name="テキスト ボックス 634"/>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53550</xdr:rowOff>
    </xdr:from>
    <xdr:to>
      <xdr:col>76</xdr:col>
      <xdr:colOff>114300</xdr:colOff>
      <xdr:row>76</xdr:row>
      <xdr:rowOff>78501</xdr:rowOff>
    </xdr:to>
    <xdr:cxnSp macro="">
      <xdr:nvCxnSpPr>
        <xdr:cNvPr id="636" name="直線コネクタ 635"/>
        <xdr:cNvCxnSpPr/>
      </xdr:nvCxnSpPr>
      <xdr:spPr>
        <a:xfrm flipV="1">
          <a:off x="13703300" y="13083750"/>
          <a:ext cx="8890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8" name="テキスト ボックス 637"/>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78501</xdr:rowOff>
    </xdr:from>
    <xdr:to>
      <xdr:col>71</xdr:col>
      <xdr:colOff>177800</xdr:colOff>
      <xdr:row>76</xdr:row>
      <xdr:rowOff>115348</xdr:rowOff>
    </xdr:to>
    <xdr:cxnSp macro="">
      <xdr:nvCxnSpPr>
        <xdr:cNvPr id="639" name="直線コネクタ 638"/>
        <xdr:cNvCxnSpPr/>
      </xdr:nvCxnSpPr>
      <xdr:spPr>
        <a:xfrm flipV="1">
          <a:off x="12814300" y="13108701"/>
          <a:ext cx="889000" cy="3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138567</xdr:rowOff>
    </xdr:from>
    <xdr:ext cx="534377" cy="259045"/>
    <xdr:sp macro="" textlink="">
      <xdr:nvSpPr>
        <xdr:cNvPr id="641" name="テキスト ボックス 640"/>
        <xdr:cNvSpPr txBox="1"/>
      </xdr:nvSpPr>
      <xdr:spPr>
        <a:xfrm>
          <a:off x="13436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43" name="テキスト ボックス 642"/>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143764</xdr:rowOff>
    </xdr:from>
    <xdr:to>
      <xdr:col>85</xdr:col>
      <xdr:colOff>177800</xdr:colOff>
      <xdr:row>76</xdr:row>
      <xdr:rowOff>73915</xdr:rowOff>
    </xdr:to>
    <xdr:sp macro="" textlink="">
      <xdr:nvSpPr>
        <xdr:cNvPr id="649" name="楕円 648"/>
        <xdr:cNvSpPr/>
      </xdr:nvSpPr>
      <xdr:spPr>
        <a:xfrm>
          <a:off x="16268700" y="1300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122190</xdr:rowOff>
    </xdr:from>
    <xdr:ext cx="534377" cy="259045"/>
    <xdr:sp macro="" textlink="">
      <xdr:nvSpPr>
        <xdr:cNvPr id="650" name="公債費該当値テキスト"/>
        <xdr:cNvSpPr txBox="1"/>
      </xdr:nvSpPr>
      <xdr:spPr>
        <a:xfrm>
          <a:off x="16370300" y="1298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171326</xdr:rowOff>
    </xdr:from>
    <xdr:to>
      <xdr:col>81</xdr:col>
      <xdr:colOff>101600</xdr:colOff>
      <xdr:row>76</xdr:row>
      <xdr:rowOff>101476</xdr:rowOff>
    </xdr:to>
    <xdr:sp macro="" textlink="">
      <xdr:nvSpPr>
        <xdr:cNvPr id="651" name="楕円 650"/>
        <xdr:cNvSpPr/>
      </xdr:nvSpPr>
      <xdr:spPr>
        <a:xfrm>
          <a:off x="15430500" y="130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92603</xdr:rowOff>
    </xdr:from>
    <xdr:ext cx="534377" cy="259045"/>
    <xdr:sp macro="" textlink="">
      <xdr:nvSpPr>
        <xdr:cNvPr id="652" name="テキスト ボックス 651"/>
        <xdr:cNvSpPr txBox="1"/>
      </xdr:nvSpPr>
      <xdr:spPr>
        <a:xfrm>
          <a:off x="15214111" y="131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2750</xdr:rowOff>
    </xdr:from>
    <xdr:to>
      <xdr:col>76</xdr:col>
      <xdr:colOff>165100</xdr:colOff>
      <xdr:row>76</xdr:row>
      <xdr:rowOff>104350</xdr:rowOff>
    </xdr:to>
    <xdr:sp macro="" textlink="">
      <xdr:nvSpPr>
        <xdr:cNvPr id="653" name="楕円 652"/>
        <xdr:cNvSpPr/>
      </xdr:nvSpPr>
      <xdr:spPr>
        <a:xfrm>
          <a:off x="14541500" y="130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95477</xdr:rowOff>
    </xdr:from>
    <xdr:ext cx="534377" cy="259045"/>
    <xdr:sp macro="" textlink="">
      <xdr:nvSpPr>
        <xdr:cNvPr id="654" name="テキスト ボックス 653"/>
        <xdr:cNvSpPr txBox="1"/>
      </xdr:nvSpPr>
      <xdr:spPr>
        <a:xfrm>
          <a:off x="14325111" y="1312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27701</xdr:rowOff>
    </xdr:from>
    <xdr:to>
      <xdr:col>72</xdr:col>
      <xdr:colOff>38100</xdr:colOff>
      <xdr:row>76</xdr:row>
      <xdr:rowOff>129301</xdr:rowOff>
    </xdr:to>
    <xdr:sp macro="" textlink="">
      <xdr:nvSpPr>
        <xdr:cNvPr id="655" name="楕円 654"/>
        <xdr:cNvSpPr/>
      </xdr:nvSpPr>
      <xdr:spPr>
        <a:xfrm>
          <a:off x="13652500" y="130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120428</xdr:rowOff>
    </xdr:from>
    <xdr:ext cx="534377" cy="259045"/>
    <xdr:sp macro="" textlink="">
      <xdr:nvSpPr>
        <xdr:cNvPr id="656" name="テキスト ボックス 655"/>
        <xdr:cNvSpPr txBox="1"/>
      </xdr:nvSpPr>
      <xdr:spPr>
        <a:xfrm>
          <a:off x="13436111" y="131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64548</xdr:rowOff>
    </xdr:from>
    <xdr:to>
      <xdr:col>67</xdr:col>
      <xdr:colOff>101600</xdr:colOff>
      <xdr:row>76</xdr:row>
      <xdr:rowOff>166148</xdr:rowOff>
    </xdr:to>
    <xdr:sp macro="" textlink="">
      <xdr:nvSpPr>
        <xdr:cNvPr id="657" name="楕円 656"/>
        <xdr:cNvSpPr/>
      </xdr:nvSpPr>
      <xdr:spPr>
        <a:xfrm>
          <a:off x="12763500" y="130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157275</xdr:rowOff>
    </xdr:from>
    <xdr:ext cx="534377" cy="259045"/>
    <xdr:sp macro="" textlink="">
      <xdr:nvSpPr>
        <xdr:cNvPr id="658" name="テキスト ボックス 657"/>
        <xdr:cNvSpPr txBox="1"/>
      </xdr:nvSpPr>
      <xdr:spPr>
        <a:xfrm>
          <a:off x="12547111" y="131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18369</xdr:rowOff>
    </xdr:from>
    <xdr:to>
      <xdr:col>85</xdr:col>
      <xdr:colOff>127000</xdr:colOff>
      <xdr:row>99</xdr:row>
      <xdr:rowOff>20383</xdr:rowOff>
    </xdr:to>
    <xdr:cxnSp macro="">
      <xdr:nvCxnSpPr>
        <xdr:cNvPr id="687" name="直線コネクタ 686"/>
        <xdr:cNvCxnSpPr/>
      </xdr:nvCxnSpPr>
      <xdr:spPr>
        <a:xfrm>
          <a:off x="15481300" y="16991919"/>
          <a:ext cx="8382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18369</xdr:rowOff>
    </xdr:from>
    <xdr:to>
      <xdr:col>81</xdr:col>
      <xdr:colOff>50800</xdr:colOff>
      <xdr:row>99</xdr:row>
      <xdr:rowOff>24257</xdr:rowOff>
    </xdr:to>
    <xdr:cxnSp macro="">
      <xdr:nvCxnSpPr>
        <xdr:cNvPr id="690" name="直線コネクタ 689"/>
        <xdr:cNvCxnSpPr/>
      </xdr:nvCxnSpPr>
      <xdr:spPr>
        <a:xfrm flipV="1">
          <a:off x="14592300" y="16991919"/>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92" name="テキスト ボックス 691"/>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19783</xdr:rowOff>
    </xdr:from>
    <xdr:to>
      <xdr:col>76</xdr:col>
      <xdr:colOff>114300</xdr:colOff>
      <xdr:row>99</xdr:row>
      <xdr:rowOff>24257</xdr:rowOff>
    </xdr:to>
    <xdr:cxnSp macro="">
      <xdr:nvCxnSpPr>
        <xdr:cNvPr id="693" name="直線コネクタ 692"/>
        <xdr:cNvCxnSpPr/>
      </xdr:nvCxnSpPr>
      <xdr:spPr>
        <a:xfrm>
          <a:off x="13703300" y="16993333"/>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80842</xdr:rowOff>
    </xdr:from>
    <xdr:ext cx="534377" cy="259045"/>
    <xdr:sp macro="" textlink="">
      <xdr:nvSpPr>
        <xdr:cNvPr id="695" name="テキスト ボックス 694"/>
        <xdr:cNvSpPr txBox="1"/>
      </xdr:nvSpPr>
      <xdr:spPr>
        <a:xfrm>
          <a:off x="14325111" y="167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16394</xdr:rowOff>
    </xdr:from>
    <xdr:to>
      <xdr:col>71</xdr:col>
      <xdr:colOff>177800</xdr:colOff>
      <xdr:row>99</xdr:row>
      <xdr:rowOff>19783</xdr:rowOff>
    </xdr:to>
    <xdr:cxnSp macro="">
      <xdr:nvCxnSpPr>
        <xdr:cNvPr id="696" name="直線コネクタ 695"/>
        <xdr:cNvCxnSpPr/>
      </xdr:nvCxnSpPr>
      <xdr:spPr>
        <a:xfrm>
          <a:off x="12814300" y="16989944"/>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77072</xdr:rowOff>
    </xdr:from>
    <xdr:ext cx="534377" cy="259045"/>
    <xdr:sp macro="" textlink="">
      <xdr:nvSpPr>
        <xdr:cNvPr id="698" name="テキスト ボックス 697"/>
        <xdr:cNvSpPr txBox="1"/>
      </xdr:nvSpPr>
      <xdr:spPr>
        <a:xfrm>
          <a:off x="13436111" y="167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0" name="テキスト ボックス 699"/>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141033</xdr:rowOff>
    </xdr:from>
    <xdr:to>
      <xdr:col>85</xdr:col>
      <xdr:colOff>177800</xdr:colOff>
      <xdr:row>99</xdr:row>
      <xdr:rowOff>71183</xdr:rowOff>
    </xdr:to>
    <xdr:sp macro="" textlink="">
      <xdr:nvSpPr>
        <xdr:cNvPr id="706" name="楕円 705"/>
        <xdr:cNvSpPr/>
      </xdr:nvSpPr>
      <xdr:spPr>
        <a:xfrm>
          <a:off x="16268700" y="169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91030</xdr:rowOff>
    </xdr:from>
    <xdr:ext cx="534377" cy="259045"/>
    <xdr:sp macro="" textlink="">
      <xdr:nvSpPr>
        <xdr:cNvPr id="707" name="積立金該当値テキスト"/>
        <xdr:cNvSpPr txBox="1"/>
      </xdr:nvSpPr>
      <xdr:spPr>
        <a:xfrm>
          <a:off x="16370300" y="1689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139019</xdr:rowOff>
    </xdr:from>
    <xdr:to>
      <xdr:col>81</xdr:col>
      <xdr:colOff>101600</xdr:colOff>
      <xdr:row>99</xdr:row>
      <xdr:rowOff>69169</xdr:rowOff>
    </xdr:to>
    <xdr:sp macro="" textlink="">
      <xdr:nvSpPr>
        <xdr:cNvPr id="708" name="楕円 707"/>
        <xdr:cNvSpPr/>
      </xdr:nvSpPr>
      <xdr:spPr>
        <a:xfrm>
          <a:off x="15430500" y="169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60296</xdr:rowOff>
    </xdr:from>
    <xdr:ext cx="534377" cy="259045"/>
    <xdr:sp macro="" textlink="">
      <xdr:nvSpPr>
        <xdr:cNvPr id="709" name="テキスト ボックス 708"/>
        <xdr:cNvSpPr txBox="1"/>
      </xdr:nvSpPr>
      <xdr:spPr>
        <a:xfrm>
          <a:off x="15214111" y="1703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144907</xdr:rowOff>
    </xdr:from>
    <xdr:to>
      <xdr:col>76</xdr:col>
      <xdr:colOff>165100</xdr:colOff>
      <xdr:row>99</xdr:row>
      <xdr:rowOff>75057</xdr:rowOff>
    </xdr:to>
    <xdr:sp macro="" textlink="">
      <xdr:nvSpPr>
        <xdr:cNvPr id="710" name="楕円 709"/>
        <xdr:cNvSpPr/>
      </xdr:nvSpPr>
      <xdr:spPr>
        <a:xfrm>
          <a:off x="14541500" y="169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66184</xdr:rowOff>
    </xdr:from>
    <xdr:ext cx="534377" cy="259045"/>
    <xdr:sp macro="" textlink="">
      <xdr:nvSpPr>
        <xdr:cNvPr id="711" name="テキスト ボックス 710"/>
        <xdr:cNvSpPr txBox="1"/>
      </xdr:nvSpPr>
      <xdr:spPr>
        <a:xfrm>
          <a:off x="14325111" y="170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140433</xdr:rowOff>
    </xdr:from>
    <xdr:to>
      <xdr:col>72</xdr:col>
      <xdr:colOff>38100</xdr:colOff>
      <xdr:row>99</xdr:row>
      <xdr:rowOff>70583</xdr:rowOff>
    </xdr:to>
    <xdr:sp macro="" textlink="">
      <xdr:nvSpPr>
        <xdr:cNvPr id="712" name="楕円 711"/>
        <xdr:cNvSpPr/>
      </xdr:nvSpPr>
      <xdr:spPr>
        <a:xfrm>
          <a:off x="13652500" y="169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61710</xdr:rowOff>
    </xdr:from>
    <xdr:ext cx="534377" cy="259045"/>
    <xdr:sp macro="" textlink="">
      <xdr:nvSpPr>
        <xdr:cNvPr id="713" name="テキスト ボックス 712"/>
        <xdr:cNvSpPr txBox="1"/>
      </xdr:nvSpPr>
      <xdr:spPr>
        <a:xfrm>
          <a:off x="13436111" y="170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137044</xdr:rowOff>
    </xdr:from>
    <xdr:to>
      <xdr:col>67</xdr:col>
      <xdr:colOff>101600</xdr:colOff>
      <xdr:row>99</xdr:row>
      <xdr:rowOff>67194</xdr:rowOff>
    </xdr:to>
    <xdr:sp macro="" textlink="">
      <xdr:nvSpPr>
        <xdr:cNvPr id="714" name="楕円 713"/>
        <xdr:cNvSpPr/>
      </xdr:nvSpPr>
      <xdr:spPr>
        <a:xfrm>
          <a:off x="12763500" y="169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58321</xdr:rowOff>
    </xdr:from>
    <xdr:ext cx="534377" cy="259045"/>
    <xdr:sp macro="" textlink="">
      <xdr:nvSpPr>
        <xdr:cNvPr id="715" name="テキスト ボックス 714"/>
        <xdr:cNvSpPr txBox="1"/>
      </xdr:nvSpPr>
      <xdr:spPr>
        <a:xfrm>
          <a:off x="12547111" y="170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41097</xdr:rowOff>
    </xdr:from>
    <xdr:to>
      <xdr:col>116</xdr:col>
      <xdr:colOff>63500</xdr:colOff>
      <xdr:row>39</xdr:row>
      <xdr:rowOff>44450</xdr:rowOff>
    </xdr:to>
    <xdr:cxnSp macro="">
      <xdr:nvCxnSpPr>
        <xdr:cNvPr id="744" name="直線コネクタ 743"/>
        <xdr:cNvCxnSpPr/>
      </xdr:nvCxnSpPr>
      <xdr:spPr>
        <a:xfrm>
          <a:off x="21323300" y="6727647"/>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41097</xdr:rowOff>
    </xdr:from>
    <xdr:to>
      <xdr:col>111</xdr:col>
      <xdr:colOff>177800</xdr:colOff>
      <xdr:row>39</xdr:row>
      <xdr:rowOff>44221</xdr:rowOff>
    </xdr:to>
    <xdr:cxnSp macro="">
      <xdr:nvCxnSpPr>
        <xdr:cNvPr id="747" name="直線コネクタ 746"/>
        <xdr:cNvCxnSpPr/>
      </xdr:nvCxnSpPr>
      <xdr:spPr>
        <a:xfrm flipV="1">
          <a:off x="20434300" y="6727647"/>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44221</xdr:rowOff>
    </xdr:from>
    <xdr:to>
      <xdr:col>107</xdr:col>
      <xdr:colOff>50800</xdr:colOff>
      <xdr:row>39</xdr:row>
      <xdr:rowOff>44221</xdr:rowOff>
    </xdr:to>
    <xdr:cxnSp macro="">
      <xdr:nvCxnSpPr>
        <xdr:cNvPr id="750" name="直線コネクタ 749"/>
        <xdr:cNvCxnSpPr/>
      </xdr:nvCxnSpPr>
      <xdr:spPr>
        <a:xfrm>
          <a:off x="19545300" y="673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44336</xdr:rowOff>
    </xdr:to>
    <xdr:cxnSp macro="">
      <xdr:nvCxnSpPr>
        <xdr:cNvPr id="753" name="直線コネクタ 752"/>
        <xdr:cNvCxnSpPr/>
      </xdr:nvCxnSpPr>
      <xdr:spPr>
        <a:xfrm flipV="1">
          <a:off x="18656300" y="673077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161747</xdr:rowOff>
    </xdr:from>
    <xdr:to>
      <xdr:col>112</xdr:col>
      <xdr:colOff>38100</xdr:colOff>
      <xdr:row>39</xdr:row>
      <xdr:rowOff>91897</xdr:rowOff>
    </xdr:to>
    <xdr:sp macro="" textlink="">
      <xdr:nvSpPr>
        <xdr:cNvPr id="765" name="楕円 764"/>
        <xdr:cNvSpPr/>
      </xdr:nvSpPr>
      <xdr:spPr>
        <a:xfrm>
          <a:off x="21272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83024</xdr:rowOff>
    </xdr:from>
    <xdr:ext cx="313932" cy="259045"/>
    <xdr:sp macro="" textlink="">
      <xdr:nvSpPr>
        <xdr:cNvPr id="766" name="テキスト ボックス 765"/>
        <xdr:cNvSpPr txBox="1"/>
      </xdr:nvSpPr>
      <xdr:spPr>
        <a:xfrm>
          <a:off x="21166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164871</xdr:rowOff>
    </xdr:from>
    <xdr:to>
      <xdr:col>107</xdr:col>
      <xdr:colOff>101600</xdr:colOff>
      <xdr:row>39</xdr:row>
      <xdr:rowOff>95021</xdr:rowOff>
    </xdr:to>
    <xdr:sp macro="" textlink="">
      <xdr:nvSpPr>
        <xdr:cNvPr id="767" name="楕円 766"/>
        <xdr:cNvSpPr/>
      </xdr:nvSpPr>
      <xdr:spPr>
        <a:xfrm>
          <a:off x="2038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86148</xdr:rowOff>
    </xdr:from>
    <xdr:ext cx="249299" cy="259045"/>
    <xdr:sp macro="" textlink="">
      <xdr:nvSpPr>
        <xdr:cNvPr id="768" name="テキスト ボックス 767"/>
        <xdr:cNvSpPr txBox="1"/>
      </xdr:nvSpPr>
      <xdr:spPr>
        <a:xfrm>
          <a:off x="20309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164871</xdr:rowOff>
    </xdr:from>
    <xdr:to>
      <xdr:col>102</xdr:col>
      <xdr:colOff>165100</xdr:colOff>
      <xdr:row>39</xdr:row>
      <xdr:rowOff>95021</xdr:rowOff>
    </xdr:to>
    <xdr:sp macro="" textlink="">
      <xdr:nvSpPr>
        <xdr:cNvPr id="769" name="楕円 768"/>
        <xdr:cNvSpPr/>
      </xdr:nvSpPr>
      <xdr:spPr>
        <a:xfrm>
          <a:off x="19494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86148</xdr:rowOff>
    </xdr:from>
    <xdr:ext cx="249299" cy="259045"/>
    <xdr:sp macro="" textlink="">
      <xdr:nvSpPr>
        <xdr:cNvPr id="770" name="テキスト ボックス 769"/>
        <xdr:cNvSpPr txBox="1"/>
      </xdr:nvSpPr>
      <xdr:spPr>
        <a:xfrm>
          <a:off x="19420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71" name="楕円 770"/>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72" name="テキスト ボックス 771"/>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123789</xdr:rowOff>
    </xdr:from>
    <xdr:to>
      <xdr:col>116</xdr:col>
      <xdr:colOff>63500</xdr:colOff>
      <xdr:row>58</xdr:row>
      <xdr:rowOff>124064</xdr:rowOff>
    </xdr:to>
    <xdr:cxnSp macro="">
      <xdr:nvCxnSpPr>
        <xdr:cNvPr id="799" name="直線コネクタ 798"/>
        <xdr:cNvCxnSpPr/>
      </xdr:nvCxnSpPr>
      <xdr:spPr>
        <a:xfrm flipV="1">
          <a:off x="21323300" y="10067889"/>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124064</xdr:rowOff>
    </xdr:from>
    <xdr:to>
      <xdr:col>111</xdr:col>
      <xdr:colOff>177800</xdr:colOff>
      <xdr:row>58</xdr:row>
      <xdr:rowOff>124338</xdr:rowOff>
    </xdr:to>
    <xdr:cxnSp macro="">
      <xdr:nvCxnSpPr>
        <xdr:cNvPr id="802" name="直線コネクタ 801"/>
        <xdr:cNvCxnSpPr/>
      </xdr:nvCxnSpPr>
      <xdr:spPr>
        <a:xfrm flipV="1">
          <a:off x="20434300" y="1006816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124338</xdr:rowOff>
    </xdr:from>
    <xdr:to>
      <xdr:col>107</xdr:col>
      <xdr:colOff>50800</xdr:colOff>
      <xdr:row>58</xdr:row>
      <xdr:rowOff>124521</xdr:rowOff>
    </xdr:to>
    <xdr:cxnSp macro="">
      <xdr:nvCxnSpPr>
        <xdr:cNvPr id="805" name="直線コネクタ 804"/>
        <xdr:cNvCxnSpPr/>
      </xdr:nvCxnSpPr>
      <xdr:spPr>
        <a:xfrm flipV="1">
          <a:off x="19545300" y="1006843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124521</xdr:rowOff>
    </xdr:from>
    <xdr:to>
      <xdr:col>102</xdr:col>
      <xdr:colOff>114300</xdr:colOff>
      <xdr:row>58</xdr:row>
      <xdr:rowOff>124750</xdr:rowOff>
    </xdr:to>
    <xdr:cxnSp macro="">
      <xdr:nvCxnSpPr>
        <xdr:cNvPr id="808" name="直線コネクタ 807"/>
        <xdr:cNvCxnSpPr/>
      </xdr:nvCxnSpPr>
      <xdr:spPr>
        <a:xfrm flipV="1">
          <a:off x="18656300" y="100686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72989</xdr:rowOff>
    </xdr:from>
    <xdr:to>
      <xdr:col>116</xdr:col>
      <xdr:colOff>114300</xdr:colOff>
      <xdr:row>59</xdr:row>
      <xdr:rowOff>3139</xdr:rowOff>
    </xdr:to>
    <xdr:sp macro="" textlink="">
      <xdr:nvSpPr>
        <xdr:cNvPr id="818" name="楕円 817"/>
        <xdr:cNvSpPr/>
      </xdr:nvSpPr>
      <xdr:spPr>
        <a:xfrm>
          <a:off x="221107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159366</xdr:rowOff>
    </xdr:from>
    <xdr:ext cx="378565" cy="259045"/>
    <xdr:sp macro="" textlink="">
      <xdr:nvSpPr>
        <xdr:cNvPr id="819" name="貸付金該当値テキスト"/>
        <xdr:cNvSpPr txBox="1"/>
      </xdr:nvSpPr>
      <xdr:spPr>
        <a:xfrm>
          <a:off x="22212300" y="993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73264</xdr:rowOff>
    </xdr:from>
    <xdr:to>
      <xdr:col>112</xdr:col>
      <xdr:colOff>38100</xdr:colOff>
      <xdr:row>59</xdr:row>
      <xdr:rowOff>3414</xdr:rowOff>
    </xdr:to>
    <xdr:sp macro="" textlink="">
      <xdr:nvSpPr>
        <xdr:cNvPr id="820" name="楕円 819"/>
        <xdr:cNvSpPr/>
      </xdr:nvSpPr>
      <xdr:spPr>
        <a:xfrm>
          <a:off x="21272500" y="100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165991</xdr:rowOff>
    </xdr:from>
    <xdr:ext cx="378565" cy="259045"/>
    <xdr:sp macro="" textlink="">
      <xdr:nvSpPr>
        <xdr:cNvPr id="821" name="テキスト ボックス 820"/>
        <xdr:cNvSpPr txBox="1"/>
      </xdr:nvSpPr>
      <xdr:spPr>
        <a:xfrm>
          <a:off x="21134017" y="1011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73538</xdr:rowOff>
    </xdr:from>
    <xdr:to>
      <xdr:col>107</xdr:col>
      <xdr:colOff>101600</xdr:colOff>
      <xdr:row>59</xdr:row>
      <xdr:rowOff>3688</xdr:rowOff>
    </xdr:to>
    <xdr:sp macro="" textlink="">
      <xdr:nvSpPr>
        <xdr:cNvPr id="822" name="楕円 821"/>
        <xdr:cNvSpPr/>
      </xdr:nvSpPr>
      <xdr:spPr>
        <a:xfrm>
          <a:off x="20383500" y="100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166265</xdr:rowOff>
    </xdr:from>
    <xdr:ext cx="378565" cy="259045"/>
    <xdr:sp macro="" textlink="">
      <xdr:nvSpPr>
        <xdr:cNvPr id="823" name="テキスト ボックス 822"/>
        <xdr:cNvSpPr txBox="1"/>
      </xdr:nvSpPr>
      <xdr:spPr>
        <a:xfrm>
          <a:off x="20245017" y="10110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73721</xdr:rowOff>
    </xdr:from>
    <xdr:to>
      <xdr:col>102</xdr:col>
      <xdr:colOff>165100</xdr:colOff>
      <xdr:row>59</xdr:row>
      <xdr:rowOff>3871</xdr:rowOff>
    </xdr:to>
    <xdr:sp macro="" textlink="">
      <xdr:nvSpPr>
        <xdr:cNvPr id="824" name="楕円 823"/>
        <xdr:cNvSpPr/>
      </xdr:nvSpPr>
      <xdr:spPr>
        <a:xfrm>
          <a:off x="194945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166448</xdr:rowOff>
    </xdr:from>
    <xdr:ext cx="378565" cy="259045"/>
    <xdr:sp macro="" textlink="">
      <xdr:nvSpPr>
        <xdr:cNvPr id="825" name="テキスト ボックス 824"/>
        <xdr:cNvSpPr txBox="1"/>
      </xdr:nvSpPr>
      <xdr:spPr>
        <a:xfrm>
          <a:off x="19356017" y="1011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73950</xdr:rowOff>
    </xdr:from>
    <xdr:to>
      <xdr:col>98</xdr:col>
      <xdr:colOff>38100</xdr:colOff>
      <xdr:row>59</xdr:row>
      <xdr:rowOff>4100</xdr:rowOff>
    </xdr:to>
    <xdr:sp macro="" textlink="">
      <xdr:nvSpPr>
        <xdr:cNvPr id="826" name="楕円 825"/>
        <xdr:cNvSpPr/>
      </xdr:nvSpPr>
      <xdr:spPr>
        <a:xfrm>
          <a:off x="18605500" y="100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166677</xdr:rowOff>
    </xdr:from>
    <xdr:ext cx="378565" cy="259045"/>
    <xdr:sp macro="" textlink="">
      <xdr:nvSpPr>
        <xdr:cNvPr id="827" name="テキスト ボックス 826"/>
        <xdr:cNvSpPr txBox="1"/>
      </xdr:nvSpPr>
      <xdr:spPr>
        <a:xfrm>
          <a:off x="18467017" y="1011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119621</xdr:rowOff>
    </xdr:from>
    <xdr:to>
      <xdr:col>116</xdr:col>
      <xdr:colOff>63500</xdr:colOff>
      <xdr:row>74</xdr:row>
      <xdr:rowOff>137509</xdr:rowOff>
    </xdr:to>
    <xdr:cxnSp macro="">
      <xdr:nvCxnSpPr>
        <xdr:cNvPr id="857" name="直線コネクタ 856"/>
        <xdr:cNvCxnSpPr/>
      </xdr:nvCxnSpPr>
      <xdr:spPr>
        <a:xfrm>
          <a:off x="21323300" y="12806921"/>
          <a:ext cx="838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119621</xdr:rowOff>
    </xdr:from>
    <xdr:to>
      <xdr:col>111</xdr:col>
      <xdr:colOff>177800</xdr:colOff>
      <xdr:row>75</xdr:row>
      <xdr:rowOff>46069</xdr:rowOff>
    </xdr:to>
    <xdr:cxnSp macro="">
      <xdr:nvCxnSpPr>
        <xdr:cNvPr id="860" name="直線コネクタ 859"/>
        <xdr:cNvCxnSpPr/>
      </xdr:nvCxnSpPr>
      <xdr:spPr>
        <a:xfrm flipV="1">
          <a:off x="20434300" y="12806921"/>
          <a:ext cx="889000" cy="9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4750</xdr:rowOff>
    </xdr:from>
    <xdr:to>
      <xdr:col>107</xdr:col>
      <xdr:colOff>50800</xdr:colOff>
      <xdr:row>75</xdr:row>
      <xdr:rowOff>46069</xdr:rowOff>
    </xdr:to>
    <xdr:cxnSp macro="">
      <xdr:nvCxnSpPr>
        <xdr:cNvPr id="863" name="直線コネクタ 862"/>
        <xdr:cNvCxnSpPr/>
      </xdr:nvCxnSpPr>
      <xdr:spPr>
        <a:xfrm>
          <a:off x="19545300" y="12863500"/>
          <a:ext cx="8890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155473</xdr:rowOff>
    </xdr:from>
    <xdr:to>
      <xdr:col>102</xdr:col>
      <xdr:colOff>114300</xdr:colOff>
      <xdr:row>75</xdr:row>
      <xdr:rowOff>4750</xdr:rowOff>
    </xdr:to>
    <xdr:cxnSp macro="">
      <xdr:nvCxnSpPr>
        <xdr:cNvPr id="866" name="直線コネクタ 865"/>
        <xdr:cNvCxnSpPr/>
      </xdr:nvCxnSpPr>
      <xdr:spPr>
        <a:xfrm>
          <a:off x="18656300" y="12842773"/>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70" name="テキスト ボックス 869"/>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86709</xdr:rowOff>
    </xdr:from>
    <xdr:to>
      <xdr:col>116</xdr:col>
      <xdr:colOff>114300</xdr:colOff>
      <xdr:row>75</xdr:row>
      <xdr:rowOff>16859</xdr:rowOff>
    </xdr:to>
    <xdr:sp macro="" textlink="">
      <xdr:nvSpPr>
        <xdr:cNvPr id="876" name="楕円 875"/>
        <xdr:cNvSpPr/>
      </xdr:nvSpPr>
      <xdr:spPr>
        <a:xfrm>
          <a:off x="22110700" y="127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109586</xdr:rowOff>
    </xdr:from>
    <xdr:ext cx="534377" cy="259045"/>
    <xdr:sp macro="" textlink="">
      <xdr:nvSpPr>
        <xdr:cNvPr id="877" name="繰出金該当値テキスト"/>
        <xdr:cNvSpPr txBox="1"/>
      </xdr:nvSpPr>
      <xdr:spPr>
        <a:xfrm>
          <a:off x="22212300" y="126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68821</xdr:rowOff>
    </xdr:from>
    <xdr:to>
      <xdr:col>112</xdr:col>
      <xdr:colOff>38100</xdr:colOff>
      <xdr:row>74</xdr:row>
      <xdr:rowOff>170421</xdr:rowOff>
    </xdr:to>
    <xdr:sp macro="" textlink="">
      <xdr:nvSpPr>
        <xdr:cNvPr id="878" name="楕円 877"/>
        <xdr:cNvSpPr/>
      </xdr:nvSpPr>
      <xdr:spPr>
        <a:xfrm>
          <a:off x="21272500" y="127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15498</xdr:rowOff>
    </xdr:from>
    <xdr:ext cx="534377" cy="259045"/>
    <xdr:sp macro="" textlink="">
      <xdr:nvSpPr>
        <xdr:cNvPr id="879" name="テキスト ボックス 878"/>
        <xdr:cNvSpPr txBox="1"/>
      </xdr:nvSpPr>
      <xdr:spPr>
        <a:xfrm>
          <a:off x="21056111" y="125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166719</xdr:rowOff>
    </xdr:from>
    <xdr:to>
      <xdr:col>107</xdr:col>
      <xdr:colOff>101600</xdr:colOff>
      <xdr:row>75</xdr:row>
      <xdr:rowOff>96869</xdr:rowOff>
    </xdr:to>
    <xdr:sp macro="" textlink="">
      <xdr:nvSpPr>
        <xdr:cNvPr id="880" name="楕円 879"/>
        <xdr:cNvSpPr/>
      </xdr:nvSpPr>
      <xdr:spPr>
        <a:xfrm>
          <a:off x="20383500" y="128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113396</xdr:rowOff>
    </xdr:from>
    <xdr:ext cx="534377" cy="259045"/>
    <xdr:sp macro="" textlink="">
      <xdr:nvSpPr>
        <xdr:cNvPr id="881" name="テキスト ボックス 880"/>
        <xdr:cNvSpPr txBox="1"/>
      </xdr:nvSpPr>
      <xdr:spPr>
        <a:xfrm>
          <a:off x="20167111" y="1262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125400</xdr:rowOff>
    </xdr:from>
    <xdr:to>
      <xdr:col>102</xdr:col>
      <xdr:colOff>165100</xdr:colOff>
      <xdr:row>75</xdr:row>
      <xdr:rowOff>55550</xdr:rowOff>
    </xdr:to>
    <xdr:sp macro="" textlink="">
      <xdr:nvSpPr>
        <xdr:cNvPr id="882" name="楕円 881"/>
        <xdr:cNvSpPr/>
      </xdr:nvSpPr>
      <xdr:spPr>
        <a:xfrm>
          <a:off x="19494500" y="128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72077</xdr:rowOff>
    </xdr:from>
    <xdr:ext cx="534377" cy="259045"/>
    <xdr:sp macro="" textlink="">
      <xdr:nvSpPr>
        <xdr:cNvPr id="883" name="テキスト ボックス 882"/>
        <xdr:cNvSpPr txBox="1"/>
      </xdr:nvSpPr>
      <xdr:spPr>
        <a:xfrm>
          <a:off x="19278111" y="125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104673</xdr:rowOff>
    </xdr:from>
    <xdr:to>
      <xdr:col>98</xdr:col>
      <xdr:colOff>38100</xdr:colOff>
      <xdr:row>75</xdr:row>
      <xdr:rowOff>34823</xdr:rowOff>
    </xdr:to>
    <xdr:sp macro="" textlink="">
      <xdr:nvSpPr>
        <xdr:cNvPr id="884" name="楕円 883"/>
        <xdr:cNvSpPr/>
      </xdr:nvSpPr>
      <xdr:spPr>
        <a:xfrm>
          <a:off x="18605500" y="127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25950</xdr:rowOff>
    </xdr:from>
    <xdr:ext cx="534377" cy="259045"/>
    <xdr:sp macro="" textlink="">
      <xdr:nvSpPr>
        <xdr:cNvPr id="885" name="テキスト ボックス 884"/>
        <xdr:cNvSpPr txBox="1"/>
      </xdr:nvSpPr>
      <xdr:spPr>
        <a:xfrm>
          <a:off x="18389111" y="128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485,275</a:t>
          </a:r>
          <a:r>
            <a:rPr kumimoji="1" lang="ja-JP" altLang="en-US" sz="1300">
              <a:latin typeface="ＭＳ Ｐゴシック" panose="020B0600070205080204" pitchFamily="50" charset="-128"/>
              <a:ea typeface="ＭＳ Ｐゴシック" panose="020B0600070205080204" pitchFamily="50" charset="-128"/>
            </a:rPr>
            <a:t>円となっている。主な構成項目のうち人件費は、住民一人あたり</a:t>
          </a:r>
          <a:r>
            <a:rPr kumimoji="1" lang="en-US" altLang="ja-JP" sz="1300">
              <a:latin typeface="ＭＳ Ｐゴシック" panose="020B0600070205080204" pitchFamily="50" charset="-128"/>
              <a:ea typeface="ＭＳ Ｐゴシック" panose="020B0600070205080204" pitchFamily="50" charset="-128"/>
            </a:rPr>
            <a:t>79,792</a:t>
          </a:r>
          <a:r>
            <a:rPr kumimoji="1" lang="ja-JP" altLang="en-US" sz="1300">
              <a:latin typeface="ＭＳ Ｐゴシック" panose="020B0600070205080204" pitchFamily="50" charset="-128"/>
              <a:ea typeface="ＭＳ Ｐゴシック" panose="020B0600070205080204" pitchFamily="50" charset="-128"/>
            </a:rPr>
            <a:t>円で前年度と比べ</a:t>
          </a:r>
          <a:r>
            <a:rPr kumimoji="1" lang="en-US" altLang="ja-JP" sz="1300">
              <a:latin typeface="ＭＳ Ｐゴシック" panose="020B0600070205080204" pitchFamily="50" charset="-128"/>
              <a:ea typeface="ＭＳ Ｐゴシック" panose="020B0600070205080204" pitchFamily="50" charset="-128"/>
            </a:rPr>
            <a:t>1,722</a:t>
          </a:r>
          <a:r>
            <a:rPr kumimoji="1" lang="ja-JP" altLang="en-US" sz="1300">
              <a:latin typeface="ＭＳ Ｐゴシック" panose="020B0600070205080204" pitchFamily="50" charset="-128"/>
              <a:ea typeface="ＭＳ Ｐゴシック" panose="020B0600070205080204" pitchFamily="50" charset="-128"/>
            </a:rPr>
            <a:t>円増加した。類似団体平均と比べると</a:t>
          </a:r>
          <a:r>
            <a:rPr kumimoji="1" lang="en-US" altLang="ja-JP" sz="1300">
              <a:latin typeface="ＭＳ Ｐゴシック" panose="020B0600070205080204" pitchFamily="50" charset="-128"/>
              <a:ea typeface="ＭＳ Ｐゴシック" panose="020B0600070205080204" pitchFamily="50" charset="-128"/>
            </a:rPr>
            <a:t>7,121</a:t>
          </a:r>
          <a:r>
            <a:rPr kumimoji="1" lang="ja-JP" altLang="en-US" sz="1300">
              <a:latin typeface="ＭＳ Ｐゴシック" panose="020B0600070205080204" pitchFamily="50" charset="-128"/>
              <a:ea typeface="ＭＳ Ｐゴシック" panose="020B0600070205080204" pitchFamily="50" charset="-128"/>
            </a:rPr>
            <a:t>円下回っているが、全国平均・茨城県平均と比べると高い状況にある。今後、新庁舎建設が予定されていることから、職員数の削減を行っていく。物件費は、住民一人あたり</a:t>
          </a:r>
          <a:r>
            <a:rPr kumimoji="1" lang="en-US" altLang="ja-JP" sz="1300">
              <a:latin typeface="ＭＳ Ｐゴシック" panose="020B0600070205080204" pitchFamily="50" charset="-128"/>
              <a:ea typeface="ＭＳ Ｐゴシック" panose="020B0600070205080204" pitchFamily="50" charset="-128"/>
            </a:rPr>
            <a:t>82,145</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a:t>
          </a:r>
          <a:r>
            <a:rPr kumimoji="1" lang="en-US" altLang="ja-JP" sz="1300">
              <a:latin typeface="ＭＳ Ｐゴシック" panose="020B0600070205080204" pitchFamily="50" charset="-128"/>
              <a:ea typeface="ＭＳ Ｐゴシック" panose="020B0600070205080204" pitchFamily="50" charset="-128"/>
            </a:rPr>
            <a:t>4,988</a:t>
          </a:r>
          <a:r>
            <a:rPr kumimoji="1" lang="ja-JP" altLang="en-US" sz="1300">
              <a:latin typeface="ＭＳ Ｐゴシック" panose="020B0600070205080204" pitchFamily="50" charset="-128"/>
              <a:ea typeface="ＭＳ Ｐゴシック" panose="020B0600070205080204" pitchFamily="50" charset="-128"/>
            </a:rPr>
            <a:t>円下回っているが、全国平均・県平均よりは上回っている。学校の統合により、スクールバスを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台運行しているため、支出額が多くなっている。扶助費は、住民一人あたり</a:t>
          </a:r>
          <a:r>
            <a:rPr kumimoji="1" lang="en-US" altLang="ja-JP" sz="1300">
              <a:latin typeface="ＭＳ Ｐゴシック" panose="020B0600070205080204" pitchFamily="50" charset="-128"/>
              <a:ea typeface="ＭＳ Ｐゴシック" panose="020B0600070205080204" pitchFamily="50" charset="-128"/>
            </a:rPr>
            <a:t>84,021</a:t>
          </a:r>
          <a:r>
            <a:rPr kumimoji="1" lang="ja-JP" altLang="en-US" sz="1300">
              <a:latin typeface="ＭＳ Ｐゴシック" panose="020B0600070205080204" pitchFamily="50" charset="-128"/>
              <a:ea typeface="ＭＳ Ｐゴシック" panose="020B0600070205080204" pitchFamily="50" charset="-128"/>
            </a:rPr>
            <a:t>円で、類似団体平均と比べると、</a:t>
          </a:r>
          <a:r>
            <a:rPr kumimoji="1" lang="en-US" altLang="ja-JP" sz="1300">
              <a:latin typeface="ＭＳ Ｐゴシック" panose="020B0600070205080204" pitchFamily="50" charset="-128"/>
              <a:ea typeface="ＭＳ Ｐゴシック" panose="020B0600070205080204" pitchFamily="50" charset="-128"/>
            </a:rPr>
            <a:t>9,480</a:t>
          </a:r>
          <a:r>
            <a:rPr kumimoji="1" lang="ja-JP" altLang="en-US" sz="1300">
              <a:latin typeface="ＭＳ Ｐゴシック" panose="020B0600070205080204" pitchFamily="50" charset="-128"/>
              <a:ea typeface="ＭＳ Ｐゴシック" panose="020B0600070205080204" pitchFamily="50" charset="-128"/>
            </a:rPr>
            <a:t>円下回っており、全国平均・茨城県平均も下回っている。類似団体と比べると、生活保護対象者が少ないことによるものである。扶助費は毎年増加しており、高齢化の進行により、支出額のさらなる増加が懸念される。補助費等は、住民一人あたり</a:t>
          </a:r>
          <a:r>
            <a:rPr kumimoji="1" lang="en-US" altLang="ja-JP" sz="1300">
              <a:latin typeface="ＭＳ Ｐゴシック" panose="020B0600070205080204" pitchFamily="50" charset="-128"/>
              <a:ea typeface="ＭＳ Ｐゴシック" panose="020B0600070205080204" pitchFamily="50" charset="-128"/>
            </a:rPr>
            <a:t>45,487</a:t>
          </a:r>
          <a:r>
            <a:rPr kumimoji="1" lang="ja-JP" altLang="en-US" sz="1300">
              <a:latin typeface="ＭＳ Ｐゴシック" panose="020B0600070205080204" pitchFamily="50" charset="-128"/>
              <a:ea typeface="ＭＳ Ｐゴシック" panose="020B0600070205080204" pitchFamily="50" charset="-128"/>
            </a:rPr>
            <a:t>円となり、類似団体の平均と比べ</a:t>
          </a:r>
          <a:r>
            <a:rPr kumimoji="1" lang="en-US" altLang="ja-JP" sz="1300">
              <a:latin typeface="ＭＳ Ｐゴシック" panose="020B0600070205080204" pitchFamily="50" charset="-128"/>
              <a:ea typeface="ＭＳ Ｐゴシック" panose="020B0600070205080204" pitchFamily="50" charset="-128"/>
            </a:rPr>
            <a:t>28,565</a:t>
          </a:r>
          <a:r>
            <a:rPr kumimoji="1" lang="ja-JP" altLang="en-US" sz="1300">
              <a:latin typeface="ＭＳ Ｐゴシック" panose="020B0600070205080204" pitchFamily="50" charset="-128"/>
              <a:ea typeface="ＭＳ Ｐゴシック" panose="020B0600070205080204" pitchFamily="50" charset="-128"/>
            </a:rPr>
            <a:t>円下回っているが、全国・県平均と比べると高い数値となっている。今後も補助金の適正な支出を検討し、歳出削減を図っていかなければならない。普通建設事業費では、住民一人当たり</a:t>
          </a:r>
          <a:r>
            <a:rPr kumimoji="1" lang="en-US" altLang="ja-JP" sz="1300">
              <a:latin typeface="ＭＳ Ｐゴシック" panose="020B0600070205080204" pitchFamily="50" charset="-128"/>
              <a:ea typeface="ＭＳ Ｐゴシック" panose="020B0600070205080204" pitchFamily="50" charset="-128"/>
            </a:rPr>
            <a:t>52,249</a:t>
          </a:r>
          <a:r>
            <a:rPr kumimoji="1" lang="ja-JP" altLang="en-US" sz="1300">
              <a:latin typeface="ＭＳ Ｐゴシック" panose="020B0600070205080204" pitchFamily="50" charset="-128"/>
              <a:ea typeface="ＭＳ Ｐゴシック" panose="020B0600070205080204" pitchFamily="50" charset="-128"/>
            </a:rPr>
            <a:t>円の支出であった。類似団体より</a:t>
          </a:r>
          <a:r>
            <a:rPr kumimoji="1" lang="en-US" altLang="ja-JP" sz="1300">
              <a:latin typeface="ＭＳ Ｐゴシック" panose="020B0600070205080204" pitchFamily="50" charset="-128"/>
              <a:ea typeface="ＭＳ Ｐゴシック" panose="020B0600070205080204" pitchFamily="50" charset="-128"/>
            </a:rPr>
            <a:t>80,732</a:t>
          </a:r>
          <a:r>
            <a:rPr kumimoji="1" lang="ja-JP" altLang="en-US" sz="1300">
              <a:latin typeface="ＭＳ Ｐゴシック" panose="020B0600070205080204" pitchFamily="50" charset="-128"/>
              <a:ea typeface="ＭＳ Ｐゴシック" panose="020B0600070205080204" pitchFamily="50" charset="-128"/>
            </a:rPr>
            <a:t>円下回っており、全国平均・茨城県平均も下回っている。今後、庁舎建設をはじめ、文化会館やごみ処理施設の長寿命化により、事業費の増加が予想される。公債費は、住民一人あたり</a:t>
          </a:r>
          <a:r>
            <a:rPr kumimoji="1" lang="en-US" altLang="ja-JP" sz="1300">
              <a:latin typeface="ＭＳ Ｐゴシック" panose="020B0600070205080204" pitchFamily="50" charset="-128"/>
              <a:ea typeface="ＭＳ Ｐゴシック" panose="020B0600070205080204" pitchFamily="50" charset="-128"/>
            </a:rPr>
            <a:t>54,210</a:t>
          </a:r>
          <a:r>
            <a:rPr kumimoji="1" lang="ja-JP" altLang="en-US" sz="1300">
              <a:latin typeface="ＭＳ Ｐゴシック" panose="020B0600070205080204" pitchFamily="50" charset="-128"/>
              <a:ea typeface="ＭＳ Ｐゴシック" panose="020B0600070205080204" pitchFamily="50" charset="-128"/>
            </a:rPr>
            <a:t>円で、類似団体と比べると</a:t>
          </a:r>
          <a:r>
            <a:rPr kumimoji="1" lang="en-US" altLang="ja-JP" sz="1300">
              <a:latin typeface="ＭＳ Ｐゴシック" panose="020B0600070205080204" pitchFamily="50" charset="-128"/>
              <a:ea typeface="ＭＳ Ｐゴシック" panose="020B0600070205080204" pitchFamily="50" charset="-128"/>
            </a:rPr>
            <a:t>14,093</a:t>
          </a:r>
          <a:r>
            <a:rPr kumimoji="1" lang="ja-JP" altLang="en-US" sz="1300">
              <a:latin typeface="ＭＳ Ｐゴシック" panose="020B0600070205080204" pitchFamily="50" charset="-128"/>
              <a:ea typeface="ＭＳ Ｐゴシック" panose="020B0600070205080204" pitchFamily="50" charset="-128"/>
            </a:rPr>
            <a:t>円下回っているが、全国平均・茨城県平均よりは上回っている。学校建設等を行ったため、今後も公債費が増えると思われる。繰出金は、住民一人当たり</a:t>
          </a:r>
          <a:r>
            <a:rPr kumimoji="1" lang="en-US" altLang="ja-JP" sz="1300">
              <a:latin typeface="ＭＳ Ｐゴシック" panose="020B0600070205080204" pitchFamily="50" charset="-128"/>
              <a:ea typeface="ＭＳ Ｐゴシック" panose="020B0600070205080204" pitchFamily="50" charset="-128"/>
            </a:rPr>
            <a:t>60,115</a:t>
          </a:r>
          <a:r>
            <a:rPr kumimoji="1" lang="ja-JP" altLang="en-US" sz="1300">
              <a:latin typeface="ＭＳ Ｐゴシック" panose="020B0600070205080204" pitchFamily="50" charset="-128"/>
              <a:ea typeface="ＭＳ Ｐゴシック" panose="020B0600070205080204" pitchFamily="50" charset="-128"/>
            </a:rPr>
            <a:t>円で、類似団体と比べると</a:t>
          </a:r>
          <a:r>
            <a:rPr kumimoji="1" lang="en-US" altLang="ja-JP" sz="1300">
              <a:latin typeface="ＭＳ Ｐゴシック" panose="020B0600070205080204" pitchFamily="50" charset="-128"/>
              <a:ea typeface="ＭＳ Ｐゴシック" panose="020B0600070205080204" pitchFamily="50" charset="-128"/>
            </a:rPr>
            <a:t>5,555</a:t>
          </a:r>
          <a:r>
            <a:rPr kumimoji="1" lang="ja-JP" altLang="en-US" sz="1300">
              <a:latin typeface="ＭＳ Ｐゴシック" panose="020B0600070205080204" pitchFamily="50" charset="-128"/>
              <a:ea typeface="ＭＳ Ｐゴシック" panose="020B0600070205080204" pitchFamily="50" charset="-128"/>
            </a:rPr>
            <a:t>円上回っている。今後は、下水道事業の企業会計移行に伴い、減少していくと思われる。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34,447
33,378
222.48
17,388,839
16,716,261
514,659
10,651,480
18,474,890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111887</xdr:rowOff>
    </xdr:from>
    <xdr:to>
      <xdr:col>24</xdr:col>
      <xdr:colOff>63500</xdr:colOff>
      <xdr:row>36</xdr:row>
      <xdr:rowOff>113411</xdr:rowOff>
    </xdr:to>
    <xdr:cxnSp macro="">
      <xdr:nvCxnSpPr>
        <xdr:cNvPr id="61" name="直線コネクタ 60"/>
        <xdr:cNvCxnSpPr/>
      </xdr:nvCxnSpPr>
      <xdr:spPr>
        <a:xfrm flipV="1">
          <a:off x="3797300" y="62840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121302</xdr:rowOff>
    </xdr:from>
    <xdr:ext cx="469744" cy="259045"/>
    <xdr:sp macro="" textlink="">
      <xdr:nvSpPr>
        <xdr:cNvPr id="62" name="議会費平均値テキスト"/>
        <xdr:cNvSpPr txBox="1"/>
      </xdr:nvSpPr>
      <xdr:spPr>
        <a:xfrm>
          <a:off x="4686300" y="595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113411</xdr:rowOff>
    </xdr:from>
    <xdr:to>
      <xdr:col>19</xdr:col>
      <xdr:colOff>177800</xdr:colOff>
      <xdr:row>36</xdr:row>
      <xdr:rowOff>129794</xdr:rowOff>
    </xdr:to>
    <xdr:cxnSp macro="">
      <xdr:nvCxnSpPr>
        <xdr:cNvPr id="64" name="直線コネクタ 63"/>
        <xdr:cNvCxnSpPr/>
      </xdr:nvCxnSpPr>
      <xdr:spPr>
        <a:xfrm flipV="1">
          <a:off x="2908300" y="628561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61866</xdr:rowOff>
    </xdr:from>
    <xdr:ext cx="469744" cy="259045"/>
    <xdr:sp macro="" textlink="">
      <xdr:nvSpPr>
        <xdr:cNvPr id="66" name="テキスト ボックス 65"/>
        <xdr:cNvSpPr txBox="1"/>
      </xdr:nvSpPr>
      <xdr:spPr>
        <a:xfrm>
          <a:off x="3562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129794</xdr:rowOff>
    </xdr:from>
    <xdr:to>
      <xdr:col>15</xdr:col>
      <xdr:colOff>50800</xdr:colOff>
      <xdr:row>36</xdr:row>
      <xdr:rowOff>134747</xdr:rowOff>
    </xdr:to>
    <xdr:cxnSp macro="">
      <xdr:nvCxnSpPr>
        <xdr:cNvPr id="67" name="直線コネクタ 66"/>
        <xdr:cNvCxnSpPr/>
      </xdr:nvCxnSpPr>
      <xdr:spPr>
        <a:xfrm flipV="1">
          <a:off x="2019300" y="63019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85488</xdr:rowOff>
    </xdr:from>
    <xdr:ext cx="469744" cy="259045"/>
    <xdr:sp macro="" textlink="">
      <xdr:nvSpPr>
        <xdr:cNvPr id="69" name="テキスト ボックス 68"/>
        <xdr:cNvSpPr txBox="1"/>
      </xdr:nvSpPr>
      <xdr:spPr>
        <a:xfrm>
          <a:off x="2673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87122</xdr:rowOff>
    </xdr:from>
    <xdr:to>
      <xdr:col>10</xdr:col>
      <xdr:colOff>114300</xdr:colOff>
      <xdr:row>36</xdr:row>
      <xdr:rowOff>134747</xdr:rowOff>
    </xdr:to>
    <xdr:cxnSp macro="">
      <xdr:nvCxnSpPr>
        <xdr:cNvPr id="70" name="直線コネクタ 69"/>
        <xdr:cNvCxnSpPr/>
      </xdr:nvCxnSpPr>
      <xdr:spPr>
        <a:xfrm>
          <a:off x="1130300" y="6259322"/>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86250</xdr:rowOff>
    </xdr:from>
    <xdr:ext cx="469744" cy="259045"/>
    <xdr:sp macro="" textlink="">
      <xdr:nvSpPr>
        <xdr:cNvPr id="72" name="テキスト ボックス 71"/>
        <xdr:cNvSpPr txBox="1"/>
      </xdr:nvSpPr>
      <xdr:spPr>
        <a:xfrm>
          <a:off x="178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61087</xdr:rowOff>
    </xdr:from>
    <xdr:to>
      <xdr:col>24</xdr:col>
      <xdr:colOff>114300</xdr:colOff>
      <xdr:row>36</xdr:row>
      <xdr:rowOff>162687</xdr:rowOff>
    </xdr:to>
    <xdr:sp macro="" textlink="">
      <xdr:nvSpPr>
        <xdr:cNvPr id="80" name="楕円 79"/>
        <xdr:cNvSpPr/>
      </xdr:nvSpPr>
      <xdr:spPr>
        <a:xfrm>
          <a:off x="45847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39514</xdr:rowOff>
    </xdr:from>
    <xdr:ext cx="469744" cy="259045"/>
    <xdr:sp macro="" textlink="">
      <xdr:nvSpPr>
        <xdr:cNvPr id="81" name="議会費該当値テキスト"/>
        <xdr:cNvSpPr txBox="1"/>
      </xdr:nvSpPr>
      <xdr:spPr>
        <a:xfrm>
          <a:off x="4686300"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62611</xdr:rowOff>
    </xdr:from>
    <xdr:to>
      <xdr:col>20</xdr:col>
      <xdr:colOff>38100</xdr:colOff>
      <xdr:row>36</xdr:row>
      <xdr:rowOff>164211</xdr:rowOff>
    </xdr:to>
    <xdr:sp macro="" textlink="">
      <xdr:nvSpPr>
        <xdr:cNvPr id="82" name="楕円 81"/>
        <xdr:cNvSpPr/>
      </xdr:nvSpPr>
      <xdr:spPr>
        <a:xfrm>
          <a:off x="3746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155338</xdr:rowOff>
    </xdr:from>
    <xdr:ext cx="469744" cy="259045"/>
    <xdr:sp macro="" textlink="">
      <xdr:nvSpPr>
        <xdr:cNvPr id="83" name="テキスト ボックス 82"/>
        <xdr:cNvSpPr txBox="1"/>
      </xdr:nvSpPr>
      <xdr:spPr>
        <a:xfrm>
          <a:off x="3562428"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78994</xdr:rowOff>
    </xdr:from>
    <xdr:to>
      <xdr:col>15</xdr:col>
      <xdr:colOff>101600</xdr:colOff>
      <xdr:row>37</xdr:row>
      <xdr:rowOff>9144</xdr:rowOff>
    </xdr:to>
    <xdr:sp macro="" textlink="">
      <xdr:nvSpPr>
        <xdr:cNvPr id="84" name="楕円 83"/>
        <xdr:cNvSpPr/>
      </xdr:nvSpPr>
      <xdr:spPr>
        <a:xfrm>
          <a:off x="2857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271</xdr:rowOff>
    </xdr:from>
    <xdr:ext cx="469744" cy="259045"/>
    <xdr:sp macro="" textlink="">
      <xdr:nvSpPr>
        <xdr:cNvPr id="85" name="テキスト ボックス 84"/>
        <xdr:cNvSpPr txBox="1"/>
      </xdr:nvSpPr>
      <xdr:spPr>
        <a:xfrm>
          <a:off x="2673428"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83947</xdr:rowOff>
    </xdr:from>
    <xdr:to>
      <xdr:col>10</xdr:col>
      <xdr:colOff>165100</xdr:colOff>
      <xdr:row>37</xdr:row>
      <xdr:rowOff>14097</xdr:rowOff>
    </xdr:to>
    <xdr:sp macro="" textlink="">
      <xdr:nvSpPr>
        <xdr:cNvPr id="86" name="楕円 85"/>
        <xdr:cNvSpPr/>
      </xdr:nvSpPr>
      <xdr:spPr>
        <a:xfrm>
          <a:off x="1968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5224</xdr:rowOff>
    </xdr:from>
    <xdr:ext cx="469744" cy="259045"/>
    <xdr:sp macro="" textlink="">
      <xdr:nvSpPr>
        <xdr:cNvPr id="87" name="テキスト ボックス 86"/>
        <xdr:cNvSpPr txBox="1"/>
      </xdr:nvSpPr>
      <xdr:spPr>
        <a:xfrm>
          <a:off x="1784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36322</xdr:rowOff>
    </xdr:from>
    <xdr:to>
      <xdr:col>6</xdr:col>
      <xdr:colOff>38100</xdr:colOff>
      <xdr:row>36</xdr:row>
      <xdr:rowOff>137922</xdr:rowOff>
    </xdr:to>
    <xdr:sp macro="" textlink="">
      <xdr:nvSpPr>
        <xdr:cNvPr id="88" name="楕円 87"/>
        <xdr:cNvSpPr/>
      </xdr:nvSpPr>
      <xdr:spPr>
        <a:xfrm>
          <a:off x="1079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129049</xdr:rowOff>
    </xdr:from>
    <xdr:ext cx="469744" cy="259045"/>
    <xdr:sp macro="" textlink="">
      <xdr:nvSpPr>
        <xdr:cNvPr id="89" name="テキスト ボックス 88"/>
        <xdr:cNvSpPr txBox="1"/>
      </xdr:nvSpPr>
      <xdr:spPr>
        <a:xfrm>
          <a:off x="895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108191</xdr:rowOff>
    </xdr:from>
    <xdr:to>
      <xdr:col>24</xdr:col>
      <xdr:colOff>63500</xdr:colOff>
      <xdr:row>58</xdr:row>
      <xdr:rowOff>113749</xdr:rowOff>
    </xdr:to>
    <xdr:cxnSp macro="">
      <xdr:nvCxnSpPr>
        <xdr:cNvPr id="118" name="直線コネクタ 117"/>
        <xdr:cNvCxnSpPr/>
      </xdr:nvCxnSpPr>
      <xdr:spPr>
        <a:xfrm flipV="1">
          <a:off x="3797300" y="10052291"/>
          <a:ext cx="8382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113749</xdr:rowOff>
    </xdr:from>
    <xdr:to>
      <xdr:col>19</xdr:col>
      <xdr:colOff>177800</xdr:colOff>
      <xdr:row>58</xdr:row>
      <xdr:rowOff>118548</xdr:rowOff>
    </xdr:to>
    <xdr:cxnSp macro="">
      <xdr:nvCxnSpPr>
        <xdr:cNvPr id="121" name="直線コネクタ 120"/>
        <xdr:cNvCxnSpPr/>
      </xdr:nvCxnSpPr>
      <xdr:spPr>
        <a:xfrm flipV="1">
          <a:off x="2908300" y="10057849"/>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118548</xdr:rowOff>
    </xdr:from>
    <xdr:to>
      <xdr:col>15</xdr:col>
      <xdr:colOff>50800</xdr:colOff>
      <xdr:row>58</xdr:row>
      <xdr:rowOff>119779</xdr:rowOff>
    </xdr:to>
    <xdr:cxnSp macro="">
      <xdr:nvCxnSpPr>
        <xdr:cNvPr id="124" name="直線コネクタ 123"/>
        <xdr:cNvCxnSpPr/>
      </xdr:nvCxnSpPr>
      <xdr:spPr>
        <a:xfrm flipV="1">
          <a:off x="2019300" y="10062648"/>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xdr:rowOff>
    </xdr:from>
    <xdr:ext cx="534377" cy="259045"/>
    <xdr:sp macro="" textlink="">
      <xdr:nvSpPr>
        <xdr:cNvPr id="126" name="テキスト ボックス 125"/>
        <xdr:cNvSpPr txBox="1"/>
      </xdr:nvSpPr>
      <xdr:spPr>
        <a:xfrm>
          <a:off x="2641111" y="97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114091</xdr:rowOff>
    </xdr:from>
    <xdr:to>
      <xdr:col>10</xdr:col>
      <xdr:colOff>114300</xdr:colOff>
      <xdr:row>58</xdr:row>
      <xdr:rowOff>119779</xdr:rowOff>
    </xdr:to>
    <xdr:cxnSp macro="">
      <xdr:nvCxnSpPr>
        <xdr:cNvPr id="127" name="直線コネクタ 126"/>
        <xdr:cNvCxnSpPr/>
      </xdr:nvCxnSpPr>
      <xdr:spPr>
        <a:xfrm>
          <a:off x="1130300" y="10058191"/>
          <a:ext cx="8890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xdr:rowOff>
    </xdr:from>
    <xdr:ext cx="534377" cy="259045"/>
    <xdr:sp macro="" textlink="">
      <xdr:nvSpPr>
        <xdr:cNvPr id="129" name="テキスト ボックス 128"/>
        <xdr:cNvSpPr txBox="1"/>
      </xdr:nvSpPr>
      <xdr:spPr>
        <a:xfrm>
          <a:off x="1752111" y="9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57391</xdr:rowOff>
    </xdr:from>
    <xdr:to>
      <xdr:col>24</xdr:col>
      <xdr:colOff>114300</xdr:colOff>
      <xdr:row>58</xdr:row>
      <xdr:rowOff>158991</xdr:rowOff>
    </xdr:to>
    <xdr:sp macro="" textlink="">
      <xdr:nvSpPr>
        <xdr:cNvPr id="137" name="楕円 136"/>
        <xdr:cNvSpPr/>
      </xdr:nvSpPr>
      <xdr:spPr>
        <a:xfrm>
          <a:off x="4584700" y="10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3560</xdr:rowOff>
    </xdr:from>
    <xdr:ext cx="534377" cy="259045"/>
    <xdr:sp macro="" textlink="">
      <xdr:nvSpPr>
        <xdr:cNvPr id="138" name="総務費該当値テキスト"/>
        <xdr:cNvSpPr txBox="1"/>
      </xdr:nvSpPr>
      <xdr:spPr>
        <a:xfrm>
          <a:off x="4686300" y="99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62949</xdr:rowOff>
    </xdr:from>
    <xdr:to>
      <xdr:col>20</xdr:col>
      <xdr:colOff>38100</xdr:colOff>
      <xdr:row>58</xdr:row>
      <xdr:rowOff>164549</xdr:rowOff>
    </xdr:to>
    <xdr:sp macro="" textlink="">
      <xdr:nvSpPr>
        <xdr:cNvPr id="139" name="楕円 138"/>
        <xdr:cNvSpPr/>
      </xdr:nvSpPr>
      <xdr:spPr>
        <a:xfrm>
          <a:off x="3746500" y="100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155676</xdr:rowOff>
    </xdr:from>
    <xdr:ext cx="534377" cy="259045"/>
    <xdr:sp macro="" textlink="">
      <xdr:nvSpPr>
        <xdr:cNvPr id="140" name="テキスト ボックス 139"/>
        <xdr:cNvSpPr txBox="1"/>
      </xdr:nvSpPr>
      <xdr:spPr>
        <a:xfrm>
          <a:off x="3530111" y="100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67748</xdr:rowOff>
    </xdr:from>
    <xdr:to>
      <xdr:col>15</xdr:col>
      <xdr:colOff>101600</xdr:colOff>
      <xdr:row>58</xdr:row>
      <xdr:rowOff>169348</xdr:rowOff>
    </xdr:to>
    <xdr:sp macro="" textlink="">
      <xdr:nvSpPr>
        <xdr:cNvPr id="141" name="楕円 140"/>
        <xdr:cNvSpPr/>
      </xdr:nvSpPr>
      <xdr:spPr>
        <a:xfrm>
          <a:off x="2857500" y="100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160475</xdr:rowOff>
    </xdr:from>
    <xdr:ext cx="534377" cy="259045"/>
    <xdr:sp macro="" textlink="">
      <xdr:nvSpPr>
        <xdr:cNvPr id="142" name="テキスト ボックス 141"/>
        <xdr:cNvSpPr txBox="1"/>
      </xdr:nvSpPr>
      <xdr:spPr>
        <a:xfrm>
          <a:off x="2641111" y="101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68979</xdr:rowOff>
    </xdr:from>
    <xdr:to>
      <xdr:col>10</xdr:col>
      <xdr:colOff>165100</xdr:colOff>
      <xdr:row>58</xdr:row>
      <xdr:rowOff>170579</xdr:rowOff>
    </xdr:to>
    <xdr:sp macro="" textlink="">
      <xdr:nvSpPr>
        <xdr:cNvPr id="143" name="楕円 142"/>
        <xdr:cNvSpPr/>
      </xdr:nvSpPr>
      <xdr:spPr>
        <a:xfrm>
          <a:off x="1968500" y="100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161706</xdr:rowOff>
    </xdr:from>
    <xdr:ext cx="534377" cy="259045"/>
    <xdr:sp macro="" textlink="">
      <xdr:nvSpPr>
        <xdr:cNvPr id="144" name="テキスト ボックス 143"/>
        <xdr:cNvSpPr txBox="1"/>
      </xdr:nvSpPr>
      <xdr:spPr>
        <a:xfrm>
          <a:off x="1752111" y="1010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63291</xdr:rowOff>
    </xdr:from>
    <xdr:to>
      <xdr:col>6</xdr:col>
      <xdr:colOff>38100</xdr:colOff>
      <xdr:row>58</xdr:row>
      <xdr:rowOff>164891</xdr:rowOff>
    </xdr:to>
    <xdr:sp macro="" textlink="">
      <xdr:nvSpPr>
        <xdr:cNvPr id="145" name="楕円 144"/>
        <xdr:cNvSpPr/>
      </xdr:nvSpPr>
      <xdr:spPr>
        <a:xfrm>
          <a:off x="1079500" y="100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156018</xdr:rowOff>
    </xdr:from>
    <xdr:ext cx="534377" cy="259045"/>
    <xdr:sp macro="" textlink="">
      <xdr:nvSpPr>
        <xdr:cNvPr id="146" name="テキスト ボックス 145"/>
        <xdr:cNvSpPr txBox="1"/>
      </xdr:nvSpPr>
      <xdr:spPr>
        <a:xfrm>
          <a:off x="863111" y="101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72123</xdr:rowOff>
    </xdr:from>
    <xdr:to>
      <xdr:col>24</xdr:col>
      <xdr:colOff>63500</xdr:colOff>
      <xdr:row>77</xdr:row>
      <xdr:rowOff>160299</xdr:rowOff>
    </xdr:to>
    <xdr:cxnSp macro="">
      <xdr:nvCxnSpPr>
        <xdr:cNvPr id="176" name="直線コネクタ 175"/>
        <xdr:cNvCxnSpPr/>
      </xdr:nvCxnSpPr>
      <xdr:spPr>
        <a:xfrm flipV="1">
          <a:off x="3797300" y="13273773"/>
          <a:ext cx="8382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21683</xdr:rowOff>
    </xdr:from>
    <xdr:ext cx="599010" cy="259045"/>
    <xdr:sp macro="" textlink="">
      <xdr:nvSpPr>
        <xdr:cNvPr id="177" name="民生費平均値テキスト"/>
        <xdr:cNvSpPr txBox="1"/>
      </xdr:nvSpPr>
      <xdr:spPr>
        <a:xfrm>
          <a:off x="4686300" y="12708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160299</xdr:rowOff>
    </xdr:from>
    <xdr:to>
      <xdr:col>19</xdr:col>
      <xdr:colOff>177800</xdr:colOff>
      <xdr:row>78</xdr:row>
      <xdr:rowOff>40539</xdr:rowOff>
    </xdr:to>
    <xdr:cxnSp macro="">
      <xdr:nvCxnSpPr>
        <xdr:cNvPr id="179" name="直線コネクタ 178"/>
        <xdr:cNvCxnSpPr/>
      </xdr:nvCxnSpPr>
      <xdr:spPr>
        <a:xfrm flipV="1">
          <a:off x="2908300" y="13361949"/>
          <a:ext cx="889000" cy="5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78782</xdr:rowOff>
    </xdr:from>
    <xdr:ext cx="599010" cy="259045"/>
    <xdr:sp macro="" textlink="">
      <xdr:nvSpPr>
        <xdr:cNvPr id="181" name="テキスト ボックス 180"/>
        <xdr:cNvSpPr txBox="1"/>
      </xdr:nvSpPr>
      <xdr:spPr>
        <a:xfrm>
          <a:off x="3497795" y="127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1257</xdr:rowOff>
    </xdr:from>
    <xdr:to>
      <xdr:col>15</xdr:col>
      <xdr:colOff>50800</xdr:colOff>
      <xdr:row>78</xdr:row>
      <xdr:rowOff>40539</xdr:rowOff>
    </xdr:to>
    <xdr:cxnSp macro="">
      <xdr:nvCxnSpPr>
        <xdr:cNvPr id="182" name="直線コネクタ 181"/>
        <xdr:cNvCxnSpPr/>
      </xdr:nvCxnSpPr>
      <xdr:spPr>
        <a:xfrm>
          <a:off x="2019300" y="13374357"/>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110913</xdr:rowOff>
    </xdr:from>
    <xdr:ext cx="599010" cy="259045"/>
    <xdr:sp macro="" textlink="">
      <xdr:nvSpPr>
        <xdr:cNvPr id="184" name="テキスト ボックス 183"/>
        <xdr:cNvSpPr txBox="1"/>
      </xdr:nvSpPr>
      <xdr:spPr>
        <a:xfrm>
          <a:off x="2608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1257</xdr:rowOff>
    </xdr:from>
    <xdr:to>
      <xdr:col>10</xdr:col>
      <xdr:colOff>114300</xdr:colOff>
      <xdr:row>78</xdr:row>
      <xdr:rowOff>130226</xdr:rowOff>
    </xdr:to>
    <xdr:cxnSp macro="">
      <xdr:nvCxnSpPr>
        <xdr:cNvPr id="185" name="直線コネクタ 184"/>
        <xdr:cNvCxnSpPr/>
      </xdr:nvCxnSpPr>
      <xdr:spPr>
        <a:xfrm flipV="1">
          <a:off x="1130300" y="13374357"/>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21323</xdr:rowOff>
    </xdr:from>
    <xdr:to>
      <xdr:col>24</xdr:col>
      <xdr:colOff>114300</xdr:colOff>
      <xdr:row>77</xdr:row>
      <xdr:rowOff>122923</xdr:rowOff>
    </xdr:to>
    <xdr:sp macro="" textlink="">
      <xdr:nvSpPr>
        <xdr:cNvPr id="195" name="楕円 194"/>
        <xdr:cNvSpPr/>
      </xdr:nvSpPr>
      <xdr:spPr>
        <a:xfrm>
          <a:off x="4584700" y="132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171200</xdr:rowOff>
    </xdr:from>
    <xdr:ext cx="599010" cy="259045"/>
    <xdr:sp macro="" textlink="">
      <xdr:nvSpPr>
        <xdr:cNvPr id="196" name="民生費該当値テキスト"/>
        <xdr:cNvSpPr txBox="1"/>
      </xdr:nvSpPr>
      <xdr:spPr>
        <a:xfrm>
          <a:off x="4686300" y="132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109499</xdr:rowOff>
    </xdr:from>
    <xdr:to>
      <xdr:col>20</xdr:col>
      <xdr:colOff>38100</xdr:colOff>
      <xdr:row>78</xdr:row>
      <xdr:rowOff>39649</xdr:rowOff>
    </xdr:to>
    <xdr:sp macro="" textlink="">
      <xdr:nvSpPr>
        <xdr:cNvPr id="197" name="楕円 196"/>
        <xdr:cNvSpPr/>
      </xdr:nvSpPr>
      <xdr:spPr>
        <a:xfrm>
          <a:off x="3746500" y="133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30776</xdr:rowOff>
    </xdr:from>
    <xdr:ext cx="599010" cy="259045"/>
    <xdr:sp macro="" textlink="">
      <xdr:nvSpPr>
        <xdr:cNvPr id="198" name="テキスト ボックス 197"/>
        <xdr:cNvSpPr txBox="1"/>
      </xdr:nvSpPr>
      <xdr:spPr>
        <a:xfrm>
          <a:off x="3497795" y="1340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161189</xdr:rowOff>
    </xdr:from>
    <xdr:to>
      <xdr:col>15</xdr:col>
      <xdr:colOff>101600</xdr:colOff>
      <xdr:row>78</xdr:row>
      <xdr:rowOff>91339</xdr:rowOff>
    </xdr:to>
    <xdr:sp macro="" textlink="">
      <xdr:nvSpPr>
        <xdr:cNvPr id="199" name="楕円 198"/>
        <xdr:cNvSpPr/>
      </xdr:nvSpPr>
      <xdr:spPr>
        <a:xfrm>
          <a:off x="2857500" y="133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82466</xdr:rowOff>
    </xdr:from>
    <xdr:ext cx="599010" cy="259045"/>
    <xdr:sp macro="" textlink="">
      <xdr:nvSpPr>
        <xdr:cNvPr id="200" name="テキスト ボックス 199"/>
        <xdr:cNvSpPr txBox="1"/>
      </xdr:nvSpPr>
      <xdr:spPr>
        <a:xfrm>
          <a:off x="2608795" y="1345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121907</xdr:rowOff>
    </xdr:from>
    <xdr:to>
      <xdr:col>10</xdr:col>
      <xdr:colOff>165100</xdr:colOff>
      <xdr:row>78</xdr:row>
      <xdr:rowOff>52057</xdr:rowOff>
    </xdr:to>
    <xdr:sp macro="" textlink="">
      <xdr:nvSpPr>
        <xdr:cNvPr id="201" name="楕円 200"/>
        <xdr:cNvSpPr/>
      </xdr:nvSpPr>
      <xdr:spPr>
        <a:xfrm>
          <a:off x="1968500" y="133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43184</xdr:rowOff>
    </xdr:from>
    <xdr:ext cx="599010" cy="259045"/>
    <xdr:sp macro="" textlink="">
      <xdr:nvSpPr>
        <xdr:cNvPr id="202" name="テキスト ボックス 201"/>
        <xdr:cNvSpPr txBox="1"/>
      </xdr:nvSpPr>
      <xdr:spPr>
        <a:xfrm>
          <a:off x="1719795" y="1341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79426</xdr:rowOff>
    </xdr:from>
    <xdr:to>
      <xdr:col>6</xdr:col>
      <xdr:colOff>38100</xdr:colOff>
      <xdr:row>79</xdr:row>
      <xdr:rowOff>9576</xdr:rowOff>
    </xdr:to>
    <xdr:sp macro="" textlink="">
      <xdr:nvSpPr>
        <xdr:cNvPr id="203" name="楕円 202"/>
        <xdr:cNvSpPr/>
      </xdr:nvSpPr>
      <xdr:spPr>
        <a:xfrm>
          <a:off x="1079500" y="134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703</xdr:rowOff>
    </xdr:from>
    <xdr:ext cx="599010" cy="259045"/>
    <xdr:sp macro="" textlink="">
      <xdr:nvSpPr>
        <xdr:cNvPr id="204" name="テキスト ボックス 203"/>
        <xdr:cNvSpPr txBox="1"/>
      </xdr:nvSpPr>
      <xdr:spPr>
        <a:xfrm>
          <a:off x="830795" y="135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122307</xdr:rowOff>
    </xdr:from>
    <xdr:to>
      <xdr:col>24</xdr:col>
      <xdr:colOff>63500</xdr:colOff>
      <xdr:row>97</xdr:row>
      <xdr:rowOff>148616</xdr:rowOff>
    </xdr:to>
    <xdr:cxnSp macro="">
      <xdr:nvCxnSpPr>
        <xdr:cNvPr id="234" name="直線コネクタ 233"/>
        <xdr:cNvCxnSpPr/>
      </xdr:nvCxnSpPr>
      <xdr:spPr>
        <a:xfrm flipV="1">
          <a:off x="3797300" y="16752957"/>
          <a:ext cx="8382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148616</xdr:rowOff>
    </xdr:from>
    <xdr:to>
      <xdr:col>19</xdr:col>
      <xdr:colOff>177800</xdr:colOff>
      <xdr:row>97</xdr:row>
      <xdr:rowOff>165627</xdr:rowOff>
    </xdr:to>
    <xdr:cxnSp macro="">
      <xdr:nvCxnSpPr>
        <xdr:cNvPr id="237" name="直線コネクタ 236"/>
        <xdr:cNvCxnSpPr/>
      </xdr:nvCxnSpPr>
      <xdr:spPr>
        <a:xfrm flipV="1">
          <a:off x="2908300" y="16779266"/>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95490</xdr:rowOff>
    </xdr:from>
    <xdr:ext cx="534377" cy="259045"/>
    <xdr:sp macro="" textlink="">
      <xdr:nvSpPr>
        <xdr:cNvPr id="239" name="テキスト ボックス 238"/>
        <xdr:cNvSpPr txBox="1"/>
      </xdr:nvSpPr>
      <xdr:spPr>
        <a:xfrm>
          <a:off x="3530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154845</xdr:rowOff>
    </xdr:from>
    <xdr:to>
      <xdr:col>15</xdr:col>
      <xdr:colOff>50800</xdr:colOff>
      <xdr:row>97</xdr:row>
      <xdr:rowOff>165627</xdr:rowOff>
    </xdr:to>
    <xdr:cxnSp macro="">
      <xdr:nvCxnSpPr>
        <xdr:cNvPr id="240" name="直線コネクタ 239"/>
        <xdr:cNvCxnSpPr/>
      </xdr:nvCxnSpPr>
      <xdr:spPr>
        <a:xfrm>
          <a:off x="2019300" y="16785495"/>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160965</xdr:rowOff>
    </xdr:from>
    <xdr:ext cx="534377" cy="259045"/>
    <xdr:sp macro="" textlink="">
      <xdr:nvSpPr>
        <xdr:cNvPr id="242" name="テキスト ボックス 241"/>
        <xdr:cNvSpPr txBox="1"/>
      </xdr:nvSpPr>
      <xdr:spPr>
        <a:xfrm>
          <a:off x="2641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154845</xdr:rowOff>
    </xdr:from>
    <xdr:to>
      <xdr:col>10</xdr:col>
      <xdr:colOff>114300</xdr:colOff>
      <xdr:row>98</xdr:row>
      <xdr:rowOff>37364</xdr:rowOff>
    </xdr:to>
    <xdr:cxnSp macro="">
      <xdr:nvCxnSpPr>
        <xdr:cNvPr id="243" name="直線コネクタ 242"/>
        <xdr:cNvCxnSpPr/>
      </xdr:nvCxnSpPr>
      <xdr:spPr>
        <a:xfrm flipV="1">
          <a:off x="1130300" y="16785495"/>
          <a:ext cx="889000" cy="5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71507</xdr:rowOff>
    </xdr:from>
    <xdr:to>
      <xdr:col>24</xdr:col>
      <xdr:colOff>114300</xdr:colOff>
      <xdr:row>98</xdr:row>
      <xdr:rowOff>1657</xdr:rowOff>
    </xdr:to>
    <xdr:sp macro="" textlink="">
      <xdr:nvSpPr>
        <xdr:cNvPr id="253" name="楕円 252"/>
        <xdr:cNvSpPr/>
      </xdr:nvSpPr>
      <xdr:spPr>
        <a:xfrm>
          <a:off x="4584700" y="167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49934</xdr:rowOff>
    </xdr:from>
    <xdr:ext cx="534377" cy="259045"/>
    <xdr:sp macro="" textlink="">
      <xdr:nvSpPr>
        <xdr:cNvPr id="254" name="衛生費該当値テキスト"/>
        <xdr:cNvSpPr txBox="1"/>
      </xdr:nvSpPr>
      <xdr:spPr>
        <a:xfrm>
          <a:off x="4686300" y="166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97816</xdr:rowOff>
    </xdr:from>
    <xdr:to>
      <xdr:col>20</xdr:col>
      <xdr:colOff>38100</xdr:colOff>
      <xdr:row>98</xdr:row>
      <xdr:rowOff>27966</xdr:rowOff>
    </xdr:to>
    <xdr:sp macro="" textlink="">
      <xdr:nvSpPr>
        <xdr:cNvPr id="255" name="楕円 254"/>
        <xdr:cNvSpPr/>
      </xdr:nvSpPr>
      <xdr:spPr>
        <a:xfrm>
          <a:off x="3746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19093</xdr:rowOff>
    </xdr:from>
    <xdr:ext cx="534377" cy="259045"/>
    <xdr:sp macro="" textlink="">
      <xdr:nvSpPr>
        <xdr:cNvPr id="256" name="テキスト ボックス 255"/>
        <xdr:cNvSpPr txBox="1"/>
      </xdr:nvSpPr>
      <xdr:spPr>
        <a:xfrm>
          <a:off x="3530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114827</xdr:rowOff>
    </xdr:from>
    <xdr:to>
      <xdr:col>15</xdr:col>
      <xdr:colOff>101600</xdr:colOff>
      <xdr:row>98</xdr:row>
      <xdr:rowOff>44977</xdr:rowOff>
    </xdr:to>
    <xdr:sp macro="" textlink="">
      <xdr:nvSpPr>
        <xdr:cNvPr id="257" name="楕円 256"/>
        <xdr:cNvSpPr/>
      </xdr:nvSpPr>
      <xdr:spPr>
        <a:xfrm>
          <a:off x="2857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36104</xdr:rowOff>
    </xdr:from>
    <xdr:ext cx="534377" cy="259045"/>
    <xdr:sp macro="" textlink="">
      <xdr:nvSpPr>
        <xdr:cNvPr id="258" name="テキスト ボックス 257"/>
        <xdr:cNvSpPr txBox="1"/>
      </xdr:nvSpPr>
      <xdr:spPr>
        <a:xfrm>
          <a:off x="2641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104045</xdr:rowOff>
    </xdr:from>
    <xdr:to>
      <xdr:col>10</xdr:col>
      <xdr:colOff>165100</xdr:colOff>
      <xdr:row>98</xdr:row>
      <xdr:rowOff>34195</xdr:rowOff>
    </xdr:to>
    <xdr:sp macro="" textlink="">
      <xdr:nvSpPr>
        <xdr:cNvPr id="259" name="楕円 258"/>
        <xdr:cNvSpPr/>
      </xdr:nvSpPr>
      <xdr:spPr>
        <a:xfrm>
          <a:off x="1968500" y="167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25322</xdr:rowOff>
    </xdr:from>
    <xdr:ext cx="534377" cy="259045"/>
    <xdr:sp macro="" textlink="">
      <xdr:nvSpPr>
        <xdr:cNvPr id="260" name="テキスト ボックス 259"/>
        <xdr:cNvSpPr txBox="1"/>
      </xdr:nvSpPr>
      <xdr:spPr>
        <a:xfrm>
          <a:off x="1752111" y="168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158014</xdr:rowOff>
    </xdr:from>
    <xdr:to>
      <xdr:col>6</xdr:col>
      <xdr:colOff>38100</xdr:colOff>
      <xdr:row>98</xdr:row>
      <xdr:rowOff>88164</xdr:rowOff>
    </xdr:to>
    <xdr:sp macro="" textlink="">
      <xdr:nvSpPr>
        <xdr:cNvPr id="261" name="楕円 260"/>
        <xdr:cNvSpPr/>
      </xdr:nvSpPr>
      <xdr:spPr>
        <a:xfrm>
          <a:off x="1079500" y="167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79291</xdr:rowOff>
    </xdr:from>
    <xdr:ext cx="534377" cy="259045"/>
    <xdr:sp macro="" textlink="">
      <xdr:nvSpPr>
        <xdr:cNvPr id="262" name="テキスト ボックス 261"/>
        <xdr:cNvSpPr txBox="1"/>
      </xdr:nvSpPr>
      <xdr:spPr>
        <a:xfrm>
          <a:off x="863111" y="168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42218</xdr:rowOff>
    </xdr:from>
    <xdr:to>
      <xdr:col>41</xdr:col>
      <xdr:colOff>50800</xdr:colOff>
      <xdr:row>39</xdr:row>
      <xdr:rowOff>98878</xdr:rowOff>
    </xdr:to>
    <xdr:cxnSp macro="">
      <xdr:nvCxnSpPr>
        <xdr:cNvPr id="302" name="直線コネクタ 301"/>
        <xdr:cNvCxnSpPr/>
      </xdr:nvCxnSpPr>
      <xdr:spPr>
        <a:xfrm>
          <a:off x="6972300" y="6728768"/>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2" name="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3"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6" name="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7" name="テキスト ボックス 316"/>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8" name="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9" name="テキスト ボックス 318"/>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162868</xdr:rowOff>
    </xdr:from>
    <xdr:to>
      <xdr:col>36</xdr:col>
      <xdr:colOff>165100</xdr:colOff>
      <xdr:row>39</xdr:row>
      <xdr:rowOff>93018</xdr:rowOff>
    </xdr:to>
    <xdr:sp macro="" textlink="">
      <xdr:nvSpPr>
        <xdr:cNvPr id="320" name="楕円 319"/>
        <xdr:cNvSpPr/>
      </xdr:nvSpPr>
      <xdr:spPr>
        <a:xfrm>
          <a:off x="6921500" y="66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84145</xdr:rowOff>
    </xdr:from>
    <xdr:ext cx="378565" cy="259045"/>
    <xdr:sp macro="" textlink="">
      <xdr:nvSpPr>
        <xdr:cNvPr id="321" name="テキスト ボックス 320"/>
        <xdr:cNvSpPr txBox="1"/>
      </xdr:nvSpPr>
      <xdr:spPr>
        <a:xfrm>
          <a:off x="6783017" y="677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153100</xdr:rowOff>
    </xdr:from>
    <xdr:to>
      <xdr:col>55</xdr:col>
      <xdr:colOff>0</xdr:colOff>
      <xdr:row>58</xdr:row>
      <xdr:rowOff>11357</xdr:rowOff>
    </xdr:to>
    <xdr:cxnSp macro="">
      <xdr:nvCxnSpPr>
        <xdr:cNvPr id="352" name="直線コネクタ 351"/>
        <xdr:cNvCxnSpPr/>
      </xdr:nvCxnSpPr>
      <xdr:spPr>
        <a:xfrm flipV="1">
          <a:off x="9639300" y="9925750"/>
          <a:ext cx="838200" cy="2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145980</xdr:rowOff>
    </xdr:from>
    <xdr:ext cx="534377" cy="259045"/>
    <xdr:sp macro="" textlink="">
      <xdr:nvSpPr>
        <xdr:cNvPr id="353" name="農林水産業費平均値テキスト"/>
        <xdr:cNvSpPr txBox="1"/>
      </xdr:nvSpPr>
      <xdr:spPr>
        <a:xfrm>
          <a:off x="10528300" y="957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153808</xdr:rowOff>
    </xdr:from>
    <xdr:to>
      <xdr:col>50</xdr:col>
      <xdr:colOff>114300</xdr:colOff>
      <xdr:row>58</xdr:row>
      <xdr:rowOff>11357</xdr:rowOff>
    </xdr:to>
    <xdr:cxnSp macro="">
      <xdr:nvCxnSpPr>
        <xdr:cNvPr id="355" name="直線コネクタ 354"/>
        <xdr:cNvCxnSpPr/>
      </xdr:nvCxnSpPr>
      <xdr:spPr>
        <a:xfrm>
          <a:off x="8750300" y="9926458"/>
          <a:ext cx="8890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131349</xdr:rowOff>
    </xdr:from>
    <xdr:ext cx="534377" cy="259045"/>
    <xdr:sp macro="" textlink="">
      <xdr:nvSpPr>
        <xdr:cNvPr id="357" name="テキスト ボックス 356"/>
        <xdr:cNvSpPr txBox="1"/>
      </xdr:nvSpPr>
      <xdr:spPr>
        <a:xfrm>
          <a:off x="9372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153808</xdr:rowOff>
    </xdr:from>
    <xdr:to>
      <xdr:col>45</xdr:col>
      <xdr:colOff>177800</xdr:colOff>
      <xdr:row>58</xdr:row>
      <xdr:rowOff>5392</xdr:rowOff>
    </xdr:to>
    <xdr:cxnSp macro="">
      <xdr:nvCxnSpPr>
        <xdr:cNvPr id="358" name="直線コネクタ 357"/>
        <xdr:cNvCxnSpPr/>
      </xdr:nvCxnSpPr>
      <xdr:spPr>
        <a:xfrm flipV="1">
          <a:off x="7861300" y="9926458"/>
          <a:ext cx="8890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114901</xdr:rowOff>
    </xdr:from>
    <xdr:ext cx="534377" cy="259045"/>
    <xdr:sp macro="" textlink="">
      <xdr:nvSpPr>
        <xdr:cNvPr id="360" name="テキスト ボックス 359"/>
        <xdr:cNvSpPr txBox="1"/>
      </xdr:nvSpPr>
      <xdr:spPr>
        <a:xfrm>
          <a:off x="8483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134300</xdr:rowOff>
    </xdr:from>
    <xdr:to>
      <xdr:col>41</xdr:col>
      <xdr:colOff>50800</xdr:colOff>
      <xdr:row>58</xdr:row>
      <xdr:rowOff>5392</xdr:rowOff>
    </xdr:to>
    <xdr:cxnSp macro="">
      <xdr:nvCxnSpPr>
        <xdr:cNvPr id="361" name="直線コネクタ 360"/>
        <xdr:cNvCxnSpPr/>
      </xdr:nvCxnSpPr>
      <xdr:spPr>
        <a:xfrm>
          <a:off x="6972300" y="9906950"/>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155929</xdr:rowOff>
    </xdr:from>
    <xdr:ext cx="534377" cy="259045"/>
    <xdr:sp macro="" textlink="">
      <xdr:nvSpPr>
        <xdr:cNvPr id="363" name="テキスト ボックス 362"/>
        <xdr:cNvSpPr txBox="1"/>
      </xdr:nvSpPr>
      <xdr:spPr>
        <a:xfrm>
          <a:off x="7594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146350</xdr:rowOff>
    </xdr:from>
    <xdr:ext cx="534377" cy="259045"/>
    <xdr:sp macro="" textlink="">
      <xdr:nvSpPr>
        <xdr:cNvPr id="365" name="テキスト ボックス 364"/>
        <xdr:cNvSpPr txBox="1"/>
      </xdr:nvSpPr>
      <xdr:spPr>
        <a:xfrm>
          <a:off x="6705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102300</xdr:rowOff>
    </xdr:from>
    <xdr:to>
      <xdr:col>55</xdr:col>
      <xdr:colOff>50800</xdr:colOff>
      <xdr:row>58</xdr:row>
      <xdr:rowOff>32450</xdr:rowOff>
    </xdr:to>
    <xdr:sp macro="" textlink="">
      <xdr:nvSpPr>
        <xdr:cNvPr id="371" name="楕円 370"/>
        <xdr:cNvSpPr/>
      </xdr:nvSpPr>
      <xdr:spPr>
        <a:xfrm>
          <a:off x="10426700" y="98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80727</xdr:rowOff>
    </xdr:from>
    <xdr:ext cx="534377" cy="259045"/>
    <xdr:sp macro="" textlink="">
      <xdr:nvSpPr>
        <xdr:cNvPr id="372" name="農林水産業費該当値テキスト"/>
        <xdr:cNvSpPr txBox="1"/>
      </xdr:nvSpPr>
      <xdr:spPr>
        <a:xfrm>
          <a:off x="10528300" y="98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132007</xdr:rowOff>
    </xdr:from>
    <xdr:to>
      <xdr:col>50</xdr:col>
      <xdr:colOff>165100</xdr:colOff>
      <xdr:row>58</xdr:row>
      <xdr:rowOff>62157</xdr:rowOff>
    </xdr:to>
    <xdr:sp macro="" textlink="">
      <xdr:nvSpPr>
        <xdr:cNvPr id="373" name="楕円 372"/>
        <xdr:cNvSpPr/>
      </xdr:nvSpPr>
      <xdr:spPr>
        <a:xfrm>
          <a:off x="9588500" y="99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53284</xdr:rowOff>
    </xdr:from>
    <xdr:ext cx="534377" cy="259045"/>
    <xdr:sp macro="" textlink="">
      <xdr:nvSpPr>
        <xdr:cNvPr id="374" name="テキスト ボックス 373"/>
        <xdr:cNvSpPr txBox="1"/>
      </xdr:nvSpPr>
      <xdr:spPr>
        <a:xfrm>
          <a:off x="9372111" y="99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103008</xdr:rowOff>
    </xdr:from>
    <xdr:to>
      <xdr:col>46</xdr:col>
      <xdr:colOff>38100</xdr:colOff>
      <xdr:row>58</xdr:row>
      <xdr:rowOff>33158</xdr:rowOff>
    </xdr:to>
    <xdr:sp macro="" textlink="">
      <xdr:nvSpPr>
        <xdr:cNvPr id="375" name="楕円 374"/>
        <xdr:cNvSpPr/>
      </xdr:nvSpPr>
      <xdr:spPr>
        <a:xfrm>
          <a:off x="8699500" y="9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24285</xdr:rowOff>
    </xdr:from>
    <xdr:ext cx="534377" cy="259045"/>
    <xdr:sp macro="" textlink="">
      <xdr:nvSpPr>
        <xdr:cNvPr id="376" name="テキスト ボックス 375"/>
        <xdr:cNvSpPr txBox="1"/>
      </xdr:nvSpPr>
      <xdr:spPr>
        <a:xfrm>
          <a:off x="8483111" y="99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126042</xdr:rowOff>
    </xdr:from>
    <xdr:to>
      <xdr:col>41</xdr:col>
      <xdr:colOff>101600</xdr:colOff>
      <xdr:row>58</xdr:row>
      <xdr:rowOff>56192</xdr:rowOff>
    </xdr:to>
    <xdr:sp macro="" textlink="">
      <xdr:nvSpPr>
        <xdr:cNvPr id="377" name="楕円 376"/>
        <xdr:cNvSpPr/>
      </xdr:nvSpPr>
      <xdr:spPr>
        <a:xfrm>
          <a:off x="7810500" y="98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47319</xdr:rowOff>
    </xdr:from>
    <xdr:ext cx="534377" cy="259045"/>
    <xdr:sp macro="" textlink="">
      <xdr:nvSpPr>
        <xdr:cNvPr id="378" name="テキスト ボックス 377"/>
        <xdr:cNvSpPr txBox="1"/>
      </xdr:nvSpPr>
      <xdr:spPr>
        <a:xfrm>
          <a:off x="7594111" y="99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83500</xdr:rowOff>
    </xdr:from>
    <xdr:to>
      <xdr:col>36</xdr:col>
      <xdr:colOff>165100</xdr:colOff>
      <xdr:row>58</xdr:row>
      <xdr:rowOff>13650</xdr:rowOff>
    </xdr:to>
    <xdr:sp macro="" textlink="">
      <xdr:nvSpPr>
        <xdr:cNvPr id="379" name="楕円 378"/>
        <xdr:cNvSpPr/>
      </xdr:nvSpPr>
      <xdr:spPr>
        <a:xfrm>
          <a:off x="6921500" y="98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4777</xdr:rowOff>
    </xdr:from>
    <xdr:ext cx="534377" cy="259045"/>
    <xdr:sp macro="" textlink="">
      <xdr:nvSpPr>
        <xdr:cNvPr id="380" name="テキスト ボックス 379"/>
        <xdr:cNvSpPr txBox="1"/>
      </xdr:nvSpPr>
      <xdr:spPr>
        <a:xfrm>
          <a:off x="6705111" y="99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44259</xdr:rowOff>
    </xdr:from>
    <xdr:to>
      <xdr:col>55</xdr:col>
      <xdr:colOff>0</xdr:colOff>
      <xdr:row>78</xdr:row>
      <xdr:rowOff>49727</xdr:rowOff>
    </xdr:to>
    <xdr:cxnSp macro="">
      <xdr:nvCxnSpPr>
        <xdr:cNvPr id="409" name="直線コネクタ 408"/>
        <xdr:cNvCxnSpPr/>
      </xdr:nvCxnSpPr>
      <xdr:spPr>
        <a:xfrm>
          <a:off x="9639300" y="13417359"/>
          <a:ext cx="8382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20713</xdr:rowOff>
    </xdr:from>
    <xdr:to>
      <xdr:col>50</xdr:col>
      <xdr:colOff>114300</xdr:colOff>
      <xdr:row>78</xdr:row>
      <xdr:rowOff>44259</xdr:rowOff>
    </xdr:to>
    <xdr:cxnSp macro="">
      <xdr:nvCxnSpPr>
        <xdr:cNvPr id="412" name="直線コネクタ 411"/>
        <xdr:cNvCxnSpPr/>
      </xdr:nvCxnSpPr>
      <xdr:spPr>
        <a:xfrm>
          <a:off x="8750300" y="1339381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20713</xdr:rowOff>
    </xdr:from>
    <xdr:to>
      <xdr:col>45</xdr:col>
      <xdr:colOff>177800</xdr:colOff>
      <xdr:row>78</xdr:row>
      <xdr:rowOff>37097</xdr:rowOff>
    </xdr:to>
    <xdr:cxnSp macro="">
      <xdr:nvCxnSpPr>
        <xdr:cNvPr id="415" name="直線コネクタ 414"/>
        <xdr:cNvCxnSpPr/>
      </xdr:nvCxnSpPr>
      <xdr:spPr>
        <a:xfrm flipV="1">
          <a:off x="7861300" y="13393813"/>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32316</xdr:rowOff>
    </xdr:from>
    <xdr:to>
      <xdr:col>41</xdr:col>
      <xdr:colOff>50800</xdr:colOff>
      <xdr:row>78</xdr:row>
      <xdr:rowOff>37097</xdr:rowOff>
    </xdr:to>
    <xdr:cxnSp macro="">
      <xdr:nvCxnSpPr>
        <xdr:cNvPr id="418" name="直線コネクタ 417"/>
        <xdr:cNvCxnSpPr/>
      </xdr:nvCxnSpPr>
      <xdr:spPr>
        <a:xfrm>
          <a:off x="6972300" y="13405416"/>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170377</xdr:rowOff>
    </xdr:from>
    <xdr:to>
      <xdr:col>55</xdr:col>
      <xdr:colOff>50800</xdr:colOff>
      <xdr:row>78</xdr:row>
      <xdr:rowOff>100527</xdr:rowOff>
    </xdr:to>
    <xdr:sp macro="" textlink="">
      <xdr:nvSpPr>
        <xdr:cNvPr id="428" name="楕円 427"/>
        <xdr:cNvSpPr/>
      </xdr:nvSpPr>
      <xdr:spPr>
        <a:xfrm>
          <a:off x="10426700" y="133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85304</xdr:rowOff>
    </xdr:from>
    <xdr:ext cx="469744" cy="259045"/>
    <xdr:sp macro="" textlink="">
      <xdr:nvSpPr>
        <xdr:cNvPr id="429" name="商工費該当値テキスト"/>
        <xdr:cNvSpPr txBox="1"/>
      </xdr:nvSpPr>
      <xdr:spPr>
        <a:xfrm>
          <a:off x="10528300" y="1328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164909</xdr:rowOff>
    </xdr:from>
    <xdr:to>
      <xdr:col>50</xdr:col>
      <xdr:colOff>165100</xdr:colOff>
      <xdr:row>78</xdr:row>
      <xdr:rowOff>95059</xdr:rowOff>
    </xdr:to>
    <xdr:sp macro="" textlink="">
      <xdr:nvSpPr>
        <xdr:cNvPr id="430" name="楕円 429"/>
        <xdr:cNvSpPr/>
      </xdr:nvSpPr>
      <xdr:spPr>
        <a:xfrm>
          <a:off x="9588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86186</xdr:rowOff>
    </xdr:from>
    <xdr:ext cx="469744" cy="259045"/>
    <xdr:sp macro="" textlink="">
      <xdr:nvSpPr>
        <xdr:cNvPr id="431" name="テキスト ボックス 430"/>
        <xdr:cNvSpPr txBox="1"/>
      </xdr:nvSpPr>
      <xdr:spPr>
        <a:xfrm>
          <a:off x="9404428" y="1345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141363</xdr:rowOff>
    </xdr:from>
    <xdr:to>
      <xdr:col>46</xdr:col>
      <xdr:colOff>38100</xdr:colOff>
      <xdr:row>78</xdr:row>
      <xdr:rowOff>71513</xdr:rowOff>
    </xdr:to>
    <xdr:sp macro="" textlink="">
      <xdr:nvSpPr>
        <xdr:cNvPr id="432" name="楕円 431"/>
        <xdr:cNvSpPr/>
      </xdr:nvSpPr>
      <xdr:spPr>
        <a:xfrm>
          <a:off x="8699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62640</xdr:rowOff>
    </xdr:from>
    <xdr:ext cx="534377" cy="259045"/>
    <xdr:sp macro="" textlink="">
      <xdr:nvSpPr>
        <xdr:cNvPr id="433" name="テキスト ボックス 432"/>
        <xdr:cNvSpPr txBox="1"/>
      </xdr:nvSpPr>
      <xdr:spPr>
        <a:xfrm>
          <a:off x="8483111" y="134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157747</xdr:rowOff>
    </xdr:from>
    <xdr:to>
      <xdr:col>41</xdr:col>
      <xdr:colOff>101600</xdr:colOff>
      <xdr:row>78</xdr:row>
      <xdr:rowOff>87897</xdr:rowOff>
    </xdr:to>
    <xdr:sp macro="" textlink="">
      <xdr:nvSpPr>
        <xdr:cNvPr id="434" name="楕円 433"/>
        <xdr:cNvSpPr/>
      </xdr:nvSpPr>
      <xdr:spPr>
        <a:xfrm>
          <a:off x="7810500" y="133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79024</xdr:rowOff>
    </xdr:from>
    <xdr:ext cx="469744" cy="259045"/>
    <xdr:sp macro="" textlink="">
      <xdr:nvSpPr>
        <xdr:cNvPr id="435" name="テキスト ボックス 434"/>
        <xdr:cNvSpPr txBox="1"/>
      </xdr:nvSpPr>
      <xdr:spPr>
        <a:xfrm>
          <a:off x="7626428" y="1345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152966</xdr:rowOff>
    </xdr:from>
    <xdr:to>
      <xdr:col>36</xdr:col>
      <xdr:colOff>165100</xdr:colOff>
      <xdr:row>78</xdr:row>
      <xdr:rowOff>83116</xdr:rowOff>
    </xdr:to>
    <xdr:sp macro="" textlink="">
      <xdr:nvSpPr>
        <xdr:cNvPr id="436" name="楕円 435"/>
        <xdr:cNvSpPr/>
      </xdr:nvSpPr>
      <xdr:spPr>
        <a:xfrm>
          <a:off x="6921500" y="13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74243</xdr:rowOff>
    </xdr:from>
    <xdr:ext cx="469744" cy="259045"/>
    <xdr:sp macro="" textlink="">
      <xdr:nvSpPr>
        <xdr:cNvPr id="437" name="テキスト ボックス 436"/>
        <xdr:cNvSpPr txBox="1"/>
      </xdr:nvSpPr>
      <xdr:spPr>
        <a:xfrm>
          <a:off x="6737428" y="134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1732</xdr:rowOff>
    </xdr:from>
    <xdr:to>
      <xdr:col>55</xdr:col>
      <xdr:colOff>0</xdr:colOff>
      <xdr:row>99</xdr:row>
      <xdr:rowOff>4789</xdr:rowOff>
    </xdr:to>
    <xdr:cxnSp macro="">
      <xdr:nvCxnSpPr>
        <xdr:cNvPr id="466" name="直線コネクタ 465"/>
        <xdr:cNvCxnSpPr/>
      </xdr:nvCxnSpPr>
      <xdr:spPr>
        <a:xfrm>
          <a:off x="9639300" y="16975282"/>
          <a:ext cx="8382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171185</xdr:rowOff>
    </xdr:from>
    <xdr:to>
      <xdr:col>50</xdr:col>
      <xdr:colOff>114300</xdr:colOff>
      <xdr:row>99</xdr:row>
      <xdr:rowOff>1732</xdr:rowOff>
    </xdr:to>
    <xdr:cxnSp macro="">
      <xdr:nvCxnSpPr>
        <xdr:cNvPr id="469" name="直線コネクタ 468"/>
        <xdr:cNvCxnSpPr/>
      </xdr:nvCxnSpPr>
      <xdr:spPr>
        <a:xfrm>
          <a:off x="8750300" y="16973285"/>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171185</xdr:rowOff>
    </xdr:from>
    <xdr:to>
      <xdr:col>45</xdr:col>
      <xdr:colOff>177800</xdr:colOff>
      <xdr:row>99</xdr:row>
      <xdr:rowOff>2665</xdr:rowOff>
    </xdr:to>
    <xdr:cxnSp macro="">
      <xdr:nvCxnSpPr>
        <xdr:cNvPr id="472" name="直線コネクタ 471"/>
        <xdr:cNvCxnSpPr/>
      </xdr:nvCxnSpPr>
      <xdr:spPr>
        <a:xfrm flipV="1">
          <a:off x="7861300" y="16973285"/>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2665</xdr:rowOff>
    </xdr:from>
    <xdr:to>
      <xdr:col>41</xdr:col>
      <xdr:colOff>50800</xdr:colOff>
      <xdr:row>99</xdr:row>
      <xdr:rowOff>3195</xdr:rowOff>
    </xdr:to>
    <xdr:cxnSp macro="">
      <xdr:nvCxnSpPr>
        <xdr:cNvPr id="475" name="直線コネクタ 474"/>
        <xdr:cNvCxnSpPr/>
      </xdr:nvCxnSpPr>
      <xdr:spPr>
        <a:xfrm flipV="1">
          <a:off x="6972300" y="16976215"/>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125439</xdr:rowOff>
    </xdr:from>
    <xdr:to>
      <xdr:col>55</xdr:col>
      <xdr:colOff>50800</xdr:colOff>
      <xdr:row>99</xdr:row>
      <xdr:rowOff>55589</xdr:rowOff>
    </xdr:to>
    <xdr:sp macro="" textlink="">
      <xdr:nvSpPr>
        <xdr:cNvPr id="485" name="楕円 484"/>
        <xdr:cNvSpPr/>
      </xdr:nvSpPr>
      <xdr:spPr>
        <a:xfrm>
          <a:off x="10426700" y="169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122382</xdr:rowOff>
    </xdr:from>
    <xdr:to>
      <xdr:col>50</xdr:col>
      <xdr:colOff>165100</xdr:colOff>
      <xdr:row>99</xdr:row>
      <xdr:rowOff>52532</xdr:rowOff>
    </xdr:to>
    <xdr:sp macro="" textlink="">
      <xdr:nvSpPr>
        <xdr:cNvPr id="487" name="楕円 486"/>
        <xdr:cNvSpPr/>
      </xdr:nvSpPr>
      <xdr:spPr>
        <a:xfrm>
          <a:off x="9588500" y="169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69059</xdr:rowOff>
    </xdr:from>
    <xdr:ext cx="534377" cy="259045"/>
    <xdr:sp macro="" textlink="">
      <xdr:nvSpPr>
        <xdr:cNvPr id="488" name="テキスト ボックス 487"/>
        <xdr:cNvSpPr txBox="1"/>
      </xdr:nvSpPr>
      <xdr:spPr>
        <a:xfrm>
          <a:off x="9372111" y="1669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120385</xdr:rowOff>
    </xdr:from>
    <xdr:to>
      <xdr:col>46</xdr:col>
      <xdr:colOff>38100</xdr:colOff>
      <xdr:row>99</xdr:row>
      <xdr:rowOff>50535</xdr:rowOff>
    </xdr:to>
    <xdr:sp macro="" textlink="">
      <xdr:nvSpPr>
        <xdr:cNvPr id="489" name="楕円 488"/>
        <xdr:cNvSpPr/>
      </xdr:nvSpPr>
      <xdr:spPr>
        <a:xfrm>
          <a:off x="8699500" y="169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67062</xdr:rowOff>
    </xdr:from>
    <xdr:ext cx="534377" cy="259045"/>
    <xdr:sp macro="" textlink="">
      <xdr:nvSpPr>
        <xdr:cNvPr id="490" name="テキスト ボックス 489"/>
        <xdr:cNvSpPr txBox="1"/>
      </xdr:nvSpPr>
      <xdr:spPr>
        <a:xfrm>
          <a:off x="8483111" y="166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123315</xdr:rowOff>
    </xdr:from>
    <xdr:to>
      <xdr:col>41</xdr:col>
      <xdr:colOff>101600</xdr:colOff>
      <xdr:row>99</xdr:row>
      <xdr:rowOff>53465</xdr:rowOff>
    </xdr:to>
    <xdr:sp macro="" textlink="">
      <xdr:nvSpPr>
        <xdr:cNvPr id="491" name="楕円 490"/>
        <xdr:cNvSpPr/>
      </xdr:nvSpPr>
      <xdr:spPr>
        <a:xfrm>
          <a:off x="7810500" y="1692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69992</xdr:rowOff>
    </xdr:from>
    <xdr:ext cx="534377" cy="259045"/>
    <xdr:sp macro="" textlink="">
      <xdr:nvSpPr>
        <xdr:cNvPr id="492" name="テキスト ボックス 491"/>
        <xdr:cNvSpPr txBox="1"/>
      </xdr:nvSpPr>
      <xdr:spPr>
        <a:xfrm>
          <a:off x="7594111" y="1670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123845</xdr:rowOff>
    </xdr:from>
    <xdr:to>
      <xdr:col>36</xdr:col>
      <xdr:colOff>165100</xdr:colOff>
      <xdr:row>99</xdr:row>
      <xdr:rowOff>53995</xdr:rowOff>
    </xdr:to>
    <xdr:sp macro="" textlink="">
      <xdr:nvSpPr>
        <xdr:cNvPr id="493" name="楕円 492"/>
        <xdr:cNvSpPr/>
      </xdr:nvSpPr>
      <xdr:spPr>
        <a:xfrm>
          <a:off x="6921500" y="1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45122</xdr:rowOff>
    </xdr:from>
    <xdr:ext cx="534377" cy="259045"/>
    <xdr:sp macro="" textlink="">
      <xdr:nvSpPr>
        <xdr:cNvPr id="494" name="テキスト ボックス 493"/>
        <xdr:cNvSpPr txBox="1"/>
      </xdr:nvSpPr>
      <xdr:spPr>
        <a:xfrm>
          <a:off x="6705111" y="1701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129642</xdr:rowOff>
    </xdr:from>
    <xdr:to>
      <xdr:col>85</xdr:col>
      <xdr:colOff>127000</xdr:colOff>
      <xdr:row>37</xdr:row>
      <xdr:rowOff>5577</xdr:rowOff>
    </xdr:to>
    <xdr:cxnSp macro="">
      <xdr:nvCxnSpPr>
        <xdr:cNvPr id="526" name="直線コネクタ 525"/>
        <xdr:cNvCxnSpPr/>
      </xdr:nvCxnSpPr>
      <xdr:spPr>
        <a:xfrm>
          <a:off x="15481300" y="6301842"/>
          <a:ext cx="8382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129642</xdr:rowOff>
    </xdr:from>
    <xdr:to>
      <xdr:col>81</xdr:col>
      <xdr:colOff>50800</xdr:colOff>
      <xdr:row>36</xdr:row>
      <xdr:rowOff>129772</xdr:rowOff>
    </xdr:to>
    <xdr:cxnSp macro="">
      <xdr:nvCxnSpPr>
        <xdr:cNvPr id="529" name="直線コネクタ 528"/>
        <xdr:cNvCxnSpPr/>
      </xdr:nvCxnSpPr>
      <xdr:spPr>
        <a:xfrm flipV="1">
          <a:off x="14592300" y="6301842"/>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43819</xdr:rowOff>
    </xdr:from>
    <xdr:to>
      <xdr:col>76</xdr:col>
      <xdr:colOff>114300</xdr:colOff>
      <xdr:row>36</xdr:row>
      <xdr:rowOff>129772</xdr:rowOff>
    </xdr:to>
    <xdr:cxnSp macro="">
      <xdr:nvCxnSpPr>
        <xdr:cNvPr id="532" name="直線コネクタ 531"/>
        <xdr:cNvCxnSpPr/>
      </xdr:nvCxnSpPr>
      <xdr:spPr>
        <a:xfrm>
          <a:off x="13703300" y="6216019"/>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43819</xdr:rowOff>
    </xdr:from>
    <xdr:to>
      <xdr:col>71</xdr:col>
      <xdr:colOff>177800</xdr:colOff>
      <xdr:row>36</xdr:row>
      <xdr:rowOff>58416</xdr:rowOff>
    </xdr:to>
    <xdr:cxnSp macro="">
      <xdr:nvCxnSpPr>
        <xdr:cNvPr id="535" name="直線コネクタ 534"/>
        <xdr:cNvCxnSpPr/>
      </xdr:nvCxnSpPr>
      <xdr:spPr>
        <a:xfrm flipV="1">
          <a:off x="12814300" y="6216019"/>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126227</xdr:rowOff>
    </xdr:from>
    <xdr:to>
      <xdr:col>85</xdr:col>
      <xdr:colOff>177800</xdr:colOff>
      <xdr:row>37</xdr:row>
      <xdr:rowOff>56377</xdr:rowOff>
    </xdr:to>
    <xdr:sp macro="" textlink="">
      <xdr:nvSpPr>
        <xdr:cNvPr id="545" name="楕円 544"/>
        <xdr:cNvSpPr/>
      </xdr:nvSpPr>
      <xdr:spPr>
        <a:xfrm>
          <a:off x="16268700" y="62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104654</xdr:rowOff>
    </xdr:from>
    <xdr:ext cx="534377" cy="259045"/>
    <xdr:sp macro="" textlink="">
      <xdr:nvSpPr>
        <xdr:cNvPr id="546" name="消防費該当値テキスト"/>
        <xdr:cNvSpPr txBox="1"/>
      </xdr:nvSpPr>
      <xdr:spPr>
        <a:xfrm>
          <a:off x="16370300" y="62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78842</xdr:rowOff>
    </xdr:from>
    <xdr:to>
      <xdr:col>81</xdr:col>
      <xdr:colOff>101600</xdr:colOff>
      <xdr:row>37</xdr:row>
      <xdr:rowOff>8992</xdr:rowOff>
    </xdr:to>
    <xdr:sp macro="" textlink="">
      <xdr:nvSpPr>
        <xdr:cNvPr id="547" name="楕円 546"/>
        <xdr:cNvSpPr/>
      </xdr:nvSpPr>
      <xdr:spPr>
        <a:xfrm>
          <a:off x="15430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25519</xdr:rowOff>
    </xdr:from>
    <xdr:ext cx="534377" cy="259045"/>
    <xdr:sp macro="" textlink="">
      <xdr:nvSpPr>
        <xdr:cNvPr id="548" name="テキスト ボックス 547"/>
        <xdr:cNvSpPr txBox="1"/>
      </xdr:nvSpPr>
      <xdr:spPr>
        <a:xfrm>
          <a:off x="15214111" y="60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78972</xdr:rowOff>
    </xdr:from>
    <xdr:to>
      <xdr:col>76</xdr:col>
      <xdr:colOff>165100</xdr:colOff>
      <xdr:row>37</xdr:row>
      <xdr:rowOff>9122</xdr:rowOff>
    </xdr:to>
    <xdr:sp macro="" textlink="">
      <xdr:nvSpPr>
        <xdr:cNvPr id="549" name="楕円 548"/>
        <xdr:cNvSpPr/>
      </xdr:nvSpPr>
      <xdr:spPr>
        <a:xfrm>
          <a:off x="14541500" y="62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25649</xdr:rowOff>
    </xdr:from>
    <xdr:ext cx="534377" cy="259045"/>
    <xdr:sp macro="" textlink="">
      <xdr:nvSpPr>
        <xdr:cNvPr id="550" name="テキスト ボックス 549"/>
        <xdr:cNvSpPr txBox="1"/>
      </xdr:nvSpPr>
      <xdr:spPr>
        <a:xfrm>
          <a:off x="14325111" y="60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164469</xdr:rowOff>
    </xdr:from>
    <xdr:to>
      <xdr:col>72</xdr:col>
      <xdr:colOff>38100</xdr:colOff>
      <xdr:row>36</xdr:row>
      <xdr:rowOff>94619</xdr:rowOff>
    </xdr:to>
    <xdr:sp macro="" textlink="">
      <xdr:nvSpPr>
        <xdr:cNvPr id="551" name="楕円 550"/>
        <xdr:cNvSpPr/>
      </xdr:nvSpPr>
      <xdr:spPr>
        <a:xfrm>
          <a:off x="13652500" y="61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111146</xdr:rowOff>
    </xdr:from>
    <xdr:ext cx="534377" cy="259045"/>
    <xdr:sp macro="" textlink="">
      <xdr:nvSpPr>
        <xdr:cNvPr id="552" name="テキスト ボックス 551"/>
        <xdr:cNvSpPr txBox="1"/>
      </xdr:nvSpPr>
      <xdr:spPr>
        <a:xfrm>
          <a:off x="13436111" y="59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7616</xdr:rowOff>
    </xdr:from>
    <xdr:to>
      <xdr:col>67</xdr:col>
      <xdr:colOff>101600</xdr:colOff>
      <xdr:row>36</xdr:row>
      <xdr:rowOff>109216</xdr:rowOff>
    </xdr:to>
    <xdr:sp macro="" textlink="">
      <xdr:nvSpPr>
        <xdr:cNvPr id="553" name="楕円 552"/>
        <xdr:cNvSpPr/>
      </xdr:nvSpPr>
      <xdr:spPr>
        <a:xfrm>
          <a:off x="12763500" y="61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125743</xdr:rowOff>
    </xdr:from>
    <xdr:ext cx="534377" cy="259045"/>
    <xdr:sp macro="" textlink="">
      <xdr:nvSpPr>
        <xdr:cNvPr id="554" name="テキスト ボックス 553"/>
        <xdr:cNvSpPr txBox="1"/>
      </xdr:nvSpPr>
      <xdr:spPr>
        <a:xfrm>
          <a:off x="12547111" y="59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32911</xdr:rowOff>
    </xdr:from>
    <xdr:to>
      <xdr:col>85</xdr:col>
      <xdr:colOff>127000</xdr:colOff>
      <xdr:row>58</xdr:row>
      <xdr:rowOff>65384</xdr:rowOff>
    </xdr:to>
    <xdr:cxnSp macro="">
      <xdr:nvCxnSpPr>
        <xdr:cNvPr id="586" name="直線コネクタ 585"/>
        <xdr:cNvCxnSpPr/>
      </xdr:nvCxnSpPr>
      <xdr:spPr>
        <a:xfrm>
          <a:off x="15481300" y="9977011"/>
          <a:ext cx="838200" cy="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32911</xdr:rowOff>
    </xdr:from>
    <xdr:to>
      <xdr:col>81</xdr:col>
      <xdr:colOff>50800</xdr:colOff>
      <xdr:row>58</xdr:row>
      <xdr:rowOff>67430</xdr:rowOff>
    </xdr:to>
    <xdr:cxnSp macro="">
      <xdr:nvCxnSpPr>
        <xdr:cNvPr id="589" name="直線コネクタ 588"/>
        <xdr:cNvCxnSpPr/>
      </xdr:nvCxnSpPr>
      <xdr:spPr>
        <a:xfrm flipV="1">
          <a:off x="14592300" y="997701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123981</xdr:rowOff>
    </xdr:from>
    <xdr:to>
      <xdr:col>76</xdr:col>
      <xdr:colOff>114300</xdr:colOff>
      <xdr:row>58</xdr:row>
      <xdr:rowOff>67430</xdr:rowOff>
    </xdr:to>
    <xdr:cxnSp macro="">
      <xdr:nvCxnSpPr>
        <xdr:cNvPr id="592" name="直線コネクタ 591"/>
        <xdr:cNvCxnSpPr/>
      </xdr:nvCxnSpPr>
      <xdr:spPr>
        <a:xfrm>
          <a:off x="13703300" y="9896631"/>
          <a:ext cx="889000" cy="1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26009</xdr:rowOff>
    </xdr:from>
    <xdr:ext cx="534377" cy="259045"/>
    <xdr:sp macro="" textlink="">
      <xdr:nvSpPr>
        <xdr:cNvPr id="594" name="テキスト ボックス 593"/>
        <xdr:cNvSpPr txBox="1"/>
      </xdr:nvSpPr>
      <xdr:spPr>
        <a:xfrm>
          <a:off x="14325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18531</xdr:rowOff>
    </xdr:from>
    <xdr:to>
      <xdr:col>71</xdr:col>
      <xdr:colOff>177800</xdr:colOff>
      <xdr:row>57</xdr:row>
      <xdr:rowOff>123981</xdr:rowOff>
    </xdr:to>
    <xdr:cxnSp macro="">
      <xdr:nvCxnSpPr>
        <xdr:cNvPr id="595" name="直線コネクタ 594"/>
        <xdr:cNvCxnSpPr/>
      </xdr:nvCxnSpPr>
      <xdr:spPr>
        <a:xfrm>
          <a:off x="12814300" y="9448281"/>
          <a:ext cx="889000" cy="44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144039</xdr:rowOff>
    </xdr:from>
    <xdr:ext cx="534377" cy="259045"/>
    <xdr:sp macro="" textlink="">
      <xdr:nvSpPr>
        <xdr:cNvPr id="599" name="テキスト ボックス 598"/>
        <xdr:cNvSpPr txBox="1"/>
      </xdr:nvSpPr>
      <xdr:spPr>
        <a:xfrm>
          <a:off x="12547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14584</xdr:rowOff>
    </xdr:from>
    <xdr:to>
      <xdr:col>85</xdr:col>
      <xdr:colOff>177800</xdr:colOff>
      <xdr:row>58</xdr:row>
      <xdr:rowOff>116184</xdr:rowOff>
    </xdr:to>
    <xdr:sp macro="" textlink="">
      <xdr:nvSpPr>
        <xdr:cNvPr id="605" name="楕円 604"/>
        <xdr:cNvSpPr/>
      </xdr:nvSpPr>
      <xdr:spPr>
        <a:xfrm>
          <a:off x="16268700" y="99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100961</xdr:rowOff>
    </xdr:from>
    <xdr:ext cx="534377" cy="259045"/>
    <xdr:sp macro="" textlink="">
      <xdr:nvSpPr>
        <xdr:cNvPr id="606" name="教育費該当値テキスト"/>
        <xdr:cNvSpPr txBox="1"/>
      </xdr:nvSpPr>
      <xdr:spPr>
        <a:xfrm>
          <a:off x="16370300" y="98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153561</xdr:rowOff>
    </xdr:from>
    <xdr:to>
      <xdr:col>81</xdr:col>
      <xdr:colOff>101600</xdr:colOff>
      <xdr:row>58</xdr:row>
      <xdr:rowOff>83711</xdr:rowOff>
    </xdr:to>
    <xdr:sp macro="" textlink="">
      <xdr:nvSpPr>
        <xdr:cNvPr id="607" name="楕円 606"/>
        <xdr:cNvSpPr/>
      </xdr:nvSpPr>
      <xdr:spPr>
        <a:xfrm>
          <a:off x="15430500" y="99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74838</xdr:rowOff>
    </xdr:from>
    <xdr:ext cx="534377" cy="259045"/>
    <xdr:sp macro="" textlink="">
      <xdr:nvSpPr>
        <xdr:cNvPr id="608" name="テキスト ボックス 607"/>
        <xdr:cNvSpPr txBox="1"/>
      </xdr:nvSpPr>
      <xdr:spPr>
        <a:xfrm>
          <a:off x="15214111" y="100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16630</xdr:rowOff>
    </xdr:from>
    <xdr:to>
      <xdr:col>76</xdr:col>
      <xdr:colOff>165100</xdr:colOff>
      <xdr:row>58</xdr:row>
      <xdr:rowOff>118230</xdr:rowOff>
    </xdr:to>
    <xdr:sp macro="" textlink="">
      <xdr:nvSpPr>
        <xdr:cNvPr id="609" name="楕円 608"/>
        <xdr:cNvSpPr/>
      </xdr:nvSpPr>
      <xdr:spPr>
        <a:xfrm>
          <a:off x="14541500" y="99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109357</xdr:rowOff>
    </xdr:from>
    <xdr:ext cx="534377" cy="259045"/>
    <xdr:sp macro="" textlink="">
      <xdr:nvSpPr>
        <xdr:cNvPr id="610" name="テキスト ボックス 609"/>
        <xdr:cNvSpPr txBox="1"/>
      </xdr:nvSpPr>
      <xdr:spPr>
        <a:xfrm>
          <a:off x="14325111" y="100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73181</xdr:rowOff>
    </xdr:from>
    <xdr:to>
      <xdr:col>72</xdr:col>
      <xdr:colOff>38100</xdr:colOff>
      <xdr:row>58</xdr:row>
      <xdr:rowOff>3331</xdr:rowOff>
    </xdr:to>
    <xdr:sp macro="" textlink="">
      <xdr:nvSpPr>
        <xdr:cNvPr id="611" name="楕円 610"/>
        <xdr:cNvSpPr/>
      </xdr:nvSpPr>
      <xdr:spPr>
        <a:xfrm>
          <a:off x="13652500" y="98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19858</xdr:rowOff>
    </xdr:from>
    <xdr:ext cx="534377" cy="259045"/>
    <xdr:sp macro="" textlink="">
      <xdr:nvSpPr>
        <xdr:cNvPr id="612" name="テキスト ボックス 611"/>
        <xdr:cNvSpPr txBox="1"/>
      </xdr:nvSpPr>
      <xdr:spPr>
        <a:xfrm>
          <a:off x="13436111" y="962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139181</xdr:rowOff>
    </xdr:from>
    <xdr:to>
      <xdr:col>67</xdr:col>
      <xdr:colOff>101600</xdr:colOff>
      <xdr:row>55</xdr:row>
      <xdr:rowOff>69331</xdr:rowOff>
    </xdr:to>
    <xdr:sp macro="" textlink="">
      <xdr:nvSpPr>
        <xdr:cNvPr id="613" name="楕円 612"/>
        <xdr:cNvSpPr/>
      </xdr:nvSpPr>
      <xdr:spPr>
        <a:xfrm>
          <a:off x="12763500" y="93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85858</xdr:rowOff>
    </xdr:from>
    <xdr:ext cx="599010" cy="259045"/>
    <xdr:sp macro="" textlink="">
      <xdr:nvSpPr>
        <xdr:cNvPr id="614" name="テキスト ボックス 613"/>
        <xdr:cNvSpPr txBox="1"/>
      </xdr:nvSpPr>
      <xdr:spPr>
        <a:xfrm>
          <a:off x="12514795" y="917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37401</xdr:rowOff>
    </xdr:from>
    <xdr:to>
      <xdr:col>85</xdr:col>
      <xdr:colOff>127000</xdr:colOff>
      <xdr:row>79</xdr:row>
      <xdr:rowOff>42853</xdr:rowOff>
    </xdr:to>
    <xdr:cxnSp macro="">
      <xdr:nvCxnSpPr>
        <xdr:cNvPr id="643" name="直線コネクタ 642"/>
        <xdr:cNvCxnSpPr/>
      </xdr:nvCxnSpPr>
      <xdr:spPr>
        <a:xfrm flipV="1">
          <a:off x="15481300" y="13581951"/>
          <a:ext cx="838200" cy="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42853</xdr:rowOff>
    </xdr:from>
    <xdr:to>
      <xdr:col>81</xdr:col>
      <xdr:colOff>50800</xdr:colOff>
      <xdr:row>79</xdr:row>
      <xdr:rowOff>43431</xdr:rowOff>
    </xdr:to>
    <xdr:cxnSp macro="">
      <xdr:nvCxnSpPr>
        <xdr:cNvPr id="646" name="直線コネクタ 645"/>
        <xdr:cNvCxnSpPr/>
      </xdr:nvCxnSpPr>
      <xdr:spPr>
        <a:xfrm flipV="1">
          <a:off x="14592300" y="13587403"/>
          <a:ext cx="8890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43431</xdr:rowOff>
    </xdr:from>
    <xdr:to>
      <xdr:col>76</xdr:col>
      <xdr:colOff>114300</xdr:colOff>
      <xdr:row>79</xdr:row>
      <xdr:rowOff>44450</xdr:rowOff>
    </xdr:to>
    <xdr:cxnSp macro="">
      <xdr:nvCxnSpPr>
        <xdr:cNvPr id="649" name="直線コネクタ 648"/>
        <xdr:cNvCxnSpPr/>
      </xdr:nvCxnSpPr>
      <xdr:spPr>
        <a:xfrm flipV="1">
          <a:off x="13703300" y="13587981"/>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6" name="テキスト ボックス 655"/>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158051</xdr:rowOff>
    </xdr:from>
    <xdr:to>
      <xdr:col>85</xdr:col>
      <xdr:colOff>177800</xdr:colOff>
      <xdr:row>79</xdr:row>
      <xdr:rowOff>88201</xdr:rowOff>
    </xdr:to>
    <xdr:sp macro="" textlink="">
      <xdr:nvSpPr>
        <xdr:cNvPr id="662" name="楕円 661"/>
        <xdr:cNvSpPr/>
      </xdr:nvSpPr>
      <xdr:spPr>
        <a:xfrm>
          <a:off x="16268700" y="135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112566</xdr:rowOff>
    </xdr:from>
    <xdr:ext cx="469744" cy="259045"/>
    <xdr:sp macro="" textlink="">
      <xdr:nvSpPr>
        <xdr:cNvPr id="663" name="災害復旧費該当値テキスト"/>
        <xdr:cNvSpPr txBox="1"/>
      </xdr:nvSpPr>
      <xdr:spPr>
        <a:xfrm>
          <a:off x="16370300" y="1348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163503</xdr:rowOff>
    </xdr:from>
    <xdr:to>
      <xdr:col>81</xdr:col>
      <xdr:colOff>101600</xdr:colOff>
      <xdr:row>79</xdr:row>
      <xdr:rowOff>93653</xdr:rowOff>
    </xdr:to>
    <xdr:sp macro="" textlink="">
      <xdr:nvSpPr>
        <xdr:cNvPr id="664" name="楕円 663"/>
        <xdr:cNvSpPr/>
      </xdr:nvSpPr>
      <xdr:spPr>
        <a:xfrm>
          <a:off x="15430500" y="135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84780</xdr:rowOff>
    </xdr:from>
    <xdr:ext cx="378565" cy="259045"/>
    <xdr:sp macro="" textlink="">
      <xdr:nvSpPr>
        <xdr:cNvPr id="665" name="テキスト ボックス 664"/>
        <xdr:cNvSpPr txBox="1"/>
      </xdr:nvSpPr>
      <xdr:spPr>
        <a:xfrm>
          <a:off x="15292017" y="13629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164081</xdr:rowOff>
    </xdr:from>
    <xdr:to>
      <xdr:col>76</xdr:col>
      <xdr:colOff>165100</xdr:colOff>
      <xdr:row>79</xdr:row>
      <xdr:rowOff>94231</xdr:rowOff>
    </xdr:to>
    <xdr:sp macro="" textlink="">
      <xdr:nvSpPr>
        <xdr:cNvPr id="666" name="楕円 665"/>
        <xdr:cNvSpPr/>
      </xdr:nvSpPr>
      <xdr:spPr>
        <a:xfrm>
          <a:off x="14541500" y="135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85358</xdr:rowOff>
    </xdr:from>
    <xdr:ext cx="378565" cy="259045"/>
    <xdr:sp macro="" textlink="">
      <xdr:nvSpPr>
        <xdr:cNvPr id="667" name="テキスト ボックス 666"/>
        <xdr:cNvSpPr txBox="1"/>
      </xdr:nvSpPr>
      <xdr:spPr>
        <a:xfrm>
          <a:off x="14403017" y="1362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23113</xdr:rowOff>
    </xdr:from>
    <xdr:to>
      <xdr:col>85</xdr:col>
      <xdr:colOff>127000</xdr:colOff>
      <xdr:row>96</xdr:row>
      <xdr:rowOff>50676</xdr:rowOff>
    </xdr:to>
    <xdr:cxnSp macro="">
      <xdr:nvCxnSpPr>
        <xdr:cNvPr id="702" name="直線コネクタ 701"/>
        <xdr:cNvCxnSpPr/>
      </xdr:nvCxnSpPr>
      <xdr:spPr>
        <a:xfrm flipV="1">
          <a:off x="15481300" y="16482313"/>
          <a:ext cx="8382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50676</xdr:rowOff>
    </xdr:from>
    <xdr:to>
      <xdr:col>81</xdr:col>
      <xdr:colOff>50800</xdr:colOff>
      <xdr:row>96</xdr:row>
      <xdr:rowOff>53550</xdr:rowOff>
    </xdr:to>
    <xdr:cxnSp macro="">
      <xdr:nvCxnSpPr>
        <xdr:cNvPr id="705" name="直線コネクタ 704"/>
        <xdr:cNvCxnSpPr/>
      </xdr:nvCxnSpPr>
      <xdr:spPr>
        <a:xfrm flipV="1">
          <a:off x="14592300" y="16509876"/>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7" name="テキスト ボックス 706"/>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53550</xdr:rowOff>
    </xdr:from>
    <xdr:to>
      <xdr:col>76</xdr:col>
      <xdr:colOff>114300</xdr:colOff>
      <xdr:row>96</xdr:row>
      <xdr:rowOff>78501</xdr:rowOff>
    </xdr:to>
    <xdr:cxnSp macro="">
      <xdr:nvCxnSpPr>
        <xdr:cNvPr id="708" name="直線コネクタ 707"/>
        <xdr:cNvCxnSpPr/>
      </xdr:nvCxnSpPr>
      <xdr:spPr>
        <a:xfrm flipV="1">
          <a:off x="13703300" y="16512750"/>
          <a:ext cx="8890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0" name="テキスト ボックス 709"/>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78501</xdr:rowOff>
    </xdr:from>
    <xdr:to>
      <xdr:col>71</xdr:col>
      <xdr:colOff>177800</xdr:colOff>
      <xdr:row>96</xdr:row>
      <xdr:rowOff>115348</xdr:rowOff>
    </xdr:to>
    <xdr:cxnSp macro="">
      <xdr:nvCxnSpPr>
        <xdr:cNvPr id="711" name="直線コネクタ 710"/>
        <xdr:cNvCxnSpPr/>
      </xdr:nvCxnSpPr>
      <xdr:spPr>
        <a:xfrm flipV="1">
          <a:off x="12814300" y="16537701"/>
          <a:ext cx="889000" cy="3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138566</xdr:rowOff>
    </xdr:from>
    <xdr:ext cx="534377" cy="259045"/>
    <xdr:sp macro="" textlink="">
      <xdr:nvSpPr>
        <xdr:cNvPr id="713" name="テキスト ボックス 712"/>
        <xdr:cNvSpPr txBox="1"/>
      </xdr:nvSpPr>
      <xdr:spPr>
        <a:xfrm>
          <a:off x="13436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5" name="テキスト ボックス 714"/>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143763</xdr:rowOff>
    </xdr:from>
    <xdr:to>
      <xdr:col>85</xdr:col>
      <xdr:colOff>177800</xdr:colOff>
      <xdr:row>96</xdr:row>
      <xdr:rowOff>73913</xdr:rowOff>
    </xdr:to>
    <xdr:sp macro="" textlink="">
      <xdr:nvSpPr>
        <xdr:cNvPr id="721" name="楕円 720"/>
        <xdr:cNvSpPr/>
      </xdr:nvSpPr>
      <xdr:spPr>
        <a:xfrm>
          <a:off x="16268700" y="164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122190</xdr:rowOff>
    </xdr:from>
    <xdr:ext cx="534377" cy="259045"/>
    <xdr:sp macro="" textlink="">
      <xdr:nvSpPr>
        <xdr:cNvPr id="722" name="公債費該当値テキスト"/>
        <xdr:cNvSpPr txBox="1"/>
      </xdr:nvSpPr>
      <xdr:spPr>
        <a:xfrm>
          <a:off x="16370300" y="164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171326</xdr:rowOff>
    </xdr:from>
    <xdr:to>
      <xdr:col>81</xdr:col>
      <xdr:colOff>101600</xdr:colOff>
      <xdr:row>96</xdr:row>
      <xdr:rowOff>101476</xdr:rowOff>
    </xdr:to>
    <xdr:sp macro="" textlink="">
      <xdr:nvSpPr>
        <xdr:cNvPr id="723" name="楕円 722"/>
        <xdr:cNvSpPr/>
      </xdr:nvSpPr>
      <xdr:spPr>
        <a:xfrm>
          <a:off x="15430500" y="164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92603</xdr:rowOff>
    </xdr:from>
    <xdr:ext cx="534377" cy="259045"/>
    <xdr:sp macro="" textlink="">
      <xdr:nvSpPr>
        <xdr:cNvPr id="724" name="テキスト ボックス 723"/>
        <xdr:cNvSpPr txBox="1"/>
      </xdr:nvSpPr>
      <xdr:spPr>
        <a:xfrm>
          <a:off x="15214111" y="165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2750</xdr:rowOff>
    </xdr:from>
    <xdr:to>
      <xdr:col>76</xdr:col>
      <xdr:colOff>165100</xdr:colOff>
      <xdr:row>96</xdr:row>
      <xdr:rowOff>104350</xdr:rowOff>
    </xdr:to>
    <xdr:sp macro="" textlink="">
      <xdr:nvSpPr>
        <xdr:cNvPr id="725" name="楕円 724"/>
        <xdr:cNvSpPr/>
      </xdr:nvSpPr>
      <xdr:spPr>
        <a:xfrm>
          <a:off x="14541500" y="16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95477</xdr:rowOff>
    </xdr:from>
    <xdr:ext cx="534377" cy="259045"/>
    <xdr:sp macro="" textlink="">
      <xdr:nvSpPr>
        <xdr:cNvPr id="726" name="テキスト ボックス 725"/>
        <xdr:cNvSpPr txBox="1"/>
      </xdr:nvSpPr>
      <xdr:spPr>
        <a:xfrm>
          <a:off x="14325111" y="16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27701</xdr:rowOff>
    </xdr:from>
    <xdr:to>
      <xdr:col>72</xdr:col>
      <xdr:colOff>38100</xdr:colOff>
      <xdr:row>96</xdr:row>
      <xdr:rowOff>129301</xdr:rowOff>
    </xdr:to>
    <xdr:sp macro="" textlink="">
      <xdr:nvSpPr>
        <xdr:cNvPr id="727" name="楕円 726"/>
        <xdr:cNvSpPr/>
      </xdr:nvSpPr>
      <xdr:spPr>
        <a:xfrm>
          <a:off x="13652500" y="164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120428</xdr:rowOff>
    </xdr:from>
    <xdr:ext cx="534377" cy="259045"/>
    <xdr:sp macro="" textlink="">
      <xdr:nvSpPr>
        <xdr:cNvPr id="728" name="テキスト ボックス 727"/>
        <xdr:cNvSpPr txBox="1"/>
      </xdr:nvSpPr>
      <xdr:spPr>
        <a:xfrm>
          <a:off x="13436111" y="16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64548</xdr:rowOff>
    </xdr:from>
    <xdr:to>
      <xdr:col>67</xdr:col>
      <xdr:colOff>101600</xdr:colOff>
      <xdr:row>96</xdr:row>
      <xdr:rowOff>166148</xdr:rowOff>
    </xdr:to>
    <xdr:sp macro="" textlink="">
      <xdr:nvSpPr>
        <xdr:cNvPr id="729" name="楕円 728"/>
        <xdr:cNvSpPr/>
      </xdr:nvSpPr>
      <xdr:spPr>
        <a:xfrm>
          <a:off x="12763500" y="165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157275</xdr:rowOff>
    </xdr:from>
    <xdr:ext cx="534377" cy="259045"/>
    <xdr:sp macro="" textlink="">
      <xdr:nvSpPr>
        <xdr:cNvPr id="730" name="テキスト ボックス 729"/>
        <xdr:cNvSpPr txBox="1"/>
      </xdr:nvSpPr>
      <xdr:spPr>
        <a:xfrm>
          <a:off x="12547111" y="166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議会費は、住民一人あたり</a:t>
          </a:r>
          <a:r>
            <a:rPr kumimoji="1" lang="en-US" altLang="ja-JP" sz="1300">
              <a:latin typeface="ＭＳ Ｐゴシック" panose="020B0600070205080204" pitchFamily="50" charset="-128"/>
              <a:ea typeface="ＭＳ Ｐゴシック" panose="020B0600070205080204" pitchFamily="50" charset="-128"/>
            </a:rPr>
            <a:t>4,346</a:t>
          </a:r>
          <a:r>
            <a:rPr kumimoji="1" lang="ja-JP" altLang="en-US" sz="1300">
              <a:latin typeface="ＭＳ Ｐゴシック" panose="020B0600070205080204" pitchFamily="50" charset="-128"/>
              <a:ea typeface="ＭＳ Ｐゴシック" panose="020B0600070205080204" pitchFamily="50" charset="-128"/>
            </a:rPr>
            <a:t>円で、類似団体平均と比べると</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円下回っているが、全国平均・茨城県平均と比べると上回っている。総務費では、住民一人あたり</a:t>
          </a:r>
          <a:r>
            <a:rPr kumimoji="1" lang="en-US" altLang="ja-JP" sz="1300">
              <a:latin typeface="ＭＳ Ｐゴシック" panose="020B0600070205080204" pitchFamily="50" charset="-128"/>
              <a:ea typeface="ＭＳ Ｐゴシック" panose="020B0600070205080204" pitchFamily="50" charset="-128"/>
            </a:rPr>
            <a:t>84,810</a:t>
          </a:r>
          <a:r>
            <a:rPr kumimoji="1" lang="ja-JP" altLang="en-US" sz="1300">
              <a:latin typeface="ＭＳ Ｐゴシック" panose="020B0600070205080204" pitchFamily="50" charset="-128"/>
              <a:ea typeface="ＭＳ Ｐゴシック" panose="020B0600070205080204" pitchFamily="50" charset="-128"/>
            </a:rPr>
            <a:t>円で、類似団体平均と比べると</a:t>
          </a:r>
          <a:r>
            <a:rPr kumimoji="1" lang="en-US" altLang="ja-JP" sz="1300">
              <a:latin typeface="ＭＳ Ｐゴシック" panose="020B0600070205080204" pitchFamily="50" charset="-128"/>
              <a:ea typeface="ＭＳ Ｐゴシック" panose="020B0600070205080204" pitchFamily="50" charset="-128"/>
            </a:rPr>
            <a:t>25,400</a:t>
          </a:r>
          <a:r>
            <a:rPr kumimoji="1" lang="ja-JP" altLang="en-US" sz="1300">
              <a:latin typeface="ＭＳ Ｐゴシック" panose="020B0600070205080204" pitchFamily="50" charset="-128"/>
              <a:ea typeface="ＭＳ Ｐゴシック" panose="020B0600070205080204" pitchFamily="50" charset="-128"/>
            </a:rPr>
            <a:t>円下回っている。年度によって決算額が上下しているのは、基金積立額の上下によるものである。民生費では、住民一人あたり</a:t>
          </a:r>
          <a:r>
            <a:rPr kumimoji="1" lang="en-US" altLang="ja-JP" sz="1300">
              <a:latin typeface="ＭＳ Ｐゴシック" panose="020B0600070205080204" pitchFamily="50" charset="-128"/>
              <a:ea typeface="ＭＳ Ｐゴシック" panose="020B0600070205080204" pitchFamily="50" charset="-128"/>
            </a:rPr>
            <a:t>144,821</a:t>
          </a:r>
          <a:r>
            <a:rPr kumimoji="1" lang="ja-JP" altLang="en-US" sz="1300">
              <a:latin typeface="ＭＳ Ｐゴシック" panose="020B0600070205080204" pitchFamily="50" charset="-128"/>
              <a:ea typeface="ＭＳ Ｐゴシック" panose="020B0600070205080204" pitchFamily="50" charset="-128"/>
            </a:rPr>
            <a:t>円で類似団体平均との比較では、</a:t>
          </a:r>
          <a:r>
            <a:rPr kumimoji="1" lang="en-US" altLang="ja-JP" sz="1300">
              <a:latin typeface="ＭＳ Ｐゴシック" panose="020B0600070205080204" pitchFamily="50" charset="-128"/>
              <a:ea typeface="ＭＳ Ｐゴシック" panose="020B0600070205080204" pitchFamily="50" charset="-128"/>
            </a:rPr>
            <a:t>28,773</a:t>
          </a:r>
          <a:r>
            <a:rPr kumimoji="1" lang="ja-JP" altLang="en-US" sz="1300">
              <a:latin typeface="ＭＳ Ｐゴシック" panose="020B0600070205080204" pitchFamily="50" charset="-128"/>
              <a:ea typeface="ＭＳ Ｐゴシック" panose="020B0600070205080204" pitchFamily="50" charset="-128"/>
            </a:rPr>
            <a:t>円下回っている。これは、生活保護受給者が類似団体と比較して少ないことによるものである。衛生費では、住民一人あたり</a:t>
          </a:r>
          <a:r>
            <a:rPr kumimoji="1" lang="en-US" altLang="ja-JP" sz="1300">
              <a:latin typeface="ＭＳ Ｐゴシック" panose="020B0600070205080204" pitchFamily="50" charset="-128"/>
              <a:ea typeface="ＭＳ Ｐゴシック" panose="020B0600070205080204" pitchFamily="50" charset="-128"/>
            </a:rPr>
            <a:t>33,913</a:t>
          </a:r>
          <a:r>
            <a:rPr kumimoji="1" lang="ja-JP" altLang="en-US" sz="1300">
              <a:latin typeface="ＭＳ Ｐゴシック" panose="020B0600070205080204" pitchFamily="50" charset="-128"/>
              <a:ea typeface="ＭＳ Ｐゴシック" panose="020B0600070205080204" pitchFamily="50" charset="-128"/>
            </a:rPr>
            <a:t>円で、類似団体平均と比べると</a:t>
          </a:r>
          <a:r>
            <a:rPr kumimoji="1" lang="en-US" altLang="ja-JP" sz="1300">
              <a:latin typeface="ＭＳ Ｐゴシック" panose="020B0600070205080204" pitchFamily="50" charset="-128"/>
              <a:ea typeface="ＭＳ Ｐゴシック" panose="020B0600070205080204" pitchFamily="50" charset="-128"/>
            </a:rPr>
            <a:t>16,430</a:t>
          </a:r>
          <a:r>
            <a:rPr kumimoji="1" lang="ja-JP" altLang="en-US" sz="1300">
              <a:latin typeface="ＭＳ Ｐゴシック" panose="020B0600070205080204" pitchFamily="50" charset="-128"/>
              <a:ea typeface="ＭＳ Ｐゴシック" panose="020B0600070205080204" pitchFamily="50" charset="-128"/>
            </a:rPr>
            <a:t>円下回り、全国平均･茨城県平均を下回っている。農林水産業費では、住民一人あたり</a:t>
          </a:r>
          <a:r>
            <a:rPr kumimoji="1" lang="en-US" altLang="ja-JP" sz="1300">
              <a:latin typeface="ＭＳ Ｐゴシック" panose="020B0600070205080204" pitchFamily="50" charset="-128"/>
              <a:ea typeface="ＭＳ Ｐゴシック" panose="020B0600070205080204" pitchFamily="50" charset="-128"/>
            </a:rPr>
            <a:t>26,519</a:t>
          </a:r>
          <a:r>
            <a:rPr kumimoji="1" lang="ja-JP" altLang="en-US" sz="1300">
              <a:latin typeface="ＭＳ Ｐゴシック" panose="020B0600070205080204" pitchFamily="50" charset="-128"/>
              <a:ea typeface="ＭＳ Ｐゴシック" panose="020B0600070205080204" pitchFamily="50" charset="-128"/>
            </a:rPr>
            <a:t>円、類似団体平均との比較では、</a:t>
          </a:r>
          <a:r>
            <a:rPr kumimoji="1" lang="en-US" altLang="ja-JP" sz="1300">
              <a:latin typeface="ＭＳ Ｐゴシック" panose="020B0600070205080204" pitchFamily="50" charset="-128"/>
              <a:ea typeface="ＭＳ Ｐゴシック" panose="020B0600070205080204" pitchFamily="50" charset="-128"/>
            </a:rPr>
            <a:t>13,839</a:t>
          </a:r>
          <a:r>
            <a:rPr kumimoji="1" lang="ja-JP" altLang="en-US" sz="1300">
              <a:latin typeface="ＭＳ Ｐゴシック" panose="020B0600070205080204" pitchFamily="50" charset="-128"/>
              <a:ea typeface="ＭＳ Ｐゴシック" panose="020B0600070205080204" pitchFamily="50" charset="-128"/>
            </a:rPr>
            <a:t>円下回っている。商工費では、住民一人あたり</a:t>
          </a:r>
          <a:r>
            <a:rPr kumimoji="1" lang="en-US" altLang="ja-JP" sz="1300">
              <a:latin typeface="ＭＳ Ｐゴシック" panose="020B0600070205080204" pitchFamily="50" charset="-128"/>
              <a:ea typeface="ＭＳ Ｐゴシック" panose="020B0600070205080204" pitchFamily="50" charset="-128"/>
            </a:rPr>
            <a:t>8,723</a:t>
          </a:r>
          <a:r>
            <a:rPr kumimoji="1" lang="ja-JP" altLang="en-US" sz="1300">
              <a:latin typeface="ＭＳ Ｐゴシック" panose="020B0600070205080204" pitchFamily="50" charset="-128"/>
              <a:ea typeface="ＭＳ Ｐゴシック" panose="020B0600070205080204" pitchFamily="50" charset="-128"/>
            </a:rPr>
            <a:t>円で、類似団体平均と比較すると</a:t>
          </a:r>
          <a:r>
            <a:rPr kumimoji="1" lang="en-US" altLang="ja-JP" sz="1300">
              <a:latin typeface="ＭＳ Ｐゴシック" panose="020B0600070205080204" pitchFamily="50" charset="-128"/>
              <a:ea typeface="ＭＳ Ｐゴシック" panose="020B0600070205080204" pitchFamily="50" charset="-128"/>
            </a:rPr>
            <a:t>11,301</a:t>
          </a:r>
          <a:r>
            <a:rPr kumimoji="1" lang="ja-JP" altLang="en-US" sz="1300">
              <a:latin typeface="ＭＳ Ｐゴシック" panose="020B0600070205080204" pitchFamily="50" charset="-128"/>
              <a:ea typeface="ＭＳ Ｐゴシック" panose="020B0600070205080204" pitchFamily="50" charset="-128"/>
            </a:rPr>
            <a:t>円下回っている。土木費では、住民一人あたり</a:t>
          </a:r>
          <a:r>
            <a:rPr kumimoji="1" lang="en-US" altLang="ja-JP" sz="1300">
              <a:latin typeface="ＭＳ Ｐゴシック" panose="020B0600070205080204" pitchFamily="50" charset="-128"/>
              <a:ea typeface="ＭＳ Ｐゴシック" panose="020B0600070205080204" pitchFamily="50" charset="-128"/>
            </a:rPr>
            <a:t>52,048</a:t>
          </a:r>
          <a:r>
            <a:rPr kumimoji="1" lang="ja-JP" altLang="en-US" sz="1300">
              <a:latin typeface="ＭＳ Ｐゴシック" panose="020B0600070205080204" pitchFamily="50" charset="-128"/>
              <a:ea typeface="ＭＳ Ｐゴシック" panose="020B0600070205080204" pitchFamily="50" charset="-128"/>
            </a:rPr>
            <a:t>円で、類似団体平均との比較では</a:t>
          </a:r>
          <a:r>
            <a:rPr kumimoji="1" lang="en-US" altLang="ja-JP" sz="1300">
              <a:latin typeface="ＭＳ Ｐゴシック" panose="020B0600070205080204" pitchFamily="50" charset="-128"/>
              <a:ea typeface="ＭＳ Ｐゴシック" panose="020B0600070205080204" pitchFamily="50" charset="-128"/>
            </a:rPr>
            <a:t>29,799</a:t>
          </a:r>
          <a:r>
            <a:rPr kumimoji="1" lang="ja-JP" altLang="en-US" sz="1300">
              <a:latin typeface="ＭＳ Ｐゴシック" panose="020B0600070205080204" pitchFamily="50" charset="-128"/>
              <a:ea typeface="ＭＳ Ｐゴシック" panose="020B0600070205080204" pitchFamily="50" charset="-128"/>
            </a:rPr>
            <a:t>円下回っているが、全国平均・茨城県平均と比べると上回っている。これは道路延長が長く、維持補修に係る経費が高い状況となっていることによるものである。消防費は、住民一人あたり</a:t>
          </a:r>
          <a:r>
            <a:rPr kumimoji="1" lang="en-US" altLang="ja-JP" sz="1300">
              <a:latin typeface="ＭＳ Ｐゴシック" panose="020B0600070205080204" pitchFamily="50" charset="-128"/>
              <a:ea typeface="ＭＳ Ｐゴシック" panose="020B0600070205080204" pitchFamily="50" charset="-128"/>
            </a:rPr>
            <a:t>23,357</a:t>
          </a:r>
          <a:r>
            <a:rPr kumimoji="1" lang="ja-JP" altLang="en-US" sz="1300">
              <a:latin typeface="ＭＳ Ｐゴシック" panose="020B0600070205080204" pitchFamily="50" charset="-128"/>
              <a:ea typeface="ＭＳ Ｐゴシック" panose="020B0600070205080204" pitchFamily="50" charset="-128"/>
            </a:rPr>
            <a:t>円で、類似団体平均と比べ</a:t>
          </a:r>
          <a:r>
            <a:rPr kumimoji="1" lang="en-US" altLang="ja-JP" sz="1300">
              <a:latin typeface="ＭＳ Ｐゴシック" panose="020B0600070205080204" pitchFamily="50" charset="-128"/>
              <a:ea typeface="ＭＳ Ｐゴシック" panose="020B0600070205080204" pitchFamily="50" charset="-128"/>
            </a:rPr>
            <a:t>3,083</a:t>
          </a:r>
          <a:r>
            <a:rPr kumimoji="1" lang="ja-JP" altLang="en-US" sz="1300">
              <a:latin typeface="ＭＳ Ｐゴシック" panose="020B0600070205080204" pitchFamily="50" charset="-128"/>
              <a:ea typeface="ＭＳ Ｐゴシック" panose="020B0600070205080204" pitchFamily="50" charset="-128"/>
            </a:rPr>
            <a:t>円下回っている。これは、消防施設管理整備事業が減額となったことによる。教育費は、住民一人あたり</a:t>
          </a:r>
          <a:r>
            <a:rPr kumimoji="1" lang="en-US" altLang="ja-JP" sz="1300">
              <a:latin typeface="ＭＳ Ｐゴシック" panose="020B0600070205080204" pitchFamily="50" charset="-128"/>
              <a:ea typeface="ＭＳ Ｐゴシック" panose="020B0600070205080204" pitchFamily="50" charset="-128"/>
            </a:rPr>
            <a:t>48,827</a:t>
          </a:r>
          <a:r>
            <a:rPr kumimoji="1" lang="ja-JP" altLang="en-US" sz="1300">
              <a:latin typeface="ＭＳ Ｐゴシック" panose="020B0600070205080204" pitchFamily="50" charset="-128"/>
              <a:ea typeface="ＭＳ Ｐゴシック" panose="020B0600070205080204" pitchFamily="50" charset="-128"/>
            </a:rPr>
            <a:t>円で、類似団体平均と比較すると</a:t>
          </a:r>
          <a:r>
            <a:rPr kumimoji="1" lang="en-US" altLang="ja-JP" sz="1300">
              <a:latin typeface="ＭＳ Ｐゴシック" panose="020B0600070205080204" pitchFamily="50" charset="-128"/>
              <a:ea typeface="ＭＳ Ｐゴシック" panose="020B0600070205080204" pitchFamily="50" charset="-128"/>
            </a:rPr>
            <a:t>27,683</a:t>
          </a:r>
          <a:r>
            <a:rPr kumimoji="1" lang="ja-JP" altLang="en-US" sz="1300">
              <a:latin typeface="ＭＳ Ｐゴシック" panose="020B0600070205080204" pitchFamily="50" charset="-128"/>
              <a:ea typeface="ＭＳ Ｐゴシック" panose="020B0600070205080204" pitchFamily="50" charset="-128"/>
            </a:rPr>
            <a:t>円下回っている。これは、学校の統廃合が終了したことによる。公債費は、住民一人あたり</a:t>
          </a:r>
          <a:r>
            <a:rPr kumimoji="1" lang="en-US" altLang="ja-JP" sz="1300">
              <a:latin typeface="ＭＳ Ｐゴシック" panose="020B0600070205080204" pitchFamily="50" charset="-128"/>
              <a:ea typeface="ＭＳ Ｐゴシック" panose="020B0600070205080204" pitchFamily="50" charset="-128"/>
            </a:rPr>
            <a:t>54,210</a:t>
          </a:r>
          <a:r>
            <a:rPr kumimoji="1" lang="ja-JP" altLang="en-US" sz="1300">
              <a:latin typeface="ＭＳ Ｐゴシック" panose="020B0600070205080204" pitchFamily="50" charset="-128"/>
              <a:ea typeface="ＭＳ Ｐゴシック" panose="020B0600070205080204" pitchFamily="50" charset="-128"/>
            </a:rPr>
            <a:t>円で、類似団体平均と比べると</a:t>
          </a:r>
          <a:r>
            <a:rPr kumimoji="1" lang="en-US" altLang="ja-JP" sz="1300">
              <a:latin typeface="ＭＳ Ｐゴシック" panose="020B0600070205080204" pitchFamily="50" charset="-128"/>
              <a:ea typeface="ＭＳ Ｐゴシック" panose="020B0600070205080204" pitchFamily="50" charset="-128"/>
            </a:rPr>
            <a:t>14,094</a:t>
          </a:r>
          <a:r>
            <a:rPr kumimoji="1" lang="ja-JP" altLang="en-US" sz="1300">
              <a:latin typeface="ＭＳ Ｐゴシック" panose="020B0600070205080204" pitchFamily="50" charset="-128"/>
              <a:ea typeface="ＭＳ Ｐゴシック" panose="020B0600070205080204" pitchFamily="50" charset="-128"/>
            </a:rPr>
            <a:t>円下回っているが、全国平均・茨城県平均よりは上回っている。学校建設等の終了により今後公債費が高くなってくると思われる。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年度と比べ</a:t>
          </a:r>
          <a:r>
            <a:rPr kumimoji="1" lang="en-US" altLang="ja-JP" sz="1200">
              <a:latin typeface="ＭＳ ゴシック" pitchFamily="49" charset="-128"/>
              <a:ea typeface="ＭＳ ゴシック" pitchFamily="49" charset="-128"/>
            </a:rPr>
            <a:t>0.93</a:t>
          </a:r>
          <a:r>
            <a:rPr kumimoji="1" lang="ja-JP" altLang="en-US" sz="1200">
              <a:latin typeface="ＭＳ ゴシック" pitchFamily="49" charset="-128"/>
              <a:ea typeface="ＭＳ ゴシック" pitchFamily="49" charset="-128"/>
            </a:rPr>
            <a:t>ポイントの低下となった。今後、普通交付税の算定が一本算定となり、財源不足が見込まれることや、自然災害や感染症対策等の備えとして、財政調整基金の積み増しが必要である。</a:t>
          </a:r>
        </a:p>
        <a:p>
          <a:r>
            <a:rPr kumimoji="1" lang="ja-JP" altLang="en-US" sz="1200">
              <a:latin typeface="ＭＳ ゴシック" pitchFamily="49" charset="-128"/>
              <a:ea typeface="ＭＳ ゴシック" pitchFamily="49" charset="-128"/>
            </a:rPr>
            <a:t>　実質収支額については、平成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年度に比べ、</a:t>
          </a:r>
          <a:r>
            <a:rPr kumimoji="1" lang="en-US" altLang="ja-JP" sz="1200">
              <a:latin typeface="ＭＳ ゴシック" pitchFamily="49" charset="-128"/>
              <a:ea typeface="ＭＳ ゴシック" pitchFamily="49" charset="-128"/>
            </a:rPr>
            <a:t>1.46</a:t>
          </a:r>
          <a:r>
            <a:rPr kumimoji="1" lang="ja-JP" altLang="en-US" sz="1200">
              <a:latin typeface="ＭＳ ゴシック" pitchFamily="49" charset="-128"/>
              <a:ea typeface="ＭＳ ゴシック" pitchFamily="49" charset="-128"/>
            </a:rPr>
            <a:t>ポイント上昇、実質単年度収支については、平成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年度に比べ、</a:t>
          </a:r>
          <a:r>
            <a:rPr kumimoji="1" lang="en-US" altLang="ja-JP" sz="1200">
              <a:latin typeface="ＭＳ ゴシック" pitchFamily="49" charset="-128"/>
              <a:ea typeface="ＭＳ ゴシック" pitchFamily="49" charset="-128"/>
            </a:rPr>
            <a:t>1.80</a:t>
          </a:r>
          <a:r>
            <a:rPr kumimoji="1" lang="ja-JP" altLang="en-US" sz="1200">
              <a:latin typeface="ＭＳ ゴシック" pitchFamily="49" charset="-128"/>
              <a:ea typeface="ＭＳ ゴシック" pitchFamily="49" charset="-128"/>
            </a:rPr>
            <a:t>ポイント上昇した。これは、市税収入等が前年度と比べ増収となったことに加え、歳出削減に取り組んだことによるものであり、今後も適正な数値になるよう気をつけていきたい。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一般会計・特別会計における実質収支額、水道事業会計・下水道事業会計に係る資金不足・剰余金について全て黒字であるため、連結実質赤字比率はない。</a:t>
          </a:r>
        </a:p>
        <a:p>
          <a:r>
            <a:rPr kumimoji="1" lang="ja-JP" altLang="en-US" sz="1400">
              <a:latin typeface="ＭＳ ゴシック" pitchFamily="49" charset="-128"/>
              <a:ea typeface="ＭＳ ゴシック" pitchFamily="49" charset="-128"/>
            </a:rPr>
            <a:t>　しかし、下水道事業会計においては、一般会計からの法定外繰出金を支出していることで、実質収支を黒字化しているので、使用料の改定による財源の確保・経費の削減等を行っていく必要がある。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436" t="s">
        <v>78</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1"/>
      <c r="DK1" s="181"/>
      <c r="DL1" s="181"/>
      <c r="DM1" s="181"/>
      <c r="DN1" s="181"/>
      <c r="DO1" s="181"/>
    </row>
    <row r="2" spans="1:119" ht="24.75" thickBot="1" x14ac:dyDescent="0.2">
      <c r="A2" s="180"/>
      <c r="B2" s="183" t="s">
        <v>79</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437" t="s">
        <v>80</v>
      </c>
      <c r="C3" s="438"/>
      <c r="D3" s="438"/>
      <c r="E3" s="439"/>
      <c r="F3" s="439"/>
      <c r="G3" s="439"/>
      <c r="H3" s="439"/>
      <c r="I3" s="439"/>
      <c r="J3" s="439"/>
      <c r="K3" s="439"/>
      <c r="L3" s="439" t="s">
        <v>81</v>
      </c>
      <c r="M3" s="439"/>
      <c r="N3" s="439"/>
      <c r="O3" s="439"/>
      <c r="P3" s="439"/>
      <c r="Q3" s="439"/>
      <c r="R3" s="446"/>
      <c r="S3" s="446"/>
      <c r="T3" s="446"/>
      <c r="U3" s="446"/>
      <c r="V3" s="447"/>
      <c r="W3" s="421" t="s">
        <v>82</v>
      </c>
      <c r="X3" s="422"/>
      <c r="Y3" s="422"/>
      <c r="Z3" s="422"/>
      <c r="AA3" s="422"/>
      <c r="AB3" s="438"/>
      <c r="AC3" s="446" t="s">
        <v>83</v>
      </c>
      <c r="AD3" s="422"/>
      <c r="AE3" s="422"/>
      <c r="AF3" s="422"/>
      <c r="AG3" s="422"/>
      <c r="AH3" s="422"/>
      <c r="AI3" s="422"/>
      <c r="AJ3" s="422"/>
      <c r="AK3" s="422"/>
      <c r="AL3" s="423"/>
      <c r="AM3" s="421" t="s">
        <v>84</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85</v>
      </c>
      <c r="BO3" s="422"/>
      <c r="BP3" s="422"/>
      <c r="BQ3" s="422"/>
      <c r="BR3" s="422"/>
      <c r="BS3" s="422"/>
      <c r="BT3" s="422"/>
      <c r="BU3" s="423"/>
      <c r="BV3" s="421" t="s">
        <v>86</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87</v>
      </c>
      <c r="CU3" s="422"/>
      <c r="CV3" s="422"/>
      <c r="CW3" s="422"/>
      <c r="CX3" s="422"/>
      <c r="CY3" s="422"/>
      <c r="CZ3" s="422"/>
      <c r="DA3" s="423"/>
      <c r="DB3" s="421" t="s">
        <v>88</v>
      </c>
      <c r="DC3" s="422"/>
      <c r="DD3" s="422"/>
      <c r="DE3" s="422"/>
      <c r="DF3" s="422"/>
      <c r="DG3" s="422"/>
      <c r="DH3" s="422"/>
      <c r="DI3" s="423"/>
      <c r="DJ3" s="180"/>
      <c r="DK3" s="180"/>
      <c r="DL3" s="180"/>
      <c r="DM3" s="180"/>
      <c r="DN3" s="180"/>
      <c r="DO3" s="180"/>
    </row>
    <row r="4" spans="1:119" ht="18.75" customHeight="1" x14ac:dyDescent="0.15">
      <c r="A4" s="181"/>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89</v>
      </c>
      <c r="AZ4" s="425"/>
      <c r="BA4" s="425"/>
      <c r="BB4" s="425"/>
      <c r="BC4" s="425"/>
      <c r="BD4" s="425"/>
      <c r="BE4" s="425"/>
      <c r="BF4" s="425"/>
      <c r="BG4" s="425"/>
      <c r="BH4" s="425"/>
      <c r="BI4" s="425"/>
      <c r="BJ4" s="425"/>
      <c r="BK4" s="425"/>
      <c r="BL4" s="425"/>
      <c r="BM4" s="426"/>
      <c r="BN4" s="427">
        <v>17388839</v>
      </c>
      <c r="BO4" s="428"/>
      <c r="BP4" s="428"/>
      <c r="BQ4" s="428"/>
      <c r="BR4" s="428"/>
      <c r="BS4" s="428"/>
      <c r="BT4" s="428"/>
      <c r="BU4" s="429"/>
      <c r="BV4" s="427">
        <v>17096913</v>
      </c>
      <c r="BW4" s="428"/>
      <c r="BX4" s="428"/>
      <c r="BY4" s="428"/>
      <c r="BZ4" s="428"/>
      <c r="CA4" s="428"/>
      <c r="CB4" s="428"/>
      <c r="CC4" s="429"/>
      <c r="CD4" s="430" t="s">
        <v>90</v>
      </c>
      <c r="CE4" s="431"/>
      <c r="CF4" s="431"/>
      <c r="CG4" s="431"/>
      <c r="CH4" s="431"/>
      <c r="CI4" s="431"/>
      <c r="CJ4" s="431"/>
      <c r="CK4" s="431"/>
      <c r="CL4" s="431"/>
      <c r="CM4" s="431"/>
      <c r="CN4" s="431"/>
      <c r="CO4" s="431"/>
      <c r="CP4" s="431"/>
      <c r="CQ4" s="431"/>
      <c r="CR4" s="431"/>
      <c r="CS4" s="432"/>
      <c r="CT4" s="433">
        <v>4.8</v>
      </c>
      <c r="CU4" s="434"/>
      <c r="CV4" s="434"/>
      <c r="CW4" s="434"/>
      <c r="CX4" s="434"/>
      <c r="CY4" s="434"/>
      <c r="CZ4" s="434"/>
      <c r="DA4" s="435"/>
      <c r="DB4" s="433">
        <v>3.4</v>
      </c>
      <c r="DC4" s="434"/>
      <c r="DD4" s="434"/>
      <c r="DE4" s="434"/>
      <c r="DF4" s="434"/>
      <c r="DG4" s="434"/>
      <c r="DH4" s="434"/>
      <c r="DI4" s="435"/>
      <c r="DJ4" s="180"/>
      <c r="DK4" s="180"/>
      <c r="DL4" s="180"/>
      <c r="DM4" s="180"/>
      <c r="DN4" s="180"/>
      <c r="DO4" s="180"/>
    </row>
    <row r="5" spans="1:119" ht="18.75" customHeight="1" x14ac:dyDescent="0.15">
      <c r="A5" s="181"/>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91</v>
      </c>
      <c r="AN5" s="494"/>
      <c r="AO5" s="494"/>
      <c r="AP5" s="494"/>
      <c r="AQ5" s="494"/>
      <c r="AR5" s="494"/>
      <c r="AS5" s="494"/>
      <c r="AT5" s="495"/>
      <c r="AU5" s="496" t="s">
        <v>92</v>
      </c>
      <c r="AV5" s="497"/>
      <c r="AW5" s="497"/>
      <c r="AX5" s="497"/>
      <c r="AY5" s="498" t="s">
        <v>93</v>
      </c>
      <c r="AZ5" s="499"/>
      <c r="BA5" s="499"/>
      <c r="BB5" s="499"/>
      <c r="BC5" s="499"/>
      <c r="BD5" s="499"/>
      <c r="BE5" s="499"/>
      <c r="BF5" s="499"/>
      <c r="BG5" s="499"/>
      <c r="BH5" s="499"/>
      <c r="BI5" s="499"/>
      <c r="BJ5" s="499"/>
      <c r="BK5" s="499"/>
      <c r="BL5" s="499"/>
      <c r="BM5" s="500"/>
      <c r="BN5" s="464">
        <v>16716261</v>
      </c>
      <c r="BO5" s="465"/>
      <c r="BP5" s="465"/>
      <c r="BQ5" s="465"/>
      <c r="BR5" s="465"/>
      <c r="BS5" s="465"/>
      <c r="BT5" s="465"/>
      <c r="BU5" s="466"/>
      <c r="BV5" s="464">
        <v>16596150</v>
      </c>
      <c r="BW5" s="465"/>
      <c r="BX5" s="465"/>
      <c r="BY5" s="465"/>
      <c r="BZ5" s="465"/>
      <c r="CA5" s="465"/>
      <c r="CB5" s="465"/>
      <c r="CC5" s="466"/>
      <c r="CD5" s="467" t="s">
        <v>94</v>
      </c>
      <c r="CE5" s="468"/>
      <c r="CF5" s="468"/>
      <c r="CG5" s="468"/>
      <c r="CH5" s="468"/>
      <c r="CI5" s="468"/>
      <c r="CJ5" s="468"/>
      <c r="CK5" s="468"/>
      <c r="CL5" s="468"/>
      <c r="CM5" s="468"/>
      <c r="CN5" s="468"/>
      <c r="CO5" s="468"/>
      <c r="CP5" s="468"/>
      <c r="CQ5" s="468"/>
      <c r="CR5" s="468"/>
      <c r="CS5" s="469"/>
      <c r="CT5" s="461">
        <v>91.3</v>
      </c>
      <c r="CU5" s="462"/>
      <c r="CV5" s="462"/>
      <c r="CW5" s="462"/>
      <c r="CX5" s="462"/>
      <c r="CY5" s="462"/>
      <c r="CZ5" s="462"/>
      <c r="DA5" s="463"/>
      <c r="DB5" s="461">
        <v>90.5</v>
      </c>
      <c r="DC5" s="462"/>
      <c r="DD5" s="462"/>
      <c r="DE5" s="462"/>
      <c r="DF5" s="462"/>
      <c r="DG5" s="462"/>
      <c r="DH5" s="462"/>
      <c r="DI5" s="463"/>
      <c r="DJ5" s="180"/>
      <c r="DK5" s="180"/>
      <c r="DL5" s="180"/>
      <c r="DM5" s="180"/>
      <c r="DN5" s="180"/>
      <c r="DO5" s="180"/>
    </row>
    <row r="6" spans="1:119" ht="18.75" customHeight="1" x14ac:dyDescent="0.15">
      <c r="A6" s="181"/>
      <c r="B6" s="470" t="s">
        <v>95</v>
      </c>
      <c r="C6" s="471"/>
      <c r="D6" s="471"/>
      <c r="E6" s="472"/>
      <c r="F6" s="472"/>
      <c r="G6" s="472"/>
      <c r="H6" s="472"/>
      <c r="I6" s="472"/>
      <c r="J6" s="472"/>
      <c r="K6" s="472"/>
      <c r="L6" s="472" t="s">
        <v>96</v>
      </c>
      <c r="M6" s="472"/>
      <c r="N6" s="472"/>
      <c r="O6" s="472"/>
      <c r="P6" s="472"/>
      <c r="Q6" s="472"/>
      <c r="R6" s="476"/>
      <c r="S6" s="476"/>
      <c r="T6" s="476"/>
      <c r="U6" s="476"/>
      <c r="V6" s="477"/>
      <c r="W6" s="480" t="s">
        <v>97</v>
      </c>
      <c r="X6" s="481"/>
      <c r="Y6" s="481"/>
      <c r="Z6" s="481"/>
      <c r="AA6" s="481"/>
      <c r="AB6" s="471"/>
      <c r="AC6" s="484" t="s">
        <v>98</v>
      </c>
      <c r="AD6" s="485"/>
      <c r="AE6" s="485"/>
      <c r="AF6" s="485"/>
      <c r="AG6" s="485"/>
      <c r="AH6" s="485"/>
      <c r="AI6" s="485"/>
      <c r="AJ6" s="485"/>
      <c r="AK6" s="485"/>
      <c r="AL6" s="486"/>
      <c r="AM6" s="493" t="s">
        <v>99</v>
      </c>
      <c r="AN6" s="494"/>
      <c r="AO6" s="494"/>
      <c r="AP6" s="494"/>
      <c r="AQ6" s="494"/>
      <c r="AR6" s="494"/>
      <c r="AS6" s="494"/>
      <c r="AT6" s="495"/>
      <c r="AU6" s="496" t="s">
        <v>92</v>
      </c>
      <c r="AV6" s="497"/>
      <c r="AW6" s="497"/>
      <c r="AX6" s="497"/>
      <c r="AY6" s="498" t="s">
        <v>100</v>
      </c>
      <c r="AZ6" s="499"/>
      <c r="BA6" s="499"/>
      <c r="BB6" s="499"/>
      <c r="BC6" s="499"/>
      <c r="BD6" s="499"/>
      <c r="BE6" s="499"/>
      <c r="BF6" s="499"/>
      <c r="BG6" s="499"/>
      <c r="BH6" s="499"/>
      <c r="BI6" s="499"/>
      <c r="BJ6" s="499"/>
      <c r="BK6" s="499"/>
      <c r="BL6" s="499"/>
      <c r="BM6" s="500"/>
      <c r="BN6" s="464">
        <v>672578</v>
      </c>
      <c r="BO6" s="465"/>
      <c r="BP6" s="465"/>
      <c r="BQ6" s="465"/>
      <c r="BR6" s="465"/>
      <c r="BS6" s="465"/>
      <c r="BT6" s="465"/>
      <c r="BU6" s="466"/>
      <c r="BV6" s="464">
        <v>500763</v>
      </c>
      <c r="BW6" s="465"/>
      <c r="BX6" s="465"/>
      <c r="BY6" s="465"/>
      <c r="BZ6" s="465"/>
      <c r="CA6" s="465"/>
      <c r="CB6" s="465"/>
      <c r="CC6" s="466"/>
      <c r="CD6" s="467" t="s">
        <v>101</v>
      </c>
      <c r="CE6" s="468"/>
      <c r="CF6" s="468"/>
      <c r="CG6" s="468"/>
      <c r="CH6" s="468"/>
      <c r="CI6" s="468"/>
      <c r="CJ6" s="468"/>
      <c r="CK6" s="468"/>
      <c r="CL6" s="468"/>
      <c r="CM6" s="468"/>
      <c r="CN6" s="468"/>
      <c r="CO6" s="468"/>
      <c r="CP6" s="468"/>
      <c r="CQ6" s="468"/>
      <c r="CR6" s="468"/>
      <c r="CS6" s="469"/>
      <c r="CT6" s="501">
        <v>94.7</v>
      </c>
      <c r="CU6" s="502"/>
      <c r="CV6" s="502"/>
      <c r="CW6" s="502"/>
      <c r="CX6" s="502"/>
      <c r="CY6" s="502"/>
      <c r="CZ6" s="502"/>
      <c r="DA6" s="503"/>
      <c r="DB6" s="501">
        <v>95</v>
      </c>
      <c r="DC6" s="502"/>
      <c r="DD6" s="502"/>
      <c r="DE6" s="502"/>
      <c r="DF6" s="502"/>
      <c r="DG6" s="502"/>
      <c r="DH6" s="502"/>
      <c r="DI6" s="503"/>
      <c r="DJ6" s="180"/>
      <c r="DK6" s="180"/>
      <c r="DL6" s="180"/>
      <c r="DM6" s="180"/>
      <c r="DN6" s="180"/>
      <c r="DO6" s="180"/>
    </row>
    <row r="7" spans="1:119" ht="18.75" customHeight="1" x14ac:dyDescent="0.15">
      <c r="A7" s="181"/>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102</v>
      </c>
      <c r="AN7" s="494"/>
      <c r="AO7" s="494"/>
      <c r="AP7" s="494"/>
      <c r="AQ7" s="494"/>
      <c r="AR7" s="494"/>
      <c r="AS7" s="494"/>
      <c r="AT7" s="495"/>
      <c r="AU7" s="496" t="s">
        <v>92</v>
      </c>
      <c r="AV7" s="497"/>
      <c r="AW7" s="497"/>
      <c r="AX7" s="497"/>
      <c r="AY7" s="498" t="s">
        <v>103</v>
      </c>
      <c r="AZ7" s="499"/>
      <c r="BA7" s="499"/>
      <c r="BB7" s="499"/>
      <c r="BC7" s="499"/>
      <c r="BD7" s="499"/>
      <c r="BE7" s="499"/>
      <c r="BF7" s="499"/>
      <c r="BG7" s="499"/>
      <c r="BH7" s="499"/>
      <c r="BI7" s="499"/>
      <c r="BJ7" s="499"/>
      <c r="BK7" s="499"/>
      <c r="BL7" s="499"/>
      <c r="BM7" s="500"/>
      <c r="BN7" s="464">
        <v>157919</v>
      </c>
      <c r="BO7" s="465"/>
      <c r="BP7" s="465"/>
      <c r="BQ7" s="465"/>
      <c r="BR7" s="465"/>
      <c r="BS7" s="465"/>
      <c r="BT7" s="465"/>
      <c r="BU7" s="466"/>
      <c r="BV7" s="464">
        <v>138532</v>
      </c>
      <c r="BW7" s="465"/>
      <c r="BX7" s="465"/>
      <c r="BY7" s="465"/>
      <c r="BZ7" s="465"/>
      <c r="CA7" s="465"/>
      <c r="CB7" s="465"/>
      <c r="CC7" s="466"/>
      <c r="CD7" s="467" t="s">
        <v>104</v>
      </c>
      <c r="CE7" s="468"/>
      <c r="CF7" s="468"/>
      <c r="CG7" s="468"/>
      <c r="CH7" s="468"/>
      <c r="CI7" s="468"/>
      <c r="CJ7" s="468"/>
      <c r="CK7" s="468"/>
      <c r="CL7" s="468"/>
      <c r="CM7" s="468"/>
      <c r="CN7" s="468"/>
      <c r="CO7" s="468"/>
      <c r="CP7" s="468"/>
      <c r="CQ7" s="468"/>
      <c r="CR7" s="468"/>
      <c r="CS7" s="469"/>
      <c r="CT7" s="464">
        <v>10651480</v>
      </c>
      <c r="CU7" s="465"/>
      <c r="CV7" s="465"/>
      <c r="CW7" s="465"/>
      <c r="CX7" s="465"/>
      <c r="CY7" s="465"/>
      <c r="CZ7" s="465"/>
      <c r="DA7" s="466"/>
      <c r="DB7" s="464">
        <v>10761037</v>
      </c>
      <c r="DC7" s="465"/>
      <c r="DD7" s="465"/>
      <c r="DE7" s="465"/>
      <c r="DF7" s="465"/>
      <c r="DG7" s="465"/>
      <c r="DH7" s="465"/>
      <c r="DI7" s="466"/>
      <c r="DJ7" s="180"/>
      <c r="DK7" s="180"/>
      <c r="DL7" s="180"/>
      <c r="DM7" s="180"/>
      <c r="DN7" s="180"/>
      <c r="DO7" s="180"/>
    </row>
    <row r="8" spans="1:119" ht="18.75" customHeight="1" thickBot="1" x14ac:dyDescent="0.2">
      <c r="A8" s="181"/>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105</v>
      </c>
      <c r="AN8" s="494"/>
      <c r="AO8" s="494"/>
      <c r="AP8" s="494"/>
      <c r="AQ8" s="494"/>
      <c r="AR8" s="494"/>
      <c r="AS8" s="494"/>
      <c r="AT8" s="495"/>
      <c r="AU8" s="496" t="s">
        <v>106</v>
      </c>
      <c r="AV8" s="497"/>
      <c r="AW8" s="497"/>
      <c r="AX8" s="497"/>
      <c r="AY8" s="498" t="s">
        <v>107</v>
      </c>
      <c r="AZ8" s="499"/>
      <c r="BA8" s="499"/>
      <c r="BB8" s="499"/>
      <c r="BC8" s="499"/>
      <c r="BD8" s="499"/>
      <c r="BE8" s="499"/>
      <c r="BF8" s="499"/>
      <c r="BG8" s="499"/>
      <c r="BH8" s="499"/>
      <c r="BI8" s="499"/>
      <c r="BJ8" s="499"/>
      <c r="BK8" s="499"/>
      <c r="BL8" s="499"/>
      <c r="BM8" s="500"/>
      <c r="BN8" s="464">
        <v>514659</v>
      </c>
      <c r="BO8" s="465"/>
      <c r="BP8" s="465"/>
      <c r="BQ8" s="465"/>
      <c r="BR8" s="465"/>
      <c r="BS8" s="465"/>
      <c r="BT8" s="465"/>
      <c r="BU8" s="466"/>
      <c r="BV8" s="464">
        <v>362231</v>
      </c>
      <c r="BW8" s="465"/>
      <c r="BX8" s="465"/>
      <c r="BY8" s="465"/>
      <c r="BZ8" s="465"/>
      <c r="CA8" s="465"/>
      <c r="CB8" s="465"/>
      <c r="CC8" s="466"/>
      <c r="CD8" s="467" t="s">
        <v>108</v>
      </c>
      <c r="CE8" s="468"/>
      <c r="CF8" s="468"/>
      <c r="CG8" s="468"/>
      <c r="CH8" s="468"/>
      <c r="CI8" s="468"/>
      <c r="CJ8" s="468"/>
      <c r="CK8" s="468"/>
      <c r="CL8" s="468"/>
      <c r="CM8" s="468"/>
      <c r="CN8" s="468"/>
      <c r="CO8" s="468"/>
      <c r="CP8" s="468"/>
      <c r="CQ8" s="468"/>
      <c r="CR8" s="468"/>
      <c r="CS8" s="469"/>
      <c r="CT8" s="504">
        <v>0.44</v>
      </c>
      <c r="CU8" s="505"/>
      <c r="CV8" s="505"/>
      <c r="CW8" s="505"/>
      <c r="CX8" s="505"/>
      <c r="CY8" s="505"/>
      <c r="CZ8" s="505"/>
      <c r="DA8" s="506"/>
      <c r="DB8" s="504">
        <v>0.43</v>
      </c>
      <c r="DC8" s="505"/>
      <c r="DD8" s="505"/>
      <c r="DE8" s="505"/>
      <c r="DF8" s="505"/>
      <c r="DG8" s="505"/>
      <c r="DH8" s="505"/>
      <c r="DI8" s="506"/>
      <c r="DJ8" s="180"/>
      <c r="DK8" s="180"/>
      <c r="DL8" s="180"/>
      <c r="DM8" s="180"/>
      <c r="DN8" s="180"/>
      <c r="DO8" s="180"/>
    </row>
    <row r="9" spans="1:119" ht="18.75" customHeight="1" thickBot="1" x14ac:dyDescent="0.2">
      <c r="A9" s="181"/>
      <c r="B9" s="458" t="s">
        <v>109</v>
      </c>
      <c r="C9" s="459"/>
      <c r="D9" s="459"/>
      <c r="E9" s="459"/>
      <c r="F9" s="459"/>
      <c r="G9" s="459"/>
      <c r="H9" s="459"/>
      <c r="I9" s="459"/>
      <c r="J9" s="459"/>
      <c r="K9" s="507"/>
      <c r="L9" s="508" t="s">
        <v>110</v>
      </c>
      <c r="M9" s="509"/>
      <c r="N9" s="509"/>
      <c r="O9" s="509"/>
      <c r="P9" s="509"/>
      <c r="Q9" s="510"/>
      <c r="R9" s="511">
        <v>34909</v>
      </c>
      <c r="S9" s="512"/>
      <c r="T9" s="512"/>
      <c r="U9" s="512"/>
      <c r="V9" s="513"/>
      <c r="W9" s="421" t="s">
        <v>111</v>
      </c>
      <c r="X9" s="422"/>
      <c r="Y9" s="422"/>
      <c r="Z9" s="422"/>
      <c r="AA9" s="422"/>
      <c r="AB9" s="422"/>
      <c r="AC9" s="422"/>
      <c r="AD9" s="422"/>
      <c r="AE9" s="422"/>
      <c r="AF9" s="422"/>
      <c r="AG9" s="422"/>
      <c r="AH9" s="422"/>
      <c r="AI9" s="422"/>
      <c r="AJ9" s="422"/>
      <c r="AK9" s="422"/>
      <c r="AL9" s="423"/>
      <c r="AM9" s="493" t="s">
        <v>112</v>
      </c>
      <c r="AN9" s="494"/>
      <c r="AO9" s="494"/>
      <c r="AP9" s="494"/>
      <c r="AQ9" s="494"/>
      <c r="AR9" s="494"/>
      <c r="AS9" s="494"/>
      <c r="AT9" s="495"/>
      <c r="AU9" s="496" t="s">
        <v>106</v>
      </c>
      <c r="AV9" s="497"/>
      <c r="AW9" s="497"/>
      <c r="AX9" s="497"/>
      <c r="AY9" s="498" t="s">
        <v>113</v>
      </c>
      <c r="AZ9" s="499"/>
      <c r="BA9" s="499"/>
      <c r="BB9" s="499"/>
      <c r="BC9" s="499"/>
      <c r="BD9" s="499"/>
      <c r="BE9" s="499"/>
      <c r="BF9" s="499"/>
      <c r="BG9" s="499"/>
      <c r="BH9" s="499"/>
      <c r="BI9" s="499"/>
      <c r="BJ9" s="499"/>
      <c r="BK9" s="499"/>
      <c r="BL9" s="499"/>
      <c r="BM9" s="500"/>
      <c r="BN9" s="464">
        <v>152428</v>
      </c>
      <c r="BO9" s="465"/>
      <c r="BP9" s="465"/>
      <c r="BQ9" s="465"/>
      <c r="BR9" s="465"/>
      <c r="BS9" s="465"/>
      <c r="BT9" s="465"/>
      <c r="BU9" s="466"/>
      <c r="BV9" s="464">
        <v>-127946</v>
      </c>
      <c r="BW9" s="465"/>
      <c r="BX9" s="465"/>
      <c r="BY9" s="465"/>
      <c r="BZ9" s="465"/>
      <c r="CA9" s="465"/>
      <c r="CB9" s="465"/>
      <c r="CC9" s="466"/>
      <c r="CD9" s="467" t="s">
        <v>114</v>
      </c>
      <c r="CE9" s="468"/>
      <c r="CF9" s="468"/>
      <c r="CG9" s="468"/>
      <c r="CH9" s="468"/>
      <c r="CI9" s="468"/>
      <c r="CJ9" s="468"/>
      <c r="CK9" s="468"/>
      <c r="CL9" s="468"/>
      <c r="CM9" s="468"/>
      <c r="CN9" s="468"/>
      <c r="CO9" s="468"/>
      <c r="CP9" s="468"/>
      <c r="CQ9" s="468"/>
      <c r="CR9" s="468"/>
      <c r="CS9" s="469"/>
      <c r="CT9" s="461">
        <v>14.5</v>
      </c>
      <c r="CU9" s="462"/>
      <c r="CV9" s="462"/>
      <c r="CW9" s="462"/>
      <c r="CX9" s="462"/>
      <c r="CY9" s="462"/>
      <c r="CZ9" s="462"/>
      <c r="DA9" s="463"/>
      <c r="DB9" s="461">
        <v>14.2</v>
      </c>
      <c r="DC9" s="462"/>
      <c r="DD9" s="462"/>
      <c r="DE9" s="462"/>
      <c r="DF9" s="462"/>
      <c r="DG9" s="462"/>
      <c r="DH9" s="462"/>
      <c r="DI9" s="463"/>
      <c r="DJ9" s="180"/>
      <c r="DK9" s="180"/>
      <c r="DL9" s="180"/>
      <c r="DM9" s="180"/>
      <c r="DN9" s="180"/>
      <c r="DO9" s="180"/>
    </row>
    <row r="10" spans="1:119" ht="18.75" customHeight="1" thickBot="1" x14ac:dyDescent="0.2">
      <c r="A10" s="181"/>
      <c r="B10" s="458"/>
      <c r="C10" s="459"/>
      <c r="D10" s="459"/>
      <c r="E10" s="459"/>
      <c r="F10" s="459"/>
      <c r="G10" s="459"/>
      <c r="H10" s="459"/>
      <c r="I10" s="459"/>
      <c r="J10" s="459"/>
      <c r="K10" s="507"/>
      <c r="L10" s="514" t="s">
        <v>115</v>
      </c>
      <c r="M10" s="494"/>
      <c r="N10" s="494"/>
      <c r="O10" s="494"/>
      <c r="P10" s="494"/>
      <c r="Q10" s="495"/>
      <c r="R10" s="515">
        <v>37611</v>
      </c>
      <c r="S10" s="516"/>
      <c r="T10" s="516"/>
      <c r="U10" s="516"/>
      <c r="V10" s="517"/>
      <c r="W10" s="452"/>
      <c r="X10" s="453"/>
      <c r="Y10" s="453"/>
      <c r="Z10" s="453"/>
      <c r="AA10" s="453"/>
      <c r="AB10" s="453"/>
      <c r="AC10" s="453"/>
      <c r="AD10" s="453"/>
      <c r="AE10" s="453"/>
      <c r="AF10" s="453"/>
      <c r="AG10" s="453"/>
      <c r="AH10" s="453"/>
      <c r="AI10" s="453"/>
      <c r="AJ10" s="453"/>
      <c r="AK10" s="453"/>
      <c r="AL10" s="456"/>
      <c r="AM10" s="493" t="s">
        <v>116</v>
      </c>
      <c r="AN10" s="494"/>
      <c r="AO10" s="494"/>
      <c r="AP10" s="494"/>
      <c r="AQ10" s="494"/>
      <c r="AR10" s="494"/>
      <c r="AS10" s="494"/>
      <c r="AT10" s="495"/>
      <c r="AU10" s="496" t="s">
        <v>117</v>
      </c>
      <c r="AV10" s="497"/>
      <c r="AW10" s="497"/>
      <c r="AX10" s="497"/>
      <c r="AY10" s="498" t="s">
        <v>118</v>
      </c>
      <c r="AZ10" s="499"/>
      <c r="BA10" s="499"/>
      <c r="BB10" s="499"/>
      <c r="BC10" s="499"/>
      <c r="BD10" s="499"/>
      <c r="BE10" s="499"/>
      <c r="BF10" s="499"/>
      <c r="BG10" s="499"/>
      <c r="BH10" s="499"/>
      <c r="BI10" s="499"/>
      <c r="BJ10" s="499"/>
      <c r="BK10" s="499"/>
      <c r="BL10" s="499"/>
      <c r="BM10" s="500"/>
      <c r="BN10" s="464">
        <v>341009</v>
      </c>
      <c r="BO10" s="465"/>
      <c r="BP10" s="465"/>
      <c r="BQ10" s="465"/>
      <c r="BR10" s="465"/>
      <c r="BS10" s="465"/>
      <c r="BT10" s="465"/>
      <c r="BU10" s="466"/>
      <c r="BV10" s="464">
        <v>270022</v>
      </c>
      <c r="BW10" s="465"/>
      <c r="BX10" s="465"/>
      <c r="BY10" s="465"/>
      <c r="BZ10" s="465"/>
      <c r="CA10" s="465"/>
      <c r="CB10" s="465"/>
      <c r="CC10" s="466"/>
      <c r="CD10" s="185" t="s">
        <v>119</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458"/>
      <c r="C11" s="459"/>
      <c r="D11" s="459"/>
      <c r="E11" s="459"/>
      <c r="F11" s="459"/>
      <c r="G11" s="459"/>
      <c r="H11" s="459"/>
      <c r="I11" s="459"/>
      <c r="J11" s="459"/>
      <c r="K11" s="507"/>
      <c r="L11" s="518" t="s">
        <v>120</v>
      </c>
      <c r="M11" s="519"/>
      <c r="N11" s="519"/>
      <c r="O11" s="519"/>
      <c r="P11" s="519"/>
      <c r="Q11" s="520"/>
      <c r="R11" s="521" t="s">
        <v>121</v>
      </c>
      <c r="S11" s="522"/>
      <c r="T11" s="522"/>
      <c r="U11" s="522"/>
      <c r="V11" s="523"/>
      <c r="W11" s="452"/>
      <c r="X11" s="453"/>
      <c r="Y11" s="453"/>
      <c r="Z11" s="453"/>
      <c r="AA11" s="453"/>
      <c r="AB11" s="453"/>
      <c r="AC11" s="453"/>
      <c r="AD11" s="453"/>
      <c r="AE11" s="453"/>
      <c r="AF11" s="453"/>
      <c r="AG11" s="453"/>
      <c r="AH11" s="453"/>
      <c r="AI11" s="453"/>
      <c r="AJ11" s="453"/>
      <c r="AK11" s="453"/>
      <c r="AL11" s="456"/>
      <c r="AM11" s="493" t="s">
        <v>122</v>
      </c>
      <c r="AN11" s="494"/>
      <c r="AO11" s="494"/>
      <c r="AP11" s="494"/>
      <c r="AQ11" s="494"/>
      <c r="AR11" s="494"/>
      <c r="AS11" s="494"/>
      <c r="AT11" s="495"/>
      <c r="AU11" s="496" t="s">
        <v>123</v>
      </c>
      <c r="AV11" s="497"/>
      <c r="AW11" s="497"/>
      <c r="AX11" s="497"/>
      <c r="AY11" s="498" t="s">
        <v>124</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0</v>
      </c>
      <c r="BW11" s="465"/>
      <c r="BX11" s="465"/>
      <c r="BY11" s="465"/>
      <c r="BZ11" s="465"/>
      <c r="CA11" s="465"/>
      <c r="CB11" s="465"/>
      <c r="CC11" s="466"/>
      <c r="CD11" s="467" t="s">
        <v>125</v>
      </c>
      <c r="CE11" s="468"/>
      <c r="CF11" s="468"/>
      <c r="CG11" s="468"/>
      <c r="CH11" s="468"/>
      <c r="CI11" s="468"/>
      <c r="CJ11" s="468"/>
      <c r="CK11" s="468"/>
      <c r="CL11" s="468"/>
      <c r="CM11" s="468"/>
      <c r="CN11" s="468"/>
      <c r="CO11" s="468"/>
      <c r="CP11" s="468"/>
      <c r="CQ11" s="468"/>
      <c r="CR11" s="468"/>
      <c r="CS11" s="469"/>
      <c r="CT11" s="504" t="s">
        <v>126</v>
      </c>
      <c r="CU11" s="505"/>
      <c r="CV11" s="505"/>
      <c r="CW11" s="505"/>
      <c r="CX11" s="505"/>
      <c r="CY11" s="505"/>
      <c r="CZ11" s="505"/>
      <c r="DA11" s="506"/>
      <c r="DB11" s="504" t="s">
        <v>127</v>
      </c>
      <c r="DC11" s="505"/>
      <c r="DD11" s="505"/>
      <c r="DE11" s="505"/>
      <c r="DF11" s="505"/>
      <c r="DG11" s="505"/>
      <c r="DH11" s="505"/>
      <c r="DI11" s="506"/>
      <c r="DJ11" s="180"/>
      <c r="DK11" s="180"/>
      <c r="DL11" s="180"/>
      <c r="DM11" s="180"/>
      <c r="DN11" s="180"/>
      <c r="DO11" s="180"/>
    </row>
    <row r="12" spans="1:119" ht="18.75" customHeight="1" x14ac:dyDescent="0.15">
      <c r="A12" s="181"/>
      <c r="B12" s="524" t="s">
        <v>128</v>
      </c>
      <c r="C12" s="525"/>
      <c r="D12" s="525"/>
      <c r="E12" s="525"/>
      <c r="F12" s="525"/>
      <c r="G12" s="525"/>
      <c r="H12" s="525"/>
      <c r="I12" s="525"/>
      <c r="J12" s="525"/>
      <c r="K12" s="526"/>
      <c r="L12" s="533" t="s">
        <v>129</v>
      </c>
      <c r="M12" s="534"/>
      <c r="N12" s="534"/>
      <c r="O12" s="534"/>
      <c r="P12" s="534"/>
      <c r="Q12" s="535"/>
      <c r="R12" s="536">
        <v>34447</v>
      </c>
      <c r="S12" s="537"/>
      <c r="T12" s="537"/>
      <c r="U12" s="537"/>
      <c r="V12" s="538"/>
      <c r="W12" s="539" t="s">
        <v>1</v>
      </c>
      <c r="X12" s="497"/>
      <c r="Y12" s="497"/>
      <c r="Z12" s="497"/>
      <c r="AA12" s="497"/>
      <c r="AB12" s="540"/>
      <c r="AC12" s="541" t="s">
        <v>130</v>
      </c>
      <c r="AD12" s="542"/>
      <c r="AE12" s="542"/>
      <c r="AF12" s="542"/>
      <c r="AG12" s="543"/>
      <c r="AH12" s="541" t="s">
        <v>131</v>
      </c>
      <c r="AI12" s="542"/>
      <c r="AJ12" s="542"/>
      <c r="AK12" s="542"/>
      <c r="AL12" s="544"/>
      <c r="AM12" s="493" t="s">
        <v>132</v>
      </c>
      <c r="AN12" s="494"/>
      <c r="AO12" s="494"/>
      <c r="AP12" s="494"/>
      <c r="AQ12" s="494"/>
      <c r="AR12" s="494"/>
      <c r="AS12" s="494"/>
      <c r="AT12" s="495"/>
      <c r="AU12" s="496" t="s">
        <v>92</v>
      </c>
      <c r="AV12" s="497"/>
      <c r="AW12" s="497"/>
      <c r="AX12" s="497"/>
      <c r="AY12" s="498" t="s">
        <v>133</v>
      </c>
      <c r="AZ12" s="499"/>
      <c r="BA12" s="499"/>
      <c r="BB12" s="499"/>
      <c r="BC12" s="499"/>
      <c r="BD12" s="499"/>
      <c r="BE12" s="499"/>
      <c r="BF12" s="499"/>
      <c r="BG12" s="499"/>
      <c r="BH12" s="499"/>
      <c r="BI12" s="499"/>
      <c r="BJ12" s="499"/>
      <c r="BK12" s="499"/>
      <c r="BL12" s="499"/>
      <c r="BM12" s="500"/>
      <c r="BN12" s="464">
        <v>458991</v>
      </c>
      <c r="BO12" s="465"/>
      <c r="BP12" s="465"/>
      <c r="BQ12" s="465"/>
      <c r="BR12" s="465"/>
      <c r="BS12" s="465"/>
      <c r="BT12" s="465"/>
      <c r="BU12" s="466"/>
      <c r="BV12" s="464">
        <v>301313</v>
      </c>
      <c r="BW12" s="465"/>
      <c r="BX12" s="465"/>
      <c r="BY12" s="465"/>
      <c r="BZ12" s="465"/>
      <c r="CA12" s="465"/>
      <c r="CB12" s="465"/>
      <c r="CC12" s="466"/>
      <c r="CD12" s="467" t="s">
        <v>134</v>
      </c>
      <c r="CE12" s="468"/>
      <c r="CF12" s="468"/>
      <c r="CG12" s="468"/>
      <c r="CH12" s="468"/>
      <c r="CI12" s="468"/>
      <c r="CJ12" s="468"/>
      <c r="CK12" s="468"/>
      <c r="CL12" s="468"/>
      <c r="CM12" s="468"/>
      <c r="CN12" s="468"/>
      <c r="CO12" s="468"/>
      <c r="CP12" s="468"/>
      <c r="CQ12" s="468"/>
      <c r="CR12" s="468"/>
      <c r="CS12" s="469"/>
      <c r="CT12" s="504" t="s">
        <v>135</v>
      </c>
      <c r="CU12" s="505"/>
      <c r="CV12" s="505"/>
      <c r="CW12" s="505"/>
      <c r="CX12" s="505"/>
      <c r="CY12" s="505"/>
      <c r="CZ12" s="505"/>
      <c r="DA12" s="506"/>
      <c r="DB12" s="504" t="s">
        <v>135</v>
      </c>
      <c r="DC12" s="505"/>
      <c r="DD12" s="505"/>
      <c r="DE12" s="505"/>
      <c r="DF12" s="505"/>
      <c r="DG12" s="505"/>
      <c r="DH12" s="505"/>
      <c r="DI12" s="506"/>
      <c r="DJ12" s="180"/>
      <c r="DK12" s="180"/>
      <c r="DL12" s="180"/>
      <c r="DM12" s="180"/>
      <c r="DN12" s="180"/>
      <c r="DO12" s="180"/>
    </row>
    <row r="13" spans="1:119" ht="18.75" customHeight="1" x14ac:dyDescent="0.15">
      <c r="A13" s="181"/>
      <c r="B13" s="527"/>
      <c r="C13" s="528"/>
      <c r="D13" s="528"/>
      <c r="E13" s="528"/>
      <c r="F13" s="528"/>
      <c r="G13" s="528"/>
      <c r="H13" s="528"/>
      <c r="I13" s="528"/>
      <c r="J13" s="528"/>
      <c r="K13" s="529"/>
      <c r="L13" s="191"/>
      <c r="M13" s="555" t="s">
        <v>136</v>
      </c>
      <c r="N13" s="556"/>
      <c r="O13" s="556"/>
      <c r="P13" s="556"/>
      <c r="Q13" s="557"/>
      <c r="R13" s="548">
        <v>33378</v>
      </c>
      <c r="S13" s="549"/>
      <c r="T13" s="549"/>
      <c r="U13" s="549"/>
      <c r="V13" s="550"/>
      <c r="W13" s="480" t="s">
        <v>137</v>
      </c>
      <c r="X13" s="481"/>
      <c r="Y13" s="481"/>
      <c r="Z13" s="481"/>
      <c r="AA13" s="481"/>
      <c r="AB13" s="471"/>
      <c r="AC13" s="515">
        <v>4361</v>
      </c>
      <c r="AD13" s="516"/>
      <c r="AE13" s="516"/>
      <c r="AF13" s="516"/>
      <c r="AG13" s="558"/>
      <c r="AH13" s="515">
        <v>4104</v>
      </c>
      <c r="AI13" s="516"/>
      <c r="AJ13" s="516"/>
      <c r="AK13" s="516"/>
      <c r="AL13" s="517"/>
      <c r="AM13" s="493" t="s">
        <v>138</v>
      </c>
      <c r="AN13" s="494"/>
      <c r="AO13" s="494"/>
      <c r="AP13" s="494"/>
      <c r="AQ13" s="494"/>
      <c r="AR13" s="494"/>
      <c r="AS13" s="494"/>
      <c r="AT13" s="495"/>
      <c r="AU13" s="496" t="s">
        <v>139</v>
      </c>
      <c r="AV13" s="497"/>
      <c r="AW13" s="497"/>
      <c r="AX13" s="497"/>
      <c r="AY13" s="498" t="s">
        <v>140</v>
      </c>
      <c r="AZ13" s="499"/>
      <c r="BA13" s="499"/>
      <c r="BB13" s="499"/>
      <c r="BC13" s="499"/>
      <c r="BD13" s="499"/>
      <c r="BE13" s="499"/>
      <c r="BF13" s="499"/>
      <c r="BG13" s="499"/>
      <c r="BH13" s="499"/>
      <c r="BI13" s="499"/>
      <c r="BJ13" s="499"/>
      <c r="BK13" s="499"/>
      <c r="BL13" s="499"/>
      <c r="BM13" s="500"/>
      <c r="BN13" s="464">
        <v>34446</v>
      </c>
      <c r="BO13" s="465"/>
      <c r="BP13" s="465"/>
      <c r="BQ13" s="465"/>
      <c r="BR13" s="465"/>
      <c r="BS13" s="465"/>
      <c r="BT13" s="465"/>
      <c r="BU13" s="466"/>
      <c r="BV13" s="464">
        <v>-159237</v>
      </c>
      <c r="BW13" s="465"/>
      <c r="BX13" s="465"/>
      <c r="BY13" s="465"/>
      <c r="BZ13" s="465"/>
      <c r="CA13" s="465"/>
      <c r="CB13" s="465"/>
      <c r="CC13" s="466"/>
      <c r="CD13" s="467" t="s">
        <v>141</v>
      </c>
      <c r="CE13" s="468"/>
      <c r="CF13" s="468"/>
      <c r="CG13" s="468"/>
      <c r="CH13" s="468"/>
      <c r="CI13" s="468"/>
      <c r="CJ13" s="468"/>
      <c r="CK13" s="468"/>
      <c r="CL13" s="468"/>
      <c r="CM13" s="468"/>
      <c r="CN13" s="468"/>
      <c r="CO13" s="468"/>
      <c r="CP13" s="468"/>
      <c r="CQ13" s="468"/>
      <c r="CR13" s="468"/>
      <c r="CS13" s="469"/>
      <c r="CT13" s="461">
        <v>7.4</v>
      </c>
      <c r="CU13" s="462"/>
      <c r="CV13" s="462"/>
      <c r="CW13" s="462"/>
      <c r="CX13" s="462"/>
      <c r="CY13" s="462"/>
      <c r="CZ13" s="462"/>
      <c r="DA13" s="463"/>
      <c r="DB13" s="461">
        <v>7.4</v>
      </c>
      <c r="DC13" s="462"/>
      <c r="DD13" s="462"/>
      <c r="DE13" s="462"/>
      <c r="DF13" s="462"/>
      <c r="DG13" s="462"/>
      <c r="DH13" s="462"/>
      <c r="DI13" s="463"/>
      <c r="DJ13" s="180"/>
      <c r="DK13" s="180"/>
      <c r="DL13" s="180"/>
      <c r="DM13" s="180"/>
      <c r="DN13" s="180"/>
      <c r="DO13" s="180"/>
    </row>
    <row r="14" spans="1:119" ht="18.75" customHeight="1" thickBot="1" x14ac:dyDescent="0.2">
      <c r="A14" s="181"/>
      <c r="B14" s="527"/>
      <c r="C14" s="528"/>
      <c r="D14" s="528"/>
      <c r="E14" s="528"/>
      <c r="F14" s="528"/>
      <c r="G14" s="528"/>
      <c r="H14" s="528"/>
      <c r="I14" s="528"/>
      <c r="J14" s="528"/>
      <c r="K14" s="529"/>
      <c r="L14" s="545" t="s">
        <v>142</v>
      </c>
      <c r="M14" s="546"/>
      <c r="N14" s="546"/>
      <c r="O14" s="546"/>
      <c r="P14" s="546"/>
      <c r="Q14" s="547"/>
      <c r="R14" s="548">
        <v>35074</v>
      </c>
      <c r="S14" s="549"/>
      <c r="T14" s="549"/>
      <c r="U14" s="549"/>
      <c r="V14" s="550"/>
      <c r="W14" s="454"/>
      <c r="X14" s="455"/>
      <c r="Y14" s="455"/>
      <c r="Z14" s="455"/>
      <c r="AA14" s="455"/>
      <c r="AB14" s="444"/>
      <c r="AC14" s="551">
        <v>22.9</v>
      </c>
      <c r="AD14" s="552"/>
      <c r="AE14" s="552"/>
      <c r="AF14" s="552"/>
      <c r="AG14" s="553"/>
      <c r="AH14" s="551">
        <v>22.1</v>
      </c>
      <c r="AI14" s="552"/>
      <c r="AJ14" s="552"/>
      <c r="AK14" s="552"/>
      <c r="AL14" s="554"/>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9" t="s">
        <v>143</v>
      </c>
      <c r="CE14" s="560"/>
      <c r="CF14" s="560"/>
      <c r="CG14" s="560"/>
      <c r="CH14" s="560"/>
      <c r="CI14" s="560"/>
      <c r="CJ14" s="560"/>
      <c r="CK14" s="560"/>
      <c r="CL14" s="560"/>
      <c r="CM14" s="560"/>
      <c r="CN14" s="560"/>
      <c r="CO14" s="560"/>
      <c r="CP14" s="560"/>
      <c r="CQ14" s="560"/>
      <c r="CR14" s="560"/>
      <c r="CS14" s="561"/>
      <c r="CT14" s="562">
        <v>62.6</v>
      </c>
      <c r="CU14" s="563"/>
      <c r="CV14" s="563"/>
      <c r="CW14" s="563"/>
      <c r="CX14" s="563"/>
      <c r="CY14" s="563"/>
      <c r="CZ14" s="563"/>
      <c r="DA14" s="564"/>
      <c r="DB14" s="562">
        <v>62.2</v>
      </c>
      <c r="DC14" s="563"/>
      <c r="DD14" s="563"/>
      <c r="DE14" s="563"/>
      <c r="DF14" s="563"/>
      <c r="DG14" s="563"/>
      <c r="DH14" s="563"/>
      <c r="DI14" s="564"/>
      <c r="DJ14" s="180"/>
      <c r="DK14" s="180"/>
      <c r="DL14" s="180"/>
      <c r="DM14" s="180"/>
      <c r="DN14" s="180"/>
      <c r="DO14" s="180"/>
    </row>
    <row r="15" spans="1:119" ht="18.75" customHeight="1" x14ac:dyDescent="0.15">
      <c r="A15" s="181"/>
      <c r="B15" s="527"/>
      <c r="C15" s="528"/>
      <c r="D15" s="528"/>
      <c r="E15" s="528"/>
      <c r="F15" s="528"/>
      <c r="G15" s="528"/>
      <c r="H15" s="528"/>
      <c r="I15" s="528"/>
      <c r="J15" s="528"/>
      <c r="K15" s="529"/>
      <c r="L15" s="191"/>
      <c r="M15" s="555" t="s">
        <v>144</v>
      </c>
      <c r="N15" s="556"/>
      <c r="O15" s="556"/>
      <c r="P15" s="556"/>
      <c r="Q15" s="557"/>
      <c r="R15" s="548">
        <v>34079</v>
      </c>
      <c r="S15" s="549"/>
      <c r="T15" s="549"/>
      <c r="U15" s="549"/>
      <c r="V15" s="550"/>
      <c r="W15" s="480" t="s">
        <v>145</v>
      </c>
      <c r="X15" s="481"/>
      <c r="Y15" s="481"/>
      <c r="Z15" s="481"/>
      <c r="AA15" s="481"/>
      <c r="AB15" s="471"/>
      <c r="AC15" s="515">
        <v>5398</v>
      </c>
      <c r="AD15" s="516"/>
      <c r="AE15" s="516"/>
      <c r="AF15" s="516"/>
      <c r="AG15" s="558"/>
      <c r="AH15" s="515">
        <v>5260</v>
      </c>
      <c r="AI15" s="516"/>
      <c r="AJ15" s="516"/>
      <c r="AK15" s="516"/>
      <c r="AL15" s="517"/>
      <c r="AM15" s="493"/>
      <c r="AN15" s="494"/>
      <c r="AO15" s="494"/>
      <c r="AP15" s="494"/>
      <c r="AQ15" s="494"/>
      <c r="AR15" s="494"/>
      <c r="AS15" s="494"/>
      <c r="AT15" s="495"/>
      <c r="AU15" s="496"/>
      <c r="AV15" s="497"/>
      <c r="AW15" s="497"/>
      <c r="AX15" s="497"/>
      <c r="AY15" s="424" t="s">
        <v>146</v>
      </c>
      <c r="AZ15" s="425"/>
      <c r="BA15" s="425"/>
      <c r="BB15" s="425"/>
      <c r="BC15" s="425"/>
      <c r="BD15" s="425"/>
      <c r="BE15" s="425"/>
      <c r="BF15" s="425"/>
      <c r="BG15" s="425"/>
      <c r="BH15" s="425"/>
      <c r="BI15" s="425"/>
      <c r="BJ15" s="425"/>
      <c r="BK15" s="425"/>
      <c r="BL15" s="425"/>
      <c r="BM15" s="426"/>
      <c r="BN15" s="427">
        <v>4011909</v>
      </c>
      <c r="BO15" s="428"/>
      <c r="BP15" s="428"/>
      <c r="BQ15" s="428"/>
      <c r="BR15" s="428"/>
      <c r="BS15" s="428"/>
      <c r="BT15" s="428"/>
      <c r="BU15" s="429"/>
      <c r="BV15" s="427">
        <v>3914513</v>
      </c>
      <c r="BW15" s="428"/>
      <c r="BX15" s="428"/>
      <c r="BY15" s="428"/>
      <c r="BZ15" s="428"/>
      <c r="CA15" s="428"/>
      <c r="CB15" s="428"/>
      <c r="CC15" s="429"/>
      <c r="CD15" s="565" t="s">
        <v>147</v>
      </c>
      <c r="CE15" s="566"/>
      <c r="CF15" s="566"/>
      <c r="CG15" s="566"/>
      <c r="CH15" s="566"/>
      <c r="CI15" s="566"/>
      <c r="CJ15" s="566"/>
      <c r="CK15" s="566"/>
      <c r="CL15" s="566"/>
      <c r="CM15" s="566"/>
      <c r="CN15" s="566"/>
      <c r="CO15" s="566"/>
      <c r="CP15" s="566"/>
      <c r="CQ15" s="566"/>
      <c r="CR15" s="566"/>
      <c r="CS15" s="567"/>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27"/>
      <c r="C16" s="528"/>
      <c r="D16" s="528"/>
      <c r="E16" s="528"/>
      <c r="F16" s="528"/>
      <c r="G16" s="528"/>
      <c r="H16" s="528"/>
      <c r="I16" s="528"/>
      <c r="J16" s="528"/>
      <c r="K16" s="529"/>
      <c r="L16" s="545" t="s">
        <v>148</v>
      </c>
      <c r="M16" s="576"/>
      <c r="N16" s="576"/>
      <c r="O16" s="576"/>
      <c r="P16" s="576"/>
      <c r="Q16" s="577"/>
      <c r="R16" s="568" t="s">
        <v>149</v>
      </c>
      <c r="S16" s="569"/>
      <c r="T16" s="569"/>
      <c r="U16" s="569"/>
      <c r="V16" s="570"/>
      <c r="W16" s="454"/>
      <c r="X16" s="455"/>
      <c r="Y16" s="455"/>
      <c r="Z16" s="455"/>
      <c r="AA16" s="455"/>
      <c r="AB16" s="444"/>
      <c r="AC16" s="551">
        <v>28.3</v>
      </c>
      <c r="AD16" s="552"/>
      <c r="AE16" s="552"/>
      <c r="AF16" s="552"/>
      <c r="AG16" s="553"/>
      <c r="AH16" s="551">
        <v>28.4</v>
      </c>
      <c r="AI16" s="552"/>
      <c r="AJ16" s="552"/>
      <c r="AK16" s="552"/>
      <c r="AL16" s="554"/>
      <c r="AM16" s="493"/>
      <c r="AN16" s="494"/>
      <c r="AO16" s="494"/>
      <c r="AP16" s="494"/>
      <c r="AQ16" s="494"/>
      <c r="AR16" s="494"/>
      <c r="AS16" s="494"/>
      <c r="AT16" s="495"/>
      <c r="AU16" s="496"/>
      <c r="AV16" s="497"/>
      <c r="AW16" s="497"/>
      <c r="AX16" s="497"/>
      <c r="AY16" s="498" t="s">
        <v>150</v>
      </c>
      <c r="AZ16" s="499"/>
      <c r="BA16" s="499"/>
      <c r="BB16" s="499"/>
      <c r="BC16" s="499"/>
      <c r="BD16" s="499"/>
      <c r="BE16" s="499"/>
      <c r="BF16" s="499"/>
      <c r="BG16" s="499"/>
      <c r="BH16" s="499"/>
      <c r="BI16" s="499"/>
      <c r="BJ16" s="499"/>
      <c r="BK16" s="499"/>
      <c r="BL16" s="499"/>
      <c r="BM16" s="500"/>
      <c r="BN16" s="464">
        <v>9028558</v>
      </c>
      <c r="BO16" s="465"/>
      <c r="BP16" s="465"/>
      <c r="BQ16" s="465"/>
      <c r="BR16" s="465"/>
      <c r="BS16" s="465"/>
      <c r="BT16" s="465"/>
      <c r="BU16" s="466"/>
      <c r="BV16" s="464">
        <v>8921889</v>
      </c>
      <c r="BW16" s="465"/>
      <c r="BX16" s="465"/>
      <c r="BY16" s="465"/>
      <c r="BZ16" s="465"/>
      <c r="CA16" s="465"/>
      <c r="CB16" s="465"/>
      <c r="CC16" s="466"/>
      <c r="CD16" s="195"/>
      <c r="CE16" s="574"/>
      <c r="CF16" s="574"/>
      <c r="CG16" s="574"/>
      <c r="CH16" s="574"/>
      <c r="CI16" s="574"/>
      <c r="CJ16" s="574"/>
      <c r="CK16" s="574"/>
      <c r="CL16" s="574"/>
      <c r="CM16" s="574"/>
      <c r="CN16" s="574"/>
      <c r="CO16" s="574"/>
      <c r="CP16" s="574"/>
      <c r="CQ16" s="574"/>
      <c r="CR16" s="574"/>
      <c r="CS16" s="575"/>
      <c r="CT16" s="461"/>
      <c r="CU16" s="462"/>
      <c r="CV16" s="462"/>
      <c r="CW16" s="462"/>
      <c r="CX16" s="462"/>
      <c r="CY16" s="462"/>
      <c r="CZ16" s="462"/>
      <c r="DA16" s="463"/>
      <c r="DB16" s="461"/>
      <c r="DC16" s="462"/>
      <c r="DD16" s="462"/>
      <c r="DE16" s="462"/>
      <c r="DF16" s="462"/>
      <c r="DG16" s="462"/>
      <c r="DH16" s="462"/>
      <c r="DI16" s="463"/>
      <c r="DJ16" s="180"/>
      <c r="DK16" s="180"/>
      <c r="DL16" s="180"/>
      <c r="DM16" s="180"/>
      <c r="DN16" s="180"/>
      <c r="DO16" s="180"/>
    </row>
    <row r="17" spans="1:119" ht="18.75" customHeight="1" thickBot="1" x14ac:dyDescent="0.2">
      <c r="A17" s="181"/>
      <c r="B17" s="530"/>
      <c r="C17" s="531"/>
      <c r="D17" s="531"/>
      <c r="E17" s="531"/>
      <c r="F17" s="531"/>
      <c r="G17" s="531"/>
      <c r="H17" s="531"/>
      <c r="I17" s="531"/>
      <c r="J17" s="531"/>
      <c r="K17" s="532"/>
      <c r="L17" s="196"/>
      <c r="M17" s="571" t="s">
        <v>151</v>
      </c>
      <c r="N17" s="572"/>
      <c r="O17" s="572"/>
      <c r="P17" s="572"/>
      <c r="Q17" s="573"/>
      <c r="R17" s="568" t="s">
        <v>152</v>
      </c>
      <c r="S17" s="569"/>
      <c r="T17" s="569"/>
      <c r="U17" s="569"/>
      <c r="V17" s="570"/>
      <c r="W17" s="480" t="s">
        <v>153</v>
      </c>
      <c r="X17" s="481"/>
      <c r="Y17" s="481"/>
      <c r="Z17" s="481"/>
      <c r="AA17" s="481"/>
      <c r="AB17" s="471"/>
      <c r="AC17" s="515">
        <v>9305</v>
      </c>
      <c r="AD17" s="516"/>
      <c r="AE17" s="516"/>
      <c r="AF17" s="516"/>
      <c r="AG17" s="558"/>
      <c r="AH17" s="515">
        <v>9170</v>
      </c>
      <c r="AI17" s="516"/>
      <c r="AJ17" s="516"/>
      <c r="AK17" s="516"/>
      <c r="AL17" s="517"/>
      <c r="AM17" s="493"/>
      <c r="AN17" s="494"/>
      <c r="AO17" s="494"/>
      <c r="AP17" s="494"/>
      <c r="AQ17" s="494"/>
      <c r="AR17" s="494"/>
      <c r="AS17" s="494"/>
      <c r="AT17" s="495"/>
      <c r="AU17" s="496"/>
      <c r="AV17" s="497"/>
      <c r="AW17" s="497"/>
      <c r="AX17" s="497"/>
      <c r="AY17" s="498" t="s">
        <v>154</v>
      </c>
      <c r="AZ17" s="499"/>
      <c r="BA17" s="499"/>
      <c r="BB17" s="499"/>
      <c r="BC17" s="499"/>
      <c r="BD17" s="499"/>
      <c r="BE17" s="499"/>
      <c r="BF17" s="499"/>
      <c r="BG17" s="499"/>
      <c r="BH17" s="499"/>
      <c r="BI17" s="499"/>
      <c r="BJ17" s="499"/>
      <c r="BK17" s="499"/>
      <c r="BL17" s="499"/>
      <c r="BM17" s="500"/>
      <c r="BN17" s="464">
        <v>5063213</v>
      </c>
      <c r="BO17" s="465"/>
      <c r="BP17" s="465"/>
      <c r="BQ17" s="465"/>
      <c r="BR17" s="465"/>
      <c r="BS17" s="465"/>
      <c r="BT17" s="465"/>
      <c r="BU17" s="466"/>
      <c r="BV17" s="464">
        <v>4945453</v>
      </c>
      <c r="BW17" s="465"/>
      <c r="BX17" s="465"/>
      <c r="BY17" s="465"/>
      <c r="BZ17" s="465"/>
      <c r="CA17" s="465"/>
      <c r="CB17" s="465"/>
      <c r="CC17" s="466"/>
      <c r="CD17" s="195"/>
      <c r="CE17" s="574"/>
      <c r="CF17" s="574"/>
      <c r="CG17" s="574"/>
      <c r="CH17" s="574"/>
      <c r="CI17" s="574"/>
      <c r="CJ17" s="574"/>
      <c r="CK17" s="574"/>
      <c r="CL17" s="574"/>
      <c r="CM17" s="574"/>
      <c r="CN17" s="574"/>
      <c r="CO17" s="574"/>
      <c r="CP17" s="574"/>
      <c r="CQ17" s="574"/>
      <c r="CR17" s="574"/>
      <c r="CS17" s="575"/>
      <c r="CT17" s="461"/>
      <c r="CU17" s="462"/>
      <c r="CV17" s="462"/>
      <c r="CW17" s="462"/>
      <c r="CX17" s="462"/>
      <c r="CY17" s="462"/>
      <c r="CZ17" s="462"/>
      <c r="DA17" s="463"/>
      <c r="DB17" s="461"/>
      <c r="DC17" s="462"/>
      <c r="DD17" s="462"/>
      <c r="DE17" s="462"/>
      <c r="DF17" s="462"/>
      <c r="DG17" s="462"/>
      <c r="DH17" s="462"/>
      <c r="DI17" s="463"/>
      <c r="DJ17" s="180"/>
      <c r="DK17" s="180"/>
      <c r="DL17" s="180"/>
      <c r="DM17" s="180"/>
      <c r="DN17" s="180"/>
      <c r="DO17" s="180"/>
    </row>
    <row r="18" spans="1:119" ht="18.75" customHeight="1" thickBot="1" x14ac:dyDescent="0.2">
      <c r="A18" s="181"/>
      <c r="B18" s="578" t="s">
        <v>155</v>
      </c>
      <c r="C18" s="507"/>
      <c r="D18" s="507"/>
      <c r="E18" s="579"/>
      <c r="F18" s="579"/>
      <c r="G18" s="579"/>
      <c r="H18" s="579"/>
      <c r="I18" s="579"/>
      <c r="J18" s="579"/>
      <c r="K18" s="579"/>
      <c r="L18" s="580">
        <v>222.48</v>
      </c>
      <c r="M18" s="580"/>
      <c r="N18" s="580"/>
      <c r="O18" s="580"/>
      <c r="P18" s="580"/>
      <c r="Q18" s="580"/>
      <c r="R18" s="581"/>
      <c r="S18" s="581"/>
      <c r="T18" s="581"/>
      <c r="U18" s="581"/>
      <c r="V18" s="582"/>
      <c r="W18" s="482"/>
      <c r="X18" s="483"/>
      <c r="Y18" s="483"/>
      <c r="Z18" s="483"/>
      <c r="AA18" s="483"/>
      <c r="AB18" s="474"/>
      <c r="AC18" s="583">
        <v>48.8</v>
      </c>
      <c r="AD18" s="584"/>
      <c r="AE18" s="584"/>
      <c r="AF18" s="584"/>
      <c r="AG18" s="585"/>
      <c r="AH18" s="583">
        <v>49.5</v>
      </c>
      <c r="AI18" s="584"/>
      <c r="AJ18" s="584"/>
      <c r="AK18" s="584"/>
      <c r="AL18" s="586"/>
      <c r="AM18" s="493"/>
      <c r="AN18" s="494"/>
      <c r="AO18" s="494"/>
      <c r="AP18" s="494"/>
      <c r="AQ18" s="494"/>
      <c r="AR18" s="494"/>
      <c r="AS18" s="494"/>
      <c r="AT18" s="495"/>
      <c r="AU18" s="496"/>
      <c r="AV18" s="497"/>
      <c r="AW18" s="497"/>
      <c r="AX18" s="497"/>
      <c r="AY18" s="498" t="s">
        <v>156</v>
      </c>
      <c r="AZ18" s="499"/>
      <c r="BA18" s="499"/>
      <c r="BB18" s="499"/>
      <c r="BC18" s="499"/>
      <c r="BD18" s="499"/>
      <c r="BE18" s="499"/>
      <c r="BF18" s="499"/>
      <c r="BG18" s="499"/>
      <c r="BH18" s="499"/>
      <c r="BI18" s="499"/>
      <c r="BJ18" s="499"/>
      <c r="BK18" s="499"/>
      <c r="BL18" s="499"/>
      <c r="BM18" s="500"/>
      <c r="BN18" s="464">
        <v>9817242</v>
      </c>
      <c r="BO18" s="465"/>
      <c r="BP18" s="465"/>
      <c r="BQ18" s="465"/>
      <c r="BR18" s="465"/>
      <c r="BS18" s="465"/>
      <c r="BT18" s="465"/>
      <c r="BU18" s="466"/>
      <c r="BV18" s="464">
        <v>9875804</v>
      </c>
      <c r="BW18" s="465"/>
      <c r="BX18" s="465"/>
      <c r="BY18" s="465"/>
      <c r="BZ18" s="465"/>
      <c r="CA18" s="465"/>
      <c r="CB18" s="465"/>
      <c r="CC18" s="466"/>
      <c r="CD18" s="195"/>
      <c r="CE18" s="574"/>
      <c r="CF18" s="574"/>
      <c r="CG18" s="574"/>
      <c r="CH18" s="574"/>
      <c r="CI18" s="574"/>
      <c r="CJ18" s="574"/>
      <c r="CK18" s="574"/>
      <c r="CL18" s="574"/>
      <c r="CM18" s="574"/>
      <c r="CN18" s="574"/>
      <c r="CO18" s="574"/>
      <c r="CP18" s="574"/>
      <c r="CQ18" s="574"/>
      <c r="CR18" s="574"/>
      <c r="CS18" s="575"/>
      <c r="CT18" s="461"/>
      <c r="CU18" s="462"/>
      <c r="CV18" s="462"/>
      <c r="CW18" s="462"/>
      <c r="CX18" s="462"/>
      <c r="CY18" s="462"/>
      <c r="CZ18" s="462"/>
      <c r="DA18" s="463"/>
      <c r="DB18" s="461"/>
      <c r="DC18" s="462"/>
      <c r="DD18" s="462"/>
      <c r="DE18" s="462"/>
      <c r="DF18" s="462"/>
      <c r="DG18" s="462"/>
      <c r="DH18" s="462"/>
      <c r="DI18" s="463"/>
      <c r="DJ18" s="180"/>
      <c r="DK18" s="180"/>
      <c r="DL18" s="180"/>
      <c r="DM18" s="180"/>
      <c r="DN18" s="180"/>
      <c r="DO18" s="180"/>
    </row>
    <row r="19" spans="1:119" ht="18.75" customHeight="1" thickBot="1" x14ac:dyDescent="0.2">
      <c r="A19" s="181"/>
      <c r="B19" s="578" t="s">
        <v>157</v>
      </c>
      <c r="C19" s="507"/>
      <c r="D19" s="507"/>
      <c r="E19" s="579"/>
      <c r="F19" s="579"/>
      <c r="G19" s="579"/>
      <c r="H19" s="579"/>
      <c r="I19" s="579"/>
      <c r="J19" s="579"/>
      <c r="K19" s="579"/>
      <c r="L19" s="587">
        <v>157</v>
      </c>
      <c r="M19" s="587"/>
      <c r="N19" s="587"/>
      <c r="O19" s="587"/>
      <c r="P19" s="587"/>
      <c r="Q19" s="587"/>
      <c r="R19" s="588"/>
      <c r="S19" s="588"/>
      <c r="T19" s="588"/>
      <c r="U19" s="588"/>
      <c r="V19" s="589"/>
      <c r="W19" s="421"/>
      <c r="X19" s="422"/>
      <c r="Y19" s="422"/>
      <c r="Z19" s="422"/>
      <c r="AA19" s="422"/>
      <c r="AB19" s="422"/>
      <c r="AC19" s="596"/>
      <c r="AD19" s="596"/>
      <c r="AE19" s="596"/>
      <c r="AF19" s="596"/>
      <c r="AG19" s="596"/>
      <c r="AH19" s="596"/>
      <c r="AI19" s="596"/>
      <c r="AJ19" s="596"/>
      <c r="AK19" s="596"/>
      <c r="AL19" s="597"/>
      <c r="AM19" s="493"/>
      <c r="AN19" s="494"/>
      <c r="AO19" s="494"/>
      <c r="AP19" s="494"/>
      <c r="AQ19" s="494"/>
      <c r="AR19" s="494"/>
      <c r="AS19" s="494"/>
      <c r="AT19" s="495"/>
      <c r="AU19" s="496"/>
      <c r="AV19" s="497"/>
      <c r="AW19" s="497"/>
      <c r="AX19" s="497"/>
      <c r="AY19" s="498" t="s">
        <v>158</v>
      </c>
      <c r="AZ19" s="499"/>
      <c r="BA19" s="499"/>
      <c r="BB19" s="499"/>
      <c r="BC19" s="499"/>
      <c r="BD19" s="499"/>
      <c r="BE19" s="499"/>
      <c r="BF19" s="499"/>
      <c r="BG19" s="499"/>
      <c r="BH19" s="499"/>
      <c r="BI19" s="499"/>
      <c r="BJ19" s="499"/>
      <c r="BK19" s="499"/>
      <c r="BL19" s="499"/>
      <c r="BM19" s="500"/>
      <c r="BN19" s="464">
        <v>12525167</v>
      </c>
      <c r="BO19" s="465"/>
      <c r="BP19" s="465"/>
      <c r="BQ19" s="465"/>
      <c r="BR19" s="465"/>
      <c r="BS19" s="465"/>
      <c r="BT19" s="465"/>
      <c r="BU19" s="466"/>
      <c r="BV19" s="464">
        <v>12447263</v>
      </c>
      <c r="BW19" s="465"/>
      <c r="BX19" s="465"/>
      <c r="BY19" s="465"/>
      <c r="BZ19" s="465"/>
      <c r="CA19" s="465"/>
      <c r="CB19" s="465"/>
      <c r="CC19" s="466"/>
      <c r="CD19" s="195"/>
      <c r="CE19" s="574"/>
      <c r="CF19" s="574"/>
      <c r="CG19" s="574"/>
      <c r="CH19" s="574"/>
      <c r="CI19" s="574"/>
      <c r="CJ19" s="574"/>
      <c r="CK19" s="574"/>
      <c r="CL19" s="574"/>
      <c r="CM19" s="574"/>
      <c r="CN19" s="574"/>
      <c r="CO19" s="574"/>
      <c r="CP19" s="574"/>
      <c r="CQ19" s="574"/>
      <c r="CR19" s="574"/>
      <c r="CS19" s="575"/>
      <c r="CT19" s="461"/>
      <c r="CU19" s="462"/>
      <c r="CV19" s="462"/>
      <c r="CW19" s="462"/>
      <c r="CX19" s="462"/>
      <c r="CY19" s="462"/>
      <c r="CZ19" s="462"/>
      <c r="DA19" s="463"/>
      <c r="DB19" s="461"/>
      <c r="DC19" s="462"/>
      <c r="DD19" s="462"/>
      <c r="DE19" s="462"/>
      <c r="DF19" s="462"/>
      <c r="DG19" s="462"/>
      <c r="DH19" s="462"/>
      <c r="DI19" s="463"/>
      <c r="DJ19" s="180"/>
      <c r="DK19" s="180"/>
      <c r="DL19" s="180"/>
      <c r="DM19" s="180"/>
      <c r="DN19" s="180"/>
      <c r="DO19" s="180"/>
    </row>
    <row r="20" spans="1:119" ht="18.75" customHeight="1" thickBot="1" x14ac:dyDescent="0.2">
      <c r="A20" s="181"/>
      <c r="B20" s="578" t="s">
        <v>159</v>
      </c>
      <c r="C20" s="507"/>
      <c r="D20" s="507"/>
      <c r="E20" s="579"/>
      <c r="F20" s="579"/>
      <c r="G20" s="579"/>
      <c r="H20" s="579"/>
      <c r="I20" s="579"/>
      <c r="J20" s="579"/>
      <c r="K20" s="579"/>
      <c r="L20" s="587">
        <v>11115</v>
      </c>
      <c r="M20" s="587"/>
      <c r="N20" s="587"/>
      <c r="O20" s="587"/>
      <c r="P20" s="587"/>
      <c r="Q20" s="587"/>
      <c r="R20" s="588"/>
      <c r="S20" s="588"/>
      <c r="T20" s="588"/>
      <c r="U20" s="588"/>
      <c r="V20" s="589"/>
      <c r="W20" s="482"/>
      <c r="X20" s="483"/>
      <c r="Y20" s="483"/>
      <c r="Z20" s="483"/>
      <c r="AA20" s="483"/>
      <c r="AB20" s="483"/>
      <c r="AC20" s="590"/>
      <c r="AD20" s="590"/>
      <c r="AE20" s="590"/>
      <c r="AF20" s="590"/>
      <c r="AG20" s="590"/>
      <c r="AH20" s="590"/>
      <c r="AI20" s="590"/>
      <c r="AJ20" s="590"/>
      <c r="AK20" s="590"/>
      <c r="AL20" s="591"/>
      <c r="AM20" s="592"/>
      <c r="AN20" s="519"/>
      <c r="AO20" s="519"/>
      <c r="AP20" s="519"/>
      <c r="AQ20" s="519"/>
      <c r="AR20" s="519"/>
      <c r="AS20" s="519"/>
      <c r="AT20" s="520"/>
      <c r="AU20" s="593"/>
      <c r="AV20" s="594"/>
      <c r="AW20" s="594"/>
      <c r="AX20" s="595"/>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5"/>
      <c r="CE20" s="574"/>
      <c r="CF20" s="574"/>
      <c r="CG20" s="574"/>
      <c r="CH20" s="574"/>
      <c r="CI20" s="574"/>
      <c r="CJ20" s="574"/>
      <c r="CK20" s="574"/>
      <c r="CL20" s="574"/>
      <c r="CM20" s="574"/>
      <c r="CN20" s="574"/>
      <c r="CO20" s="574"/>
      <c r="CP20" s="574"/>
      <c r="CQ20" s="574"/>
      <c r="CR20" s="574"/>
      <c r="CS20" s="575"/>
      <c r="CT20" s="461"/>
      <c r="CU20" s="462"/>
      <c r="CV20" s="462"/>
      <c r="CW20" s="462"/>
      <c r="CX20" s="462"/>
      <c r="CY20" s="462"/>
      <c r="CZ20" s="462"/>
      <c r="DA20" s="463"/>
      <c r="DB20" s="461"/>
      <c r="DC20" s="462"/>
      <c r="DD20" s="462"/>
      <c r="DE20" s="462"/>
      <c r="DF20" s="462"/>
      <c r="DG20" s="462"/>
      <c r="DH20" s="462"/>
      <c r="DI20" s="463"/>
      <c r="DJ20" s="180"/>
      <c r="DK20" s="180"/>
      <c r="DL20" s="180"/>
      <c r="DM20" s="180"/>
      <c r="DN20" s="180"/>
      <c r="DO20" s="180"/>
    </row>
    <row r="21" spans="1:119" ht="18.75" customHeight="1" x14ac:dyDescent="0.15">
      <c r="A21" s="181"/>
      <c r="B21" s="598" t="s">
        <v>160</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5"/>
      <c r="CE21" s="574"/>
      <c r="CF21" s="574"/>
      <c r="CG21" s="574"/>
      <c r="CH21" s="574"/>
      <c r="CI21" s="574"/>
      <c r="CJ21" s="574"/>
      <c r="CK21" s="574"/>
      <c r="CL21" s="574"/>
      <c r="CM21" s="574"/>
      <c r="CN21" s="574"/>
      <c r="CO21" s="574"/>
      <c r="CP21" s="574"/>
      <c r="CQ21" s="574"/>
      <c r="CR21" s="574"/>
      <c r="CS21" s="575"/>
      <c r="CT21" s="461"/>
      <c r="CU21" s="462"/>
      <c r="CV21" s="462"/>
      <c r="CW21" s="462"/>
      <c r="CX21" s="462"/>
      <c r="CY21" s="462"/>
      <c r="CZ21" s="462"/>
      <c r="DA21" s="463"/>
      <c r="DB21" s="461"/>
      <c r="DC21" s="462"/>
      <c r="DD21" s="462"/>
      <c r="DE21" s="462"/>
      <c r="DF21" s="462"/>
      <c r="DG21" s="462"/>
      <c r="DH21" s="462"/>
      <c r="DI21" s="463"/>
      <c r="DJ21" s="180"/>
      <c r="DK21" s="180"/>
      <c r="DL21" s="180"/>
      <c r="DM21" s="180"/>
      <c r="DN21" s="180"/>
      <c r="DO21" s="180"/>
    </row>
    <row r="22" spans="1:119" ht="18.75" customHeight="1" thickBot="1" x14ac:dyDescent="0.2">
      <c r="A22" s="181"/>
      <c r="B22" s="601" t="s">
        <v>161</v>
      </c>
      <c r="C22" s="602"/>
      <c r="D22" s="603"/>
      <c r="E22" s="476" t="s">
        <v>1</v>
      </c>
      <c r="F22" s="481"/>
      <c r="G22" s="481"/>
      <c r="H22" s="481"/>
      <c r="I22" s="481"/>
      <c r="J22" s="481"/>
      <c r="K22" s="471"/>
      <c r="L22" s="476" t="s">
        <v>162</v>
      </c>
      <c r="M22" s="481"/>
      <c r="N22" s="481"/>
      <c r="O22" s="481"/>
      <c r="P22" s="471"/>
      <c r="Q22" s="610" t="s">
        <v>163</v>
      </c>
      <c r="R22" s="611"/>
      <c r="S22" s="611"/>
      <c r="T22" s="611"/>
      <c r="U22" s="611"/>
      <c r="V22" s="612"/>
      <c r="W22" s="616" t="s">
        <v>164</v>
      </c>
      <c r="X22" s="602"/>
      <c r="Y22" s="603"/>
      <c r="Z22" s="476" t="s">
        <v>1</v>
      </c>
      <c r="AA22" s="481"/>
      <c r="AB22" s="481"/>
      <c r="AC22" s="481"/>
      <c r="AD22" s="481"/>
      <c r="AE22" s="481"/>
      <c r="AF22" s="481"/>
      <c r="AG22" s="471"/>
      <c r="AH22" s="629" t="s">
        <v>165</v>
      </c>
      <c r="AI22" s="481"/>
      <c r="AJ22" s="481"/>
      <c r="AK22" s="481"/>
      <c r="AL22" s="471"/>
      <c r="AM22" s="629" t="s">
        <v>166</v>
      </c>
      <c r="AN22" s="630"/>
      <c r="AO22" s="630"/>
      <c r="AP22" s="630"/>
      <c r="AQ22" s="630"/>
      <c r="AR22" s="631"/>
      <c r="AS22" s="610" t="s">
        <v>163</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195"/>
      <c r="CE22" s="574"/>
      <c r="CF22" s="574"/>
      <c r="CG22" s="574"/>
      <c r="CH22" s="574"/>
      <c r="CI22" s="574"/>
      <c r="CJ22" s="574"/>
      <c r="CK22" s="574"/>
      <c r="CL22" s="574"/>
      <c r="CM22" s="574"/>
      <c r="CN22" s="574"/>
      <c r="CO22" s="574"/>
      <c r="CP22" s="574"/>
      <c r="CQ22" s="574"/>
      <c r="CR22" s="574"/>
      <c r="CS22" s="575"/>
      <c r="CT22" s="461"/>
      <c r="CU22" s="462"/>
      <c r="CV22" s="462"/>
      <c r="CW22" s="462"/>
      <c r="CX22" s="462"/>
      <c r="CY22" s="462"/>
      <c r="CZ22" s="462"/>
      <c r="DA22" s="463"/>
      <c r="DB22" s="461"/>
      <c r="DC22" s="462"/>
      <c r="DD22" s="462"/>
      <c r="DE22" s="462"/>
      <c r="DF22" s="462"/>
      <c r="DG22" s="462"/>
      <c r="DH22" s="462"/>
      <c r="DI22" s="463"/>
      <c r="DJ22" s="180"/>
      <c r="DK22" s="180"/>
      <c r="DL22" s="180"/>
      <c r="DM22" s="180"/>
      <c r="DN22" s="180"/>
      <c r="DO22" s="180"/>
    </row>
    <row r="23" spans="1:119" ht="18.75" customHeight="1" x14ac:dyDescent="0.15">
      <c r="A23" s="181"/>
      <c r="B23" s="604"/>
      <c r="C23" s="605"/>
      <c r="D23" s="606"/>
      <c r="E23" s="450"/>
      <c r="F23" s="455"/>
      <c r="G23" s="455"/>
      <c r="H23" s="455"/>
      <c r="I23" s="455"/>
      <c r="J23" s="455"/>
      <c r="K23" s="444"/>
      <c r="L23" s="450"/>
      <c r="M23" s="455"/>
      <c r="N23" s="455"/>
      <c r="O23" s="455"/>
      <c r="P23" s="444"/>
      <c r="Q23" s="613"/>
      <c r="R23" s="614"/>
      <c r="S23" s="614"/>
      <c r="T23" s="614"/>
      <c r="U23" s="614"/>
      <c r="V23" s="615"/>
      <c r="W23" s="617"/>
      <c r="X23" s="605"/>
      <c r="Y23" s="606"/>
      <c r="Z23" s="450"/>
      <c r="AA23" s="455"/>
      <c r="AB23" s="455"/>
      <c r="AC23" s="455"/>
      <c r="AD23" s="455"/>
      <c r="AE23" s="455"/>
      <c r="AF23" s="455"/>
      <c r="AG23" s="444"/>
      <c r="AH23" s="450"/>
      <c r="AI23" s="455"/>
      <c r="AJ23" s="455"/>
      <c r="AK23" s="455"/>
      <c r="AL23" s="444"/>
      <c r="AM23" s="632"/>
      <c r="AN23" s="633"/>
      <c r="AO23" s="633"/>
      <c r="AP23" s="633"/>
      <c r="AQ23" s="633"/>
      <c r="AR23" s="634"/>
      <c r="AS23" s="613"/>
      <c r="AT23" s="614"/>
      <c r="AU23" s="614"/>
      <c r="AV23" s="614"/>
      <c r="AW23" s="614"/>
      <c r="AX23" s="636"/>
      <c r="AY23" s="424" t="s">
        <v>167</v>
      </c>
      <c r="AZ23" s="425"/>
      <c r="BA23" s="425"/>
      <c r="BB23" s="425"/>
      <c r="BC23" s="425"/>
      <c r="BD23" s="425"/>
      <c r="BE23" s="425"/>
      <c r="BF23" s="425"/>
      <c r="BG23" s="425"/>
      <c r="BH23" s="425"/>
      <c r="BI23" s="425"/>
      <c r="BJ23" s="425"/>
      <c r="BK23" s="425"/>
      <c r="BL23" s="425"/>
      <c r="BM23" s="426"/>
      <c r="BN23" s="464">
        <v>18474890</v>
      </c>
      <c r="BO23" s="465"/>
      <c r="BP23" s="465"/>
      <c r="BQ23" s="465"/>
      <c r="BR23" s="465"/>
      <c r="BS23" s="465"/>
      <c r="BT23" s="465"/>
      <c r="BU23" s="466"/>
      <c r="BV23" s="464">
        <v>19213741</v>
      </c>
      <c r="BW23" s="465"/>
      <c r="BX23" s="465"/>
      <c r="BY23" s="465"/>
      <c r="BZ23" s="465"/>
      <c r="CA23" s="465"/>
      <c r="CB23" s="465"/>
      <c r="CC23" s="466"/>
      <c r="CD23" s="195"/>
      <c r="CE23" s="574"/>
      <c r="CF23" s="574"/>
      <c r="CG23" s="574"/>
      <c r="CH23" s="574"/>
      <c r="CI23" s="574"/>
      <c r="CJ23" s="574"/>
      <c r="CK23" s="574"/>
      <c r="CL23" s="574"/>
      <c r="CM23" s="574"/>
      <c r="CN23" s="574"/>
      <c r="CO23" s="574"/>
      <c r="CP23" s="574"/>
      <c r="CQ23" s="574"/>
      <c r="CR23" s="574"/>
      <c r="CS23" s="575"/>
      <c r="CT23" s="461"/>
      <c r="CU23" s="462"/>
      <c r="CV23" s="462"/>
      <c r="CW23" s="462"/>
      <c r="CX23" s="462"/>
      <c r="CY23" s="462"/>
      <c r="CZ23" s="462"/>
      <c r="DA23" s="463"/>
      <c r="DB23" s="461"/>
      <c r="DC23" s="462"/>
      <c r="DD23" s="462"/>
      <c r="DE23" s="462"/>
      <c r="DF23" s="462"/>
      <c r="DG23" s="462"/>
      <c r="DH23" s="462"/>
      <c r="DI23" s="463"/>
      <c r="DJ23" s="180"/>
      <c r="DK23" s="180"/>
      <c r="DL23" s="180"/>
      <c r="DM23" s="180"/>
      <c r="DN23" s="180"/>
      <c r="DO23" s="180"/>
    </row>
    <row r="24" spans="1:119" ht="18.75" customHeight="1" thickBot="1" x14ac:dyDescent="0.2">
      <c r="A24" s="181"/>
      <c r="B24" s="604"/>
      <c r="C24" s="605"/>
      <c r="D24" s="606"/>
      <c r="E24" s="514" t="s">
        <v>168</v>
      </c>
      <c r="F24" s="494"/>
      <c r="G24" s="494"/>
      <c r="H24" s="494"/>
      <c r="I24" s="494"/>
      <c r="J24" s="494"/>
      <c r="K24" s="495"/>
      <c r="L24" s="515">
        <v>1</v>
      </c>
      <c r="M24" s="516"/>
      <c r="N24" s="516"/>
      <c r="O24" s="516"/>
      <c r="P24" s="558"/>
      <c r="Q24" s="515">
        <v>7750</v>
      </c>
      <c r="R24" s="516"/>
      <c r="S24" s="516"/>
      <c r="T24" s="516"/>
      <c r="U24" s="516"/>
      <c r="V24" s="558"/>
      <c r="W24" s="617"/>
      <c r="X24" s="605"/>
      <c r="Y24" s="606"/>
      <c r="Z24" s="514" t="s">
        <v>169</v>
      </c>
      <c r="AA24" s="494"/>
      <c r="AB24" s="494"/>
      <c r="AC24" s="494"/>
      <c r="AD24" s="494"/>
      <c r="AE24" s="494"/>
      <c r="AF24" s="494"/>
      <c r="AG24" s="495"/>
      <c r="AH24" s="515">
        <v>274</v>
      </c>
      <c r="AI24" s="516"/>
      <c r="AJ24" s="516"/>
      <c r="AK24" s="516"/>
      <c r="AL24" s="558"/>
      <c r="AM24" s="515">
        <v>872142</v>
      </c>
      <c r="AN24" s="516"/>
      <c r="AO24" s="516"/>
      <c r="AP24" s="516"/>
      <c r="AQ24" s="516"/>
      <c r="AR24" s="558"/>
      <c r="AS24" s="515">
        <v>3183</v>
      </c>
      <c r="AT24" s="516"/>
      <c r="AU24" s="516"/>
      <c r="AV24" s="516"/>
      <c r="AW24" s="516"/>
      <c r="AX24" s="517"/>
      <c r="AY24" s="637" t="s">
        <v>170</v>
      </c>
      <c r="AZ24" s="638"/>
      <c r="BA24" s="638"/>
      <c r="BB24" s="638"/>
      <c r="BC24" s="638"/>
      <c r="BD24" s="638"/>
      <c r="BE24" s="638"/>
      <c r="BF24" s="638"/>
      <c r="BG24" s="638"/>
      <c r="BH24" s="638"/>
      <c r="BI24" s="638"/>
      <c r="BJ24" s="638"/>
      <c r="BK24" s="638"/>
      <c r="BL24" s="638"/>
      <c r="BM24" s="639"/>
      <c r="BN24" s="464">
        <v>13019748</v>
      </c>
      <c r="BO24" s="465"/>
      <c r="BP24" s="465"/>
      <c r="BQ24" s="465"/>
      <c r="BR24" s="465"/>
      <c r="BS24" s="465"/>
      <c r="BT24" s="465"/>
      <c r="BU24" s="466"/>
      <c r="BV24" s="464">
        <v>13788199</v>
      </c>
      <c r="BW24" s="465"/>
      <c r="BX24" s="465"/>
      <c r="BY24" s="465"/>
      <c r="BZ24" s="465"/>
      <c r="CA24" s="465"/>
      <c r="CB24" s="465"/>
      <c r="CC24" s="466"/>
      <c r="CD24" s="195"/>
      <c r="CE24" s="574"/>
      <c r="CF24" s="574"/>
      <c r="CG24" s="574"/>
      <c r="CH24" s="574"/>
      <c r="CI24" s="574"/>
      <c r="CJ24" s="574"/>
      <c r="CK24" s="574"/>
      <c r="CL24" s="574"/>
      <c r="CM24" s="574"/>
      <c r="CN24" s="574"/>
      <c r="CO24" s="574"/>
      <c r="CP24" s="574"/>
      <c r="CQ24" s="574"/>
      <c r="CR24" s="574"/>
      <c r="CS24" s="575"/>
      <c r="CT24" s="461"/>
      <c r="CU24" s="462"/>
      <c r="CV24" s="462"/>
      <c r="CW24" s="462"/>
      <c r="CX24" s="462"/>
      <c r="CY24" s="462"/>
      <c r="CZ24" s="462"/>
      <c r="DA24" s="463"/>
      <c r="DB24" s="461"/>
      <c r="DC24" s="462"/>
      <c r="DD24" s="462"/>
      <c r="DE24" s="462"/>
      <c r="DF24" s="462"/>
      <c r="DG24" s="462"/>
      <c r="DH24" s="462"/>
      <c r="DI24" s="463"/>
      <c r="DJ24" s="180"/>
      <c r="DK24" s="180"/>
      <c r="DL24" s="180"/>
      <c r="DM24" s="180"/>
      <c r="DN24" s="180"/>
      <c r="DO24" s="180"/>
    </row>
    <row r="25" spans="1:119" s="180" customFormat="1" ht="18.75" customHeight="1" x14ac:dyDescent="0.15">
      <c r="A25" s="181"/>
      <c r="B25" s="604"/>
      <c r="C25" s="605"/>
      <c r="D25" s="606"/>
      <c r="E25" s="514" t="s">
        <v>171</v>
      </c>
      <c r="F25" s="494"/>
      <c r="G25" s="494"/>
      <c r="H25" s="494"/>
      <c r="I25" s="494"/>
      <c r="J25" s="494"/>
      <c r="K25" s="495"/>
      <c r="L25" s="515">
        <v>1</v>
      </c>
      <c r="M25" s="516"/>
      <c r="N25" s="516"/>
      <c r="O25" s="516"/>
      <c r="P25" s="558"/>
      <c r="Q25" s="515">
        <v>5980</v>
      </c>
      <c r="R25" s="516"/>
      <c r="S25" s="516"/>
      <c r="T25" s="516"/>
      <c r="U25" s="516"/>
      <c r="V25" s="558"/>
      <c r="W25" s="617"/>
      <c r="X25" s="605"/>
      <c r="Y25" s="606"/>
      <c r="Z25" s="514" t="s">
        <v>172</v>
      </c>
      <c r="AA25" s="494"/>
      <c r="AB25" s="494"/>
      <c r="AC25" s="494"/>
      <c r="AD25" s="494"/>
      <c r="AE25" s="494"/>
      <c r="AF25" s="494"/>
      <c r="AG25" s="495"/>
      <c r="AH25" s="515" t="s">
        <v>135</v>
      </c>
      <c r="AI25" s="516"/>
      <c r="AJ25" s="516"/>
      <c r="AK25" s="516"/>
      <c r="AL25" s="558"/>
      <c r="AM25" s="515" t="s">
        <v>126</v>
      </c>
      <c r="AN25" s="516"/>
      <c r="AO25" s="516"/>
      <c r="AP25" s="516"/>
      <c r="AQ25" s="516"/>
      <c r="AR25" s="558"/>
      <c r="AS25" s="515" t="s">
        <v>126</v>
      </c>
      <c r="AT25" s="516"/>
      <c r="AU25" s="516"/>
      <c r="AV25" s="516"/>
      <c r="AW25" s="516"/>
      <c r="AX25" s="517"/>
      <c r="AY25" s="424" t="s">
        <v>173</v>
      </c>
      <c r="AZ25" s="425"/>
      <c r="BA25" s="425"/>
      <c r="BB25" s="425"/>
      <c r="BC25" s="425"/>
      <c r="BD25" s="425"/>
      <c r="BE25" s="425"/>
      <c r="BF25" s="425"/>
      <c r="BG25" s="425"/>
      <c r="BH25" s="425"/>
      <c r="BI25" s="425"/>
      <c r="BJ25" s="425"/>
      <c r="BK25" s="425"/>
      <c r="BL25" s="425"/>
      <c r="BM25" s="426"/>
      <c r="BN25" s="427">
        <v>3806741</v>
      </c>
      <c r="BO25" s="428"/>
      <c r="BP25" s="428"/>
      <c r="BQ25" s="428"/>
      <c r="BR25" s="428"/>
      <c r="BS25" s="428"/>
      <c r="BT25" s="428"/>
      <c r="BU25" s="429"/>
      <c r="BV25" s="427">
        <v>2086198</v>
      </c>
      <c r="BW25" s="428"/>
      <c r="BX25" s="428"/>
      <c r="BY25" s="428"/>
      <c r="BZ25" s="428"/>
      <c r="CA25" s="428"/>
      <c r="CB25" s="428"/>
      <c r="CC25" s="429"/>
      <c r="CD25" s="195"/>
      <c r="CE25" s="574"/>
      <c r="CF25" s="574"/>
      <c r="CG25" s="574"/>
      <c r="CH25" s="574"/>
      <c r="CI25" s="574"/>
      <c r="CJ25" s="574"/>
      <c r="CK25" s="574"/>
      <c r="CL25" s="574"/>
      <c r="CM25" s="574"/>
      <c r="CN25" s="574"/>
      <c r="CO25" s="574"/>
      <c r="CP25" s="574"/>
      <c r="CQ25" s="574"/>
      <c r="CR25" s="574"/>
      <c r="CS25" s="575"/>
      <c r="CT25" s="461"/>
      <c r="CU25" s="462"/>
      <c r="CV25" s="462"/>
      <c r="CW25" s="462"/>
      <c r="CX25" s="462"/>
      <c r="CY25" s="462"/>
      <c r="CZ25" s="462"/>
      <c r="DA25" s="463"/>
      <c r="DB25" s="461"/>
      <c r="DC25" s="462"/>
      <c r="DD25" s="462"/>
      <c r="DE25" s="462"/>
      <c r="DF25" s="462"/>
      <c r="DG25" s="462"/>
      <c r="DH25" s="462"/>
      <c r="DI25" s="463"/>
    </row>
    <row r="26" spans="1:119" s="180" customFormat="1" ht="18.75" customHeight="1" x14ac:dyDescent="0.15">
      <c r="A26" s="181"/>
      <c r="B26" s="604"/>
      <c r="C26" s="605"/>
      <c r="D26" s="606"/>
      <c r="E26" s="514" t="s">
        <v>174</v>
      </c>
      <c r="F26" s="494"/>
      <c r="G26" s="494"/>
      <c r="H26" s="494"/>
      <c r="I26" s="494"/>
      <c r="J26" s="494"/>
      <c r="K26" s="495"/>
      <c r="L26" s="515">
        <v>1</v>
      </c>
      <c r="M26" s="516"/>
      <c r="N26" s="516"/>
      <c r="O26" s="516"/>
      <c r="P26" s="558"/>
      <c r="Q26" s="515">
        <v>5460</v>
      </c>
      <c r="R26" s="516"/>
      <c r="S26" s="516"/>
      <c r="T26" s="516"/>
      <c r="U26" s="516"/>
      <c r="V26" s="558"/>
      <c r="W26" s="617"/>
      <c r="X26" s="605"/>
      <c r="Y26" s="606"/>
      <c r="Z26" s="514" t="s">
        <v>175</v>
      </c>
      <c r="AA26" s="627"/>
      <c r="AB26" s="627"/>
      <c r="AC26" s="627"/>
      <c r="AD26" s="627"/>
      <c r="AE26" s="627"/>
      <c r="AF26" s="627"/>
      <c r="AG26" s="628"/>
      <c r="AH26" s="515">
        <v>9</v>
      </c>
      <c r="AI26" s="516"/>
      <c r="AJ26" s="516"/>
      <c r="AK26" s="516"/>
      <c r="AL26" s="558"/>
      <c r="AM26" s="515">
        <v>28737</v>
      </c>
      <c r="AN26" s="516"/>
      <c r="AO26" s="516"/>
      <c r="AP26" s="516"/>
      <c r="AQ26" s="516"/>
      <c r="AR26" s="558"/>
      <c r="AS26" s="515">
        <v>3193</v>
      </c>
      <c r="AT26" s="516"/>
      <c r="AU26" s="516"/>
      <c r="AV26" s="516"/>
      <c r="AW26" s="516"/>
      <c r="AX26" s="517"/>
      <c r="AY26" s="467" t="s">
        <v>176</v>
      </c>
      <c r="AZ26" s="468"/>
      <c r="BA26" s="468"/>
      <c r="BB26" s="468"/>
      <c r="BC26" s="468"/>
      <c r="BD26" s="468"/>
      <c r="BE26" s="468"/>
      <c r="BF26" s="468"/>
      <c r="BG26" s="468"/>
      <c r="BH26" s="468"/>
      <c r="BI26" s="468"/>
      <c r="BJ26" s="468"/>
      <c r="BK26" s="468"/>
      <c r="BL26" s="468"/>
      <c r="BM26" s="469"/>
      <c r="BN26" s="464" t="s">
        <v>126</v>
      </c>
      <c r="BO26" s="465"/>
      <c r="BP26" s="465"/>
      <c r="BQ26" s="465"/>
      <c r="BR26" s="465"/>
      <c r="BS26" s="465"/>
      <c r="BT26" s="465"/>
      <c r="BU26" s="466"/>
      <c r="BV26" s="464" t="s">
        <v>135</v>
      </c>
      <c r="BW26" s="465"/>
      <c r="BX26" s="465"/>
      <c r="BY26" s="465"/>
      <c r="BZ26" s="465"/>
      <c r="CA26" s="465"/>
      <c r="CB26" s="465"/>
      <c r="CC26" s="466"/>
      <c r="CD26" s="195"/>
      <c r="CE26" s="574"/>
      <c r="CF26" s="574"/>
      <c r="CG26" s="574"/>
      <c r="CH26" s="574"/>
      <c r="CI26" s="574"/>
      <c r="CJ26" s="574"/>
      <c r="CK26" s="574"/>
      <c r="CL26" s="574"/>
      <c r="CM26" s="574"/>
      <c r="CN26" s="574"/>
      <c r="CO26" s="574"/>
      <c r="CP26" s="574"/>
      <c r="CQ26" s="574"/>
      <c r="CR26" s="574"/>
      <c r="CS26" s="575"/>
      <c r="CT26" s="461"/>
      <c r="CU26" s="462"/>
      <c r="CV26" s="462"/>
      <c r="CW26" s="462"/>
      <c r="CX26" s="462"/>
      <c r="CY26" s="462"/>
      <c r="CZ26" s="462"/>
      <c r="DA26" s="463"/>
      <c r="DB26" s="461"/>
      <c r="DC26" s="462"/>
      <c r="DD26" s="462"/>
      <c r="DE26" s="462"/>
      <c r="DF26" s="462"/>
      <c r="DG26" s="462"/>
      <c r="DH26" s="462"/>
      <c r="DI26" s="463"/>
    </row>
    <row r="27" spans="1:119" ht="18.75" customHeight="1" thickBot="1" x14ac:dyDescent="0.2">
      <c r="A27" s="181"/>
      <c r="B27" s="604"/>
      <c r="C27" s="605"/>
      <c r="D27" s="606"/>
      <c r="E27" s="514" t="s">
        <v>177</v>
      </c>
      <c r="F27" s="494"/>
      <c r="G27" s="494"/>
      <c r="H27" s="494"/>
      <c r="I27" s="494"/>
      <c r="J27" s="494"/>
      <c r="K27" s="495"/>
      <c r="L27" s="515">
        <v>1</v>
      </c>
      <c r="M27" s="516"/>
      <c r="N27" s="516"/>
      <c r="O27" s="516"/>
      <c r="P27" s="558"/>
      <c r="Q27" s="515">
        <v>3600</v>
      </c>
      <c r="R27" s="516"/>
      <c r="S27" s="516"/>
      <c r="T27" s="516"/>
      <c r="U27" s="516"/>
      <c r="V27" s="558"/>
      <c r="W27" s="617"/>
      <c r="X27" s="605"/>
      <c r="Y27" s="606"/>
      <c r="Z27" s="514" t="s">
        <v>178</v>
      </c>
      <c r="AA27" s="494"/>
      <c r="AB27" s="494"/>
      <c r="AC27" s="494"/>
      <c r="AD27" s="494"/>
      <c r="AE27" s="494"/>
      <c r="AF27" s="494"/>
      <c r="AG27" s="495"/>
      <c r="AH27" s="515">
        <v>14</v>
      </c>
      <c r="AI27" s="516"/>
      <c r="AJ27" s="516"/>
      <c r="AK27" s="516"/>
      <c r="AL27" s="558"/>
      <c r="AM27" s="515">
        <v>40894</v>
      </c>
      <c r="AN27" s="516"/>
      <c r="AO27" s="516"/>
      <c r="AP27" s="516"/>
      <c r="AQ27" s="516"/>
      <c r="AR27" s="558"/>
      <c r="AS27" s="515">
        <v>2921</v>
      </c>
      <c r="AT27" s="516"/>
      <c r="AU27" s="516"/>
      <c r="AV27" s="516"/>
      <c r="AW27" s="516"/>
      <c r="AX27" s="517"/>
      <c r="AY27" s="559" t="s">
        <v>179</v>
      </c>
      <c r="AZ27" s="560"/>
      <c r="BA27" s="560"/>
      <c r="BB27" s="560"/>
      <c r="BC27" s="560"/>
      <c r="BD27" s="560"/>
      <c r="BE27" s="560"/>
      <c r="BF27" s="560"/>
      <c r="BG27" s="560"/>
      <c r="BH27" s="560"/>
      <c r="BI27" s="560"/>
      <c r="BJ27" s="560"/>
      <c r="BK27" s="560"/>
      <c r="BL27" s="560"/>
      <c r="BM27" s="561"/>
      <c r="BN27" s="640" t="s">
        <v>126</v>
      </c>
      <c r="BO27" s="641"/>
      <c r="BP27" s="641"/>
      <c r="BQ27" s="641"/>
      <c r="BR27" s="641"/>
      <c r="BS27" s="641"/>
      <c r="BT27" s="641"/>
      <c r="BU27" s="642"/>
      <c r="BV27" s="640" t="s">
        <v>135</v>
      </c>
      <c r="BW27" s="641"/>
      <c r="BX27" s="641"/>
      <c r="BY27" s="641"/>
      <c r="BZ27" s="641"/>
      <c r="CA27" s="641"/>
      <c r="CB27" s="641"/>
      <c r="CC27" s="642"/>
      <c r="CD27" s="197"/>
      <c r="CE27" s="574"/>
      <c r="CF27" s="574"/>
      <c r="CG27" s="574"/>
      <c r="CH27" s="574"/>
      <c r="CI27" s="574"/>
      <c r="CJ27" s="574"/>
      <c r="CK27" s="574"/>
      <c r="CL27" s="574"/>
      <c r="CM27" s="574"/>
      <c r="CN27" s="574"/>
      <c r="CO27" s="574"/>
      <c r="CP27" s="574"/>
      <c r="CQ27" s="574"/>
      <c r="CR27" s="574"/>
      <c r="CS27" s="575"/>
      <c r="CT27" s="461"/>
      <c r="CU27" s="462"/>
      <c r="CV27" s="462"/>
      <c r="CW27" s="462"/>
      <c r="CX27" s="462"/>
      <c r="CY27" s="462"/>
      <c r="CZ27" s="462"/>
      <c r="DA27" s="463"/>
      <c r="DB27" s="461"/>
      <c r="DC27" s="462"/>
      <c r="DD27" s="462"/>
      <c r="DE27" s="462"/>
      <c r="DF27" s="462"/>
      <c r="DG27" s="462"/>
      <c r="DH27" s="462"/>
      <c r="DI27" s="463"/>
      <c r="DJ27" s="180"/>
      <c r="DK27" s="180"/>
      <c r="DL27" s="180"/>
      <c r="DM27" s="180"/>
      <c r="DN27" s="180"/>
      <c r="DO27" s="180"/>
    </row>
    <row r="28" spans="1:119" ht="18.75" customHeight="1" x14ac:dyDescent="0.15">
      <c r="A28" s="181"/>
      <c r="B28" s="604"/>
      <c r="C28" s="605"/>
      <c r="D28" s="606"/>
      <c r="E28" s="514" t="s">
        <v>180</v>
      </c>
      <c r="F28" s="494"/>
      <c r="G28" s="494"/>
      <c r="H28" s="494"/>
      <c r="I28" s="494"/>
      <c r="J28" s="494"/>
      <c r="K28" s="495"/>
      <c r="L28" s="515">
        <v>1</v>
      </c>
      <c r="M28" s="516"/>
      <c r="N28" s="516"/>
      <c r="O28" s="516"/>
      <c r="P28" s="558"/>
      <c r="Q28" s="515">
        <v>3060</v>
      </c>
      <c r="R28" s="516"/>
      <c r="S28" s="516"/>
      <c r="T28" s="516"/>
      <c r="U28" s="516"/>
      <c r="V28" s="558"/>
      <c r="W28" s="617"/>
      <c r="X28" s="605"/>
      <c r="Y28" s="606"/>
      <c r="Z28" s="514" t="s">
        <v>181</v>
      </c>
      <c r="AA28" s="494"/>
      <c r="AB28" s="494"/>
      <c r="AC28" s="494"/>
      <c r="AD28" s="494"/>
      <c r="AE28" s="494"/>
      <c r="AF28" s="494"/>
      <c r="AG28" s="495"/>
      <c r="AH28" s="515" t="s">
        <v>135</v>
      </c>
      <c r="AI28" s="516"/>
      <c r="AJ28" s="516"/>
      <c r="AK28" s="516"/>
      <c r="AL28" s="558"/>
      <c r="AM28" s="515" t="s">
        <v>126</v>
      </c>
      <c r="AN28" s="516"/>
      <c r="AO28" s="516"/>
      <c r="AP28" s="516"/>
      <c r="AQ28" s="516"/>
      <c r="AR28" s="558"/>
      <c r="AS28" s="515" t="s">
        <v>135</v>
      </c>
      <c r="AT28" s="516"/>
      <c r="AU28" s="516"/>
      <c r="AV28" s="516"/>
      <c r="AW28" s="516"/>
      <c r="AX28" s="517"/>
      <c r="AY28" s="643" t="s">
        <v>182</v>
      </c>
      <c r="AZ28" s="644"/>
      <c r="BA28" s="644"/>
      <c r="BB28" s="645"/>
      <c r="BC28" s="424" t="s">
        <v>47</v>
      </c>
      <c r="BD28" s="425"/>
      <c r="BE28" s="425"/>
      <c r="BF28" s="425"/>
      <c r="BG28" s="425"/>
      <c r="BH28" s="425"/>
      <c r="BI28" s="425"/>
      <c r="BJ28" s="425"/>
      <c r="BK28" s="425"/>
      <c r="BL28" s="425"/>
      <c r="BM28" s="426"/>
      <c r="BN28" s="427">
        <v>1729414</v>
      </c>
      <c r="BO28" s="428"/>
      <c r="BP28" s="428"/>
      <c r="BQ28" s="428"/>
      <c r="BR28" s="428"/>
      <c r="BS28" s="428"/>
      <c r="BT28" s="428"/>
      <c r="BU28" s="429"/>
      <c r="BV28" s="427">
        <v>1847396</v>
      </c>
      <c r="BW28" s="428"/>
      <c r="BX28" s="428"/>
      <c r="BY28" s="428"/>
      <c r="BZ28" s="428"/>
      <c r="CA28" s="428"/>
      <c r="CB28" s="428"/>
      <c r="CC28" s="429"/>
      <c r="CD28" s="195"/>
      <c r="CE28" s="574"/>
      <c r="CF28" s="574"/>
      <c r="CG28" s="574"/>
      <c r="CH28" s="574"/>
      <c r="CI28" s="574"/>
      <c r="CJ28" s="574"/>
      <c r="CK28" s="574"/>
      <c r="CL28" s="574"/>
      <c r="CM28" s="574"/>
      <c r="CN28" s="574"/>
      <c r="CO28" s="574"/>
      <c r="CP28" s="574"/>
      <c r="CQ28" s="574"/>
      <c r="CR28" s="574"/>
      <c r="CS28" s="575"/>
      <c r="CT28" s="461"/>
      <c r="CU28" s="462"/>
      <c r="CV28" s="462"/>
      <c r="CW28" s="462"/>
      <c r="CX28" s="462"/>
      <c r="CY28" s="462"/>
      <c r="CZ28" s="462"/>
      <c r="DA28" s="463"/>
      <c r="DB28" s="461"/>
      <c r="DC28" s="462"/>
      <c r="DD28" s="462"/>
      <c r="DE28" s="462"/>
      <c r="DF28" s="462"/>
      <c r="DG28" s="462"/>
      <c r="DH28" s="462"/>
      <c r="DI28" s="463"/>
      <c r="DJ28" s="180"/>
      <c r="DK28" s="180"/>
      <c r="DL28" s="180"/>
      <c r="DM28" s="180"/>
      <c r="DN28" s="180"/>
      <c r="DO28" s="180"/>
    </row>
    <row r="29" spans="1:119" ht="18.75" customHeight="1" x14ac:dyDescent="0.15">
      <c r="A29" s="181"/>
      <c r="B29" s="604"/>
      <c r="C29" s="605"/>
      <c r="D29" s="606"/>
      <c r="E29" s="514" t="s">
        <v>183</v>
      </c>
      <c r="F29" s="494"/>
      <c r="G29" s="494"/>
      <c r="H29" s="494"/>
      <c r="I29" s="494"/>
      <c r="J29" s="494"/>
      <c r="K29" s="495"/>
      <c r="L29" s="515">
        <v>16</v>
      </c>
      <c r="M29" s="516"/>
      <c r="N29" s="516"/>
      <c r="O29" s="516"/>
      <c r="P29" s="558"/>
      <c r="Q29" s="515">
        <v>2880</v>
      </c>
      <c r="R29" s="516"/>
      <c r="S29" s="516"/>
      <c r="T29" s="516"/>
      <c r="U29" s="516"/>
      <c r="V29" s="558"/>
      <c r="W29" s="618"/>
      <c r="X29" s="619"/>
      <c r="Y29" s="620"/>
      <c r="Z29" s="514" t="s">
        <v>184</v>
      </c>
      <c r="AA29" s="494"/>
      <c r="AB29" s="494"/>
      <c r="AC29" s="494"/>
      <c r="AD29" s="494"/>
      <c r="AE29" s="494"/>
      <c r="AF29" s="494"/>
      <c r="AG29" s="495"/>
      <c r="AH29" s="515">
        <v>288</v>
      </c>
      <c r="AI29" s="516"/>
      <c r="AJ29" s="516"/>
      <c r="AK29" s="516"/>
      <c r="AL29" s="558"/>
      <c r="AM29" s="515">
        <v>913036</v>
      </c>
      <c r="AN29" s="516"/>
      <c r="AO29" s="516"/>
      <c r="AP29" s="516"/>
      <c r="AQ29" s="516"/>
      <c r="AR29" s="558"/>
      <c r="AS29" s="515">
        <v>3170</v>
      </c>
      <c r="AT29" s="516"/>
      <c r="AU29" s="516"/>
      <c r="AV29" s="516"/>
      <c r="AW29" s="516"/>
      <c r="AX29" s="517"/>
      <c r="AY29" s="646"/>
      <c r="AZ29" s="647"/>
      <c r="BA29" s="647"/>
      <c r="BB29" s="648"/>
      <c r="BC29" s="498" t="s">
        <v>185</v>
      </c>
      <c r="BD29" s="499"/>
      <c r="BE29" s="499"/>
      <c r="BF29" s="499"/>
      <c r="BG29" s="499"/>
      <c r="BH29" s="499"/>
      <c r="BI29" s="499"/>
      <c r="BJ29" s="499"/>
      <c r="BK29" s="499"/>
      <c r="BL29" s="499"/>
      <c r="BM29" s="500"/>
      <c r="BN29" s="464">
        <v>765024</v>
      </c>
      <c r="BO29" s="465"/>
      <c r="BP29" s="465"/>
      <c r="BQ29" s="465"/>
      <c r="BR29" s="465"/>
      <c r="BS29" s="465"/>
      <c r="BT29" s="465"/>
      <c r="BU29" s="466"/>
      <c r="BV29" s="464">
        <v>764584</v>
      </c>
      <c r="BW29" s="465"/>
      <c r="BX29" s="465"/>
      <c r="BY29" s="465"/>
      <c r="BZ29" s="465"/>
      <c r="CA29" s="465"/>
      <c r="CB29" s="465"/>
      <c r="CC29" s="466"/>
      <c r="CD29" s="197"/>
      <c r="CE29" s="574"/>
      <c r="CF29" s="574"/>
      <c r="CG29" s="574"/>
      <c r="CH29" s="574"/>
      <c r="CI29" s="574"/>
      <c r="CJ29" s="574"/>
      <c r="CK29" s="574"/>
      <c r="CL29" s="574"/>
      <c r="CM29" s="574"/>
      <c r="CN29" s="574"/>
      <c r="CO29" s="574"/>
      <c r="CP29" s="574"/>
      <c r="CQ29" s="574"/>
      <c r="CR29" s="574"/>
      <c r="CS29" s="575"/>
      <c r="CT29" s="461"/>
      <c r="CU29" s="462"/>
      <c r="CV29" s="462"/>
      <c r="CW29" s="462"/>
      <c r="CX29" s="462"/>
      <c r="CY29" s="462"/>
      <c r="CZ29" s="462"/>
      <c r="DA29" s="463"/>
      <c r="DB29" s="461"/>
      <c r="DC29" s="462"/>
      <c r="DD29" s="462"/>
      <c r="DE29" s="462"/>
      <c r="DF29" s="462"/>
      <c r="DG29" s="462"/>
      <c r="DH29" s="462"/>
      <c r="DI29" s="463"/>
      <c r="DJ29" s="180"/>
      <c r="DK29" s="180"/>
      <c r="DL29" s="180"/>
      <c r="DM29" s="180"/>
      <c r="DN29" s="180"/>
      <c r="DO29" s="180"/>
    </row>
    <row r="30" spans="1:119" ht="18.75" customHeight="1" thickBot="1" x14ac:dyDescent="0.2">
      <c r="A30" s="181"/>
      <c r="B30" s="607"/>
      <c r="C30" s="608"/>
      <c r="D30" s="609"/>
      <c r="E30" s="518"/>
      <c r="F30" s="519"/>
      <c r="G30" s="519"/>
      <c r="H30" s="519"/>
      <c r="I30" s="519"/>
      <c r="J30" s="519"/>
      <c r="K30" s="520"/>
      <c r="L30" s="621"/>
      <c r="M30" s="622"/>
      <c r="N30" s="622"/>
      <c r="O30" s="622"/>
      <c r="P30" s="623"/>
      <c r="Q30" s="621"/>
      <c r="R30" s="622"/>
      <c r="S30" s="622"/>
      <c r="T30" s="622"/>
      <c r="U30" s="622"/>
      <c r="V30" s="623"/>
      <c r="W30" s="624" t="s">
        <v>186</v>
      </c>
      <c r="X30" s="625"/>
      <c r="Y30" s="625"/>
      <c r="Z30" s="625"/>
      <c r="AA30" s="625"/>
      <c r="AB30" s="625"/>
      <c r="AC30" s="625"/>
      <c r="AD30" s="625"/>
      <c r="AE30" s="625"/>
      <c r="AF30" s="625"/>
      <c r="AG30" s="626"/>
      <c r="AH30" s="583">
        <v>97.8</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49</v>
      </c>
      <c r="BD30" s="638"/>
      <c r="BE30" s="638"/>
      <c r="BF30" s="638"/>
      <c r="BG30" s="638"/>
      <c r="BH30" s="638"/>
      <c r="BI30" s="638"/>
      <c r="BJ30" s="638"/>
      <c r="BK30" s="638"/>
      <c r="BL30" s="638"/>
      <c r="BM30" s="639"/>
      <c r="BN30" s="640">
        <v>3538170</v>
      </c>
      <c r="BO30" s="641"/>
      <c r="BP30" s="641"/>
      <c r="BQ30" s="641"/>
      <c r="BR30" s="641"/>
      <c r="BS30" s="641"/>
      <c r="BT30" s="641"/>
      <c r="BU30" s="642"/>
      <c r="BV30" s="640">
        <v>3606701</v>
      </c>
      <c r="BW30" s="641"/>
      <c r="BX30" s="641"/>
      <c r="BY30" s="641"/>
      <c r="BZ30" s="641"/>
      <c r="CA30" s="641"/>
      <c r="CB30" s="641"/>
      <c r="CC30" s="642"/>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187</v>
      </c>
      <c r="D32" s="208"/>
      <c r="E32" s="208"/>
      <c r="F32" s="205"/>
      <c r="G32" s="205"/>
      <c r="H32" s="205"/>
      <c r="I32" s="205"/>
      <c r="J32" s="205"/>
      <c r="K32" s="205"/>
      <c r="L32" s="205"/>
      <c r="M32" s="205"/>
      <c r="N32" s="205"/>
      <c r="O32" s="205"/>
      <c r="P32" s="205"/>
      <c r="Q32" s="205"/>
      <c r="R32" s="205"/>
      <c r="S32" s="205"/>
      <c r="T32" s="205"/>
      <c r="U32" s="205" t="s">
        <v>188</v>
      </c>
      <c r="V32" s="205"/>
      <c r="W32" s="205"/>
      <c r="X32" s="205"/>
      <c r="Y32" s="205"/>
      <c r="Z32" s="205"/>
      <c r="AA32" s="205"/>
      <c r="AB32" s="205"/>
      <c r="AC32" s="205"/>
      <c r="AD32" s="205"/>
      <c r="AE32" s="205"/>
      <c r="AF32" s="205"/>
      <c r="AG32" s="205"/>
      <c r="AH32" s="205"/>
      <c r="AI32" s="205"/>
      <c r="AJ32" s="205"/>
      <c r="AK32" s="205"/>
      <c r="AL32" s="205"/>
      <c r="AM32" s="209" t="s">
        <v>189</v>
      </c>
      <c r="AN32" s="205"/>
      <c r="AO32" s="205"/>
      <c r="AP32" s="205"/>
      <c r="AQ32" s="205"/>
      <c r="AR32" s="205"/>
      <c r="AS32" s="209"/>
      <c r="AT32" s="209"/>
      <c r="AU32" s="209"/>
      <c r="AV32" s="209"/>
      <c r="AW32" s="209"/>
      <c r="AX32" s="209"/>
      <c r="AY32" s="209"/>
      <c r="AZ32" s="209"/>
      <c r="BA32" s="209"/>
      <c r="BB32" s="205"/>
      <c r="BC32" s="209"/>
      <c r="BD32" s="205"/>
      <c r="BE32" s="209" t="s">
        <v>190</v>
      </c>
      <c r="BF32" s="205"/>
      <c r="BG32" s="205"/>
      <c r="BH32" s="205"/>
      <c r="BI32" s="205"/>
      <c r="BJ32" s="209"/>
      <c r="BK32" s="209"/>
      <c r="BL32" s="209"/>
      <c r="BM32" s="209"/>
      <c r="BN32" s="209"/>
      <c r="BO32" s="209"/>
      <c r="BP32" s="209"/>
      <c r="BQ32" s="209"/>
      <c r="BR32" s="205"/>
      <c r="BS32" s="205"/>
      <c r="BT32" s="205"/>
      <c r="BU32" s="205"/>
      <c r="BV32" s="205"/>
      <c r="BW32" s="205" t="s">
        <v>191</v>
      </c>
      <c r="BX32" s="205"/>
      <c r="BY32" s="205"/>
      <c r="BZ32" s="205"/>
      <c r="CA32" s="205"/>
      <c r="CB32" s="209"/>
      <c r="CC32" s="209"/>
      <c r="CD32" s="209"/>
      <c r="CE32" s="209"/>
      <c r="CF32" s="209"/>
      <c r="CG32" s="209"/>
      <c r="CH32" s="209"/>
      <c r="CI32" s="209"/>
      <c r="CJ32" s="209"/>
      <c r="CK32" s="209"/>
      <c r="CL32" s="209"/>
      <c r="CM32" s="209"/>
      <c r="CN32" s="209"/>
      <c r="CO32" s="209" t="s">
        <v>192</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88" t="s">
        <v>193</v>
      </c>
      <c r="D33" s="488"/>
      <c r="E33" s="453" t="s">
        <v>194</v>
      </c>
      <c r="F33" s="453"/>
      <c r="G33" s="453"/>
      <c r="H33" s="453"/>
      <c r="I33" s="453"/>
      <c r="J33" s="453"/>
      <c r="K33" s="453"/>
      <c r="L33" s="453"/>
      <c r="M33" s="453"/>
      <c r="N33" s="453"/>
      <c r="O33" s="453"/>
      <c r="P33" s="453"/>
      <c r="Q33" s="453"/>
      <c r="R33" s="453"/>
      <c r="S33" s="453"/>
      <c r="T33" s="210"/>
      <c r="U33" s="488" t="s">
        <v>193</v>
      </c>
      <c r="V33" s="488"/>
      <c r="W33" s="453" t="s">
        <v>195</v>
      </c>
      <c r="X33" s="453"/>
      <c r="Y33" s="453"/>
      <c r="Z33" s="453"/>
      <c r="AA33" s="453"/>
      <c r="AB33" s="453"/>
      <c r="AC33" s="453"/>
      <c r="AD33" s="453"/>
      <c r="AE33" s="453"/>
      <c r="AF33" s="453"/>
      <c r="AG33" s="453"/>
      <c r="AH33" s="453"/>
      <c r="AI33" s="453"/>
      <c r="AJ33" s="453"/>
      <c r="AK33" s="453"/>
      <c r="AL33" s="210"/>
      <c r="AM33" s="488" t="s">
        <v>196</v>
      </c>
      <c r="AN33" s="488"/>
      <c r="AO33" s="453" t="s">
        <v>194</v>
      </c>
      <c r="AP33" s="453"/>
      <c r="AQ33" s="453"/>
      <c r="AR33" s="453"/>
      <c r="AS33" s="453"/>
      <c r="AT33" s="453"/>
      <c r="AU33" s="453"/>
      <c r="AV33" s="453"/>
      <c r="AW33" s="453"/>
      <c r="AX33" s="453"/>
      <c r="AY33" s="453"/>
      <c r="AZ33" s="453"/>
      <c r="BA33" s="453"/>
      <c r="BB33" s="453"/>
      <c r="BC33" s="453"/>
      <c r="BD33" s="211"/>
      <c r="BE33" s="453" t="s">
        <v>197</v>
      </c>
      <c r="BF33" s="453"/>
      <c r="BG33" s="453" t="s">
        <v>198</v>
      </c>
      <c r="BH33" s="453"/>
      <c r="BI33" s="453"/>
      <c r="BJ33" s="453"/>
      <c r="BK33" s="453"/>
      <c r="BL33" s="453"/>
      <c r="BM33" s="453"/>
      <c r="BN33" s="453"/>
      <c r="BO33" s="453"/>
      <c r="BP33" s="453"/>
      <c r="BQ33" s="453"/>
      <c r="BR33" s="453"/>
      <c r="BS33" s="453"/>
      <c r="BT33" s="453"/>
      <c r="BU33" s="453"/>
      <c r="BV33" s="211"/>
      <c r="BW33" s="488" t="s">
        <v>197</v>
      </c>
      <c r="BX33" s="488"/>
      <c r="BY33" s="453" t="s">
        <v>199</v>
      </c>
      <c r="BZ33" s="453"/>
      <c r="CA33" s="453"/>
      <c r="CB33" s="453"/>
      <c r="CC33" s="453"/>
      <c r="CD33" s="453"/>
      <c r="CE33" s="453"/>
      <c r="CF33" s="453"/>
      <c r="CG33" s="453"/>
      <c r="CH33" s="453"/>
      <c r="CI33" s="453"/>
      <c r="CJ33" s="453"/>
      <c r="CK33" s="453"/>
      <c r="CL33" s="453"/>
      <c r="CM33" s="453"/>
      <c r="CN33" s="210"/>
      <c r="CO33" s="488" t="s">
        <v>196</v>
      </c>
      <c r="CP33" s="488"/>
      <c r="CQ33" s="453" t="s">
        <v>200</v>
      </c>
      <c r="CR33" s="453"/>
      <c r="CS33" s="453"/>
      <c r="CT33" s="453"/>
      <c r="CU33" s="453"/>
      <c r="CV33" s="453"/>
      <c r="CW33" s="453"/>
      <c r="CX33" s="453"/>
      <c r="CY33" s="453"/>
      <c r="CZ33" s="453"/>
      <c r="DA33" s="453"/>
      <c r="DB33" s="453"/>
      <c r="DC33" s="453"/>
      <c r="DD33" s="453"/>
      <c r="DE33" s="453"/>
      <c r="DF33" s="210"/>
      <c r="DG33" s="652" t="s">
        <v>201</v>
      </c>
      <c r="DH33" s="652"/>
      <c r="DI33" s="212"/>
      <c r="DJ33" s="180"/>
      <c r="DK33" s="180"/>
      <c r="DL33" s="180"/>
      <c r="DM33" s="180"/>
      <c r="DN33" s="180"/>
      <c r="DO33" s="180"/>
    </row>
    <row r="34" spans="1:119" ht="32.25" customHeight="1" x14ac:dyDescent="0.15">
      <c r="A34" s="181"/>
      <c r="B34" s="207"/>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08"/>
      <c r="U34" s="653">
        <f>IF(W34="","",MAX(C34:D43)+1)</f>
        <v>2</v>
      </c>
      <c r="V34" s="653"/>
      <c r="W34" s="654" t="str">
        <f>IF('各会計、関係団体の財政状況及び健全化判断比率'!B28="","",'各会計、関係団体の財政状況及び健全化判断比率'!B28)</f>
        <v>国民健康保険特別会計</v>
      </c>
      <c r="X34" s="654"/>
      <c r="Y34" s="654"/>
      <c r="Z34" s="654"/>
      <c r="AA34" s="654"/>
      <c r="AB34" s="654"/>
      <c r="AC34" s="654"/>
      <c r="AD34" s="654"/>
      <c r="AE34" s="654"/>
      <c r="AF34" s="654"/>
      <c r="AG34" s="654"/>
      <c r="AH34" s="654"/>
      <c r="AI34" s="654"/>
      <c r="AJ34" s="654"/>
      <c r="AK34" s="654"/>
      <c r="AL34" s="208"/>
      <c r="AM34" s="653">
        <f>IF(AO34="","",MAX(C34:D43,U34:V43)+1)</f>
        <v>6</v>
      </c>
      <c r="AN34" s="653"/>
      <c r="AO34" s="654" t="str">
        <f>IF('各会計、関係団体の財政状況及び健全化判断比率'!B32="","",'各会計、関係団体の財政状況及び健全化判断比率'!B32)</f>
        <v>水道事業会計</v>
      </c>
      <c r="AP34" s="654"/>
      <c r="AQ34" s="654"/>
      <c r="AR34" s="654"/>
      <c r="AS34" s="654"/>
      <c r="AT34" s="654"/>
      <c r="AU34" s="654"/>
      <c r="AV34" s="654"/>
      <c r="AW34" s="654"/>
      <c r="AX34" s="654"/>
      <c r="AY34" s="654"/>
      <c r="AZ34" s="654"/>
      <c r="BA34" s="654"/>
      <c r="BB34" s="654"/>
      <c r="BC34" s="654"/>
      <c r="BD34" s="208"/>
      <c r="BE34" s="653">
        <f>IF(BG34="","",MAX(C34:D43,U34:V43,AM34:AN43)+1)</f>
        <v>7</v>
      </c>
      <c r="BF34" s="653"/>
      <c r="BG34" s="654" t="str">
        <f>IF('各会計、関係団体の財政状況及び健全化判断比率'!B33="","",'各会計、関係団体の財政状況及び健全化判断比率'!B33)</f>
        <v>農業集落排水事業特別会計</v>
      </c>
      <c r="BH34" s="654"/>
      <c r="BI34" s="654"/>
      <c r="BJ34" s="654"/>
      <c r="BK34" s="654"/>
      <c r="BL34" s="654"/>
      <c r="BM34" s="654"/>
      <c r="BN34" s="654"/>
      <c r="BO34" s="654"/>
      <c r="BP34" s="654"/>
      <c r="BQ34" s="654"/>
      <c r="BR34" s="654"/>
      <c r="BS34" s="654"/>
      <c r="BT34" s="654"/>
      <c r="BU34" s="654"/>
      <c r="BV34" s="208"/>
      <c r="BW34" s="653">
        <f>IF(BY34="","",MAX(C34:D43,U34:V43,AM34:AN43,BE34:BF43)+1)</f>
        <v>11</v>
      </c>
      <c r="BX34" s="653"/>
      <c r="BY34" s="654" t="str">
        <f>IF('各会計、関係団体の財政状況及び健全化判断比率'!B68="","",'各会計、関係団体の財政状況及び健全化判断比率'!B68)</f>
        <v>茨城県市町村総合事務組合　一般会計</v>
      </c>
      <c r="BZ34" s="654"/>
      <c r="CA34" s="654"/>
      <c r="CB34" s="654"/>
      <c r="CC34" s="654"/>
      <c r="CD34" s="654"/>
      <c r="CE34" s="654"/>
      <c r="CF34" s="654"/>
      <c r="CG34" s="654"/>
      <c r="CH34" s="654"/>
      <c r="CI34" s="654"/>
      <c r="CJ34" s="654"/>
      <c r="CK34" s="654"/>
      <c r="CL34" s="654"/>
      <c r="CM34" s="654"/>
      <c r="CN34" s="208"/>
      <c r="CO34" s="653">
        <f>IF(CQ34="","",MAX(C34:D43,U34:V43,AM34:AN43,BE34:BF43,BW34:BX43)+1)</f>
        <v>21</v>
      </c>
      <c r="CP34" s="653"/>
      <c r="CQ34" s="654" t="str">
        <f>IF('各会計、関係団体の財政状況及び健全化判断比率'!BS7="","",'各会計、関係団体の財政状況及び健全化判断比率'!BS7)</f>
        <v>行方市開発公社</v>
      </c>
      <c r="CR34" s="654"/>
      <c r="CS34" s="654"/>
      <c r="CT34" s="654"/>
      <c r="CU34" s="654"/>
      <c r="CV34" s="654"/>
      <c r="CW34" s="654"/>
      <c r="CX34" s="654"/>
      <c r="CY34" s="654"/>
      <c r="CZ34" s="654"/>
      <c r="DA34" s="654"/>
      <c r="DB34" s="654"/>
      <c r="DC34" s="654"/>
      <c r="DD34" s="654"/>
      <c r="DE34" s="654"/>
      <c r="DF34" s="205"/>
      <c r="DG34" s="655" t="str">
        <f>IF('各会計、関係団体の財政状況及び健全化判断比率'!BR7="","",'各会計、関係団体の財政状況及び健全化判断比率'!BR7)</f>
        <v/>
      </c>
      <c r="DH34" s="655"/>
      <c r="DI34" s="212"/>
      <c r="DJ34" s="180"/>
      <c r="DK34" s="180"/>
      <c r="DL34" s="180"/>
      <c r="DM34" s="180"/>
      <c r="DN34" s="180"/>
      <c r="DO34" s="180"/>
    </row>
    <row r="35" spans="1:119" ht="32.25" customHeight="1" x14ac:dyDescent="0.15">
      <c r="A35" s="181"/>
      <c r="B35" s="207"/>
      <c r="C35" s="653" t="str">
        <f>IF(E35="","",C34+1)</f>
        <v/>
      </c>
      <c r="D35" s="653"/>
      <c r="E35" s="654" t="str">
        <f>IF('各会計、関係団体の財政状況及び健全化判断比率'!B8="","",'各会計、関係団体の財政状況及び健全化判断比率'!B8)</f>
        <v/>
      </c>
      <c r="F35" s="654"/>
      <c r="G35" s="654"/>
      <c r="H35" s="654"/>
      <c r="I35" s="654"/>
      <c r="J35" s="654"/>
      <c r="K35" s="654"/>
      <c r="L35" s="654"/>
      <c r="M35" s="654"/>
      <c r="N35" s="654"/>
      <c r="O35" s="654"/>
      <c r="P35" s="654"/>
      <c r="Q35" s="654"/>
      <c r="R35" s="654"/>
      <c r="S35" s="654"/>
      <c r="T35" s="208"/>
      <c r="U35" s="653">
        <f>IF(W35="","",U34+1)</f>
        <v>3</v>
      </c>
      <c r="V35" s="653"/>
      <c r="W35" s="654" t="str">
        <f>IF('各会計、関係団体の財政状況及び健全化判断比率'!B29="","",'各会計、関係団体の財政状況及び健全化判断比率'!B29)</f>
        <v>介護保険特別会計</v>
      </c>
      <c r="X35" s="654"/>
      <c r="Y35" s="654"/>
      <c r="Z35" s="654"/>
      <c r="AA35" s="654"/>
      <c r="AB35" s="654"/>
      <c r="AC35" s="654"/>
      <c r="AD35" s="654"/>
      <c r="AE35" s="654"/>
      <c r="AF35" s="654"/>
      <c r="AG35" s="654"/>
      <c r="AH35" s="654"/>
      <c r="AI35" s="654"/>
      <c r="AJ35" s="654"/>
      <c r="AK35" s="654"/>
      <c r="AL35" s="208"/>
      <c r="AM35" s="653" t="str">
        <f t="shared" ref="AM35:AM43" si="0">IF(AO35="","",AM34+1)</f>
        <v/>
      </c>
      <c r="AN35" s="653"/>
      <c r="AO35" s="654"/>
      <c r="AP35" s="654"/>
      <c r="AQ35" s="654"/>
      <c r="AR35" s="654"/>
      <c r="AS35" s="654"/>
      <c r="AT35" s="654"/>
      <c r="AU35" s="654"/>
      <c r="AV35" s="654"/>
      <c r="AW35" s="654"/>
      <c r="AX35" s="654"/>
      <c r="AY35" s="654"/>
      <c r="AZ35" s="654"/>
      <c r="BA35" s="654"/>
      <c r="BB35" s="654"/>
      <c r="BC35" s="654"/>
      <c r="BD35" s="208"/>
      <c r="BE35" s="653">
        <f t="shared" ref="BE35:BE43" si="1">IF(BG35="","",BE34+1)</f>
        <v>8</v>
      </c>
      <c r="BF35" s="653"/>
      <c r="BG35" s="654" t="str">
        <f>IF('各会計、関係団体の財政状況及び健全化判断比率'!B34="","",'各会計、関係団体の財政状況及び健全化判断比率'!B34)</f>
        <v>特定環境保全公共下水道事業特別会計</v>
      </c>
      <c r="BH35" s="654"/>
      <c r="BI35" s="654"/>
      <c r="BJ35" s="654"/>
      <c r="BK35" s="654"/>
      <c r="BL35" s="654"/>
      <c r="BM35" s="654"/>
      <c r="BN35" s="654"/>
      <c r="BO35" s="654"/>
      <c r="BP35" s="654"/>
      <c r="BQ35" s="654"/>
      <c r="BR35" s="654"/>
      <c r="BS35" s="654"/>
      <c r="BT35" s="654"/>
      <c r="BU35" s="654"/>
      <c r="BV35" s="208"/>
      <c r="BW35" s="653">
        <f t="shared" ref="BW35:BW43" si="2">IF(BY35="","",BW34+1)</f>
        <v>12</v>
      </c>
      <c r="BX35" s="653"/>
      <c r="BY35" s="654" t="str">
        <f>IF('各会計、関係団体の財政状況及び健全化判断比率'!B69="","",'各会計、関係団体の財政状況及び健全化判断比率'!B69)</f>
        <v>茨城県市町村総合事務組合　県民交通災害共済事業特別会計</v>
      </c>
      <c r="BZ35" s="654"/>
      <c r="CA35" s="654"/>
      <c r="CB35" s="654"/>
      <c r="CC35" s="654"/>
      <c r="CD35" s="654"/>
      <c r="CE35" s="654"/>
      <c r="CF35" s="654"/>
      <c r="CG35" s="654"/>
      <c r="CH35" s="654"/>
      <c r="CI35" s="654"/>
      <c r="CJ35" s="654"/>
      <c r="CK35" s="654"/>
      <c r="CL35" s="654"/>
      <c r="CM35" s="654"/>
      <c r="CN35" s="208"/>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05"/>
      <c r="DG35" s="655" t="str">
        <f>IF('各会計、関係団体の財政状況及び健全化判断比率'!BR8="","",'各会計、関係団体の財政状況及び健全化判断比率'!BR8)</f>
        <v/>
      </c>
      <c r="DH35" s="655"/>
      <c r="DI35" s="212"/>
      <c r="DJ35" s="180"/>
      <c r="DK35" s="180"/>
      <c r="DL35" s="180"/>
      <c r="DM35" s="180"/>
      <c r="DN35" s="180"/>
      <c r="DO35" s="180"/>
    </row>
    <row r="36" spans="1:119" ht="32.25" customHeight="1" x14ac:dyDescent="0.15">
      <c r="A36" s="181"/>
      <c r="B36" s="207"/>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08"/>
      <c r="U36" s="653">
        <f t="shared" ref="U36:U43" si="4">IF(W36="","",U35+1)</f>
        <v>4</v>
      </c>
      <c r="V36" s="653"/>
      <c r="W36" s="654" t="str">
        <f>IF('各会計、関係団体の財政状況及び健全化判断比率'!B30="","",'各会計、関係団体の財政状況及び健全化判断比率'!B30)</f>
        <v>後期高齢者医療特別会計</v>
      </c>
      <c r="X36" s="654"/>
      <c r="Y36" s="654"/>
      <c r="Z36" s="654"/>
      <c r="AA36" s="654"/>
      <c r="AB36" s="654"/>
      <c r="AC36" s="654"/>
      <c r="AD36" s="654"/>
      <c r="AE36" s="654"/>
      <c r="AF36" s="654"/>
      <c r="AG36" s="654"/>
      <c r="AH36" s="654"/>
      <c r="AI36" s="654"/>
      <c r="AJ36" s="654"/>
      <c r="AK36" s="654"/>
      <c r="AL36" s="208"/>
      <c r="AM36" s="653" t="str">
        <f t="shared" si="0"/>
        <v/>
      </c>
      <c r="AN36" s="653"/>
      <c r="AO36" s="654"/>
      <c r="AP36" s="654"/>
      <c r="AQ36" s="654"/>
      <c r="AR36" s="654"/>
      <c r="AS36" s="654"/>
      <c r="AT36" s="654"/>
      <c r="AU36" s="654"/>
      <c r="AV36" s="654"/>
      <c r="AW36" s="654"/>
      <c r="AX36" s="654"/>
      <c r="AY36" s="654"/>
      <c r="AZ36" s="654"/>
      <c r="BA36" s="654"/>
      <c r="BB36" s="654"/>
      <c r="BC36" s="654"/>
      <c r="BD36" s="208"/>
      <c r="BE36" s="653">
        <f t="shared" si="1"/>
        <v>9</v>
      </c>
      <c r="BF36" s="653"/>
      <c r="BG36" s="654" t="str">
        <f>IF('各会計、関係団体の財政状況及び健全化判断比率'!B35="","",'各会計、関係団体の財政状況及び健全化判断比率'!B35)</f>
        <v>流域関連公共下水道事業特別会計</v>
      </c>
      <c r="BH36" s="654"/>
      <c r="BI36" s="654"/>
      <c r="BJ36" s="654"/>
      <c r="BK36" s="654"/>
      <c r="BL36" s="654"/>
      <c r="BM36" s="654"/>
      <c r="BN36" s="654"/>
      <c r="BO36" s="654"/>
      <c r="BP36" s="654"/>
      <c r="BQ36" s="654"/>
      <c r="BR36" s="654"/>
      <c r="BS36" s="654"/>
      <c r="BT36" s="654"/>
      <c r="BU36" s="654"/>
      <c r="BV36" s="208"/>
      <c r="BW36" s="653">
        <f t="shared" si="2"/>
        <v>13</v>
      </c>
      <c r="BX36" s="653"/>
      <c r="BY36" s="654" t="str">
        <f>IF('各会計、関係団体の財政状況及び健全化判断比率'!B70="","",'各会計、関係団体の財政状況及び健全化判断比率'!B70)</f>
        <v>茨城租税債権管理機構　一般会計</v>
      </c>
      <c r="BZ36" s="654"/>
      <c r="CA36" s="654"/>
      <c r="CB36" s="654"/>
      <c r="CC36" s="654"/>
      <c r="CD36" s="654"/>
      <c r="CE36" s="654"/>
      <c r="CF36" s="654"/>
      <c r="CG36" s="654"/>
      <c r="CH36" s="654"/>
      <c r="CI36" s="654"/>
      <c r="CJ36" s="654"/>
      <c r="CK36" s="654"/>
      <c r="CL36" s="654"/>
      <c r="CM36" s="654"/>
      <c r="CN36" s="208"/>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05"/>
      <c r="DG36" s="655" t="str">
        <f>IF('各会計、関係団体の財政状況及び健全化判断比率'!BR9="","",'各会計、関係団体の財政状況及び健全化判断比率'!BR9)</f>
        <v/>
      </c>
      <c r="DH36" s="655"/>
      <c r="DI36" s="212"/>
      <c r="DJ36" s="180"/>
      <c r="DK36" s="180"/>
      <c r="DL36" s="180"/>
      <c r="DM36" s="180"/>
      <c r="DN36" s="180"/>
      <c r="DO36" s="180"/>
    </row>
    <row r="37" spans="1:119" ht="32.25" customHeight="1" x14ac:dyDescent="0.15">
      <c r="A37" s="181"/>
      <c r="B37" s="207"/>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08"/>
      <c r="U37" s="653">
        <f t="shared" si="4"/>
        <v>5</v>
      </c>
      <c r="V37" s="653"/>
      <c r="W37" s="654" t="str">
        <f>IF('各会計、関係団体の財政状況及び健全化判断比率'!B31="","",'各会計、関係団体の財政状況及び健全化判断比率'!B31)</f>
        <v>介護サービス事業特別会計</v>
      </c>
      <c r="X37" s="654"/>
      <c r="Y37" s="654"/>
      <c r="Z37" s="654"/>
      <c r="AA37" s="654"/>
      <c r="AB37" s="654"/>
      <c r="AC37" s="654"/>
      <c r="AD37" s="654"/>
      <c r="AE37" s="654"/>
      <c r="AF37" s="654"/>
      <c r="AG37" s="654"/>
      <c r="AH37" s="654"/>
      <c r="AI37" s="654"/>
      <c r="AJ37" s="654"/>
      <c r="AK37" s="654"/>
      <c r="AL37" s="208"/>
      <c r="AM37" s="653" t="str">
        <f t="shared" si="0"/>
        <v/>
      </c>
      <c r="AN37" s="653"/>
      <c r="AO37" s="654"/>
      <c r="AP37" s="654"/>
      <c r="AQ37" s="654"/>
      <c r="AR37" s="654"/>
      <c r="AS37" s="654"/>
      <c r="AT37" s="654"/>
      <c r="AU37" s="654"/>
      <c r="AV37" s="654"/>
      <c r="AW37" s="654"/>
      <c r="AX37" s="654"/>
      <c r="AY37" s="654"/>
      <c r="AZ37" s="654"/>
      <c r="BA37" s="654"/>
      <c r="BB37" s="654"/>
      <c r="BC37" s="654"/>
      <c r="BD37" s="208"/>
      <c r="BE37" s="653">
        <f t="shared" si="1"/>
        <v>10</v>
      </c>
      <c r="BF37" s="653"/>
      <c r="BG37" s="654" t="str">
        <f>IF('各会計、関係団体の財政状況及び健全化判断比率'!B36="","",'各会計、関係団体の財政状況及び健全化判断比率'!B36)</f>
        <v>戸別浄化槽整備事業特別会計</v>
      </c>
      <c r="BH37" s="654"/>
      <c r="BI37" s="654"/>
      <c r="BJ37" s="654"/>
      <c r="BK37" s="654"/>
      <c r="BL37" s="654"/>
      <c r="BM37" s="654"/>
      <c r="BN37" s="654"/>
      <c r="BO37" s="654"/>
      <c r="BP37" s="654"/>
      <c r="BQ37" s="654"/>
      <c r="BR37" s="654"/>
      <c r="BS37" s="654"/>
      <c r="BT37" s="654"/>
      <c r="BU37" s="654"/>
      <c r="BV37" s="208"/>
      <c r="BW37" s="653">
        <f t="shared" si="2"/>
        <v>14</v>
      </c>
      <c r="BX37" s="653"/>
      <c r="BY37" s="654" t="str">
        <f>IF('各会計、関係団体の財政状況及び健全化判断比率'!B71="","",'各会計、関係団体の財政状況及び健全化判断比率'!B71)</f>
        <v>鹿行広域事務組合　一般会計</v>
      </c>
      <c r="BZ37" s="654"/>
      <c r="CA37" s="654"/>
      <c r="CB37" s="654"/>
      <c r="CC37" s="654"/>
      <c r="CD37" s="654"/>
      <c r="CE37" s="654"/>
      <c r="CF37" s="654"/>
      <c r="CG37" s="654"/>
      <c r="CH37" s="654"/>
      <c r="CI37" s="654"/>
      <c r="CJ37" s="654"/>
      <c r="CK37" s="654"/>
      <c r="CL37" s="654"/>
      <c r="CM37" s="654"/>
      <c r="CN37" s="208"/>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05"/>
      <c r="DG37" s="655" t="str">
        <f>IF('各会計、関係団体の財政状況及び健全化判断比率'!BR10="","",'各会計、関係団体の財政状況及び健全化判断比率'!BR10)</f>
        <v/>
      </c>
      <c r="DH37" s="655"/>
      <c r="DI37" s="212"/>
      <c r="DJ37" s="180"/>
      <c r="DK37" s="180"/>
      <c r="DL37" s="180"/>
      <c r="DM37" s="180"/>
      <c r="DN37" s="180"/>
      <c r="DO37" s="180"/>
    </row>
    <row r="38" spans="1:119" ht="32.25" customHeight="1" x14ac:dyDescent="0.15">
      <c r="A38" s="181"/>
      <c r="B38" s="207"/>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08"/>
      <c r="U38" s="653" t="str">
        <f t="shared" si="4"/>
        <v/>
      </c>
      <c r="V38" s="653"/>
      <c r="W38" s="654"/>
      <c r="X38" s="654"/>
      <c r="Y38" s="654"/>
      <c r="Z38" s="654"/>
      <c r="AA38" s="654"/>
      <c r="AB38" s="654"/>
      <c r="AC38" s="654"/>
      <c r="AD38" s="654"/>
      <c r="AE38" s="654"/>
      <c r="AF38" s="654"/>
      <c r="AG38" s="654"/>
      <c r="AH38" s="654"/>
      <c r="AI38" s="654"/>
      <c r="AJ38" s="654"/>
      <c r="AK38" s="654"/>
      <c r="AL38" s="208"/>
      <c r="AM38" s="653" t="str">
        <f t="shared" si="0"/>
        <v/>
      </c>
      <c r="AN38" s="653"/>
      <c r="AO38" s="654"/>
      <c r="AP38" s="654"/>
      <c r="AQ38" s="654"/>
      <c r="AR38" s="654"/>
      <c r="AS38" s="654"/>
      <c r="AT38" s="654"/>
      <c r="AU38" s="654"/>
      <c r="AV38" s="654"/>
      <c r="AW38" s="654"/>
      <c r="AX38" s="654"/>
      <c r="AY38" s="654"/>
      <c r="AZ38" s="654"/>
      <c r="BA38" s="654"/>
      <c r="BB38" s="654"/>
      <c r="BC38" s="654"/>
      <c r="BD38" s="208"/>
      <c r="BE38" s="653" t="str">
        <f t="shared" si="1"/>
        <v/>
      </c>
      <c r="BF38" s="653"/>
      <c r="BG38" s="654"/>
      <c r="BH38" s="654"/>
      <c r="BI38" s="654"/>
      <c r="BJ38" s="654"/>
      <c r="BK38" s="654"/>
      <c r="BL38" s="654"/>
      <c r="BM38" s="654"/>
      <c r="BN38" s="654"/>
      <c r="BO38" s="654"/>
      <c r="BP38" s="654"/>
      <c r="BQ38" s="654"/>
      <c r="BR38" s="654"/>
      <c r="BS38" s="654"/>
      <c r="BT38" s="654"/>
      <c r="BU38" s="654"/>
      <c r="BV38" s="208"/>
      <c r="BW38" s="653">
        <f t="shared" si="2"/>
        <v>15</v>
      </c>
      <c r="BX38" s="653"/>
      <c r="BY38" s="654" t="str">
        <f>IF('各会計、関係団体の財政状況及び健全化判断比率'!B72="","",'各会計、関係団体の財政状況及び健全化判断比率'!B72)</f>
        <v>鹿行広域事務組合　養護老人ホーム事業特別会計</v>
      </c>
      <c r="BZ38" s="654"/>
      <c r="CA38" s="654"/>
      <c r="CB38" s="654"/>
      <c r="CC38" s="654"/>
      <c r="CD38" s="654"/>
      <c r="CE38" s="654"/>
      <c r="CF38" s="654"/>
      <c r="CG38" s="654"/>
      <c r="CH38" s="654"/>
      <c r="CI38" s="654"/>
      <c r="CJ38" s="654"/>
      <c r="CK38" s="654"/>
      <c r="CL38" s="654"/>
      <c r="CM38" s="654"/>
      <c r="CN38" s="208"/>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05"/>
      <c r="DG38" s="655" t="str">
        <f>IF('各会計、関係団体の財政状況及び健全化判断比率'!BR11="","",'各会計、関係団体の財政状況及び健全化判断比率'!BR11)</f>
        <v/>
      </c>
      <c r="DH38" s="655"/>
      <c r="DI38" s="212"/>
      <c r="DJ38" s="180"/>
      <c r="DK38" s="180"/>
      <c r="DL38" s="180"/>
      <c r="DM38" s="180"/>
      <c r="DN38" s="180"/>
      <c r="DO38" s="180"/>
    </row>
    <row r="39" spans="1:119" ht="32.25" customHeight="1" x14ac:dyDescent="0.15">
      <c r="A39" s="181"/>
      <c r="B39" s="207"/>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08"/>
      <c r="U39" s="653" t="str">
        <f t="shared" si="4"/>
        <v/>
      </c>
      <c r="V39" s="653"/>
      <c r="W39" s="654"/>
      <c r="X39" s="654"/>
      <c r="Y39" s="654"/>
      <c r="Z39" s="654"/>
      <c r="AA39" s="654"/>
      <c r="AB39" s="654"/>
      <c r="AC39" s="654"/>
      <c r="AD39" s="654"/>
      <c r="AE39" s="654"/>
      <c r="AF39" s="654"/>
      <c r="AG39" s="654"/>
      <c r="AH39" s="654"/>
      <c r="AI39" s="654"/>
      <c r="AJ39" s="654"/>
      <c r="AK39" s="654"/>
      <c r="AL39" s="208"/>
      <c r="AM39" s="653" t="str">
        <f t="shared" si="0"/>
        <v/>
      </c>
      <c r="AN39" s="653"/>
      <c r="AO39" s="654"/>
      <c r="AP39" s="654"/>
      <c r="AQ39" s="654"/>
      <c r="AR39" s="654"/>
      <c r="AS39" s="654"/>
      <c r="AT39" s="654"/>
      <c r="AU39" s="654"/>
      <c r="AV39" s="654"/>
      <c r="AW39" s="654"/>
      <c r="AX39" s="654"/>
      <c r="AY39" s="654"/>
      <c r="AZ39" s="654"/>
      <c r="BA39" s="654"/>
      <c r="BB39" s="654"/>
      <c r="BC39" s="654"/>
      <c r="BD39" s="208"/>
      <c r="BE39" s="653" t="str">
        <f t="shared" si="1"/>
        <v/>
      </c>
      <c r="BF39" s="653"/>
      <c r="BG39" s="654"/>
      <c r="BH39" s="654"/>
      <c r="BI39" s="654"/>
      <c r="BJ39" s="654"/>
      <c r="BK39" s="654"/>
      <c r="BL39" s="654"/>
      <c r="BM39" s="654"/>
      <c r="BN39" s="654"/>
      <c r="BO39" s="654"/>
      <c r="BP39" s="654"/>
      <c r="BQ39" s="654"/>
      <c r="BR39" s="654"/>
      <c r="BS39" s="654"/>
      <c r="BT39" s="654"/>
      <c r="BU39" s="654"/>
      <c r="BV39" s="208"/>
      <c r="BW39" s="653">
        <f t="shared" si="2"/>
        <v>16</v>
      </c>
      <c r="BX39" s="653"/>
      <c r="BY39" s="654" t="str">
        <f>IF('各会計、関係団体の財政状況及び健全化判断比率'!B73="","",'各会計、関係団体の財政状況及び健全化判断比率'!B73)</f>
        <v>鹿行広域事務組合　消防特別会計</v>
      </c>
      <c r="BZ39" s="654"/>
      <c r="CA39" s="654"/>
      <c r="CB39" s="654"/>
      <c r="CC39" s="654"/>
      <c r="CD39" s="654"/>
      <c r="CE39" s="654"/>
      <c r="CF39" s="654"/>
      <c r="CG39" s="654"/>
      <c r="CH39" s="654"/>
      <c r="CI39" s="654"/>
      <c r="CJ39" s="654"/>
      <c r="CK39" s="654"/>
      <c r="CL39" s="654"/>
      <c r="CM39" s="654"/>
      <c r="CN39" s="208"/>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05"/>
      <c r="DG39" s="655" t="str">
        <f>IF('各会計、関係団体の財政状況及び健全化判断比率'!BR12="","",'各会計、関係団体の財政状況及び健全化判断比率'!BR12)</f>
        <v/>
      </c>
      <c r="DH39" s="655"/>
      <c r="DI39" s="212"/>
      <c r="DJ39" s="180"/>
      <c r="DK39" s="180"/>
      <c r="DL39" s="180"/>
      <c r="DM39" s="180"/>
      <c r="DN39" s="180"/>
      <c r="DO39" s="180"/>
    </row>
    <row r="40" spans="1:119" ht="32.25" customHeight="1" x14ac:dyDescent="0.15">
      <c r="A40" s="181"/>
      <c r="B40" s="207"/>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08"/>
      <c r="U40" s="653" t="str">
        <f t="shared" si="4"/>
        <v/>
      </c>
      <c r="V40" s="653"/>
      <c r="W40" s="654"/>
      <c r="X40" s="654"/>
      <c r="Y40" s="654"/>
      <c r="Z40" s="654"/>
      <c r="AA40" s="654"/>
      <c r="AB40" s="654"/>
      <c r="AC40" s="654"/>
      <c r="AD40" s="654"/>
      <c r="AE40" s="654"/>
      <c r="AF40" s="654"/>
      <c r="AG40" s="654"/>
      <c r="AH40" s="654"/>
      <c r="AI40" s="654"/>
      <c r="AJ40" s="654"/>
      <c r="AK40" s="654"/>
      <c r="AL40" s="208"/>
      <c r="AM40" s="653" t="str">
        <f t="shared" si="0"/>
        <v/>
      </c>
      <c r="AN40" s="653"/>
      <c r="AO40" s="654"/>
      <c r="AP40" s="654"/>
      <c r="AQ40" s="654"/>
      <c r="AR40" s="654"/>
      <c r="AS40" s="654"/>
      <c r="AT40" s="654"/>
      <c r="AU40" s="654"/>
      <c r="AV40" s="654"/>
      <c r="AW40" s="654"/>
      <c r="AX40" s="654"/>
      <c r="AY40" s="654"/>
      <c r="AZ40" s="654"/>
      <c r="BA40" s="654"/>
      <c r="BB40" s="654"/>
      <c r="BC40" s="654"/>
      <c r="BD40" s="208"/>
      <c r="BE40" s="653" t="str">
        <f t="shared" si="1"/>
        <v/>
      </c>
      <c r="BF40" s="653"/>
      <c r="BG40" s="654"/>
      <c r="BH40" s="654"/>
      <c r="BI40" s="654"/>
      <c r="BJ40" s="654"/>
      <c r="BK40" s="654"/>
      <c r="BL40" s="654"/>
      <c r="BM40" s="654"/>
      <c r="BN40" s="654"/>
      <c r="BO40" s="654"/>
      <c r="BP40" s="654"/>
      <c r="BQ40" s="654"/>
      <c r="BR40" s="654"/>
      <c r="BS40" s="654"/>
      <c r="BT40" s="654"/>
      <c r="BU40" s="654"/>
      <c r="BV40" s="208"/>
      <c r="BW40" s="653">
        <f t="shared" si="2"/>
        <v>17</v>
      </c>
      <c r="BX40" s="653"/>
      <c r="BY40" s="654" t="str">
        <f>IF('各会計、関係団体の財政状況及び健全化判断比率'!B74="","",'各会計、関係団体の財政状況及び健全化判断比率'!B74)</f>
        <v>鹿行広域事務組合　火葬場事業特別会計</v>
      </c>
      <c r="BZ40" s="654"/>
      <c r="CA40" s="654"/>
      <c r="CB40" s="654"/>
      <c r="CC40" s="654"/>
      <c r="CD40" s="654"/>
      <c r="CE40" s="654"/>
      <c r="CF40" s="654"/>
      <c r="CG40" s="654"/>
      <c r="CH40" s="654"/>
      <c r="CI40" s="654"/>
      <c r="CJ40" s="654"/>
      <c r="CK40" s="654"/>
      <c r="CL40" s="654"/>
      <c r="CM40" s="654"/>
      <c r="CN40" s="208"/>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05"/>
      <c r="DG40" s="655" t="str">
        <f>IF('各会計、関係団体の財政状況及び健全化判断比率'!BR13="","",'各会計、関係団体の財政状況及び健全化判断比率'!BR13)</f>
        <v/>
      </c>
      <c r="DH40" s="655"/>
      <c r="DI40" s="212"/>
      <c r="DJ40" s="180"/>
      <c r="DK40" s="180"/>
      <c r="DL40" s="180"/>
      <c r="DM40" s="180"/>
      <c r="DN40" s="180"/>
      <c r="DO40" s="180"/>
    </row>
    <row r="41" spans="1:119" ht="32.25" customHeight="1" x14ac:dyDescent="0.15">
      <c r="A41" s="181"/>
      <c r="B41" s="207"/>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08"/>
      <c r="U41" s="653" t="str">
        <f t="shared" si="4"/>
        <v/>
      </c>
      <c r="V41" s="653"/>
      <c r="W41" s="654"/>
      <c r="X41" s="654"/>
      <c r="Y41" s="654"/>
      <c r="Z41" s="654"/>
      <c r="AA41" s="654"/>
      <c r="AB41" s="654"/>
      <c r="AC41" s="654"/>
      <c r="AD41" s="654"/>
      <c r="AE41" s="654"/>
      <c r="AF41" s="654"/>
      <c r="AG41" s="654"/>
      <c r="AH41" s="654"/>
      <c r="AI41" s="654"/>
      <c r="AJ41" s="654"/>
      <c r="AK41" s="654"/>
      <c r="AL41" s="208"/>
      <c r="AM41" s="653" t="str">
        <f t="shared" si="0"/>
        <v/>
      </c>
      <c r="AN41" s="653"/>
      <c r="AO41" s="654"/>
      <c r="AP41" s="654"/>
      <c r="AQ41" s="654"/>
      <c r="AR41" s="654"/>
      <c r="AS41" s="654"/>
      <c r="AT41" s="654"/>
      <c r="AU41" s="654"/>
      <c r="AV41" s="654"/>
      <c r="AW41" s="654"/>
      <c r="AX41" s="654"/>
      <c r="AY41" s="654"/>
      <c r="AZ41" s="654"/>
      <c r="BA41" s="654"/>
      <c r="BB41" s="654"/>
      <c r="BC41" s="654"/>
      <c r="BD41" s="208"/>
      <c r="BE41" s="653" t="str">
        <f t="shared" si="1"/>
        <v/>
      </c>
      <c r="BF41" s="653"/>
      <c r="BG41" s="654"/>
      <c r="BH41" s="654"/>
      <c r="BI41" s="654"/>
      <c r="BJ41" s="654"/>
      <c r="BK41" s="654"/>
      <c r="BL41" s="654"/>
      <c r="BM41" s="654"/>
      <c r="BN41" s="654"/>
      <c r="BO41" s="654"/>
      <c r="BP41" s="654"/>
      <c r="BQ41" s="654"/>
      <c r="BR41" s="654"/>
      <c r="BS41" s="654"/>
      <c r="BT41" s="654"/>
      <c r="BU41" s="654"/>
      <c r="BV41" s="208"/>
      <c r="BW41" s="653">
        <f t="shared" si="2"/>
        <v>18</v>
      </c>
      <c r="BX41" s="653"/>
      <c r="BY41" s="654" t="str">
        <f>IF('各会計、関係団体の財政状況及び健全化判断比率'!B75="","",'各会計、関係団体の財政状況及び健全化判断比率'!B75)</f>
        <v>鹿行広域事務組合　審査会事業特別会計</v>
      </c>
      <c r="BZ41" s="654"/>
      <c r="CA41" s="654"/>
      <c r="CB41" s="654"/>
      <c r="CC41" s="654"/>
      <c r="CD41" s="654"/>
      <c r="CE41" s="654"/>
      <c r="CF41" s="654"/>
      <c r="CG41" s="654"/>
      <c r="CH41" s="654"/>
      <c r="CI41" s="654"/>
      <c r="CJ41" s="654"/>
      <c r="CK41" s="654"/>
      <c r="CL41" s="654"/>
      <c r="CM41" s="654"/>
      <c r="CN41" s="208"/>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05"/>
      <c r="DG41" s="655" t="str">
        <f>IF('各会計、関係団体の財政状況及び健全化判断比率'!BR14="","",'各会計、関係団体の財政状況及び健全化判断比率'!BR14)</f>
        <v/>
      </c>
      <c r="DH41" s="655"/>
      <c r="DI41" s="212"/>
      <c r="DJ41" s="180"/>
      <c r="DK41" s="180"/>
      <c r="DL41" s="180"/>
      <c r="DM41" s="180"/>
      <c r="DN41" s="180"/>
      <c r="DO41" s="180"/>
    </row>
    <row r="42" spans="1:119" ht="32.25" customHeight="1" x14ac:dyDescent="0.15">
      <c r="A42" s="180"/>
      <c r="B42" s="207"/>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08"/>
      <c r="U42" s="653" t="str">
        <f t="shared" si="4"/>
        <v/>
      </c>
      <c r="V42" s="653"/>
      <c r="W42" s="654"/>
      <c r="X42" s="654"/>
      <c r="Y42" s="654"/>
      <c r="Z42" s="654"/>
      <c r="AA42" s="654"/>
      <c r="AB42" s="654"/>
      <c r="AC42" s="654"/>
      <c r="AD42" s="654"/>
      <c r="AE42" s="654"/>
      <c r="AF42" s="654"/>
      <c r="AG42" s="654"/>
      <c r="AH42" s="654"/>
      <c r="AI42" s="654"/>
      <c r="AJ42" s="654"/>
      <c r="AK42" s="654"/>
      <c r="AL42" s="208"/>
      <c r="AM42" s="653" t="str">
        <f t="shared" si="0"/>
        <v/>
      </c>
      <c r="AN42" s="653"/>
      <c r="AO42" s="654"/>
      <c r="AP42" s="654"/>
      <c r="AQ42" s="654"/>
      <c r="AR42" s="654"/>
      <c r="AS42" s="654"/>
      <c r="AT42" s="654"/>
      <c r="AU42" s="654"/>
      <c r="AV42" s="654"/>
      <c r="AW42" s="654"/>
      <c r="AX42" s="654"/>
      <c r="AY42" s="654"/>
      <c r="AZ42" s="654"/>
      <c r="BA42" s="654"/>
      <c r="BB42" s="654"/>
      <c r="BC42" s="654"/>
      <c r="BD42" s="208"/>
      <c r="BE42" s="653" t="str">
        <f t="shared" si="1"/>
        <v/>
      </c>
      <c r="BF42" s="653"/>
      <c r="BG42" s="654"/>
      <c r="BH42" s="654"/>
      <c r="BI42" s="654"/>
      <c r="BJ42" s="654"/>
      <c r="BK42" s="654"/>
      <c r="BL42" s="654"/>
      <c r="BM42" s="654"/>
      <c r="BN42" s="654"/>
      <c r="BO42" s="654"/>
      <c r="BP42" s="654"/>
      <c r="BQ42" s="654"/>
      <c r="BR42" s="654"/>
      <c r="BS42" s="654"/>
      <c r="BT42" s="654"/>
      <c r="BU42" s="654"/>
      <c r="BV42" s="208"/>
      <c r="BW42" s="653">
        <f t="shared" si="2"/>
        <v>19</v>
      </c>
      <c r="BX42" s="653"/>
      <c r="BY42" s="654" t="str">
        <f>IF('各会計、関係団体の財政状況及び健全化判断比率'!B76="","",'各会計、関係団体の財政状況及び健全化判断比率'!B76)</f>
        <v>鹿行広域事務組合　ごみ処理事業特別会計</v>
      </c>
      <c r="BZ42" s="654"/>
      <c r="CA42" s="654"/>
      <c r="CB42" s="654"/>
      <c r="CC42" s="654"/>
      <c r="CD42" s="654"/>
      <c r="CE42" s="654"/>
      <c r="CF42" s="654"/>
      <c r="CG42" s="654"/>
      <c r="CH42" s="654"/>
      <c r="CI42" s="654"/>
      <c r="CJ42" s="654"/>
      <c r="CK42" s="654"/>
      <c r="CL42" s="654"/>
      <c r="CM42" s="654"/>
      <c r="CN42" s="208"/>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05"/>
      <c r="DG42" s="655" t="str">
        <f>IF('各会計、関係団体の財政状況及び健全化判断比率'!BR15="","",'各会計、関係団体の財政状況及び健全化判断比率'!BR15)</f>
        <v/>
      </c>
      <c r="DH42" s="655"/>
      <c r="DI42" s="212"/>
      <c r="DJ42" s="180"/>
      <c r="DK42" s="180"/>
      <c r="DL42" s="180"/>
      <c r="DM42" s="180"/>
      <c r="DN42" s="180"/>
      <c r="DO42" s="180"/>
    </row>
    <row r="43" spans="1:119" ht="32.25" customHeight="1" x14ac:dyDescent="0.15">
      <c r="A43" s="180"/>
      <c r="B43" s="207"/>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08"/>
      <c r="U43" s="653" t="str">
        <f t="shared" si="4"/>
        <v/>
      </c>
      <c r="V43" s="653"/>
      <c r="W43" s="654"/>
      <c r="X43" s="654"/>
      <c r="Y43" s="654"/>
      <c r="Z43" s="654"/>
      <c r="AA43" s="654"/>
      <c r="AB43" s="654"/>
      <c r="AC43" s="654"/>
      <c r="AD43" s="654"/>
      <c r="AE43" s="654"/>
      <c r="AF43" s="654"/>
      <c r="AG43" s="654"/>
      <c r="AH43" s="654"/>
      <c r="AI43" s="654"/>
      <c r="AJ43" s="654"/>
      <c r="AK43" s="654"/>
      <c r="AL43" s="208"/>
      <c r="AM43" s="653" t="str">
        <f t="shared" si="0"/>
        <v/>
      </c>
      <c r="AN43" s="653"/>
      <c r="AO43" s="654"/>
      <c r="AP43" s="654"/>
      <c r="AQ43" s="654"/>
      <c r="AR43" s="654"/>
      <c r="AS43" s="654"/>
      <c r="AT43" s="654"/>
      <c r="AU43" s="654"/>
      <c r="AV43" s="654"/>
      <c r="AW43" s="654"/>
      <c r="AX43" s="654"/>
      <c r="AY43" s="654"/>
      <c r="AZ43" s="654"/>
      <c r="BA43" s="654"/>
      <c r="BB43" s="654"/>
      <c r="BC43" s="654"/>
      <c r="BD43" s="208"/>
      <c r="BE43" s="653" t="str">
        <f t="shared" si="1"/>
        <v/>
      </c>
      <c r="BF43" s="653"/>
      <c r="BG43" s="654"/>
      <c r="BH43" s="654"/>
      <c r="BI43" s="654"/>
      <c r="BJ43" s="654"/>
      <c r="BK43" s="654"/>
      <c r="BL43" s="654"/>
      <c r="BM43" s="654"/>
      <c r="BN43" s="654"/>
      <c r="BO43" s="654"/>
      <c r="BP43" s="654"/>
      <c r="BQ43" s="654"/>
      <c r="BR43" s="654"/>
      <c r="BS43" s="654"/>
      <c r="BT43" s="654"/>
      <c r="BU43" s="654"/>
      <c r="BV43" s="208"/>
      <c r="BW43" s="653">
        <f t="shared" si="2"/>
        <v>20</v>
      </c>
      <c r="BX43" s="653"/>
      <c r="BY43" s="654" t="str">
        <f>IF('各会計、関係団体の財政状況及び健全化判断比率'!B77="","",'各会計、関係団体の財政状況及び健全化判断比率'!B77)</f>
        <v>茨城県後期高齢者医療広域連合　一般会計</v>
      </c>
      <c r="BZ43" s="654"/>
      <c r="CA43" s="654"/>
      <c r="CB43" s="654"/>
      <c r="CC43" s="654"/>
      <c r="CD43" s="654"/>
      <c r="CE43" s="654"/>
      <c r="CF43" s="654"/>
      <c r="CG43" s="654"/>
      <c r="CH43" s="654"/>
      <c r="CI43" s="654"/>
      <c r="CJ43" s="654"/>
      <c r="CK43" s="654"/>
      <c r="CL43" s="654"/>
      <c r="CM43" s="654"/>
      <c r="CN43" s="208"/>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05"/>
      <c r="DG43" s="655" t="str">
        <f>IF('各会計、関係団体の財政状況及び健全化判断比率'!BR16="","",'各会計、関係団体の財政状況及び健全化判断比率'!BR16)</f>
        <v/>
      </c>
      <c r="DH43" s="655"/>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202</v>
      </c>
      <c r="C46" s="180"/>
      <c r="D46" s="180"/>
      <c r="E46" s="180" t="s">
        <v>203</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204</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205</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206</v>
      </c>
    </row>
    <row r="50" spans="5:5" x14ac:dyDescent="0.15">
      <c r="E50" s="182" t="s">
        <v>207</v>
      </c>
    </row>
    <row r="51" spans="5:5" x14ac:dyDescent="0.15">
      <c r="E51" s="182" t="s">
        <v>208</v>
      </c>
    </row>
    <row r="52" spans="5:5" x14ac:dyDescent="0.15">
      <c r="E52" s="182" t="s">
        <v>209</v>
      </c>
    </row>
    <row r="53" spans="5:5" x14ac:dyDescent="0.15"/>
    <row r="54" spans="5:5" x14ac:dyDescent="0.15"/>
    <row r="55" spans="5:5" x14ac:dyDescent="0.15"/>
    <row r="56" spans="5:5" x14ac:dyDescent="0.15"/>
  </sheetData>
  <sheetProtection algorithmName="SHA-512" hashValue="uWDcSYjMquOtGcgrSXt+S7b6Xeh54NN32R2cdPpu0lMAfTWTcs0vbob9I0stM9dwzjFGAbDbDTvyA2cjryLWNQ==" saltValue="whr4koPJTwAC99B8cysS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5" t="s">
        <v>560</v>
      </c>
      <c r="D34" s="1245"/>
      <c r="E34" s="1246"/>
      <c r="F34" s="32">
        <v>4.66</v>
      </c>
      <c r="G34" s="33">
        <v>3.88</v>
      </c>
      <c r="H34" s="33">
        <v>4.5</v>
      </c>
      <c r="I34" s="33">
        <v>3.36</v>
      </c>
      <c r="J34" s="34">
        <v>4.83</v>
      </c>
      <c r="K34" s="22"/>
      <c r="L34" s="22"/>
      <c r="M34" s="22"/>
      <c r="N34" s="22"/>
      <c r="O34" s="22"/>
      <c r="P34" s="22"/>
    </row>
    <row r="35" spans="1:16" ht="39" customHeight="1" x14ac:dyDescent="0.15">
      <c r="A35" s="22"/>
      <c r="B35" s="35"/>
      <c r="C35" s="1239" t="s">
        <v>561</v>
      </c>
      <c r="D35" s="1240"/>
      <c r="E35" s="1241"/>
      <c r="F35" s="36">
        <v>6.08</v>
      </c>
      <c r="G35" s="37">
        <v>5.73</v>
      </c>
      <c r="H35" s="37">
        <v>5.25</v>
      </c>
      <c r="I35" s="37">
        <v>4.46</v>
      </c>
      <c r="J35" s="38">
        <v>4.3600000000000003</v>
      </c>
      <c r="K35" s="22"/>
      <c r="L35" s="22"/>
      <c r="M35" s="22"/>
      <c r="N35" s="22"/>
      <c r="O35" s="22"/>
      <c r="P35" s="22"/>
    </row>
    <row r="36" spans="1:16" ht="39" customHeight="1" x14ac:dyDescent="0.15">
      <c r="A36" s="22"/>
      <c r="B36" s="35"/>
      <c r="C36" s="1239" t="s">
        <v>562</v>
      </c>
      <c r="D36" s="1240"/>
      <c r="E36" s="1241"/>
      <c r="F36" s="36">
        <v>0.18</v>
      </c>
      <c r="G36" s="37">
        <v>0.13</v>
      </c>
      <c r="H36" s="37">
        <v>0.08</v>
      </c>
      <c r="I36" s="37">
        <v>0.12</v>
      </c>
      <c r="J36" s="38">
        <v>2.2799999999999998</v>
      </c>
      <c r="K36" s="22"/>
      <c r="L36" s="22"/>
      <c r="M36" s="22"/>
      <c r="N36" s="22"/>
      <c r="O36" s="22"/>
      <c r="P36" s="22"/>
    </row>
    <row r="37" spans="1:16" ht="39" customHeight="1" x14ac:dyDescent="0.15">
      <c r="A37" s="22"/>
      <c r="B37" s="35"/>
      <c r="C37" s="1239" t="s">
        <v>563</v>
      </c>
      <c r="D37" s="1240"/>
      <c r="E37" s="1241"/>
      <c r="F37" s="36">
        <v>1.69</v>
      </c>
      <c r="G37" s="37">
        <v>1.49</v>
      </c>
      <c r="H37" s="37">
        <v>1.06</v>
      </c>
      <c r="I37" s="37">
        <v>1.1599999999999999</v>
      </c>
      <c r="J37" s="38">
        <v>1.4</v>
      </c>
      <c r="K37" s="22"/>
      <c r="L37" s="22"/>
      <c r="M37" s="22"/>
      <c r="N37" s="22"/>
      <c r="O37" s="22"/>
      <c r="P37" s="22"/>
    </row>
    <row r="38" spans="1:16" ht="39" customHeight="1" x14ac:dyDescent="0.15">
      <c r="A38" s="22"/>
      <c r="B38" s="35"/>
      <c r="C38" s="1239" t="s">
        <v>564</v>
      </c>
      <c r="D38" s="1240"/>
      <c r="E38" s="1241"/>
      <c r="F38" s="36">
        <v>7.0000000000000007E-2</v>
      </c>
      <c r="G38" s="37">
        <v>0.09</v>
      </c>
      <c r="H38" s="37">
        <v>0.04</v>
      </c>
      <c r="I38" s="37">
        <v>0.11</v>
      </c>
      <c r="J38" s="38">
        <v>0.47</v>
      </c>
      <c r="K38" s="22"/>
      <c r="L38" s="22"/>
      <c r="M38" s="22"/>
      <c r="N38" s="22"/>
      <c r="O38" s="22"/>
      <c r="P38" s="22"/>
    </row>
    <row r="39" spans="1:16" ht="39" customHeight="1" x14ac:dyDescent="0.15">
      <c r="A39" s="22"/>
      <c r="B39" s="35"/>
      <c r="C39" s="1239" t="s">
        <v>565</v>
      </c>
      <c r="D39" s="1240"/>
      <c r="E39" s="1241"/>
      <c r="F39" s="36">
        <v>7.0000000000000007E-2</v>
      </c>
      <c r="G39" s="37">
        <v>0.16</v>
      </c>
      <c r="H39" s="37">
        <v>0.05</v>
      </c>
      <c r="I39" s="37">
        <v>0.13</v>
      </c>
      <c r="J39" s="38">
        <v>0.28000000000000003</v>
      </c>
      <c r="K39" s="22"/>
      <c r="L39" s="22"/>
      <c r="M39" s="22"/>
      <c r="N39" s="22"/>
      <c r="O39" s="22"/>
      <c r="P39" s="22"/>
    </row>
    <row r="40" spans="1:16" ht="39" customHeight="1" x14ac:dyDescent="0.15">
      <c r="A40" s="22"/>
      <c r="B40" s="35"/>
      <c r="C40" s="1239" t="s">
        <v>566</v>
      </c>
      <c r="D40" s="1240"/>
      <c r="E40" s="1241"/>
      <c r="F40" s="36">
        <v>0.04</v>
      </c>
      <c r="G40" s="37">
        <v>0.08</v>
      </c>
      <c r="H40" s="37">
        <v>0.1</v>
      </c>
      <c r="I40" s="37">
        <v>0.17</v>
      </c>
      <c r="J40" s="38">
        <v>0.17</v>
      </c>
      <c r="K40" s="22"/>
      <c r="L40" s="22"/>
      <c r="M40" s="22"/>
      <c r="N40" s="22"/>
      <c r="O40" s="22"/>
      <c r="P40" s="22"/>
    </row>
    <row r="41" spans="1:16" ht="39" customHeight="1" x14ac:dyDescent="0.15">
      <c r="A41" s="22"/>
      <c r="B41" s="35"/>
      <c r="C41" s="1239" t="s">
        <v>567</v>
      </c>
      <c r="D41" s="1240"/>
      <c r="E41" s="1241"/>
      <c r="F41" s="36">
        <v>0.25</v>
      </c>
      <c r="G41" s="37">
        <v>0.24</v>
      </c>
      <c r="H41" s="37">
        <v>0.21</v>
      </c>
      <c r="I41" s="37">
        <v>0.21</v>
      </c>
      <c r="J41" s="38">
        <v>0.06</v>
      </c>
      <c r="K41" s="22"/>
      <c r="L41" s="22"/>
      <c r="M41" s="22"/>
      <c r="N41" s="22"/>
      <c r="O41" s="22"/>
      <c r="P41" s="22"/>
    </row>
    <row r="42" spans="1:16" ht="39" customHeight="1" x14ac:dyDescent="0.15">
      <c r="A42" s="22"/>
      <c r="B42" s="39"/>
      <c r="C42" s="1239" t="s">
        <v>568</v>
      </c>
      <c r="D42" s="1240"/>
      <c r="E42" s="1241"/>
      <c r="F42" s="36" t="s">
        <v>511</v>
      </c>
      <c r="G42" s="37" t="s">
        <v>511</v>
      </c>
      <c r="H42" s="37" t="s">
        <v>511</v>
      </c>
      <c r="I42" s="37" t="s">
        <v>511</v>
      </c>
      <c r="J42" s="38" t="s">
        <v>511</v>
      </c>
      <c r="K42" s="22"/>
      <c r="L42" s="22"/>
      <c r="M42" s="22"/>
      <c r="N42" s="22"/>
      <c r="O42" s="22"/>
      <c r="P42" s="22"/>
    </row>
    <row r="43" spans="1:16" ht="39" customHeight="1" thickBot="1" x14ac:dyDescent="0.2">
      <c r="A43" s="22"/>
      <c r="B43" s="40"/>
      <c r="C43" s="1242" t="s">
        <v>569</v>
      </c>
      <c r="D43" s="1243"/>
      <c r="E43" s="1244"/>
      <c r="F43" s="41">
        <v>0.03</v>
      </c>
      <c r="G43" s="42">
        <v>0.01</v>
      </c>
      <c r="H43" s="42">
        <v>0.02</v>
      </c>
      <c r="I43" s="42">
        <v>0.03</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mX48nn5pyplDUslzTdDxHRuw1gGAg/Tvd44nlQYW7TD0VSvOAdDdhfjUaoyac+XGnaaeZEAPmtfuYmljnsBvg==" saltValue="YwxLaXE6ThaxUhxqiaNP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1679</v>
      </c>
      <c r="L45" s="60">
        <v>1777</v>
      </c>
      <c r="M45" s="60">
        <v>1835</v>
      </c>
      <c r="N45" s="60">
        <v>1813</v>
      </c>
      <c r="O45" s="61">
        <v>1867</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511</v>
      </c>
      <c r="L46" s="64" t="s">
        <v>511</v>
      </c>
      <c r="M46" s="64" t="s">
        <v>511</v>
      </c>
      <c r="N46" s="64" t="s">
        <v>511</v>
      </c>
      <c r="O46" s="65" t="s">
        <v>511</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511</v>
      </c>
      <c r="L47" s="64" t="s">
        <v>511</v>
      </c>
      <c r="M47" s="64" t="s">
        <v>511</v>
      </c>
      <c r="N47" s="64" t="s">
        <v>511</v>
      </c>
      <c r="O47" s="65" t="s">
        <v>511</v>
      </c>
      <c r="P47" s="48"/>
      <c r="Q47" s="48"/>
      <c r="R47" s="48"/>
      <c r="S47" s="48"/>
      <c r="T47" s="48"/>
      <c r="U47" s="48"/>
    </row>
    <row r="48" spans="1:21" ht="30.75" customHeight="1" x14ac:dyDescent="0.15">
      <c r="A48" s="48"/>
      <c r="B48" s="1249"/>
      <c r="C48" s="1250"/>
      <c r="D48" s="62"/>
      <c r="E48" s="1255" t="s">
        <v>14</v>
      </c>
      <c r="F48" s="1255"/>
      <c r="G48" s="1255"/>
      <c r="H48" s="1255"/>
      <c r="I48" s="1255"/>
      <c r="J48" s="1256"/>
      <c r="K48" s="63">
        <v>482</v>
      </c>
      <c r="L48" s="64">
        <v>502</v>
      </c>
      <c r="M48" s="64">
        <v>504</v>
      </c>
      <c r="N48" s="64">
        <v>484</v>
      </c>
      <c r="O48" s="65">
        <v>479</v>
      </c>
      <c r="P48" s="48"/>
      <c r="Q48" s="48"/>
      <c r="R48" s="48"/>
      <c r="S48" s="48"/>
      <c r="T48" s="48"/>
      <c r="U48" s="48"/>
    </row>
    <row r="49" spans="1:21" ht="30.75" customHeight="1" x14ac:dyDescent="0.15">
      <c r="A49" s="48"/>
      <c r="B49" s="1249"/>
      <c r="C49" s="1250"/>
      <c r="D49" s="62"/>
      <c r="E49" s="1255" t="s">
        <v>15</v>
      </c>
      <c r="F49" s="1255"/>
      <c r="G49" s="1255"/>
      <c r="H49" s="1255"/>
      <c r="I49" s="1255"/>
      <c r="J49" s="1256"/>
      <c r="K49" s="63">
        <v>4</v>
      </c>
      <c r="L49" s="64">
        <v>14</v>
      </c>
      <c r="M49" s="64">
        <v>21</v>
      </c>
      <c r="N49" s="64">
        <v>26</v>
      </c>
      <c r="O49" s="65">
        <v>30</v>
      </c>
      <c r="P49" s="48"/>
      <c r="Q49" s="48"/>
      <c r="R49" s="48"/>
      <c r="S49" s="48"/>
      <c r="T49" s="48"/>
      <c r="U49" s="48"/>
    </row>
    <row r="50" spans="1:21" ht="30.75" customHeight="1" x14ac:dyDescent="0.15">
      <c r="A50" s="48"/>
      <c r="B50" s="1249"/>
      <c r="C50" s="1250"/>
      <c r="D50" s="62"/>
      <c r="E50" s="1255" t="s">
        <v>16</v>
      </c>
      <c r="F50" s="1255"/>
      <c r="G50" s="1255"/>
      <c r="H50" s="1255"/>
      <c r="I50" s="1255"/>
      <c r="J50" s="1256"/>
      <c r="K50" s="63" t="s">
        <v>511</v>
      </c>
      <c r="L50" s="64" t="s">
        <v>511</v>
      </c>
      <c r="M50" s="64" t="s">
        <v>511</v>
      </c>
      <c r="N50" s="64" t="s">
        <v>511</v>
      </c>
      <c r="O50" s="65" t="s">
        <v>511</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511</v>
      </c>
      <c r="L51" s="64" t="s">
        <v>511</v>
      </c>
      <c r="M51" s="64" t="s">
        <v>511</v>
      </c>
      <c r="N51" s="64" t="s">
        <v>511</v>
      </c>
      <c r="O51" s="65" t="s">
        <v>511</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1539</v>
      </c>
      <c r="L52" s="64">
        <v>1584</v>
      </c>
      <c r="M52" s="64">
        <v>1658</v>
      </c>
      <c r="N52" s="64">
        <v>1662</v>
      </c>
      <c r="O52" s="65">
        <v>1689</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626</v>
      </c>
      <c r="L53" s="69">
        <v>709</v>
      </c>
      <c r="M53" s="69">
        <v>702</v>
      </c>
      <c r="N53" s="69">
        <v>661</v>
      </c>
      <c r="O53" s="70">
        <v>687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3" t="s">
        <v>24</v>
      </c>
      <c r="C57" s="1264"/>
      <c r="D57" s="1267" t="s">
        <v>25</v>
      </c>
      <c r="E57" s="1268"/>
      <c r="F57" s="1268"/>
      <c r="G57" s="1268"/>
      <c r="H57" s="1268"/>
      <c r="I57" s="1268"/>
      <c r="J57" s="1269"/>
      <c r="K57" s="380" t="s">
        <v>511</v>
      </c>
      <c r="L57" s="381" t="s">
        <v>511</v>
      </c>
      <c r="M57" s="381" t="s">
        <v>511</v>
      </c>
      <c r="N57" s="381" t="s">
        <v>511</v>
      </c>
      <c r="O57" s="382" t="s">
        <v>511</v>
      </c>
    </row>
    <row r="58" spans="1:21" ht="31.5" customHeight="1" thickBot="1" x14ac:dyDescent="0.2">
      <c r="B58" s="1265"/>
      <c r="C58" s="1266"/>
      <c r="D58" s="1270" t="s">
        <v>26</v>
      </c>
      <c r="E58" s="1271"/>
      <c r="F58" s="1271"/>
      <c r="G58" s="1271"/>
      <c r="H58" s="1271"/>
      <c r="I58" s="1271"/>
      <c r="J58" s="1272"/>
      <c r="K58" s="380" t="s">
        <v>511</v>
      </c>
      <c r="L58" s="381" t="s">
        <v>511</v>
      </c>
      <c r="M58" s="381" t="s">
        <v>511</v>
      </c>
      <c r="N58" s="381" t="s">
        <v>511</v>
      </c>
      <c r="O58" s="382" t="s">
        <v>511</v>
      </c>
    </row>
    <row r="59" spans="1:21" ht="24" customHeight="1" x14ac:dyDescent="0.15">
      <c r="B59" s="83"/>
      <c r="C59" s="83"/>
      <c r="D59" s="84" t="s">
        <v>27</v>
      </c>
      <c r="E59" s="85"/>
      <c r="F59" s="85"/>
      <c r="G59" s="85"/>
      <c r="H59" s="85"/>
      <c r="I59" s="85"/>
      <c r="J59" s="85"/>
      <c r="K59" s="85"/>
      <c r="L59" s="85"/>
      <c r="M59" s="85"/>
      <c r="N59" s="85"/>
      <c r="O59" s="85"/>
    </row>
    <row r="60" spans="1:21" ht="24" customHeight="1" x14ac:dyDescent="0.15">
      <c r="B60" s="86"/>
      <c r="C60" s="86"/>
      <c r="D60" s="84" t="s">
        <v>28</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AX4uWL3u9P3Do1jUHwZvrmfKxuKER4hPLx6Ev+DF4v2iK/nvB+l4N/hbR3YHcTTsf265df4GRWfzsdEMK2jzQ==" saltValue="/Vs+VVNyngdtXrURRIij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8</v>
      </c>
    </row>
    <row r="40" spans="2:13" ht="27.75" customHeight="1" thickBot="1" x14ac:dyDescent="0.2">
      <c r="B40" s="89" t="s">
        <v>9</v>
      </c>
      <c r="C40" s="90"/>
      <c r="D40" s="90"/>
      <c r="E40" s="91"/>
      <c r="F40" s="91"/>
      <c r="G40" s="91"/>
      <c r="H40" s="92" t="s">
        <v>2</v>
      </c>
      <c r="I40" s="93" t="s">
        <v>552</v>
      </c>
      <c r="J40" s="94" t="s">
        <v>553</v>
      </c>
      <c r="K40" s="94" t="s">
        <v>554</v>
      </c>
      <c r="L40" s="94" t="s">
        <v>555</v>
      </c>
      <c r="M40" s="95" t="s">
        <v>556</v>
      </c>
    </row>
    <row r="41" spans="2:13" ht="27.75" customHeight="1" x14ac:dyDescent="0.15">
      <c r="B41" s="1273" t="s">
        <v>29</v>
      </c>
      <c r="C41" s="1274"/>
      <c r="D41" s="96"/>
      <c r="E41" s="1279" t="s">
        <v>30</v>
      </c>
      <c r="F41" s="1279"/>
      <c r="G41" s="1279"/>
      <c r="H41" s="1280"/>
      <c r="I41" s="97">
        <v>20045</v>
      </c>
      <c r="J41" s="98">
        <v>19945</v>
      </c>
      <c r="K41" s="98">
        <v>19668</v>
      </c>
      <c r="L41" s="98">
        <v>19214</v>
      </c>
      <c r="M41" s="99">
        <v>18475</v>
      </c>
    </row>
    <row r="42" spans="2:13" ht="27.75" customHeight="1" x14ac:dyDescent="0.15">
      <c r="B42" s="1275"/>
      <c r="C42" s="1276"/>
      <c r="D42" s="100"/>
      <c r="E42" s="1281" t="s">
        <v>31</v>
      </c>
      <c r="F42" s="1281"/>
      <c r="G42" s="1281"/>
      <c r="H42" s="1282"/>
      <c r="I42" s="101" t="s">
        <v>511</v>
      </c>
      <c r="J42" s="102" t="s">
        <v>511</v>
      </c>
      <c r="K42" s="102" t="s">
        <v>511</v>
      </c>
      <c r="L42" s="102" t="s">
        <v>511</v>
      </c>
      <c r="M42" s="103" t="s">
        <v>511</v>
      </c>
    </row>
    <row r="43" spans="2:13" ht="27.75" customHeight="1" x14ac:dyDescent="0.15">
      <c r="B43" s="1275"/>
      <c r="C43" s="1276"/>
      <c r="D43" s="100"/>
      <c r="E43" s="1281" t="s">
        <v>32</v>
      </c>
      <c r="F43" s="1281"/>
      <c r="G43" s="1281"/>
      <c r="H43" s="1282"/>
      <c r="I43" s="101">
        <v>5958</v>
      </c>
      <c r="J43" s="102">
        <v>5785</v>
      </c>
      <c r="K43" s="102">
        <v>5614</v>
      </c>
      <c r="L43" s="102">
        <v>5490</v>
      </c>
      <c r="M43" s="103">
        <v>5412</v>
      </c>
    </row>
    <row r="44" spans="2:13" ht="27.75" customHeight="1" x14ac:dyDescent="0.15">
      <c r="B44" s="1275"/>
      <c r="C44" s="1276"/>
      <c r="D44" s="100"/>
      <c r="E44" s="1281" t="s">
        <v>33</v>
      </c>
      <c r="F44" s="1281"/>
      <c r="G44" s="1281"/>
      <c r="H44" s="1282"/>
      <c r="I44" s="101">
        <v>203</v>
      </c>
      <c r="J44" s="102">
        <v>224</v>
      </c>
      <c r="K44" s="102">
        <v>214</v>
      </c>
      <c r="L44" s="102">
        <v>190</v>
      </c>
      <c r="M44" s="103">
        <v>180</v>
      </c>
    </row>
    <row r="45" spans="2:13" ht="27.75" customHeight="1" x14ac:dyDescent="0.15">
      <c r="B45" s="1275"/>
      <c r="C45" s="1276"/>
      <c r="D45" s="100"/>
      <c r="E45" s="1281" t="s">
        <v>34</v>
      </c>
      <c r="F45" s="1281"/>
      <c r="G45" s="1281"/>
      <c r="H45" s="1282"/>
      <c r="I45" s="101">
        <v>3648</v>
      </c>
      <c r="J45" s="102">
        <v>3628</v>
      </c>
      <c r="K45" s="102">
        <v>3640</v>
      </c>
      <c r="L45" s="102">
        <v>3508</v>
      </c>
      <c r="M45" s="103">
        <v>3494</v>
      </c>
    </row>
    <row r="46" spans="2:13" ht="27.75" customHeight="1" x14ac:dyDescent="0.15">
      <c r="B46" s="1275"/>
      <c r="C46" s="1276"/>
      <c r="D46" s="104"/>
      <c r="E46" s="1281" t="s">
        <v>35</v>
      </c>
      <c r="F46" s="1281"/>
      <c r="G46" s="1281"/>
      <c r="H46" s="1282"/>
      <c r="I46" s="101" t="s">
        <v>511</v>
      </c>
      <c r="J46" s="102" t="s">
        <v>511</v>
      </c>
      <c r="K46" s="102">
        <v>5</v>
      </c>
      <c r="L46" s="102">
        <v>4</v>
      </c>
      <c r="M46" s="103" t="s">
        <v>511</v>
      </c>
    </row>
    <row r="47" spans="2:13" ht="27.75" customHeight="1" x14ac:dyDescent="0.15">
      <c r="B47" s="1275"/>
      <c r="C47" s="1276"/>
      <c r="D47" s="105"/>
      <c r="E47" s="1283" t="s">
        <v>36</v>
      </c>
      <c r="F47" s="1284"/>
      <c r="G47" s="1284"/>
      <c r="H47" s="1285"/>
      <c r="I47" s="101" t="s">
        <v>511</v>
      </c>
      <c r="J47" s="102" t="s">
        <v>511</v>
      </c>
      <c r="K47" s="102" t="s">
        <v>511</v>
      </c>
      <c r="L47" s="102" t="s">
        <v>511</v>
      </c>
      <c r="M47" s="103" t="s">
        <v>511</v>
      </c>
    </row>
    <row r="48" spans="2:13" ht="27.75" customHeight="1" x14ac:dyDescent="0.15">
      <c r="B48" s="1275"/>
      <c r="C48" s="1276"/>
      <c r="D48" s="100"/>
      <c r="E48" s="1281" t="s">
        <v>37</v>
      </c>
      <c r="F48" s="1281"/>
      <c r="G48" s="1281"/>
      <c r="H48" s="1282"/>
      <c r="I48" s="101" t="s">
        <v>511</v>
      </c>
      <c r="J48" s="102" t="s">
        <v>511</v>
      </c>
      <c r="K48" s="102" t="s">
        <v>511</v>
      </c>
      <c r="L48" s="102" t="s">
        <v>511</v>
      </c>
      <c r="M48" s="103" t="s">
        <v>511</v>
      </c>
    </row>
    <row r="49" spans="2:13" ht="27.75" customHeight="1" x14ac:dyDescent="0.15">
      <c r="B49" s="1277"/>
      <c r="C49" s="1278"/>
      <c r="D49" s="100"/>
      <c r="E49" s="1281" t="s">
        <v>38</v>
      </c>
      <c r="F49" s="1281"/>
      <c r="G49" s="1281"/>
      <c r="H49" s="1282"/>
      <c r="I49" s="101" t="s">
        <v>511</v>
      </c>
      <c r="J49" s="102" t="s">
        <v>511</v>
      </c>
      <c r="K49" s="102" t="s">
        <v>511</v>
      </c>
      <c r="L49" s="102" t="s">
        <v>511</v>
      </c>
      <c r="M49" s="103" t="s">
        <v>511</v>
      </c>
    </row>
    <row r="50" spans="2:13" ht="27.75" customHeight="1" x14ac:dyDescent="0.15">
      <c r="B50" s="1286" t="s">
        <v>39</v>
      </c>
      <c r="C50" s="1287"/>
      <c r="D50" s="106"/>
      <c r="E50" s="1281" t="s">
        <v>40</v>
      </c>
      <c r="F50" s="1281"/>
      <c r="G50" s="1281"/>
      <c r="H50" s="1282"/>
      <c r="I50" s="101">
        <v>3671</v>
      </c>
      <c r="J50" s="102">
        <v>4002</v>
      </c>
      <c r="K50" s="102">
        <v>4273</v>
      </c>
      <c r="L50" s="102">
        <v>4403</v>
      </c>
      <c r="M50" s="103">
        <v>4295</v>
      </c>
    </row>
    <row r="51" spans="2:13" ht="27.75" customHeight="1" x14ac:dyDescent="0.15">
      <c r="B51" s="1275"/>
      <c r="C51" s="1276"/>
      <c r="D51" s="100"/>
      <c r="E51" s="1281" t="s">
        <v>41</v>
      </c>
      <c r="F51" s="1281"/>
      <c r="G51" s="1281"/>
      <c r="H51" s="1282"/>
      <c r="I51" s="101">
        <v>171</v>
      </c>
      <c r="J51" s="102">
        <v>139</v>
      </c>
      <c r="K51" s="102">
        <v>460</v>
      </c>
      <c r="L51" s="102">
        <v>388</v>
      </c>
      <c r="M51" s="103">
        <v>334</v>
      </c>
    </row>
    <row r="52" spans="2:13" ht="27.75" customHeight="1" x14ac:dyDescent="0.15">
      <c r="B52" s="1277"/>
      <c r="C52" s="1278"/>
      <c r="D52" s="100"/>
      <c r="E52" s="1281" t="s">
        <v>42</v>
      </c>
      <c r="F52" s="1281"/>
      <c r="G52" s="1281"/>
      <c r="H52" s="1282"/>
      <c r="I52" s="101">
        <v>18652</v>
      </c>
      <c r="J52" s="102">
        <v>18567</v>
      </c>
      <c r="K52" s="102">
        <v>18290</v>
      </c>
      <c r="L52" s="102">
        <v>17922</v>
      </c>
      <c r="M52" s="103">
        <v>17288</v>
      </c>
    </row>
    <row r="53" spans="2:13" ht="27.75" customHeight="1" thickBot="1" x14ac:dyDescent="0.2">
      <c r="B53" s="1288" t="s">
        <v>43</v>
      </c>
      <c r="C53" s="1289"/>
      <c r="D53" s="107"/>
      <c r="E53" s="1290" t="s">
        <v>44</v>
      </c>
      <c r="F53" s="1290"/>
      <c r="G53" s="1290"/>
      <c r="H53" s="1291"/>
      <c r="I53" s="108">
        <v>7363</v>
      </c>
      <c r="J53" s="109">
        <v>6875</v>
      </c>
      <c r="K53" s="109">
        <v>6117</v>
      </c>
      <c r="L53" s="109">
        <v>5694</v>
      </c>
      <c r="M53" s="110">
        <v>5644</v>
      </c>
    </row>
    <row r="54" spans="2:13" ht="27.75" customHeight="1" x14ac:dyDescent="0.15">
      <c r="B54" s="111" t="s">
        <v>45</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FiXsXeNgCxnuhoTanpoPtULz8dLyD47cVql1luBA9gMQr6U7TwGSkWVQfsaDbSUwB3roekok7aFOwxmpX3vXg==" saltValue="1LeAW0awkPbybCtL+ePY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46</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97" t="s">
        <v>47</v>
      </c>
      <c r="D55" s="1297"/>
      <c r="E55" s="1298"/>
      <c r="F55" s="122">
        <v>1879</v>
      </c>
      <c r="G55" s="122">
        <v>1847</v>
      </c>
      <c r="H55" s="123">
        <v>1729</v>
      </c>
    </row>
    <row r="56" spans="2:8" ht="52.5" customHeight="1" x14ac:dyDescent="0.15">
      <c r="B56" s="124"/>
      <c r="C56" s="1299" t="s">
        <v>48</v>
      </c>
      <c r="D56" s="1299"/>
      <c r="E56" s="1300"/>
      <c r="F56" s="125">
        <v>764</v>
      </c>
      <c r="G56" s="125">
        <v>765</v>
      </c>
      <c r="H56" s="126">
        <v>765</v>
      </c>
    </row>
    <row r="57" spans="2:8" ht="53.25" customHeight="1" x14ac:dyDescent="0.15">
      <c r="B57" s="124"/>
      <c r="C57" s="1301" t="s">
        <v>49</v>
      </c>
      <c r="D57" s="1301"/>
      <c r="E57" s="1302"/>
      <c r="F57" s="127">
        <v>3503</v>
      </c>
      <c r="G57" s="127">
        <v>3607</v>
      </c>
      <c r="H57" s="128">
        <v>3538</v>
      </c>
    </row>
    <row r="58" spans="2:8" ht="45.75" customHeight="1" x14ac:dyDescent="0.15">
      <c r="B58" s="129"/>
      <c r="C58" s="1292" t="s">
        <v>598</v>
      </c>
      <c r="D58" s="1293"/>
      <c r="E58" s="1294"/>
      <c r="F58" s="130">
        <v>1961</v>
      </c>
      <c r="G58" s="130">
        <v>1949</v>
      </c>
      <c r="H58" s="131">
        <v>1923</v>
      </c>
    </row>
    <row r="59" spans="2:8" ht="45.75" customHeight="1" x14ac:dyDescent="0.15">
      <c r="B59" s="129"/>
      <c r="C59" s="1292" t="s">
        <v>599</v>
      </c>
      <c r="D59" s="1293"/>
      <c r="E59" s="1294"/>
      <c r="F59" s="130">
        <v>1079</v>
      </c>
      <c r="G59" s="130">
        <v>1122</v>
      </c>
      <c r="H59" s="131">
        <v>1080</v>
      </c>
    </row>
    <row r="60" spans="2:8" ht="45.75" customHeight="1" x14ac:dyDescent="0.15">
      <c r="B60" s="129"/>
      <c r="C60" s="1292" t="s">
        <v>600</v>
      </c>
      <c r="D60" s="1293"/>
      <c r="E60" s="1294"/>
      <c r="F60" s="130">
        <v>54</v>
      </c>
      <c r="G60" s="130">
        <v>89</v>
      </c>
      <c r="H60" s="131">
        <v>129</v>
      </c>
    </row>
    <row r="61" spans="2:8" ht="45.75" customHeight="1" x14ac:dyDescent="0.15">
      <c r="B61" s="129"/>
      <c r="C61" s="1292" t="s">
        <v>602</v>
      </c>
      <c r="D61" s="1293"/>
      <c r="E61" s="1294"/>
      <c r="F61" s="130">
        <v>90</v>
      </c>
      <c r="G61" s="130">
        <v>97</v>
      </c>
      <c r="H61" s="131">
        <v>108</v>
      </c>
    </row>
    <row r="62" spans="2:8" ht="45.75" customHeight="1" thickBot="1" x14ac:dyDescent="0.2">
      <c r="B62" s="132"/>
      <c r="C62" s="1292" t="s">
        <v>601</v>
      </c>
      <c r="D62" s="1293"/>
      <c r="E62" s="1294"/>
      <c r="F62" s="133">
        <v>26</v>
      </c>
      <c r="G62" s="133">
        <v>102</v>
      </c>
      <c r="H62" s="134">
        <v>98</v>
      </c>
    </row>
    <row r="63" spans="2:8" ht="52.5" customHeight="1" thickBot="1" x14ac:dyDescent="0.2">
      <c r="B63" s="135"/>
      <c r="C63" s="1295" t="s">
        <v>50</v>
      </c>
      <c r="D63" s="1295"/>
      <c r="E63" s="1296"/>
      <c r="F63" s="136">
        <v>6146</v>
      </c>
      <c r="G63" s="136">
        <v>6219</v>
      </c>
      <c r="H63" s="137">
        <v>6033</v>
      </c>
    </row>
    <row r="64" spans="2:8" ht="15" customHeight="1" x14ac:dyDescent="0.15"/>
  </sheetData>
  <sheetProtection algorithmName="SHA-512" hashValue="J0aX8wEMG2q/VbZpIfkhJZ3cWOU3dSkTO1BzJnR1rRkhZVHy1ZKGSp4V+pzEc5H8JKWexzKIHJrTk1r4eGHakA==" saltValue="v1qYyn9WiCE3lWcZGj/Y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5"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6"/>
      <c r="DG10" s="286"/>
      <c r="DH10" s="286"/>
      <c r="DI10" s="286"/>
      <c r="DJ10" s="286"/>
      <c r="DK10" s="286"/>
      <c r="DL10" s="286"/>
      <c r="DM10" s="286"/>
      <c r="DN10" s="286"/>
      <c r="DO10" s="286"/>
      <c r="DP10" s="286"/>
      <c r="DQ10" s="286"/>
      <c r="DR10" s="286"/>
      <c r="DS10" s="286"/>
      <c r="DT10" s="286"/>
      <c r="DU10" s="286"/>
      <c r="DV10" s="286"/>
      <c r="DW10" s="286"/>
      <c r="EM10" s="285" t="s">
        <v>603</v>
      </c>
    </row>
    <row r="11" spans="1:143" s="285"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6"/>
      <c r="DG12" s="286"/>
      <c r="DH12" s="286"/>
      <c r="DI12" s="286"/>
      <c r="DJ12" s="286"/>
      <c r="DK12" s="286"/>
      <c r="DL12" s="286"/>
      <c r="DM12" s="286"/>
      <c r="DN12" s="286"/>
      <c r="DO12" s="286"/>
      <c r="DP12" s="286"/>
      <c r="DQ12" s="286"/>
      <c r="DR12" s="286"/>
      <c r="DS12" s="286"/>
      <c r="DT12" s="286"/>
      <c r="DU12" s="286"/>
      <c r="DV12" s="286"/>
      <c r="DW12" s="286"/>
      <c r="EM12" s="285" t="s">
        <v>603</v>
      </c>
    </row>
    <row r="13" spans="1:143" s="285"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604</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605</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15" t="s">
        <v>615</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2"/>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2"/>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2"/>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2"/>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606</v>
      </c>
    </row>
    <row r="50" spans="1:109" x14ac:dyDescent="0.15">
      <c r="B50" s="392"/>
      <c r="G50" s="1309"/>
      <c r="H50" s="1309"/>
      <c r="I50" s="1309"/>
      <c r="J50" s="1309"/>
      <c r="K50" s="402"/>
      <c r="L50" s="402"/>
      <c r="M50" s="403"/>
      <c r="N50" s="403"/>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08" t="s">
        <v>552</v>
      </c>
      <c r="BQ50" s="1308"/>
      <c r="BR50" s="1308"/>
      <c r="BS50" s="1308"/>
      <c r="BT50" s="1308"/>
      <c r="BU50" s="1308"/>
      <c r="BV50" s="1308"/>
      <c r="BW50" s="1308"/>
      <c r="BX50" s="1308" t="s">
        <v>553</v>
      </c>
      <c r="BY50" s="1308"/>
      <c r="BZ50" s="1308"/>
      <c r="CA50" s="1308"/>
      <c r="CB50" s="1308"/>
      <c r="CC50" s="1308"/>
      <c r="CD50" s="1308"/>
      <c r="CE50" s="1308"/>
      <c r="CF50" s="1308" t="s">
        <v>554</v>
      </c>
      <c r="CG50" s="1308"/>
      <c r="CH50" s="1308"/>
      <c r="CI50" s="1308"/>
      <c r="CJ50" s="1308"/>
      <c r="CK50" s="1308"/>
      <c r="CL50" s="1308"/>
      <c r="CM50" s="1308"/>
      <c r="CN50" s="1308" t="s">
        <v>555</v>
      </c>
      <c r="CO50" s="1308"/>
      <c r="CP50" s="1308"/>
      <c r="CQ50" s="1308"/>
      <c r="CR50" s="1308"/>
      <c r="CS50" s="1308"/>
      <c r="CT50" s="1308"/>
      <c r="CU50" s="1308"/>
      <c r="CV50" s="1308" t="s">
        <v>556</v>
      </c>
      <c r="CW50" s="1308"/>
      <c r="CX50" s="1308"/>
      <c r="CY50" s="1308"/>
      <c r="CZ50" s="1308"/>
      <c r="DA50" s="1308"/>
      <c r="DB50" s="1308"/>
      <c r="DC50" s="1308"/>
    </row>
    <row r="51" spans="1:109" ht="13.5" customHeight="1" x14ac:dyDescent="0.15">
      <c r="B51" s="392"/>
      <c r="G51" s="1311"/>
      <c r="H51" s="1311"/>
      <c r="I51" s="1324"/>
      <c r="J51" s="1324"/>
      <c r="K51" s="1310"/>
      <c r="L51" s="1310"/>
      <c r="M51" s="1310"/>
      <c r="N51" s="1310"/>
      <c r="AM51" s="401"/>
      <c r="AN51" s="1306" t="s">
        <v>607</v>
      </c>
      <c r="AO51" s="1306"/>
      <c r="AP51" s="1306"/>
      <c r="AQ51" s="1306"/>
      <c r="AR51" s="1306"/>
      <c r="AS51" s="1306"/>
      <c r="AT51" s="1306"/>
      <c r="AU51" s="1306"/>
      <c r="AV51" s="1306"/>
      <c r="AW51" s="1306"/>
      <c r="AX51" s="1306"/>
      <c r="AY51" s="1306"/>
      <c r="AZ51" s="1306"/>
      <c r="BA51" s="1306"/>
      <c r="BB51" s="1306" t="s">
        <v>608</v>
      </c>
      <c r="BC51" s="1306"/>
      <c r="BD51" s="1306"/>
      <c r="BE51" s="1306"/>
      <c r="BF51" s="1306"/>
      <c r="BG51" s="1306"/>
      <c r="BH51" s="1306"/>
      <c r="BI51" s="1306"/>
      <c r="BJ51" s="1306"/>
      <c r="BK51" s="1306"/>
      <c r="BL51" s="1306"/>
      <c r="BM51" s="1306"/>
      <c r="BN51" s="1306"/>
      <c r="BO51" s="1306"/>
      <c r="BP51" s="1303">
        <v>75.5</v>
      </c>
      <c r="BQ51" s="1303"/>
      <c r="BR51" s="1303"/>
      <c r="BS51" s="1303"/>
      <c r="BT51" s="1303"/>
      <c r="BU51" s="1303"/>
      <c r="BV51" s="1303"/>
      <c r="BW51" s="1303"/>
      <c r="BX51" s="1303">
        <v>72.099999999999994</v>
      </c>
      <c r="BY51" s="1303"/>
      <c r="BZ51" s="1303"/>
      <c r="CA51" s="1303"/>
      <c r="CB51" s="1303"/>
      <c r="CC51" s="1303"/>
      <c r="CD51" s="1303"/>
      <c r="CE51" s="1303"/>
      <c r="CF51" s="1303">
        <v>65.900000000000006</v>
      </c>
      <c r="CG51" s="1303"/>
      <c r="CH51" s="1303"/>
      <c r="CI51" s="1303"/>
      <c r="CJ51" s="1303"/>
      <c r="CK51" s="1303"/>
      <c r="CL51" s="1303"/>
      <c r="CM51" s="1303"/>
      <c r="CN51" s="1303">
        <v>62.2</v>
      </c>
      <c r="CO51" s="1303"/>
      <c r="CP51" s="1303"/>
      <c r="CQ51" s="1303"/>
      <c r="CR51" s="1303"/>
      <c r="CS51" s="1303"/>
      <c r="CT51" s="1303"/>
      <c r="CU51" s="1303"/>
      <c r="CV51" s="1303">
        <v>62.6</v>
      </c>
      <c r="CW51" s="1303"/>
      <c r="CX51" s="1303"/>
      <c r="CY51" s="1303"/>
      <c r="CZ51" s="1303"/>
      <c r="DA51" s="1303"/>
      <c r="DB51" s="1303"/>
      <c r="DC51" s="1303"/>
    </row>
    <row r="52" spans="1:109" x14ac:dyDescent="0.15">
      <c r="B52" s="392"/>
      <c r="G52" s="1311"/>
      <c r="H52" s="1311"/>
      <c r="I52" s="1324"/>
      <c r="J52" s="1324"/>
      <c r="K52" s="1310"/>
      <c r="L52" s="1310"/>
      <c r="M52" s="1310"/>
      <c r="N52" s="1310"/>
      <c r="AM52" s="401"/>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x14ac:dyDescent="0.15">
      <c r="A53" s="400"/>
      <c r="B53" s="392"/>
      <c r="G53" s="1311"/>
      <c r="H53" s="1311"/>
      <c r="I53" s="1309"/>
      <c r="J53" s="1309"/>
      <c r="K53" s="1310"/>
      <c r="L53" s="1310"/>
      <c r="M53" s="1310"/>
      <c r="N53" s="1310"/>
      <c r="AM53" s="401"/>
      <c r="AN53" s="1306"/>
      <c r="AO53" s="1306"/>
      <c r="AP53" s="1306"/>
      <c r="AQ53" s="1306"/>
      <c r="AR53" s="1306"/>
      <c r="AS53" s="1306"/>
      <c r="AT53" s="1306"/>
      <c r="AU53" s="1306"/>
      <c r="AV53" s="1306"/>
      <c r="AW53" s="1306"/>
      <c r="AX53" s="1306"/>
      <c r="AY53" s="1306"/>
      <c r="AZ53" s="1306"/>
      <c r="BA53" s="1306"/>
      <c r="BB53" s="1306" t="s">
        <v>609</v>
      </c>
      <c r="BC53" s="1306"/>
      <c r="BD53" s="1306"/>
      <c r="BE53" s="1306"/>
      <c r="BF53" s="1306"/>
      <c r="BG53" s="1306"/>
      <c r="BH53" s="1306"/>
      <c r="BI53" s="1306"/>
      <c r="BJ53" s="1306"/>
      <c r="BK53" s="1306"/>
      <c r="BL53" s="1306"/>
      <c r="BM53" s="1306"/>
      <c r="BN53" s="1306"/>
      <c r="BO53" s="1306"/>
      <c r="BP53" s="1303">
        <v>47.8</v>
      </c>
      <c r="BQ53" s="1303"/>
      <c r="BR53" s="1303"/>
      <c r="BS53" s="1303"/>
      <c r="BT53" s="1303"/>
      <c r="BU53" s="1303"/>
      <c r="BV53" s="1303"/>
      <c r="BW53" s="1303"/>
      <c r="BX53" s="1303">
        <v>49.3</v>
      </c>
      <c r="BY53" s="1303"/>
      <c r="BZ53" s="1303"/>
      <c r="CA53" s="1303"/>
      <c r="CB53" s="1303"/>
      <c r="CC53" s="1303"/>
      <c r="CD53" s="1303"/>
      <c r="CE53" s="1303"/>
      <c r="CF53" s="1303">
        <v>51</v>
      </c>
      <c r="CG53" s="1303"/>
      <c r="CH53" s="1303"/>
      <c r="CI53" s="1303"/>
      <c r="CJ53" s="1303"/>
      <c r="CK53" s="1303"/>
      <c r="CL53" s="1303"/>
      <c r="CM53" s="1303"/>
      <c r="CN53" s="1303">
        <v>52.3</v>
      </c>
      <c r="CO53" s="1303"/>
      <c r="CP53" s="1303"/>
      <c r="CQ53" s="1303"/>
      <c r="CR53" s="1303"/>
      <c r="CS53" s="1303"/>
      <c r="CT53" s="1303"/>
      <c r="CU53" s="1303"/>
      <c r="CV53" s="1303">
        <v>54.2</v>
      </c>
      <c r="CW53" s="1303"/>
      <c r="CX53" s="1303"/>
      <c r="CY53" s="1303"/>
      <c r="CZ53" s="1303"/>
      <c r="DA53" s="1303"/>
      <c r="DB53" s="1303"/>
      <c r="DC53" s="1303"/>
    </row>
    <row r="54" spans="1:109" x14ac:dyDescent="0.15">
      <c r="A54" s="400"/>
      <c r="B54" s="392"/>
      <c r="G54" s="1311"/>
      <c r="H54" s="1311"/>
      <c r="I54" s="1309"/>
      <c r="J54" s="1309"/>
      <c r="K54" s="1310"/>
      <c r="L54" s="1310"/>
      <c r="M54" s="1310"/>
      <c r="N54" s="1310"/>
      <c r="AM54" s="401"/>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x14ac:dyDescent="0.15">
      <c r="A55" s="400"/>
      <c r="B55" s="392"/>
      <c r="G55" s="1309"/>
      <c r="H55" s="1309"/>
      <c r="I55" s="1309"/>
      <c r="J55" s="1309"/>
      <c r="K55" s="1310"/>
      <c r="L55" s="1310"/>
      <c r="M55" s="1310"/>
      <c r="N55" s="1310"/>
      <c r="AN55" s="1308" t="s">
        <v>610</v>
      </c>
      <c r="AO55" s="1308"/>
      <c r="AP55" s="1308"/>
      <c r="AQ55" s="1308"/>
      <c r="AR55" s="1308"/>
      <c r="AS55" s="1308"/>
      <c r="AT55" s="1308"/>
      <c r="AU55" s="1308"/>
      <c r="AV55" s="1308"/>
      <c r="AW55" s="1308"/>
      <c r="AX55" s="1308"/>
      <c r="AY55" s="1308"/>
      <c r="AZ55" s="1308"/>
      <c r="BA55" s="1308"/>
      <c r="BB55" s="1306" t="s">
        <v>608</v>
      </c>
      <c r="BC55" s="1306"/>
      <c r="BD55" s="1306"/>
      <c r="BE55" s="1306"/>
      <c r="BF55" s="1306"/>
      <c r="BG55" s="1306"/>
      <c r="BH55" s="1306"/>
      <c r="BI55" s="1306"/>
      <c r="BJ55" s="1306"/>
      <c r="BK55" s="1306"/>
      <c r="BL55" s="1306"/>
      <c r="BM55" s="1306"/>
      <c r="BN55" s="1306"/>
      <c r="BO55" s="1306"/>
      <c r="BP55" s="1303">
        <v>32.799999999999997</v>
      </c>
      <c r="BQ55" s="1303"/>
      <c r="BR55" s="1303"/>
      <c r="BS55" s="1303"/>
      <c r="BT55" s="1303"/>
      <c r="BU55" s="1303"/>
      <c r="BV55" s="1303"/>
      <c r="BW55" s="1303"/>
      <c r="BX55" s="1303">
        <v>20.2</v>
      </c>
      <c r="BY55" s="1303"/>
      <c r="BZ55" s="1303"/>
      <c r="CA55" s="1303"/>
      <c r="CB55" s="1303"/>
      <c r="CC55" s="1303"/>
      <c r="CD55" s="1303"/>
      <c r="CE55" s="1303"/>
      <c r="CF55" s="1303">
        <v>19</v>
      </c>
      <c r="CG55" s="1303"/>
      <c r="CH55" s="1303"/>
      <c r="CI55" s="1303"/>
      <c r="CJ55" s="1303"/>
      <c r="CK55" s="1303"/>
      <c r="CL55" s="1303"/>
      <c r="CM55" s="1303"/>
      <c r="CN55" s="1303">
        <v>15.4</v>
      </c>
      <c r="CO55" s="1303"/>
      <c r="CP55" s="1303"/>
      <c r="CQ55" s="1303"/>
      <c r="CR55" s="1303"/>
      <c r="CS55" s="1303"/>
      <c r="CT55" s="1303"/>
      <c r="CU55" s="1303"/>
      <c r="CV55" s="1303">
        <v>14.9</v>
      </c>
      <c r="CW55" s="1303"/>
      <c r="CX55" s="1303"/>
      <c r="CY55" s="1303"/>
      <c r="CZ55" s="1303"/>
      <c r="DA55" s="1303"/>
      <c r="DB55" s="1303"/>
      <c r="DC55" s="1303"/>
    </row>
    <row r="56" spans="1:109" x14ac:dyDescent="0.15">
      <c r="A56" s="400"/>
      <c r="B56" s="392"/>
      <c r="G56" s="1309"/>
      <c r="H56" s="1309"/>
      <c r="I56" s="1309"/>
      <c r="J56" s="1309"/>
      <c r="K56" s="1310"/>
      <c r="L56" s="1310"/>
      <c r="M56" s="1310"/>
      <c r="N56" s="1310"/>
      <c r="AN56" s="1308"/>
      <c r="AO56" s="1308"/>
      <c r="AP56" s="1308"/>
      <c r="AQ56" s="1308"/>
      <c r="AR56" s="1308"/>
      <c r="AS56" s="1308"/>
      <c r="AT56" s="1308"/>
      <c r="AU56" s="1308"/>
      <c r="AV56" s="1308"/>
      <c r="AW56" s="1308"/>
      <c r="AX56" s="1308"/>
      <c r="AY56" s="1308"/>
      <c r="AZ56" s="1308"/>
      <c r="BA56" s="1308"/>
      <c r="BB56" s="1306"/>
      <c r="BC56" s="1306"/>
      <c r="BD56" s="1306"/>
      <c r="BE56" s="1306"/>
      <c r="BF56" s="1306"/>
      <c r="BG56" s="1306"/>
      <c r="BH56" s="1306"/>
      <c r="BI56" s="1306"/>
      <c r="BJ56" s="1306"/>
      <c r="BK56" s="1306"/>
      <c r="BL56" s="1306"/>
      <c r="BM56" s="1306"/>
      <c r="BN56" s="1306"/>
      <c r="BO56" s="1306"/>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0" customFormat="1" x14ac:dyDescent="0.15">
      <c r="B57" s="404"/>
      <c r="G57" s="1309"/>
      <c r="H57" s="1309"/>
      <c r="I57" s="1304"/>
      <c r="J57" s="1304"/>
      <c r="K57" s="1310"/>
      <c r="L57" s="1310"/>
      <c r="M57" s="1310"/>
      <c r="N57" s="1310"/>
      <c r="AM57" s="385"/>
      <c r="AN57" s="1308"/>
      <c r="AO57" s="1308"/>
      <c r="AP57" s="1308"/>
      <c r="AQ57" s="1308"/>
      <c r="AR57" s="1308"/>
      <c r="AS57" s="1308"/>
      <c r="AT57" s="1308"/>
      <c r="AU57" s="1308"/>
      <c r="AV57" s="1308"/>
      <c r="AW57" s="1308"/>
      <c r="AX57" s="1308"/>
      <c r="AY57" s="1308"/>
      <c r="AZ57" s="1308"/>
      <c r="BA57" s="1308"/>
      <c r="BB57" s="1306" t="s">
        <v>609</v>
      </c>
      <c r="BC57" s="1306"/>
      <c r="BD57" s="1306"/>
      <c r="BE57" s="1306"/>
      <c r="BF57" s="1306"/>
      <c r="BG57" s="1306"/>
      <c r="BH57" s="1306"/>
      <c r="BI57" s="1306"/>
      <c r="BJ57" s="1306"/>
      <c r="BK57" s="1306"/>
      <c r="BL57" s="1306"/>
      <c r="BM57" s="1306"/>
      <c r="BN57" s="1306"/>
      <c r="BO57" s="1306"/>
      <c r="BP57" s="1303">
        <v>58.6</v>
      </c>
      <c r="BQ57" s="1303"/>
      <c r="BR57" s="1303"/>
      <c r="BS57" s="1303"/>
      <c r="BT57" s="1303"/>
      <c r="BU57" s="1303"/>
      <c r="BV57" s="1303"/>
      <c r="BW57" s="1303"/>
      <c r="BX57" s="1303">
        <v>53.6</v>
      </c>
      <c r="BY57" s="1303"/>
      <c r="BZ57" s="1303"/>
      <c r="CA57" s="1303"/>
      <c r="CB57" s="1303"/>
      <c r="CC57" s="1303"/>
      <c r="CD57" s="1303"/>
      <c r="CE57" s="1303"/>
      <c r="CF57" s="1303">
        <v>56.1</v>
      </c>
      <c r="CG57" s="1303"/>
      <c r="CH57" s="1303"/>
      <c r="CI57" s="1303"/>
      <c r="CJ57" s="1303"/>
      <c r="CK57" s="1303"/>
      <c r="CL57" s="1303"/>
      <c r="CM57" s="1303"/>
      <c r="CN57" s="1303">
        <v>57.5</v>
      </c>
      <c r="CO57" s="1303"/>
      <c r="CP57" s="1303"/>
      <c r="CQ57" s="1303"/>
      <c r="CR57" s="1303"/>
      <c r="CS57" s="1303"/>
      <c r="CT57" s="1303"/>
      <c r="CU57" s="1303"/>
      <c r="CV57" s="1303">
        <v>58.4</v>
      </c>
      <c r="CW57" s="1303"/>
      <c r="CX57" s="1303"/>
      <c r="CY57" s="1303"/>
      <c r="CZ57" s="1303"/>
      <c r="DA57" s="1303"/>
      <c r="DB57" s="1303"/>
      <c r="DC57" s="1303"/>
      <c r="DD57" s="405"/>
      <c r="DE57" s="404"/>
    </row>
    <row r="58" spans="1:109" s="400" customFormat="1" x14ac:dyDescent="0.15">
      <c r="A58" s="385"/>
      <c r="B58" s="404"/>
      <c r="G58" s="1309"/>
      <c r="H58" s="1309"/>
      <c r="I58" s="1304"/>
      <c r="J58" s="1304"/>
      <c r="K58" s="1310"/>
      <c r="L58" s="1310"/>
      <c r="M58" s="1310"/>
      <c r="N58" s="1310"/>
      <c r="AM58" s="385"/>
      <c r="AN58" s="1308"/>
      <c r="AO58" s="1308"/>
      <c r="AP58" s="1308"/>
      <c r="AQ58" s="1308"/>
      <c r="AR58" s="1308"/>
      <c r="AS58" s="1308"/>
      <c r="AT58" s="1308"/>
      <c r="AU58" s="1308"/>
      <c r="AV58" s="1308"/>
      <c r="AW58" s="1308"/>
      <c r="AX58" s="1308"/>
      <c r="AY58" s="1308"/>
      <c r="AZ58" s="1308"/>
      <c r="BA58" s="1308"/>
      <c r="BB58" s="1306"/>
      <c r="BC58" s="1306"/>
      <c r="BD58" s="1306"/>
      <c r="BE58" s="1306"/>
      <c r="BF58" s="1306"/>
      <c r="BG58" s="1306"/>
      <c r="BH58" s="1306"/>
      <c r="BI58" s="1306"/>
      <c r="BJ58" s="1306"/>
      <c r="BK58" s="1306"/>
      <c r="BL58" s="1306"/>
      <c r="BM58" s="1306"/>
      <c r="BN58" s="1306"/>
      <c r="BO58" s="1306"/>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611</v>
      </c>
    </row>
    <row r="64" spans="1:109" x14ac:dyDescent="0.15">
      <c r="B64" s="392"/>
      <c r="G64" s="399"/>
      <c r="I64" s="412"/>
      <c r="J64" s="412"/>
      <c r="K64" s="412"/>
      <c r="L64" s="412"/>
      <c r="M64" s="412"/>
      <c r="N64" s="413"/>
      <c r="AM64" s="399"/>
      <c r="AN64" s="399" t="s">
        <v>605</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15" t="s">
        <v>616</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2"/>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2"/>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2"/>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2"/>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606</v>
      </c>
    </row>
    <row r="72" spans="2:107" x14ac:dyDescent="0.15">
      <c r="B72" s="392"/>
      <c r="G72" s="1309"/>
      <c r="H72" s="1309"/>
      <c r="I72" s="1309"/>
      <c r="J72" s="1309"/>
      <c r="K72" s="402"/>
      <c r="L72" s="402"/>
      <c r="M72" s="403"/>
      <c r="N72" s="403"/>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08" t="s">
        <v>552</v>
      </c>
      <c r="BQ72" s="1308"/>
      <c r="BR72" s="1308"/>
      <c r="BS72" s="1308"/>
      <c r="BT72" s="1308"/>
      <c r="BU72" s="1308"/>
      <c r="BV72" s="1308"/>
      <c r="BW72" s="1308"/>
      <c r="BX72" s="1308" t="s">
        <v>553</v>
      </c>
      <c r="BY72" s="1308"/>
      <c r="BZ72" s="1308"/>
      <c r="CA72" s="1308"/>
      <c r="CB72" s="1308"/>
      <c r="CC72" s="1308"/>
      <c r="CD72" s="1308"/>
      <c r="CE72" s="1308"/>
      <c r="CF72" s="1308" t="s">
        <v>554</v>
      </c>
      <c r="CG72" s="1308"/>
      <c r="CH72" s="1308"/>
      <c r="CI72" s="1308"/>
      <c r="CJ72" s="1308"/>
      <c r="CK72" s="1308"/>
      <c r="CL72" s="1308"/>
      <c r="CM72" s="1308"/>
      <c r="CN72" s="1308" t="s">
        <v>555</v>
      </c>
      <c r="CO72" s="1308"/>
      <c r="CP72" s="1308"/>
      <c r="CQ72" s="1308"/>
      <c r="CR72" s="1308"/>
      <c r="CS72" s="1308"/>
      <c r="CT72" s="1308"/>
      <c r="CU72" s="1308"/>
      <c r="CV72" s="1308" t="s">
        <v>556</v>
      </c>
      <c r="CW72" s="1308"/>
      <c r="CX72" s="1308"/>
      <c r="CY72" s="1308"/>
      <c r="CZ72" s="1308"/>
      <c r="DA72" s="1308"/>
      <c r="DB72" s="1308"/>
      <c r="DC72" s="1308"/>
    </row>
    <row r="73" spans="2:107" x14ac:dyDescent="0.15">
      <c r="B73" s="392"/>
      <c r="G73" s="1311"/>
      <c r="H73" s="1311"/>
      <c r="I73" s="1311"/>
      <c r="J73" s="1311"/>
      <c r="K73" s="1307"/>
      <c r="L73" s="1307"/>
      <c r="M73" s="1307"/>
      <c r="N73" s="1307"/>
      <c r="AM73" s="401"/>
      <c r="AN73" s="1306" t="s">
        <v>607</v>
      </c>
      <c r="AO73" s="1306"/>
      <c r="AP73" s="1306"/>
      <c r="AQ73" s="1306"/>
      <c r="AR73" s="1306"/>
      <c r="AS73" s="1306"/>
      <c r="AT73" s="1306"/>
      <c r="AU73" s="1306"/>
      <c r="AV73" s="1306"/>
      <c r="AW73" s="1306"/>
      <c r="AX73" s="1306"/>
      <c r="AY73" s="1306"/>
      <c r="AZ73" s="1306"/>
      <c r="BA73" s="1306"/>
      <c r="BB73" s="1306" t="s">
        <v>608</v>
      </c>
      <c r="BC73" s="1306"/>
      <c r="BD73" s="1306"/>
      <c r="BE73" s="1306"/>
      <c r="BF73" s="1306"/>
      <c r="BG73" s="1306"/>
      <c r="BH73" s="1306"/>
      <c r="BI73" s="1306"/>
      <c r="BJ73" s="1306"/>
      <c r="BK73" s="1306"/>
      <c r="BL73" s="1306"/>
      <c r="BM73" s="1306"/>
      <c r="BN73" s="1306"/>
      <c r="BO73" s="1306"/>
      <c r="BP73" s="1303">
        <v>75.5</v>
      </c>
      <c r="BQ73" s="1303"/>
      <c r="BR73" s="1303"/>
      <c r="BS73" s="1303"/>
      <c r="BT73" s="1303"/>
      <c r="BU73" s="1303"/>
      <c r="BV73" s="1303"/>
      <c r="BW73" s="1303"/>
      <c r="BX73" s="1303">
        <v>72.099999999999994</v>
      </c>
      <c r="BY73" s="1303"/>
      <c r="BZ73" s="1303"/>
      <c r="CA73" s="1303"/>
      <c r="CB73" s="1303"/>
      <c r="CC73" s="1303"/>
      <c r="CD73" s="1303"/>
      <c r="CE73" s="1303"/>
      <c r="CF73" s="1303">
        <v>65.900000000000006</v>
      </c>
      <c r="CG73" s="1303"/>
      <c r="CH73" s="1303"/>
      <c r="CI73" s="1303"/>
      <c r="CJ73" s="1303"/>
      <c r="CK73" s="1303"/>
      <c r="CL73" s="1303"/>
      <c r="CM73" s="1303"/>
      <c r="CN73" s="1303">
        <v>62.2</v>
      </c>
      <c r="CO73" s="1303"/>
      <c r="CP73" s="1303"/>
      <c r="CQ73" s="1303"/>
      <c r="CR73" s="1303"/>
      <c r="CS73" s="1303"/>
      <c r="CT73" s="1303"/>
      <c r="CU73" s="1303"/>
      <c r="CV73" s="1303">
        <v>62.6</v>
      </c>
      <c r="CW73" s="1303"/>
      <c r="CX73" s="1303"/>
      <c r="CY73" s="1303"/>
      <c r="CZ73" s="1303"/>
      <c r="DA73" s="1303"/>
      <c r="DB73" s="1303"/>
      <c r="DC73" s="1303"/>
    </row>
    <row r="74" spans="2:107" x14ac:dyDescent="0.15">
      <c r="B74" s="392"/>
      <c r="G74" s="1311"/>
      <c r="H74" s="1311"/>
      <c r="I74" s="1311"/>
      <c r="J74" s="1311"/>
      <c r="K74" s="1307"/>
      <c r="L74" s="1307"/>
      <c r="M74" s="1307"/>
      <c r="N74" s="1307"/>
      <c r="AM74" s="401"/>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x14ac:dyDescent="0.15">
      <c r="B75" s="392"/>
      <c r="G75" s="1311"/>
      <c r="H75" s="1311"/>
      <c r="I75" s="1309"/>
      <c r="J75" s="1309"/>
      <c r="K75" s="1310"/>
      <c r="L75" s="1310"/>
      <c r="M75" s="1310"/>
      <c r="N75" s="1310"/>
      <c r="AM75" s="401"/>
      <c r="AN75" s="1306"/>
      <c r="AO75" s="1306"/>
      <c r="AP75" s="1306"/>
      <c r="AQ75" s="1306"/>
      <c r="AR75" s="1306"/>
      <c r="AS75" s="1306"/>
      <c r="AT75" s="1306"/>
      <c r="AU75" s="1306"/>
      <c r="AV75" s="1306"/>
      <c r="AW75" s="1306"/>
      <c r="AX75" s="1306"/>
      <c r="AY75" s="1306"/>
      <c r="AZ75" s="1306"/>
      <c r="BA75" s="1306"/>
      <c r="BB75" s="1306" t="s">
        <v>612</v>
      </c>
      <c r="BC75" s="1306"/>
      <c r="BD75" s="1306"/>
      <c r="BE75" s="1306"/>
      <c r="BF75" s="1306"/>
      <c r="BG75" s="1306"/>
      <c r="BH75" s="1306"/>
      <c r="BI75" s="1306"/>
      <c r="BJ75" s="1306"/>
      <c r="BK75" s="1306"/>
      <c r="BL75" s="1306"/>
      <c r="BM75" s="1306"/>
      <c r="BN75" s="1306"/>
      <c r="BO75" s="1306"/>
      <c r="BP75" s="1303">
        <v>7.7</v>
      </c>
      <c r="BQ75" s="1303"/>
      <c r="BR75" s="1303"/>
      <c r="BS75" s="1303"/>
      <c r="BT75" s="1303"/>
      <c r="BU75" s="1303"/>
      <c r="BV75" s="1303"/>
      <c r="BW75" s="1303"/>
      <c r="BX75" s="1303">
        <v>7.2</v>
      </c>
      <c r="BY75" s="1303"/>
      <c r="BZ75" s="1303"/>
      <c r="CA75" s="1303"/>
      <c r="CB75" s="1303"/>
      <c r="CC75" s="1303"/>
      <c r="CD75" s="1303"/>
      <c r="CE75" s="1303"/>
      <c r="CF75" s="1303">
        <v>7.1</v>
      </c>
      <c r="CG75" s="1303"/>
      <c r="CH75" s="1303"/>
      <c r="CI75" s="1303"/>
      <c r="CJ75" s="1303"/>
      <c r="CK75" s="1303"/>
      <c r="CL75" s="1303"/>
      <c r="CM75" s="1303"/>
      <c r="CN75" s="1303">
        <v>7.4</v>
      </c>
      <c r="CO75" s="1303"/>
      <c r="CP75" s="1303"/>
      <c r="CQ75" s="1303"/>
      <c r="CR75" s="1303"/>
      <c r="CS75" s="1303"/>
      <c r="CT75" s="1303"/>
      <c r="CU75" s="1303"/>
      <c r="CV75" s="1303">
        <v>7.4</v>
      </c>
      <c r="CW75" s="1303"/>
      <c r="CX75" s="1303"/>
      <c r="CY75" s="1303"/>
      <c r="CZ75" s="1303"/>
      <c r="DA75" s="1303"/>
      <c r="DB75" s="1303"/>
      <c r="DC75" s="1303"/>
    </row>
    <row r="76" spans="2:107" x14ac:dyDescent="0.15">
      <c r="B76" s="392"/>
      <c r="G76" s="1311"/>
      <c r="H76" s="1311"/>
      <c r="I76" s="1309"/>
      <c r="J76" s="1309"/>
      <c r="K76" s="1310"/>
      <c r="L76" s="1310"/>
      <c r="M76" s="1310"/>
      <c r="N76" s="1310"/>
      <c r="AM76" s="401"/>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x14ac:dyDescent="0.15">
      <c r="B77" s="392"/>
      <c r="G77" s="1309"/>
      <c r="H77" s="1309"/>
      <c r="I77" s="1309"/>
      <c r="J77" s="1309"/>
      <c r="K77" s="1307"/>
      <c r="L77" s="1307"/>
      <c r="M77" s="1307"/>
      <c r="N77" s="1307"/>
      <c r="AN77" s="1308" t="s">
        <v>610</v>
      </c>
      <c r="AO77" s="1308"/>
      <c r="AP77" s="1308"/>
      <c r="AQ77" s="1308"/>
      <c r="AR77" s="1308"/>
      <c r="AS77" s="1308"/>
      <c r="AT77" s="1308"/>
      <c r="AU77" s="1308"/>
      <c r="AV77" s="1308"/>
      <c r="AW77" s="1308"/>
      <c r="AX77" s="1308"/>
      <c r="AY77" s="1308"/>
      <c r="AZ77" s="1308"/>
      <c r="BA77" s="1308"/>
      <c r="BB77" s="1306" t="s">
        <v>608</v>
      </c>
      <c r="BC77" s="1306"/>
      <c r="BD77" s="1306"/>
      <c r="BE77" s="1306"/>
      <c r="BF77" s="1306"/>
      <c r="BG77" s="1306"/>
      <c r="BH77" s="1306"/>
      <c r="BI77" s="1306"/>
      <c r="BJ77" s="1306"/>
      <c r="BK77" s="1306"/>
      <c r="BL77" s="1306"/>
      <c r="BM77" s="1306"/>
      <c r="BN77" s="1306"/>
      <c r="BO77" s="1306"/>
      <c r="BP77" s="1303">
        <v>32.799999999999997</v>
      </c>
      <c r="BQ77" s="1303"/>
      <c r="BR77" s="1303"/>
      <c r="BS77" s="1303"/>
      <c r="BT77" s="1303"/>
      <c r="BU77" s="1303"/>
      <c r="BV77" s="1303"/>
      <c r="BW77" s="1303"/>
      <c r="BX77" s="1303">
        <v>20.2</v>
      </c>
      <c r="BY77" s="1303"/>
      <c r="BZ77" s="1303"/>
      <c r="CA77" s="1303"/>
      <c r="CB77" s="1303"/>
      <c r="CC77" s="1303"/>
      <c r="CD77" s="1303"/>
      <c r="CE77" s="1303"/>
      <c r="CF77" s="1303">
        <v>19</v>
      </c>
      <c r="CG77" s="1303"/>
      <c r="CH77" s="1303"/>
      <c r="CI77" s="1303"/>
      <c r="CJ77" s="1303"/>
      <c r="CK77" s="1303"/>
      <c r="CL77" s="1303"/>
      <c r="CM77" s="1303"/>
      <c r="CN77" s="1303">
        <v>15.4</v>
      </c>
      <c r="CO77" s="1303"/>
      <c r="CP77" s="1303"/>
      <c r="CQ77" s="1303"/>
      <c r="CR77" s="1303"/>
      <c r="CS77" s="1303"/>
      <c r="CT77" s="1303"/>
      <c r="CU77" s="1303"/>
      <c r="CV77" s="1303">
        <v>14.9</v>
      </c>
      <c r="CW77" s="1303"/>
      <c r="CX77" s="1303"/>
      <c r="CY77" s="1303"/>
      <c r="CZ77" s="1303"/>
      <c r="DA77" s="1303"/>
      <c r="DB77" s="1303"/>
      <c r="DC77" s="1303"/>
    </row>
    <row r="78" spans="2:107" x14ac:dyDescent="0.15">
      <c r="B78" s="392"/>
      <c r="G78" s="1309"/>
      <c r="H78" s="1309"/>
      <c r="I78" s="1309"/>
      <c r="J78" s="1309"/>
      <c r="K78" s="1307"/>
      <c r="L78" s="1307"/>
      <c r="M78" s="1307"/>
      <c r="N78" s="1307"/>
      <c r="AN78" s="1308"/>
      <c r="AO78" s="1308"/>
      <c r="AP78" s="1308"/>
      <c r="AQ78" s="1308"/>
      <c r="AR78" s="1308"/>
      <c r="AS78" s="1308"/>
      <c r="AT78" s="1308"/>
      <c r="AU78" s="1308"/>
      <c r="AV78" s="1308"/>
      <c r="AW78" s="1308"/>
      <c r="AX78" s="1308"/>
      <c r="AY78" s="1308"/>
      <c r="AZ78" s="1308"/>
      <c r="BA78" s="1308"/>
      <c r="BB78" s="1306"/>
      <c r="BC78" s="1306"/>
      <c r="BD78" s="1306"/>
      <c r="BE78" s="1306"/>
      <c r="BF78" s="1306"/>
      <c r="BG78" s="1306"/>
      <c r="BH78" s="1306"/>
      <c r="BI78" s="1306"/>
      <c r="BJ78" s="1306"/>
      <c r="BK78" s="1306"/>
      <c r="BL78" s="1306"/>
      <c r="BM78" s="1306"/>
      <c r="BN78" s="1306"/>
      <c r="BO78" s="1306"/>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x14ac:dyDescent="0.15">
      <c r="B79" s="392"/>
      <c r="G79" s="1309"/>
      <c r="H79" s="1309"/>
      <c r="I79" s="1304"/>
      <c r="J79" s="1304"/>
      <c r="K79" s="1305"/>
      <c r="L79" s="1305"/>
      <c r="M79" s="1305"/>
      <c r="N79" s="1305"/>
      <c r="AN79" s="1308"/>
      <c r="AO79" s="1308"/>
      <c r="AP79" s="1308"/>
      <c r="AQ79" s="1308"/>
      <c r="AR79" s="1308"/>
      <c r="AS79" s="1308"/>
      <c r="AT79" s="1308"/>
      <c r="AU79" s="1308"/>
      <c r="AV79" s="1308"/>
      <c r="AW79" s="1308"/>
      <c r="AX79" s="1308"/>
      <c r="AY79" s="1308"/>
      <c r="AZ79" s="1308"/>
      <c r="BA79" s="1308"/>
      <c r="BB79" s="1306" t="s">
        <v>612</v>
      </c>
      <c r="BC79" s="1306"/>
      <c r="BD79" s="1306"/>
      <c r="BE79" s="1306"/>
      <c r="BF79" s="1306"/>
      <c r="BG79" s="1306"/>
      <c r="BH79" s="1306"/>
      <c r="BI79" s="1306"/>
      <c r="BJ79" s="1306"/>
      <c r="BK79" s="1306"/>
      <c r="BL79" s="1306"/>
      <c r="BM79" s="1306"/>
      <c r="BN79" s="1306"/>
      <c r="BO79" s="1306"/>
      <c r="BP79" s="1303">
        <v>9.5</v>
      </c>
      <c r="BQ79" s="1303"/>
      <c r="BR79" s="1303"/>
      <c r="BS79" s="1303"/>
      <c r="BT79" s="1303"/>
      <c r="BU79" s="1303"/>
      <c r="BV79" s="1303"/>
      <c r="BW79" s="1303"/>
      <c r="BX79" s="1303">
        <v>8.6</v>
      </c>
      <c r="BY79" s="1303"/>
      <c r="BZ79" s="1303"/>
      <c r="CA79" s="1303"/>
      <c r="CB79" s="1303"/>
      <c r="CC79" s="1303"/>
      <c r="CD79" s="1303"/>
      <c r="CE79" s="1303"/>
      <c r="CF79" s="1303">
        <v>8.5</v>
      </c>
      <c r="CG79" s="1303"/>
      <c r="CH79" s="1303"/>
      <c r="CI79" s="1303"/>
      <c r="CJ79" s="1303"/>
      <c r="CK79" s="1303"/>
      <c r="CL79" s="1303"/>
      <c r="CM79" s="1303"/>
      <c r="CN79" s="1303">
        <v>8.5</v>
      </c>
      <c r="CO79" s="1303"/>
      <c r="CP79" s="1303"/>
      <c r="CQ79" s="1303"/>
      <c r="CR79" s="1303"/>
      <c r="CS79" s="1303"/>
      <c r="CT79" s="1303"/>
      <c r="CU79" s="1303"/>
      <c r="CV79" s="1303">
        <v>8.5</v>
      </c>
      <c r="CW79" s="1303"/>
      <c r="CX79" s="1303"/>
      <c r="CY79" s="1303"/>
      <c r="CZ79" s="1303"/>
      <c r="DA79" s="1303"/>
      <c r="DB79" s="1303"/>
      <c r="DC79" s="1303"/>
    </row>
    <row r="80" spans="2:107" x14ac:dyDescent="0.15">
      <c r="B80" s="392"/>
      <c r="G80" s="1309"/>
      <c r="H80" s="1309"/>
      <c r="I80" s="1304"/>
      <c r="J80" s="1304"/>
      <c r="K80" s="1305"/>
      <c r="L80" s="1305"/>
      <c r="M80" s="1305"/>
      <c r="N80" s="1305"/>
      <c r="AN80" s="1308"/>
      <c r="AO80" s="1308"/>
      <c r="AP80" s="1308"/>
      <c r="AQ80" s="1308"/>
      <c r="AR80" s="1308"/>
      <c r="AS80" s="1308"/>
      <c r="AT80" s="1308"/>
      <c r="AU80" s="1308"/>
      <c r="AV80" s="1308"/>
      <c r="AW80" s="1308"/>
      <c r="AX80" s="1308"/>
      <c r="AY80" s="1308"/>
      <c r="AZ80" s="1308"/>
      <c r="BA80" s="1308"/>
      <c r="BB80" s="1306"/>
      <c r="BC80" s="1306"/>
      <c r="BD80" s="1306"/>
      <c r="BE80" s="1306"/>
      <c r="BF80" s="1306"/>
      <c r="BG80" s="1306"/>
      <c r="BH80" s="1306"/>
      <c r="BI80" s="1306"/>
      <c r="BJ80" s="1306"/>
      <c r="BK80" s="1306"/>
      <c r="BL80" s="1306"/>
      <c r="BM80" s="1306"/>
      <c r="BN80" s="1306"/>
      <c r="BO80" s="1306"/>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385" customFormat="1" ht="13.5" hidden="1" customHeight="1" x14ac:dyDescent="0.15"/>
    <row r="98" s="385" customFormat="1" ht="13.5" hidden="1" customHeight="1" x14ac:dyDescent="0.15"/>
    <row r="99" s="385" customFormat="1" ht="13.5" hidden="1" customHeight="1" x14ac:dyDescent="0.15"/>
    <row r="100" s="385" customFormat="1" ht="13.5" hidden="1" customHeight="1" x14ac:dyDescent="0.15"/>
    <row r="101" s="385" customFormat="1" ht="13.5" hidden="1" customHeight="1" x14ac:dyDescent="0.15"/>
    <row r="102" s="385" customFormat="1" ht="13.5" hidden="1" customHeight="1" x14ac:dyDescent="0.15"/>
    <row r="103" s="385" customFormat="1" ht="13.5" hidden="1" customHeight="1" x14ac:dyDescent="0.15"/>
    <row r="104" s="385" customFormat="1" ht="13.5" hidden="1" customHeight="1" x14ac:dyDescent="0.15"/>
    <row r="105" s="385" customFormat="1" ht="13.5" hidden="1" customHeight="1" x14ac:dyDescent="0.15"/>
    <row r="106" s="385" customFormat="1" ht="13.5" hidden="1" customHeight="1" x14ac:dyDescent="0.15"/>
    <row r="107" s="385" customFormat="1" ht="13.5" hidden="1" customHeight="1" x14ac:dyDescent="0.15"/>
    <row r="108" s="385" customFormat="1" ht="13.5" hidden="1" customHeight="1" x14ac:dyDescent="0.15"/>
    <row r="109" s="385" customFormat="1" ht="13.5" hidden="1" customHeight="1" x14ac:dyDescent="0.15"/>
    <row r="110" s="385" customFormat="1" ht="13.5" hidden="1" customHeight="1" x14ac:dyDescent="0.15"/>
    <row r="111" s="385" customFormat="1" ht="13.5" hidden="1" customHeight="1" x14ac:dyDescent="0.15"/>
    <row r="112" s="385" customFormat="1" ht="13.5" hidden="1" customHeight="1" x14ac:dyDescent="0.15"/>
    <row r="113" s="385" customFormat="1" ht="13.5" hidden="1" customHeight="1" x14ac:dyDescent="0.15"/>
    <row r="114" s="385" customFormat="1" ht="13.5" hidden="1" customHeight="1" x14ac:dyDescent="0.15"/>
    <row r="115" s="385" customFormat="1" ht="13.5" hidden="1" customHeight="1" x14ac:dyDescent="0.15"/>
    <row r="116" s="385" customFormat="1" ht="13.5" hidden="1" customHeight="1" x14ac:dyDescent="0.15"/>
    <row r="117" s="385" customFormat="1" ht="13.5" hidden="1" customHeight="1" x14ac:dyDescent="0.15"/>
    <row r="118" s="385" customFormat="1" ht="13.5" hidden="1" customHeight="1" x14ac:dyDescent="0.15"/>
    <row r="119" s="385" customFormat="1" ht="13.5" hidden="1" customHeight="1" x14ac:dyDescent="0.15"/>
    <row r="120" s="385" customFormat="1" ht="13.5" hidden="1" customHeight="1" x14ac:dyDescent="0.15"/>
    <row r="121" s="385" customFormat="1" ht="13.5" hidden="1" customHeight="1" x14ac:dyDescent="0.15"/>
    <row r="122" s="385" customFormat="1" ht="13.5" hidden="1" customHeight="1" x14ac:dyDescent="0.15"/>
    <row r="123" s="385" customFormat="1" ht="13.5" hidden="1" customHeight="1" x14ac:dyDescent="0.15"/>
    <row r="124" s="385" customFormat="1" ht="13.5" hidden="1" customHeight="1" x14ac:dyDescent="0.15"/>
    <row r="125" s="385" customFormat="1" ht="13.5" hidden="1" customHeight="1" x14ac:dyDescent="0.15"/>
    <row r="126" s="385" customFormat="1" ht="13.5" hidden="1" customHeight="1" x14ac:dyDescent="0.15"/>
    <row r="127" s="385" customFormat="1" ht="13.5" hidden="1" customHeight="1" x14ac:dyDescent="0.15"/>
    <row r="128" s="385" customFormat="1" ht="13.5" hidden="1" customHeight="1" x14ac:dyDescent="0.15"/>
    <row r="129" s="385" customFormat="1" ht="13.5" hidden="1" customHeight="1" x14ac:dyDescent="0.15"/>
    <row r="130" s="385" customFormat="1" ht="13.5" hidden="1" customHeight="1" x14ac:dyDescent="0.15"/>
    <row r="131" s="385" customFormat="1" ht="13.5" hidden="1" customHeight="1" x14ac:dyDescent="0.15"/>
    <row r="132" s="385" customFormat="1" ht="13.5" hidden="1" customHeight="1" x14ac:dyDescent="0.15"/>
    <row r="133" s="385" customFormat="1" ht="13.5" hidden="1" customHeight="1" x14ac:dyDescent="0.15"/>
    <row r="134" s="385" customFormat="1" ht="13.5" hidden="1" customHeight="1" x14ac:dyDescent="0.15"/>
    <row r="135" s="385" customFormat="1" ht="13.5" hidden="1" customHeight="1" x14ac:dyDescent="0.15"/>
    <row r="136" s="385" customFormat="1" ht="13.5" hidden="1" customHeight="1" x14ac:dyDescent="0.15"/>
    <row r="137" s="385" customFormat="1" ht="13.5" hidden="1" customHeight="1" x14ac:dyDescent="0.15"/>
    <row r="138" s="385" customFormat="1" ht="13.5" hidden="1" customHeight="1" x14ac:dyDescent="0.15"/>
    <row r="139" s="385" customFormat="1" ht="13.5" hidden="1" customHeight="1" x14ac:dyDescent="0.15"/>
    <row r="140" s="385" customFormat="1" ht="13.5" hidden="1" customHeight="1" x14ac:dyDescent="0.15"/>
    <row r="141" s="385" customFormat="1" ht="13.5" hidden="1" customHeight="1" x14ac:dyDescent="0.15"/>
    <row r="142" s="385" customFormat="1" ht="13.5" hidden="1" customHeight="1" x14ac:dyDescent="0.15"/>
    <row r="143" s="385" customFormat="1" ht="13.5" hidden="1" customHeight="1" x14ac:dyDescent="0.15"/>
    <row r="144" s="385" customFormat="1" ht="13.5" hidden="1" customHeight="1" x14ac:dyDescent="0.15"/>
    <row r="145" s="385" customFormat="1" ht="13.5" hidden="1" customHeight="1" x14ac:dyDescent="0.15"/>
    <row r="146" s="385" customFormat="1" ht="13.5" hidden="1" customHeight="1" x14ac:dyDescent="0.15"/>
    <row r="147" s="385" customFormat="1" ht="13.5" hidden="1" customHeight="1" x14ac:dyDescent="0.15"/>
    <row r="148" s="385" customFormat="1" ht="13.5" hidden="1" customHeight="1" x14ac:dyDescent="0.15"/>
    <row r="149" s="385" customFormat="1" ht="13.5" hidden="1" customHeight="1" x14ac:dyDescent="0.15"/>
    <row r="150" s="385" customFormat="1" ht="13.5" hidden="1" customHeight="1" x14ac:dyDescent="0.15"/>
    <row r="151" s="385" customFormat="1" ht="13.5" hidden="1" customHeight="1" x14ac:dyDescent="0.15"/>
    <row r="152" s="385" customFormat="1" ht="13.5" hidden="1" customHeight="1" x14ac:dyDescent="0.15"/>
    <row r="153" s="385" customFormat="1" ht="13.5" hidden="1" customHeight="1" x14ac:dyDescent="0.15"/>
    <row r="154" s="385" customFormat="1" ht="13.5" hidden="1" customHeight="1" x14ac:dyDescent="0.15"/>
    <row r="155" s="385" customFormat="1" ht="13.5" hidden="1" customHeight="1" x14ac:dyDescent="0.15"/>
    <row r="156" s="385" customFormat="1" ht="13.5" hidden="1" customHeight="1" x14ac:dyDescent="0.15"/>
    <row r="157" s="385" customFormat="1" ht="13.5" hidden="1" customHeight="1" x14ac:dyDescent="0.15"/>
    <row r="158" s="385" customFormat="1" ht="13.5" hidden="1" customHeight="1" x14ac:dyDescent="0.15"/>
    <row r="159" s="385" customFormat="1" ht="13.5" hidden="1" customHeight="1" x14ac:dyDescent="0.15"/>
    <row r="160" s="385" customFormat="1" ht="13.5" hidden="1" customHeight="1" x14ac:dyDescent="0.15"/>
  </sheetData>
  <sheetProtection algorithmName="SHA-512" hashValue="zqRoCYVnB4tVQfdv0Lgm84KcT8k/TrP796YO1tQBPtYHvGcNcrO8r6oblwILO0gRxg6uIOVeYS3Lj7vyDhiRaw==" saltValue="Yb2zY/y/ZsGGDQBZ9Ht4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613</v>
      </c>
    </row>
  </sheetData>
  <sheetProtection algorithmName="SHA-512" hashValue="K4i0OoK+IyhIurxgBayCWyZoXagQusmRi58UucwFumvFwNX0cbYnRkXwivvPUSPl4+JH6CXLggHW2zMy9TfinQ==" saltValue="vX2cRMT8MJyskmtZXnJm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614</v>
      </c>
    </row>
  </sheetData>
  <sheetProtection algorithmName="SHA-512" hashValue="ZTnJEoqR4k9PD+zJS081XpxoYZPYPRtQeOj4ASWjJGjBwdRLOz2gWqQvyLoz4ypl3db+KXSlRRg5gDWKrWjyWg==" saltValue="F1v7T8jctkilM/gzkVd/9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51</v>
      </c>
      <c r="E2" s="149"/>
      <c r="F2" s="150" t="s">
        <v>549</v>
      </c>
      <c r="G2" s="151"/>
      <c r="H2" s="152"/>
    </row>
    <row r="3" spans="1:8" x14ac:dyDescent="0.15">
      <c r="A3" s="148" t="s">
        <v>542</v>
      </c>
      <c r="B3" s="153"/>
      <c r="C3" s="154"/>
      <c r="D3" s="155">
        <v>114375</v>
      </c>
      <c r="E3" s="156"/>
      <c r="F3" s="157">
        <v>87974</v>
      </c>
      <c r="G3" s="158"/>
      <c r="H3" s="159"/>
    </row>
    <row r="4" spans="1:8" x14ac:dyDescent="0.15">
      <c r="A4" s="160"/>
      <c r="B4" s="161"/>
      <c r="C4" s="162"/>
      <c r="D4" s="163">
        <v>65081</v>
      </c>
      <c r="E4" s="164"/>
      <c r="F4" s="165">
        <v>48183</v>
      </c>
      <c r="G4" s="166"/>
      <c r="H4" s="167"/>
    </row>
    <row r="5" spans="1:8" x14ac:dyDescent="0.15">
      <c r="A5" s="148" t="s">
        <v>544</v>
      </c>
      <c r="B5" s="153"/>
      <c r="C5" s="154"/>
      <c r="D5" s="155">
        <v>71896</v>
      </c>
      <c r="E5" s="156"/>
      <c r="F5" s="157">
        <v>78864</v>
      </c>
      <c r="G5" s="158"/>
      <c r="H5" s="159"/>
    </row>
    <row r="6" spans="1:8" x14ac:dyDescent="0.15">
      <c r="A6" s="160"/>
      <c r="B6" s="161"/>
      <c r="C6" s="162"/>
      <c r="D6" s="163">
        <v>55184</v>
      </c>
      <c r="E6" s="164"/>
      <c r="F6" s="165">
        <v>46136</v>
      </c>
      <c r="G6" s="166"/>
      <c r="H6" s="167"/>
    </row>
    <row r="7" spans="1:8" x14ac:dyDescent="0.15">
      <c r="A7" s="148" t="s">
        <v>545</v>
      </c>
      <c r="B7" s="153"/>
      <c r="C7" s="154"/>
      <c r="D7" s="155">
        <v>66589</v>
      </c>
      <c r="E7" s="156"/>
      <c r="F7" s="157">
        <v>85042</v>
      </c>
      <c r="G7" s="158"/>
      <c r="H7" s="159"/>
    </row>
    <row r="8" spans="1:8" x14ac:dyDescent="0.15">
      <c r="A8" s="160"/>
      <c r="B8" s="161"/>
      <c r="C8" s="162"/>
      <c r="D8" s="163">
        <v>53377</v>
      </c>
      <c r="E8" s="164"/>
      <c r="F8" s="165">
        <v>50806</v>
      </c>
      <c r="G8" s="166"/>
      <c r="H8" s="167"/>
    </row>
    <row r="9" spans="1:8" x14ac:dyDescent="0.15">
      <c r="A9" s="148" t="s">
        <v>546</v>
      </c>
      <c r="B9" s="153"/>
      <c r="C9" s="154"/>
      <c r="D9" s="155">
        <v>54876</v>
      </c>
      <c r="E9" s="156"/>
      <c r="F9" s="157">
        <v>83774</v>
      </c>
      <c r="G9" s="158"/>
      <c r="H9" s="159"/>
    </row>
    <row r="10" spans="1:8" x14ac:dyDescent="0.15">
      <c r="A10" s="160"/>
      <c r="B10" s="161"/>
      <c r="C10" s="162"/>
      <c r="D10" s="163">
        <v>47339</v>
      </c>
      <c r="E10" s="164"/>
      <c r="F10" s="165">
        <v>52179</v>
      </c>
      <c r="G10" s="166"/>
      <c r="H10" s="167"/>
    </row>
    <row r="11" spans="1:8" x14ac:dyDescent="0.15">
      <c r="A11" s="148" t="s">
        <v>547</v>
      </c>
      <c r="B11" s="153"/>
      <c r="C11" s="154"/>
      <c r="D11" s="155">
        <v>52249</v>
      </c>
      <c r="E11" s="156"/>
      <c r="F11" s="157">
        <v>132981</v>
      </c>
      <c r="G11" s="158"/>
      <c r="H11" s="159"/>
    </row>
    <row r="12" spans="1:8" x14ac:dyDescent="0.15">
      <c r="A12" s="160"/>
      <c r="B12" s="161"/>
      <c r="C12" s="168"/>
      <c r="D12" s="163">
        <v>40108</v>
      </c>
      <c r="E12" s="164"/>
      <c r="F12" s="165">
        <v>56973</v>
      </c>
      <c r="G12" s="166"/>
      <c r="H12" s="167"/>
    </row>
    <row r="13" spans="1:8" x14ac:dyDescent="0.15">
      <c r="A13" s="148"/>
      <c r="B13" s="153"/>
      <c r="C13" s="169"/>
      <c r="D13" s="170">
        <v>71997</v>
      </c>
      <c r="E13" s="171"/>
      <c r="F13" s="172">
        <v>93727</v>
      </c>
      <c r="G13" s="173"/>
      <c r="H13" s="159"/>
    </row>
    <row r="14" spans="1:8" x14ac:dyDescent="0.15">
      <c r="A14" s="160"/>
      <c r="B14" s="161"/>
      <c r="C14" s="162"/>
      <c r="D14" s="163">
        <v>52218</v>
      </c>
      <c r="E14" s="164"/>
      <c r="F14" s="165">
        <v>50855</v>
      </c>
      <c r="G14" s="166"/>
      <c r="H14" s="167"/>
    </row>
    <row r="17" spans="1:11" x14ac:dyDescent="0.15">
      <c r="A17" s="144" t="s">
        <v>52</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53</v>
      </c>
      <c r="B19" s="174">
        <f>ROUND(VALUE(SUBSTITUTE(実質収支比率等に係る経年分析!F$48,"▲","-")),2)</f>
        <v>4.67</v>
      </c>
      <c r="C19" s="174">
        <f>ROUND(VALUE(SUBSTITUTE(実質収支比率等に係る経年分析!G$48,"▲","-")),2)</f>
        <v>3.89</v>
      </c>
      <c r="D19" s="174">
        <f>ROUND(VALUE(SUBSTITUTE(実質収支比率等に係る経年分析!H$48,"▲","-")),2)</f>
        <v>4.5</v>
      </c>
      <c r="E19" s="174">
        <f>ROUND(VALUE(SUBSTITUTE(実質収支比率等に係る経年分析!I$48,"▲","-")),2)</f>
        <v>3.37</v>
      </c>
      <c r="F19" s="174">
        <f>ROUND(VALUE(SUBSTITUTE(実質収支比率等に係る経年分析!J$48,"▲","-")),2)</f>
        <v>4.83</v>
      </c>
    </row>
    <row r="20" spans="1:11" x14ac:dyDescent="0.15">
      <c r="A20" s="174" t="s">
        <v>54</v>
      </c>
      <c r="B20" s="174">
        <f>ROUND(VALUE(SUBSTITUTE(実質収支比率等に係る経年分析!F$47,"▲","-")),2)</f>
        <v>15.71</v>
      </c>
      <c r="C20" s="174">
        <f>ROUND(VALUE(SUBSTITUTE(実質収支比率等に係る経年分析!G$47,"▲","-")),2)</f>
        <v>16.440000000000001</v>
      </c>
      <c r="D20" s="174">
        <f>ROUND(VALUE(SUBSTITUTE(実質収支比率等に係る経年分析!H$47,"▲","-")),2)</f>
        <v>17.25</v>
      </c>
      <c r="E20" s="174">
        <f>ROUND(VALUE(SUBSTITUTE(実質収支比率等に係る経年分析!I$47,"▲","-")),2)</f>
        <v>17.170000000000002</v>
      </c>
      <c r="F20" s="174">
        <f>ROUND(VALUE(SUBSTITUTE(実質収支比率等に係る経年分析!J$47,"▲","-")),2)</f>
        <v>16.239999999999998</v>
      </c>
    </row>
    <row r="21" spans="1:11" x14ac:dyDescent="0.15">
      <c r="A21" s="174" t="s">
        <v>55</v>
      </c>
      <c r="B21" s="174">
        <f>IF(ISNUMBER(VALUE(SUBSTITUTE(実質収支比率等に係る経年分析!F$49,"▲","-"))),ROUND(VALUE(SUBSTITUTE(実質収支比率等に係る経年分析!F$49,"▲","-")),2),NA())</f>
        <v>-0.66</v>
      </c>
      <c r="C21" s="174">
        <f>IF(ISNUMBER(VALUE(SUBSTITUTE(実質収支比率等に係る経年分析!G$49,"▲","-"))),ROUND(VALUE(SUBSTITUTE(実質収支比率等に係る経年分析!G$49,"▲","-")),2),NA())</f>
        <v>-0.35</v>
      </c>
      <c r="D21" s="174">
        <f>IF(ISNUMBER(VALUE(SUBSTITUTE(実質収支比率等に係る経年分析!H$49,"▲","-"))),ROUND(VALUE(SUBSTITUTE(実質収支比率等に係る経年分析!H$49,"▲","-")),2),NA())</f>
        <v>1.0900000000000001</v>
      </c>
      <c r="E21" s="174">
        <f>IF(ISNUMBER(VALUE(SUBSTITUTE(実質収支比率等に係る経年分析!I$49,"▲","-"))),ROUND(VALUE(SUBSTITUTE(実質収支比率等に係る経年分析!I$49,"▲","-")),2),NA())</f>
        <v>-1.48</v>
      </c>
      <c r="F21" s="174">
        <f>IF(ISNUMBER(VALUE(SUBSTITUTE(実質収支比率等に係る経年分析!J$49,"▲","-"))),ROUND(VALUE(SUBSTITUTE(実質収支比率等に係る経年分析!J$49,"▲","-")),2),NA())</f>
        <v>0.32</v>
      </c>
    </row>
    <row r="24" spans="1:11" x14ac:dyDescent="0.15">
      <c r="A24" s="144" t="s">
        <v>56</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57</v>
      </c>
      <c r="C26" s="175" t="s">
        <v>58</v>
      </c>
      <c r="D26" s="175" t="s">
        <v>57</v>
      </c>
      <c r="E26" s="175" t="s">
        <v>58</v>
      </c>
      <c r="F26" s="175" t="s">
        <v>57</v>
      </c>
      <c r="G26" s="175" t="s">
        <v>58</v>
      </c>
      <c r="H26" s="175" t="s">
        <v>57</v>
      </c>
      <c r="I26" s="175" t="s">
        <v>58</v>
      </c>
      <c r="J26" s="175" t="s">
        <v>57</v>
      </c>
      <c r="K26" s="175" t="s">
        <v>58</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戸別浄化槽整備事業特別会計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流域関連公共下水道事業特別会計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0.47</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1.1599999999999999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v>
      </c>
    </row>
    <row r="34" spans="1:16" x14ac:dyDescent="0.15">
      <c r="A34" s="175" t="str">
        <f>IF(連結実質赤字比率に係る赤字・黒字の構成分析!C$36="",NA(),連結実質赤字比率に係る赤字・黒字の構成分析!C$36)</f>
        <v>特定環境保全公共下水道事業特別会計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2.2799999999999998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4.3600000000000003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4.83</v>
      </c>
    </row>
    <row r="39" spans="1:16" x14ac:dyDescent="0.15">
      <c r="A39" s="144" t="s">
        <v>59</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x14ac:dyDescent="0.15">
      <c r="A42" s="176" t="s">
        <v>62</v>
      </c>
      <c r="B42" s="176"/>
      <c r="C42" s="176"/>
      <c r="D42" s="176">
        <f>'実質公債費比率（分子）の構造'!K$52</f>
        <v>1539</v>
      </c>
      <c r="E42" s="176"/>
      <c r="F42" s="176"/>
      <c r="G42" s="176">
        <f>'実質公債費比率（分子）の構造'!L$52</f>
        <v>1584</v>
      </c>
      <c r="H42" s="176"/>
      <c r="I42" s="176"/>
      <c r="J42" s="176">
        <f>'実質公債費比率（分子）の構造'!M$52</f>
        <v>1658</v>
      </c>
      <c r="K42" s="176"/>
      <c r="L42" s="176"/>
      <c r="M42" s="176">
        <f>'実質公債費比率（分子）の構造'!N$52</f>
        <v>1662</v>
      </c>
      <c r="N42" s="176"/>
      <c r="O42" s="176"/>
      <c r="P42" s="176">
        <f>'実質公債費比率（分子）の構造'!O$52</f>
        <v>1689</v>
      </c>
    </row>
    <row r="43" spans="1:16" x14ac:dyDescent="0.15">
      <c r="A43" s="176" t="s">
        <v>63</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64</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65</v>
      </c>
      <c r="B45" s="176">
        <f>'実質公債費比率（分子）の構造'!K$49</f>
        <v>4</v>
      </c>
      <c r="C45" s="176"/>
      <c r="D45" s="176"/>
      <c r="E45" s="176">
        <f>'実質公債費比率（分子）の構造'!L$49</f>
        <v>14</v>
      </c>
      <c r="F45" s="176"/>
      <c r="G45" s="176"/>
      <c r="H45" s="176">
        <f>'実質公債費比率（分子）の構造'!M$49</f>
        <v>21</v>
      </c>
      <c r="I45" s="176"/>
      <c r="J45" s="176"/>
      <c r="K45" s="176">
        <f>'実質公債費比率（分子）の構造'!N$49</f>
        <v>26</v>
      </c>
      <c r="L45" s="176"/>
      <c r="M45" s="176"/>
      <c r="N45" s="176">
        <f>'実質公債費比率（分子）の構造'!O$49</f>
        <v>30</v>
      </c>
      <c r="O45" s="176"/>
      <c r="P45" s="176"/>
    </row>
    <row r="46" spans="1:16" x14ac:dyDescent="0.15">
      <c r="A46" s="176" t="s">
        <v>66</v>
      </c>
      <c r="B46" s="176">
        <f>'実質公債費比率（分子）の構造'!K$48</f>
        <v>482</v>
      </c>
      <c r="C46" s="176"/>
      <c r="D46" s="176"/>
      <c r="E46" s="176">
        <f>'実質公債費比率（分子）の構造'!L$48</f>
        <v>502</v>
      </c>
      <c r="F46" s="176"/>
      <c r="G46" s="176"/>
      <c r="H46" s="176">
        <f>'実質公債費比率（分子）の構造'!M$48</f>
        <v>504</v>
      </c>
      <c r="I46" s="176"/>
      <c r="J46" s="176"/>
      <c r="K46" s="176">
        <f>'実質公債費比率（分子）の構造'!N$48</f>
        <v>484</v>
      </c>
      <c r="L46" s="176"/>
      <c r="M46" s="176"/>
      <c r="N46" s="176">
        <f>'実質公債費比率（分子）の構造'!O$48</f>
        <v>479</v>
      </c>
      <c r="O46" s="176"/>
      <c r="P46" s="176"/>
    </row>
    <row r="47" spans="1:16" x14ac:dyDescent="0.15">
      <c r="A47" s="176" t="s">
        <v>13</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67</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68</v>
      </c>
      <c r="B49" s="176">
        <f>'実質公債費比率（分子）の構造'!K$45</f>
        <v>1679</v>
      </c>
      <c r="C49" s="176"/>
      <c r="D49" s="176"/>
      <c r="E49" s="176">
        <f>'実質公債費比率（分子）の構造'!L$45</f>
        <v>1777</v>
      </c>
      <c r="F49" s="176"/>
      <c r="G49" s="176"/>
      <c r="H49" s="176">
        <f>'実質公債費比率（分子）の構造'!M$45</f>
        <v>1835</v>
      </c>
      <c r="I49" s="176"/>
      <c r="J49" s="176"/>
      <c r="K49" s="176">
        <f>'実質公債費比率（分子）の構造'!N$45</f>
        <v>1813</v>
      </c>
      <c r="L49" s="176"/>
      <c r="M49" s="176"/>
      <c r="N49" s="176">
        <f>'実質公債費比率（分子）の構造'!O$45</f>
        <v>1867</v>
      </c>
      <c r="O49" s="176"/>
      <c r="P49" s="176"/>
    </row>
    <row r="50" spans="1:16" x14ac:dyDescent="0.15">
      <c r="A50" s="176" t="s">
        <v>69</v>
      </c>
      <c r="B50" s="176" t="e">
        <f>NA()</f>
        <v>#N/A</v>
      </c>
      <c r="C50" s="176">
        <f>IF(ISNUMBER('実質公債費比率（分子）の構造'!K$53),'実質公債費比率（分子）の構造'!K$53,NA())</f>
        <v>626</v>
      </c>
      <c r="D50" s="176" t="e">
        <f>NA()</f>
        <v>#N/A</v>
      </c>
      <c r="E50" s="176" t="e">
        <f>NA()</f>
        <v>#N/A</v>
      </c>
      <c r="F50" s="176">
        <f>IF(ISNUMBER('実質公債費比率（分子）の構造'!L$53),'実質公債費比率（分子）の構造'!L$53,NA())</f>
        <v>709</v>
      </c>
      <c r="G50" s="176" t="e">
        <f>NA()</f>
        <v>#N/A</v>
      </c>
      <c r="H50" s="176" t="e">
        <f>NA()</f>
        <v>#N/A</v>
      </c>
      <c r="I50" s="176">
        <f>IF(ISNUMBER('実質公債費比率（分子）の構造'!M$53),'実質公債費比率（分子）の構造'!M$53,NA())</f>
        <v>702</v>
      </c>
      <c r="J50" s="176" t="e">
        <f>NA()</f>
        <v>#N/A</v>
      </c>
      <c r="K50" s="176" t="e">
        <f>NA()</f>
        <v>#N/A</v>
      </c>
      <c r="L50" s="176">
        <f>IF(ISNUMBER('実質公債費比率（分子）の構造'!N$53),'実質公債費比率（分子）の構造'!N$53,NA())</f>
        <v>661</v>
      </c>
      <c r="M50" s="176" t="e">
        <f>NA()</f>
        <v>#N/A</v>
      </c>
      <c r="N50" s="176" t="e">
        <f>NA()</f>
        <v>#N/A</v>
      </c>
      <c r="O50" s="176">
        <f>IF(ISNUMBER('実質公債費比率（分子）の構造'!O$53),'実質公債費比率（分子）の構造'!O$53,NA())</f>
        <v>687</v>
      </c>
      <c r="P50" s="176" t="e">
        <f>NA()</f>
        <v>#N/A</v>
      </c>
    </row>
    <row r="53" spans="1:16" x14ac:dyDescent="0.15">
      <c r="A53" s="144" t="s">
        <v>70</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71</v>
      </c>
      <c r="C55" s="175"/>
      <c r="D55" s="175" t="s">
        <v>72</v>
      </c>
      <c r="E55" s="175" t="s">
        <v>71</v>
      </c>
      <c r="F55" s="175"/>
      <c r="G55" s="175" t="s">
        <v>72</v>
      </c>
      <c r="H55" s="175" t="s">
        <v>71</v>
      </c>
      <c r="I55" s="175"/>
      <c r="J55" s="175" t="s">
        <v>72</v>
      </c>
      <c r="K55" s="175" t="s">
        <v>71</v>
      </c>
      <c r="L55" s="175"/>
      <c r="M55" s="175" t="s">
        <v>72</v>
      </c>
      <c r="N55" s="175" t="s">
        <v>71</v>
      </c>
      <c r="O55" s="175"/>
      <c r="P55" s="175" t="s">
        <v>72</v>
      </c>
    </row>
    <row r="56" spans="1:16" x14ac:dyDescent="0.15">
      <c r="A56" s="175" t="s">
        <v>42</v>
      </c>
      <c r="B56" s="175"/>
      <c r="C56" s="175"/>
      <c r="D56" s="175">
        <f>'将来負担比率（分子）の構造'!I$52</f>
        <v>18652</v>
      </c>
      <c r="E56" s="175"/>
      <c r="F56" s="175"/>
      <c r="G56" s="175">
        <f>'将来負担比率（分子）の構造'!J$52</f>
        <v>18567</v>
      </c>
      <c r="H56" s="175"/>
      <c r="I56" s="175"/>
      <c r="J56" s="175">
        <f>'将来負担比率（分子）の構造'!K$52</f>
        <v>18290</v>
      </c>
      <c r="K56" s="175"/>
      <c r="L56" s="175"/>
      <c r="M56" s="175">
        <f>'将来負担比率（分子）の構造'!L$52</f>
        <v>17922</v>
      </c>
      <c r="N56" s="175"/>
      <c r="O56" s="175"/>
      <c r="P56" s="175">
        <f>'将来負担比率（分子）の構造'!M$52</f>
        <v>17288</v>
      </c>
    </row>
    <row r="57" spans="1:16" x14ac:dyDescent="0.15">
      <c r="A57" s="175" t="s">
        <v>41</v>
      </c>
      <c r="B57" s="175"/>
      <c r="C57" s="175"/>
      <c r="D57" s="175">
        <f>'将来負担比率（分子）の構造'!I$51</f>
        <v>171</v>
      </c>
      <c r="E57" s="175"/>
      <c r="F57" s="175"/>
      <c r="G57" s="175">
        <f>'将来負担比率（分子）の構造'!J$51</f>
        <v>139</v>
      </c>
      <c r="H57" s="175"/>
      <c r="I57" s="175"/>
      <c r="J57" s="175">
        <f>'将来負担比率（分子）の構造'!K$51</f>
        <v>460</v>
      </c>
      <c r="K57" s="175"/>
      <c r="L57" s="175"/>
      <c r="M57" s="175">
        <f>'将来負担比率（分子）の構造'!L$51</f>
        <v>388</v>
      </c>
      <c r="N57" s="175"/>
      <c r="O57" s="175"/>
      <c r="P57" s="175">
        <f>'将来負担比率（分子）の構造'!M$51</f>
        <v>334</v>
      </c>
    </row>
    <row r="58" spans="1:16" x14ac:dyDescent="0.15">
      <c r="A58" s="175" t="s">
        <v>40</v>
      </c>
      <c r="B58" s="175"/>
      <c r="C58" s="175"/>
      <c r="D58" s="175">
        <f>'将来負担比率（分子）の構造'!I$50</f>
        <v>3671</v>
      </c>
      <c r="E58" s="175"/>
      <c r="F58" s="175"/>
      <c r="G58" s="175">
        <f>'将来負担比率（分子）の構造'!J$50</f>
        <v>4002</v>
      </c>
      <c r="H58" s="175"/>
      <c r="I58" s="175"/>
      <c r="J58" s="175">
        <f>'将来負担比率（分子）の構造'!K$50</f>
        <v>4273</v>
      </c>
      <c r="K58" s="175"/>
      <c r="L58" s="175"/>
      <c r="M58" s="175">
        <f>'将来負担比率（分子）の構造'!L$50</f>
        <v>4403</v>
      </c>
      <c r="N58" s="175"/>
      <c r="O58" s="175"/>
      <c r="P58" s="175">
        <f>'将来負担比率（分子）の構造'!M$50</f>
        <v>4295</v>
      </c>
    </row>
    <row r="59" spans="1:16" x14ac:dyDescent="0.15">
      <c r="A59" s="175" t="s">
        <v>38</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37</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35</v>
      </c>
      <c r="B61" s="175" t="str">
        <f>'将来負担比率（分子）の構造'!I$46</f>
        <v>-</v>
      </c>
      <c r="C61" s="175"/>
      <c r="D61" s="175"/>
      <c r="E61" s="175" t="str">
        <f>'将来負担比率（分子）の構造'!J$46</f>
        <v>-</v>
      </c>
      <c r="F61" s="175"/>
      <c r="G61" s="175"/>
      <c r="H61" s="175">
        <f>'将来負担比率（分子）の構造'!K$46</f>
        <v>5</v>
      </c>
      <c r="I61" s="175"/>
      <c r="J61" s="175"/>
      <c r="K61" s="175">
        <f>'将来負担比率（分子）の構造'!L$46</f>
        <v>4</v>
      </c>
      <c r="L61" s="175"/>
      <c r="M61" s="175"/>
      <c r="N61" s="175" t="str">
        <f>'将来負担比率（分子）の構造'!M$46</f>
        <v>-</v>
      </c>
      <c r="O61" s="175"/>
      <c r="P61" s="175"/>
    </row>
    <row r="62" spans="1:16" x14ac:dyDescent="0.15">
      <c r="A62" s="175" t="s">
        <v>34</v>
      </c>
      <c r="B62" s="175">
        <f>'将来負担比率（分子）の構造'!I$45</f>
        <v>3648</v>
      </c>
      <c r="C62" s="175"/>
      <c r="D62" s="175"/>
      <c r="E62" s="175">
        <f>'将来負担比率（分子）の構造'!J$45</f>
        <v>3628</v>
      </c>
      <c r="F62" s="175"/>
      <c r="G62" s="175"/>
      <c r="H62" s="175">
        <f>'将来負担比率（分子）の構造'!K$45</f>
        <v>3640</v>
      </c>
      <c r="I62" s="175"/>
      <c r="J62" s="175"/>
      <c r="K62" s="175">
        <f>'将来負担比率（分子）の構造'!L$45</f>
        <v>3508</v>
      </c>
      <c r="L62" s="175"/>
      <c r="M62" s="175"/>
      <c r="N62" s="175">
        <f>'将来負担比率（分子）の構造'!M$45</f>
        <v>3494</v>
      </c>
      <c r="O62" s="175"/>
      <c r="P62" s="175"/>
    </row>
    <row r="63" spans="1:16" x14ac:dyDescent="0.15">
      <c r="A63" s="175" t="s">
        <v>33</v>
      </c>
      <c r="B63" s="175">
        <f>'将来負担比率（分子）の構造'!I$44</f>
        <v>203</v>
      </c>
      <c r="C63" s="175"/>
      <c r="D63" s="175"/>
      <c r="E63" s="175">
        <f>'将来負担比率（分子）の構造'!J$44</f>
        <v>224</v>
      </c>
      <c r="F63" s="175"/>
      <c r="G63" s="175"/>
      <c r="H63" s="175">
        <f>'将来負担比率（分子）の構造'!K$44</f>
        <v>214</v>
      </c>
      <c r="I63" s="175"/>
      <c r="J63" s="175"/>
      <c r="K63" s="175">
        <f>'将来負担比率（分子）の構造'!L$44</f>
        <v>190</v>
      </c>
      <c r="L63" s="175"/>
      <c r="M63" s="175"/>
      <c r="N63" s="175">
        <f>'将来負担比率（分子）の構造'!M$44</f>
        <v>180</v>
      </c>
      <c r="O63" s="175"/>
      <c r="P63" s="175"/>
    </row>
    <row r="64" spans="1:16" x14ac:dyDescent="0.15">
      <c r="A64" s="175" t="s">
        <v>32</v>
      </c>
      <c r="B64" s="175">
        <f>'将来負担比率（分子）の構造'!I$43</f>
        <v>5958</v>
      </c>
      <c r="C64" s="175"/>
      <c r="D64" s="175"/>
      <c r="E64" s="175">
        <f>'将来負担比率（分子）の構造'!J$43</f>
        <v>5785</v>
      </c>
      <c r="F64" s="175"/>
      <c r="G64" s="175"/>
      <c r="H64" s="175">
        <f>'将来負担比率（分子）の構造'!K$43</f>
        <v>5614</v>
      </c>
      <c r="I64" s="175"/>
      <c r="J64" s="175"/>
      <c r="K64" s="175">
        <f>'将来負担比率（分子）の構造'!L$43</f>
        <v>5490</v>
      </c>
      <c r="L64" s="175"/>
      <c r="M64" s="175"/>
      <c r="N64" s="175">
        <f>'将来負担比率（分子）の構造'!M$43</f>
        <v>5412</v>
      </c>
      <c r="O64" s="175"/>
      <c r="P64" s="175"/>
    </row>
    <row r="65" spans="1:16" x14ac:dyDescent="0.15">
      <c r="A65" s="175" t="s">
        <v>31</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30</v>
      </c>
      <c r="B66" s="175">
        <f>'将来負担比率（分子）の構造'!I$41</f>
        <v>20045</v>
      </c>
      <c r="C66" s="175"/>
      <c r="D66" s="175"/>
      <c r="E66" s="175">
        <f>'将来負担比率（分子）の構造'!J$41</f>
        <v>19945</v>
      </c>
      <c r="F66" s="175"/>
      <c r="G66" s="175"/>
      <c r="H66" s="175">
        <f>'将来負担比率（分子）の構造'!K$41</f>
        <v>19668</v>
      </c>
      <c r="I66" s="175"/>
      <c r="J66" s="175"/>
      <c r="K66" s="175">
        <f>'将来負担比率（分子）の構造'!L$41</f>
        <v>19214</v>
      </c>
      <c r="L66" s="175"/>
      <c r="M66" s="175"/>
      <c r="N66" s="175">
        <f>'将来負担比率（分子）の構造'!M$41</f>
        <v>18475</v>
      </c>
      <c r="O66" s="175"/>
      <c r="P66" s="175"/>
    </row>
    <row r="67" spans="1:16" x14ac:dyDescent="0.15">
      <c r="A67" s="175" t="s">
        <v>73</v>
      </c>
      <c r="B67" s="175" t="e">
        <f>NA()</f>
        <v>#N/A</v>
      </c>
      <c r="C67" s="175">
        <f>IF(ISNUMBER('将来負担比率（分子）の構造'!I$53), IF('将来負担比率（分子）の構造'!I$53 &lt; 0, 0, '将来負担比率（分子）の構造'!I$53), NA())</f>
        <v>7363</v>
      </c>
      <c r="D67" s="175" t="e">
        <f>NA()</f>
        <v>#N/A</v>
      </c>
      <c r="E67" s="175" t="e">
        <f>NA()</f>
        <v>#N/A</v>
      </c>
      <c r="F67" s="175">
        <f>IF(ISNUMBER('将来負担比率（分子）の構造'!J$53), IF('将来負担比率（分子）の構造'!J$53 &lt; 0, 0, '将来負担比率（分子）の構造'!J$53), NA())</f>
        <v>6875</v>
      </c>
      <c r="G67" s="175" t="e">
        <f>NA()</f>
        <v>#N/A</v>
      </c>
      <c r="H67" s="175" t="e">
        <f>NA()</f>
        <v>#N/A</v>
      </c>
      <c r="I67" s="175">
        <f>IF(ISNUMBER('将来負担比率（分子）の構造'!K$53), IF('将来負担比率（分子）の構造'!K$53 &lt; 0, 0, '将来負担比率（分子）の構造'!K$53), NA())</f>
        <v>6117</v>
      </c>
      <c r="J67" s="175" t="e">
        <f>NA()</f>
        <v>#N/A</v>
      </c>
      <c r="K67" s="175" t="e">
        <f>NA()</f>
        <v>#N/A</v>
      </c>
      <c r="L67" s="175">
        <f>IF(ISNUMBER('将来負担比率（分子）の構造'!L$53), IF('将来負担比率（分子）の構造'!L$53 &lt; 0, 0, '将来負担比率（分子）の構造'!L$53), NA())</f>
        <v>5694</v>
      </c>
      <c r="M67" s="175" t="e">
        <f>NA()</f>
        <v>#N/A</v>
      </c>
      <c r="N67" s="175" t="e">
        <f>NA()</f>
        <v>#N/A</v>
      </c>
      <c r="O67" s="175">
        <f>IF(ISNUMBER('将来負担比率（分子）の構造'!M$53), IF('将来負担比率（分子）の構造'!M$53 &lt; 0, 0, '将来負担比率（分子）の構造'!M$53), NA())</f>
        <v>5644</v>
      </c>
      <c r="P67" s="175" t="e">
        <f>NA()</f>
        <v>#N/A</v>
      </c>
    </row>
    <row r="70" spans="1:16" x14ac:dyDescent="0.15">
      <c r="A70" s="177" t="s">
        <v>74</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75</v>
      </c>
      <c r="B72" s="179">
        <f>基金残高に係る経年分析!F55</f>
        <v>1879</v>
      </c>
      <c r="C72" s="179">
        <f>基金残高に係る経年分析!G55</f>
        <v>1847</v>
      </c>
      <c r="D72" s="179">
        <f>基金残高に係る経年分析!H55</f>
        <v>1729</v>
      </c>
    </row>
    <row r="73" spans="1:16" x14ac:dyDescent="0.15">
      <c r="A73" s="178" t="s">
        <v>76</v>
      </c>
      <c r="B73" s="179">
        <f>基金残高に係る経年分析!F56</f>
        <v>764</v>
      </c>
      <c r="C73" s="179">
        <f>基金残高に係る経年分析!G56</f>
        <v>765</v>
      </c>
      <c r="D73" s="179">
        <f>基金残高に係る経年分析!H56</f>
        <v>765</v>
      </c>
    </row>
    <row r="74" spans="1:16" x14ac:dyDescent="0.15">
      <c r="A74" s="178" t="s">
        <v>77</v>
      </c>
      <c r="B74" s="179">
        <f>基金残高に係る経年分析!F57</f>
        <v>3503</v>
      </c>
      <c r="C74" s="179">
        <f>基金残高に係る経年分析!G57</f>
        <v>3607</v>
      </c>
      <c r="D74" s="179">
        <f>基金残高に係る経年分析!H57</f>
        <v>3538</v>
      </c>
    </row>
  </sheetData>
  <sheetProtection algorithmName="SHA-512" hashValue="6ZOvTqKvB7pjoEZebU0HLfwltMnDhCFLjGx4VU2StNVbb1Q9K2bsQSjPB5rJLo2VCuF/y+0hihoqdI6pCz0w0g==" saltValue="sKdqABUETHin0Fw7pEJmf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6" t="s">
        <v>210</v>
      </c>
      <c r="DI1" s="657"/>
      <c r="DJ1" s="657"/>
      <c r="DK1" s="657"/>
      <c r="DL1" s="657"/>
      <c r="DM1" s="657"/>
      <c r="DN1" s="658"/>
      <c r="DO1" s="220"/>
      <c r="DP1" s="656" t="s">
        <v>211</v>
      </c>
      <c r="DQ1" s="657"/>
      <c r="DR1" s="657"/>
      <c r="DS1" s="657"/>
      <c r="DT1" s="657"/>
      <c r="DU1" s="657"/>
      <c r="DV1" s="657"/>
      <c r="DW1" s="657"/>
      <c r="DX1" s="657"/>
      <c r="DY1" s="657"/>
      <c r="DZ1" s="657"/>
      <c r="EA1" s="657"/>
      <c r="EB1" s="657"/>
      <c r="EC1" s="658"/>
      <c r="ED1" s="218"/>
      <c r="EE1" s="218"/>
      <c r="EF1" s="218"/>
      <c r="EG1" s="218"/>
      <c r="EH1" s="218"/>
      <c r="EI1" s="218"/>
      <c r="EJ1" s="218"/>
      <c r="EK1" s="218"/>
      <c r="EL1" s="218"/>
      <c r="EM1" s="218"/>
    </row>
    <row r="2" spans="2:143" ht="22.5" customHeight="1" x14ac:dyDescent="0.15">
      <c r="B2" s="221" t="s">
        <v>212</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59" t="s">
        <v>213</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214</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215</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59" t="s">
        <v>1</v>
      </c>
      <c r="C4" s="660"/>
      <c r="D4" s="660"/>
      <c r="E4" s="660"/>
      <c r="F4" s="660"/>
      <c r="G4" s="660"/>
      <c r="H4" s="660"/>
      <c r="I4" s="660"/>
      <c r="J4" s="660"/>
      <c r="K4" s="660"/>
      <c r="L4" s="660"/>
      <c r="M4" s="660"/>
      <c r="N4" s="660"/>
      <c r="O4" s="660"/>
      <c r="P4" s="660"/>
      <c r="Q4" s="661"/>
      <c r="R4" s="659" t="s">
        <v>216</v>
      </c>
      <c r="S4" s="660"/>
      <c r="T4" s="660"/>
      <c r="U4" s="660"/>
      <c r="V4" s="660"/>
      <c r="W4" s="660"/>
      <c r="X4" s="660"/>
      <c r="Y4" s="661"/>
      <c r="Z4" s="659" t="s">
        <v>217</v>
      </c>
      <c r="AA4" s="660"/>
      <c r="AB4" s="660"/>
      <c r="AC4" s="661"/>
      <c r="AD4" s="659" t="s">
        <v>218</v>
      </c>
      <c r="AE4" s="660"/>
      <c r="AF4" s="660"/>
      <c r="AG4" s="660"/>
      <c r="AH4" s="660"/>
      <c r="AI4" s="660"/>
      <c r="AJ4" s="660"/>
      <c r="AK4" s="661"/>
      <c r="AL4" s="659" t="s">
        <v>217</v>
      </c>
      <c r="AM4" s="660"/>
      <c r="AN4" s="660"/>
      <c r="AO4" s="661"/>
      <c r="AP4" s="665" t="s">
        <v>219</v>
      </c>
      <c r="AQ4" s="665"/>
      <c r="AR4" s="665"/>
      <c r="AS4" s="665"/>
      <c r="AT4" s="665"/>
      <c r="AU4" s="665"/>
      <c r="AV4" s="665"/>
      <c r="AW4" s="665"/>
      <c r="AX4" s="665"/>
      <c r="AY4" s="665"/>
      <c r="AZ4" s="665"/>
      <c r="BA4" s="665"/>
      <c r="BB4" s="665"/>
      <c r="BC4" s="665"/>
      <c r="BD4" s="665"/>
      <c r="BE4" s="665"/>
      <c r="BF4" s="665"/>
      <c r="BG4" s="665" t="s">
        <v>220</v>
      </c>
      <c r="BH4" s="665"/>
      <c r="BI4" s="665"/>
      <c r="BJ4" s="665"/>
      <c r="BK4" s="665"/>
      <c r="BL4" s="665"/>
      <c r="BM4" s="665"/>
      <c r="BN4" s="665"/>
      <c r="BO4" s="665" t="s">
        <v>217</v>
      </c>
      <c r="BP4" s="665"/>
      <c r="BQ4" s="665"/>
      <c r="BR4" s="665"/>
      <c r="BS4" s="665" t="s">
        <v>221</v>
      </c>
      <c r="BT4" s="665"/>
      <c r="BU4" s="665"/>
      <c r="BV4" s="665"/>
      <c r="BW4" s="665"/>
      <c r="BX4" s="665"/>
      <c r="BY4" s="665"/>
      <c r="BZ4" s="665"/>
      <c r="CA4" s="665"/>
      <c r="CB4" s="665"/>
      <c r="CD4" s="662" t="s">
        <v>222</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4" customFormat="1" ht="11.25" customHeight="1" x14ac:dyDescent="0.15">
      <c r="B5" s="666" t="s">
        <v>223</v>
      </c>
      <c r="C5" s="667"/>
      <c r="D5" s="667"/>
      <c r="E5" s="667"/>
      <c r="F5" s="667"/>
      <c r="G5" s="667"/>
      <c r="H5" s="667"/>
      <c r="I5" s="667"/>
      <c r="J5" s="667"/>
      <c r="K5" s="667"/>
      <c r="L5" s="667"/>
      <c r="M5" s="667"/>
      <c r="N5" s="667"/>
      <c r="O5" s="667"/>
      <c r="P5" s="667"/>
      <c r="Q5" s="668"/>
      <c r="R5" s="669">
        <v>4017184</v>
      </c>
      <c r="S5" s="670"/>
      <c r="T5" s="670"/>
      <c r="U5" s="670"/>
      <c r="V5" s="670"/>
      <c r="W5" s="670"/>
      <c r="X5" s="670"/>
      <c r="Y5" s="671"/>
      <c r="Z5" s="672">
        <v>23.1</v>
      </c>
      <c r="AA5" s="672"/>
      <c r="AB5" s="672"/>
      <c r="AC5" s="672"/>
      <c r="AD5" s="673">
        <v>4017184</v>
      </c>
      <c r="AE5" s="673"/>
      <c r="AF5" s="673"/>
      <c r="AG5" s="673"/>
      <c r="AH5" s="673"/>
      <c r="AI5" s="673"/>
      <c r="AJ5" s="673"/>
      <c r="AK5" s="673"/>
      <c r="AL5" s="674">
        <v>38.799999999999997</v>
      </c>
      <c r="AM5" s="675"/>
      <c r="AN5" s="675"/>
      <c r="AO5" s="676"/>
      <c r="AP5" s="666" t="s">
        <v>224</v>
      </c>
      <c r="AQ5" s="667"/>
      <c r="AR5" s="667"/>
      <c r="AS5" s="667"/>
      <c r="AT5" s="667"/>
      <c r="AU5" s="667"/>
      <c r="AV5" s="667"/>
      <c r="AW5" s="667"/>
      <c r="AX5" s="667"/>
      <c r="AY5" s="667"/>
      <c r="AZ5" s="667"/>
      <c r="BA5" s="667"/>
      <c r="BB5" s="667"/>
      <c r="BC5" s="667"/>
      <c r="BD5" s="667"/>
      <c r="BE5" s="667"/>
      <c r="BF5" s="668"/>
      <c r="BG5" s="680">
        <v>3995500</v>
      </c>
      <c r="BH5" s="681"/>
      <c r="BI5" s="681"/>
      <c r="BJ5" s="681"/>
      <c r="BK5" s="681"/>
      <c r="BL5" s="681"/>
      <c r="BM5" s="681"/>
      <c r="BN5" s="682"/>
      <c r="BO5" s="683">
        <v>99.5</v>
      </c>
      <c r="BP5" s="683"/>
      <c r="BQ5" s="683"/>
      <c r="BR5" s="683"/>
      <c r="BS5" s="684" t="s">
        <v>225</v>
      </c>
      <c r="BT5" s="684"/>
      <c r="BU5" s="684"/>
      <c r="BV5" s="684"/>
      <c r="BW5" s="684"/>
      <c r="BX5" s="684"/>
      <c r="BY5" s="684"/>
      <c r="BZ5" s="684"/>
      <c r="CA5" s="684"/>
      <c r="CB5" s="688"/>
      <c r="CD5" s="662" t="s">
        <v>219</v>
      </c>
      <c r="CE5" s="663"/>
      <c r="CF5" s="663"/>
      <c r="CG5" s="663"/>
      <c r="CH5" s="663"/>
      <c r="CI5" s="663"/>
      <c r="CJ5" s="663"/>
      <c r="CK5" s="663"/>
      <c r="CL5" s="663"/>
      <c r="CM5" s="663"/>
      <c r="CN5" s="663"/>
      <c r="CO5" s="663"/>
      <c r="CP5" s="663"/>
      <c r="CQ5" s="664"/>
      <c r="CR5" s="662" t="s">
        <v>226</v>
      </c>
      <c r="CS5" s="663"/>
      <c r="CT5" s="663"/>
      <c r="CU5" s="663"/>
      <c r="CV5" s="663"/>
      <c r="CW5" s="663"/>
      <c r="CX5" s="663"/>
      <c r="CY5" s="664"/>
      <c r="CZ5" s="662" t="s">
        <v>217</v>
      </c>
      <c r="DA5" s="663"/>
      <c r="DB5" s="663"/>
      <c r="DC5" s="664"/>
      <c r="DD5" s="662" t="s">
        <v>227</v>
      </c>
      <c r="DE5" s="663"/>
      <c r="DF5" s="663"/>
      <c r="DG5" s="663"/>
      <c r="DH5" s="663"/>
      <c r="DI5" s="663"/>
      <c r="DJ5" s="663"/>
      <c r="DK5" s="663"/>
      <c r="DL5" s="663"/>
      <c r="DM5" s="663"/>
      <c r="DN5" s="663"/>
      <c r="DO5" s="663"/>
      <c r="DP5" s="664"/>
      <c r="DQ5" s="662" t="s">
        <v>228</v>
      </c>
      <c r="DR5" s="663"/>
      <c r="DS5" s="663"/>
      <c r="DT5" s="663"/>
      <c r="DU5" s="663"/>
      <c r="DV5" s="663"/>
      <c r="DW5" s="663"/>
      <c r="DX5" s="663"/>
      <c r="DY5" s="663"/>
      <c r="DZ5" s="663"/>
      <c r="EA5" s="663"/>
      <c r="EB5" s="663"/>
      <c r="EC5" s="664"/>
    </row>
    <row r="6" spans="2:143" ht="11.25" customHeight="1" x14ac:dyDescent="0.15">
      <c r="B6" s="677" t="s">
        <v>229</v>
      </c>
      <c r="C6" s="678"/>
      <c r="D6" s="678"/>
      <c r="E6" s="678"/>
      <c r="F6" s="678"/>
      <c r="G6" s="678"/>
      <c r="H6" s="678"/>
      <c r="I6" s="678"/>
      <c r="J6" s="678"/>
      <c r="K6" s="678"/>
      <c r="L6" s="678"/>
      <c r="M6" s="678"/>
      <c r="N6" s="678"/>
      <c r="O6" s="678"/>
      <c r="P6" s="678"/>
      <c r="Q6" s="679"/>
      <c r="R6" s="680">
        <v>271126</v>
      </c>
      <c r="S6" s="681"/>
      <c r="T6" s="681"/>
      <c r="U6" s="681"/>
      <c r="V6" s="681"/>
      <c r="W6" s="681"/>
      <c r="X6" s="681"/>
      <c r="Y6" s="682"/>
      <c r="Z6" s="683">
        <v>1.6</v>
      </c>
      <c r="AA6" s="683"/>
      <c r="AB6" s="683"/>
      <c r="AC6" s="683"/>
      <c r="AD6" s="684">
        <v>271126</v>
      </c>
      <c r="AE6" s="684"/>
      <c r="AF6" s="684"/>
      <c r="AG6" s="684"/>
      <c r="AH6" s="684"/>
      <c r="AI6" s="684"/>
      <c r="AJ6" s="684"/>
      <c r="AK6" s="684"/>
      <c r="AL6" s="685">
        <v>2.6</v>
      </c>
      <c r="AM6" s="686"/>
      <c r="AN6" s="686"/>
      <c r="AO6" s="687"/>
      <c r="AP6" s="677" t="s">
        <v>230</v>
      </c>
      <c r="AQ6" s="678"/>
      <c r="AR6" s="678"/>
      <c r="AS6" s="678"/>
      <c r="AT6" s="678"/>
      <c r="AU6" s="678"/>
      <c r="AV6" s="678"/>
      <c r="AW6" s="678"/>
      <c r="AX6" s="678"/>
      <c r="AY6" s="678"/>
      <c r="AZ6" s="678"/>
      <c r="BA6" s="678"/>
      <c r="BB6" s="678"/>
      <c r="BC6" s="678"/>
      <c r="BD6" s="678"/>
      <c r="BE6" s="678"/>
      <c r="BF6" s="679"/>
      <c r="BG6" s="680">
        <v>3995500</v>
      </c>
      <c r="BH6" s="681"/>
      <c r="BI6" s="681"/>
      <c r="BJ6" s="681"/>
      <c r="BK6" s="681"/>
      <c r="BL6" s="681"/>
      <c r="BM6" s="681"/>
      <c r="BN6" s="682"/>
      <c r="BO6" s="683">
        <v>99.5</v>
      </c>
      <c r="BP6" s="683"/>
      <c r="BQ6" s="683"/>
      <c r="BR6" s="683"/>
      <c r="BS6" s="684" t="s">
        <v>126</v>
      </c>
      <c r="BT6" s="684"/>
      <c r="BU6" s="684"/>
      <c r="BV6" s="684"/>
      <c r="BW6" s="684"/>
      <c r="BX6" s="684"/>
      <c r="BY6" s="684"/>
      <c r="BZ6" s="684"/>
      <c r="CA6" s="684"/>
      <c r="CB6" s="688"/>
      <c r="CD6" s="691" t="s">
        <v>231</v>
      </c>
      <c r="CE6" s="692"/>
      <c r="CF6" s="692"/>
      <c r="CG6" s="692"/>
      <c r="CH6" s="692"/>
      <c r="CI6" s="692"/>
      <c r="CJ6" s="692"/>
      <c r="CK6" s="692"/>
      <c r="CL6" s="692"/>
      <c r="CM6" s="692"/>
      <c r="CN6" s="692"/>
      <c r="CO6" s="692"/>
      <c r="CP6" s="692"/>
      <c r="CQ6" s="693"/>
      <c r="CR6" s="680">
        <v>149721</v>
      </c>
      <c r="CS6" s="681"/>
      <c r="CT6" s="681"/>
      <c r="CU6" s="681"/>
      <c r="CV6" s="681"/>
      <c r="CW6" s="681"/>
      <c r="CX6" s="681"/>
      <c r="CY6" s="682"/>
      <c r="CZ6" s="674">
        <v>0.9</v>
      </c>
      <c r="DA6" s="675"/>
      <c r="DB6" s="675"/>
      <c r="DC6" s="694"/>
      <c r="DD6" s="689" t="s">
        <v>126</v>
      </c>
      <c r="DE6" s="681"/>
      <c r="DF6" s="681"/>
      <c r="DG6" s="681"/>
      <c r="DH6" s="681"/>
      <c r="DI6" s="681"/>
      <c r="DJ6" s="681"/>
      <c r="DK6" s="681"/>
      <c r="DL6" s="681"/>
      <c r="DM6" s="681"/>
      <c r="DN6" s="681"/>
      <c r="DO6" s="681"/>
      <c r="DP6" s="682"/>
      <c r="DQ6" s="689">
        <v>149721</v>
      </c>
      <c r="DR6" s="681"/>
      <c r="DS6" s="681"/>
      <c r="DT6" s="681"/>
      <c r="DU6" s="681"/>
      <c r="DV6" s="681"/>
      <c r="DW6" s="681"/>
      <c r="DX6" s="681"/>
      <c r="DY6" s="681"/>
      <c r="DZ6" s="681"/>
      <c r="EA6" s="681"/>
      <c r="EB6" s="681"/>
      <c r="EC6" s="690"/>
    </row>
    <row r="7" spans="2:143" ht="11.25" customHeight="1" x14ac:dyDescent="0.15">
      <c r="B7" s="677" t="s">
        <v>232</v>
      </c>
      <c r="C7" s="678"/>
      <c r="D7" s="678"/>
      <c r="E7" s="678"/>
      <c r="F7" s="678"/>
      <c r="G7" s="678"/>
      <c r="H7" s="678"/>
      <c r="I7" s="678"/>
      <c r="J7" s="678"/>
      <c r="K7" s="678"/>
      <c r="L7" s="678"/>
      <c r="M7" s="678"/>
      <c r="N7" s="678"/>
      <c r="O7" s="678"/>
      <c r="P7" s="678"/>
      <c r="Q7" s="679"/>
      <c r="R7" s="680">
        <v>2818</v>
      </c>
      <c r="S7" s="681"/>
      <c r="T7" s="681"/>
      <c r="U7" s="681"/>
      <c r="V7" s="681"/>
      <c r="W7" s="681"/>
      <c r="X7" s="681"/>
      <c r="Y7" s="682"/>
      <c r="Z7" s="683">
        <v>0</v>
      </c>
      <c r="AA7" s="683"/>
      <c r="AB7" s="683"/>
      <c r="AC7" s="683"/>
      <c r="AD7" s="684">
        <v>2818</v>
      </c>
      <c r="AE7" s="684"/>
      <c r="AF7" s="684"/>
      <c r="AG7" s="684"/>
      <c r="AH7" s="684"/>
      <c r="AI7" s="684"/>
      <c r="AJ7" s="684"/>
      <c r="AK7" s="684"/>
      <c r="AL7" s="685">
        <v>0</v>
      </c>
      <c r="AM7" s="686"/>
      <c r="AN7" s="686"/>
      <c r="AO7" s="687"/>
      <c r="AP7" s="677" t="s">
        <v>233</v>
      </c>
      <c r="AQ7" s="678"/>
      <c r="AR7" s="678"/>
      <c r="AS7" s="678"/>
      <c r="AT7" s="678"/>
      <c r="AU7" s="678"/>
      <c r="AV7" s="678"/>
      <c r="AW7" s="678"/>
      <c r="AX7" s="678"/>
      <c r="AY7" s="678"/>
      <c r="AZ7" s="678"/>
      <c r="BA7" s="678"/>
      <c r="BB7" s="678"/>
      <c r="BC7" s="678"/>
      <c r="BD7" s="678"/>
      <c r="BE7" s="678"/>
      <c r="BF7" s="679"/>
      <c r="BG7" s="680">
        <v>1683773</v>
      </c>
      <c r="BH7" s="681"/>
      <c r="BI7" s="681"/>
      <c r="BJ7" s="681"/>
      <c r="BK7" s="681"/>
      <c r="BL7" s="681"/>
      <c r="BM7" s="681"/>
      <c r="BN7" s="682"/>
      <c r="BO7" s="683">
        <v>41.9</v>
      </c>
      <c r="BP7" s="683"/>
      <c r="BQ7" s="683"/>
      <c r="BR7" s="683"/>
      <c r="BS7" s="684" t="s">
        <v>225</v>
      </c>
      <c r="BT7" s="684"/>
      <c r="BU7" s="684"/>
      <c r="BV7" s="684"/>
      <c r="BW7" s="684"/>
      <c r="BX7" s="684"/>
      <c r="BY7" s="684"/>
      <c r="BZ7" s="684"/>
      <c r="CA7" s="684"/>
      <c r="CB7" s="688"/>
      <c r="CD7" s="695" t="s">
        <v>234</v>
      </c>
      <c r="CE7" s="696"/>
      <c r="CF7" s="696"/>
      <c r="CG7" s="696"/>
      <c r="CH7" s="696"/>
      <c r="CI7" s="696"/>
      <c r="CJ7" s="696"/>
      <c r="CK7" s="696"/>
      <c r="CL7" s="696"/>
      <c r="CM7" s="696"/>
      <c r="CN7" s="696"/>
      <c r="CO7" s="696"/>
      <c r="CP7" s="696"/>
      <c r="CQ7" s="697"/>
      <c r="CR7" s="680">
        <v>2921456</v>
      </c>
      <c r="CS7" s="681"/>
      <c r="CT7" s="681"/>
      <c r="CU7" s="681"/>
      <c r="CV7" s="681"/>
      <c r="CW7" s="681"/>
      <c r="CX7" s="681"/>
      <c r="CY7" s="682"/>
      <c r="CZ7" s="683">
        <v>17.5</v>
      </c>
      <c r="DA7" s="683"/>
      <c r="DB7" s="683"/>
      <c r="DC7" s="683"/>
      <c r="DD7" s="689">
        <v>232123</v>
      </c>
      <c r="DE7" s="681"/>
      <c r="DF7" s="681"/>
      <c r="DG7" s="681"/>
      <c r="DH7" s="681"/>
      <c r="DI7" s="681"/>
      <c r="DJ7" s="681"/>
      <c r="DK7" s="681"/>
      <c r="DL7" s="681"/>
      <c r="DM7" s="681"/>
      <c r="DN7" s="681"/>
      <c r="DO7" s="681"/>
      <c r="DP7" s="682"/>
      <c r="DQ7" s="689">
        <v>2140525</v>
      </c>
      <c r="DR7" s="681"/>
      <c r="DS7" s="681"/>
      <c r="DT7" s="681"/>
      <c r="DU7" s="681"/>
      <c r="DV7" s="681"/>
      <c r="DW7" s="681"/>
      <c r="DX7" s="681"/>
      <c r="DY7" s="681"/>
      <c r="DZ7" s="681"/>
      <c r="EA7" s="681"/>
      <c r="EB7" s="681"/>
      <c r="EC7" s="690"/>
    </row>
    <row r="8" spans="2:143" ht="11.25" customHeight="1" x14ac:dyDescent="0.15">
      <c r="B8" s="677" t="s">
        <v>235</v>
      </c>
      <c r="C8" s="678"/>
      <c r="D8" s="678"/>
      <c r="E8" s="678"/>
      <c r="F8" s="678"/>
      <c r="G8" s="678"/>
      <c r="H8" s="678"/>
      <c r="I8" s="678"/>
      <c r="J8" s="678"/>
      <c r="K8" s="678"/>
      <c r="L8" s="678"/>
      <c r="M8" s="678"/>
      <c r="N8" s="678"/>
      <c r="O8" s="678"/>
      <c r="P8" s="678"/>
      <c r="Q8" s="679"/>
      <c r="R8" s="680">
        <v>15725</v>
      </c>
      <c r="S8" s="681"/>
      <c r="T8" s="681"/>
      <c r="U8" s="681"/>
      <c r="V8" s="681"/>
      <c r="W8" s="681"/>
      <c r="X8" s="681"/>
      <c r="Y8" s="682"/>
      <c r="Z8" s="683">
        <v>0.1</v>
      </c>
      <c r="AA8" s="683"/>
      <c r="AB8" s="683"/>
      <c r="AC8" s="683"/>
      <c r="AD8" s="684">
        <v>15725</v>
      </c>
      <c r="AE8" s="684"/>
      <c r="AF8" s="684"/>
      <c r="AG8" s="684"/>
      <c r="AH8" s="684"/>
      <c r="AI8" s="684"/>
      <c r="AJ8" s="684"/>
      <c r="AK8" s="684"/>
      <c r="AL8" s="685">
        <v>0.2</v>
      </c>
      <c r="AM8" s="686"/>
      <c r="AN8" s="686"/>
      <c r="AO8" s="687"/>
      <c r="AP8" s="677" t="s">
        <v>236</v>
      </c>
      <c r="AQ8" s="678"/>
      <c r="AR8" s="678"/>
      <c r="AS8" s="678"/>
      <c r="AT8" s="678"/>
      <c r="AU8" s="678"/>
      <c r="AV8" s="678"/>
      <c r="AW8" s="678"/>
      <c r="AX8" s="678"/>
      <c r="AY8" s="678"/>
      <c r="AZ8" s="678"/>
      <c r="BA8" s="678"/>
      <c r="BB8" s="678"/>
      <c r="BC8" s="678"/>
      <c r="BD8" s="678"/>
      <c r="BE8" s="678"/>
      <c r="BF8" s="679"/>
      <c r="BG8" s="680">
        <v>59206</v>
      </c>
      <c r="BH8" s="681"/>
      <c r="BI8" s="681"/>
      <c r="BJ8" s="681"/>
      <c r="BK8" s="681"/>
      <c r="BL8" s="681"/>
      <c r="BM8" s="681"/>
      <c r="BN8" s="682"/>
      <c r="BO8" s="683">
        <v>1.5</v>
      </c>
      <c r="BP8" s="683"/>
      <c r="BQ8" s="683"/>
      <c r="BR8" s="683"/>
      <c r="BS8" s="689" t="s">
        <v>225</v>
      </c>
      <c r="BT8" s="681"/>
      <c r="BU8" s="681"/>
      <c r="BV8" s="681"/>
      <c r="BW8" s="681"/>
      <c r="BX8" s="681"/>
      <c r="BY8" s="681"/>
      <c r="BZ8" s="681"/>
      <c r="CA8" s="681"/>
      <c r="CB8" s="690"/>
      <c r="CD8" s="695" t="s">
        <v>237</v>
      </c>
      <c r="CE8" s="696"/>
      <c r="CF8" s="696"/>
      <c r="CG8" s="696"/>
      <c r="CH8" s="696"/>
      <c r="CI8" s="696"/>
      <c r="CJ8" s="696"/>
      <c r="CK8" s="696"/>
      <c r="CL8" s="696"/>
      <c r="CM8" s="696"/>
      <c r="CN8" s="696"/>
      <c r="CO8" s="696"/>
      <c r="CP8" s="696"/>
      <c r="CQ8" s="697"/>
      <c r="CR8" s="680">
        <v>4988648</v>
      </c>
      <c r="CS8" s="681"/>
      <c r="CT8" s="681"/>
      <c r="CU8" s="681"/>
      <c r="CV8" s="681"/>
      <c r="CW8" s="681"/>
      <c r="CX8" s="681"/>
      <c r="CY8" s="682"/>
      <c r="CZ8" s="683">
        <v>29.8</v>
      </c>
      <c r="DA8" s="683"/>
      <c r="DB8" s="683"/>
      <c r="DC8" s="683"/>
      <c r="DD8" s="689" t="s">
        <v>238</v>
      </c>
      <c r="DE8" s="681"/>
      <c r="DF8" s="681"/>
      <c r="DG8" s="681"/>
      <c r="DH8" s="681"/>
      <c r="DI8" s="681"/>
      <c r="DJ8" s="681"/>
      <c r="DK8" s="681"/>
      <c r="DL8" s="681"/>
      <c r="DM8" s="681"/>
      <c r="DN8" s="681"/>
      <c r="DO8" s="681"/>
      <c r="DP8" s="682"/>
      <c r="DQ8" s="689">
        <v>2546789</v>
      </c>
      <c r="DR8" s="681"/>
      <c r="DS8" s="681"/>
      <c r="DT8" s="681"/>
      <c r="DU8" s="681"/>
      <c r="DV8" s="681"/>
      <c r="DW8" s="681"/>
      <c r="DX8" s="681"/>
      <c r="DY8" s="681"/>
      <c r="DZ8" s="681"/>
      <c r="EA8" s="681"/>
      <c r="EB8" s="681"/>
      <c r="EC8" s="690"/>
    </row>
    <row r="9" spans="2:143" ht="11.25" customHeight="1" x14ac:dyDescent="0.15">
      <c r="B9" s="677" t="s">
        <v>239</v>
      </c>
      <c r="C9" s="678"/>
      <c r="D9" s="678"/>
      <c r="E9" s="678"/>
      <c r="F9" s="678"/>
      <c r="G9" s="678"/>
      <c r="H9" s="678"/>
      <c r="I9" s="678"/>
      <c r="J9" s="678"/>
      <c r="K9" s="678"/>
      <c r="L9" s="678"/>
      <c r="M9" s="678"/>
      <c r="N9" s="678"/>
      <c r="O9" s="678"/>
      <c r="P9" s="678"/>
      <c r="Q9" s="679"/>
      <c r="R9" s="680">
        <v>9581</v>
      </c>
      <c r="S9" s="681"/>
      <c r="T9" s="681"/>
      <c r="U9" s="681"/>
      <c r="V9" s="681"/>
      <c r="W9" s="681"/>
      <c r="X9" s="681"/>
      <c r="Y9" s="682"/>
      <c r="Z9" s="683">
        <v>0.1</v>
      </c>
      <c r="AA9" s="683"/>
      <c r="AB9" s="683"/>
      <c r="AC9" s="683"/>
      <c r="AD9" s="684">
        <v>9581</v>
      </c>
      <c r="AE9" s="684"/>
      <c r="AF9" s="684"/>
      <c r="AG9" s="684"/>
      <c r="AH9" s="684"/>
      <c r="AI9" s="684"/>
      <c r="AJ9" s="684"/>
      <c r="AK9" s="684"/>
      <c r="AL9" s="685">
        <v>0.1</v>
      </c>
      <c r="AM9" s="686"/>
      <c r="AN9" s="686"/>
      <c r="AO9" s="687"/>
      <c r="AP9" s="677" t="s">
        <v>240</v>
      </c>
      <c r="AQ9" s="678"/>
      <c r="AR9" s="678"/>
      <c r="AS9" s="678"/>
      <c r="AT9" s="678"/>
      <c r="AU9" s="678"/>
      <c r="AV9" s="678"/>
      <c r="AW9" s="678"/>
      <c r="AX9" s="678"/>
      <c r="AY9" s="678"/>
      <c r="AZ9" s="678"/>
      <c r="BA9" s="678"/>
      <c r="BB9" s="678"/>
      <c r="BC9" s="678"/>
      <c r="BD9" s="678"/>
      <c r="BE9" s="678"/>
      <c r="BF9" s="679"/>
      <c r="BG9" s="680">
        <v>1458065</v>
      </c>
      <c r="BH9" s="681"/>
      <c r="BI9" s="681"/>
      <c r="BJ9" s="681"/>
      <c r="BK9" s="681"/>
      <c r="BL9" s="681"/>
      <c r="BM9" s="681"/>
      <c r="BN9" s="682"/>
      <c r="BO9" s="683">
        <v>36.299999999999997</v>
      </c>
      <c r="BP9" s="683"/>
      <c r="BQ9" s="683"/>
      <c r="BR9" s="683"/>
      <c r="BS9" s="689" t="s">
        <v>225</v>
      </c>
      <c r="BT9" s="681"/>
      <c r="BU9" s="681"/>
      <c r="BV9" s="681"/>
      <c r="BW9" s="681"/>
      <c r="BX9" s="681"/>
      <c r="BY9" s="681"/>
      <c r="BZ9" s="681"/>
      <c r="CA9" s="681"/>
      <c r="CB9" s="690"/>
      <c r="CD9" s="695" t="s">
        <v>241</v>
      </c>
      <c r="CE9" s="696"/>
      <c r="CF9" s="696"/>
      <c r="CG9" s="696"/>
      <c r="CH9" s="696"/>
      <c r="CI9" s="696"/>
      <c r="CJ9" s="696"/>
      <c r="CK9" s="696"/>
      <c r="CL9" s="696"/>
      <c r="CM9" s="696"/>
      <c r="CN9" s="696"/>
      <c r="CO9" s="696"/>
      <c r="CP9" s="696"/>
      <c r="CQ9" s="697"/>
      <c r="CR9" s="680">
        <v>1168209</v>
      </c>
      <c r="CS9" s="681"/>
      <c r="CT9" s="681"/>
      <c r="CU9" s="681"/>
      <c r="CV9" s="681"/>
      <c r="CW9" s="681"/>
      <c r="CX9" s="681"/>
      <c r="CY9" s="682"/>
      <c r="CZ9" s="683">
        <v>7</v>
      </c>
      <c r="DA9" s="683"/>
      <c r="DB9" s="683"/>
      <c r="DC9" s="683"/>
      <c r="DD9" s="689">
        <v>35915</v>
      </c>
      <c r="DE9" s="681"/>
      <c r="DF9" s="681"/>
      <c r="DG9" s="681"/>
      <c r="DH9" s="681"/>
      <c r="DI9" s="681"/>
      <c r="DJ9" s="681"/>
      <c r="DK9" s="681"/>
      <c r="DL9" s="681"/>
      <c r="DM9" s="681"/>
      <c r="DN9" s="681"/>
      <c r="DO9" s="681"/>
      <c r="DP9" s="682"/>
      <c r="DQ9" s="689">
        <v>909447</v>
      </c>
      <c r="DR9" s="681"/>
      <c r="DS9" s="681"/>
      <c r="DT9" s="681"/>
      <c r="DU9" s="681"/>
      <c r="DV9" s="681"/>
      <c r="DW9" s="681"/>
      <c r="DX9" s="681"/>
      <c r="DY9" s="681"/>
      <c r="DZ9" s="681"/>
      <c r="EA9" s="681"/>
      <c r="EB9" s="681"/>
      <c r="EC9" s="690"/>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225</v>
      </c>
      <c r="S10" s="681"/>
      <c r="T10" s="681"/>
      <c r="U10" s="681"/>
      <c r="V10" s="681"/>
      <c r="W10" s="681"/>
      <c r="X10" s="681"/>
      <c r="Y10" s="682"/>
      <c r="Z10" s="683" t="s">
        <v>126</v>
      </c>
      <c r="AA10" s="683"/>
      <c r="AB10" s="683"/>
      <c r="AC10" s="683"/>
      <c r="AD10" s="684" t="s">
        <v>225</v>
      </c>
      <c r="AE10" s="684"/>
      <c r="AF10" s="684"/>
      <c r="AG10" s="684"/>
      <c r="AH10" s="684"/>
      <c r="AI10" s="684"/>
      <c r="AJ10" s="684"/>
      <c r="AK10" s="684"/>
      <c r="AL10" s="685" t="s">
        <v>225</v>
      </c>
      <c r="AM10" s="686"/>
      <c r="AN10" s="686"/>
      <c r="AO10" s="687"/>
      <c r="AP10" s="677" t="s">
        <v>243</v>
      </c>
      <c r="AQ10" s="678"/>
      <c r="AR10" s="678"/>
      <c r="AS10" s="678"/>
      <c r="AT10" s="678"/>
      <c r="AU10" s="678"/>
      <c r="AV10" s="678"/>
      <c r="AW10" s="678"/>
      <c r="AX10" s="678"/>
      <c r="AY10" s="678"/>
      <c r="AZ10" s="678"/>
      <c r="BA10" s="678"/>
      <c r="BB10" s="678"/>
      <c r="BC10" s="678"/>
      <c r="BD10" s="678"/>
      <c r="BE10" s="678"/>
      <c r="BF10" s="679"/>
      <c r="BG10" s="680">
        <v>73110</v>
      </c>
      <c r="BH10" s="681"/>
      <c r="BI10" s="681"/>
      <c r="BJ10" s="681"/>
      <c r="BK10" s="681"/>
      <c r="BL10" s="681"/>
      <c r="BM10" s="681"/>
      <c r="BN10" s="682"/>
      <c r="BO10" s="683">
        <v>1.8</v>
      </c>
      <c r="BP10" s="683"/>
      <c r="BQ10" s="683"/>
      <c r="BR10" s="683"/>
      <c r="BS10" s="689" t="s">
        <v>126</v>
      </c>
      <c r="BT10" s="681"/>
      <c r="BU10" s="681"/>
      <c r="BV10" s="681"/>
      <c r="BW10" s="681"/>
      <c r="BX10" s="681"/>
      <c r="BY10" s="681"/>
      <c r="BZ10" s="681"/>
      <c r="CA10" s="681"/>
      <c r="CB10" s="690"/>
      <c r="CD10" s="695" t="s">
        <v>244</v>
      </c>
      <c r="CE10" s="696"/>
      <c r="CF10" s="696"/>
      <c r="CG10" s="696"/>
      <c r="CH10" s="696"/>
      <c r="CI10" s="696"/>
      <c r="CJ10" s="696"/>
      <c r="CK10" s="696"/>
      <c r="CL10" s="696"/>
      <c r="CM10" s="696"/>
      <c r="CN10" s="696"/>
      <c r="CO10" s="696"/>
      <c r="CP10" s="696"/>
      <c r="CQ10" s="697"/>
      <c r="CR10" s="680" t="s">
        <v>225</v>
      </c>
      <c r="CS10" s="681"/>
      <c r="CT10" s="681"/>
      <c r="CU10" s="681"/>
      <c r="CV10" s="681"/>
      <c r="CW10" s="681"/>
      <c r="CX10" s="681"/>
      <c r="CY10" s="682"/>
      <c r="CZ10" s="683" t="s">
        <v>126</v>
      </c>
      <c r="DA10" s="683"/>
      <c r="DB10" s="683"/>
      <c r="DC10" s="683"/>
      <c r="DD10" s="689" t="s">
        <v>126</v>
      </c>
      <c r="DE10" s="681"/>
      <c r="DF10" s="681"/>
      <c r="DG10" s="681"/>
      <c r="DH10" s="681"/>
      <c r="DI10" s="681"/>
      <c r="DJ10" s="681"/>
      <c r="DK10" s="681"/>
      <c r="DL10" s="681"/>
      <c r="DM10" s="681"/>
      <c r="DN10" s="681"/>
      <c r="DO10" s="681"/>
      <c r="DP10" s="682"/>
      <c r="DQ10" s="689" t="s">
        <v>126</v>
      </c>
      <c r="DR10" s="681"/>
      <c r="DS10" s="681"/>
      <c r="DT10" s="681"/>
      <c r="DU10" s="681"/>
      <c r="DV10" s="681"/>
      <c r="DW10" s="681"/>
      <c r="DX10" s="681"/>
      <c r="DY10" s="681"/>
      <c r="DZ10" s="681"/>
      <c r="EA10" s="681"/>
      <c r="EB10" s="681"/>
      <c r="EC10" s="690"/>
    </row>
    <row r="11" spans="2:143" ht="11.25" customHeight="1" x14ac:dyDescent="0.15">
      <c r="B11" s="677" t="s">
        <v>245</v>
      </c>
      <c r="C11" s="678"/>
      <c r="D11" s="678"/>
      <c r="E11" s="678"/>
      <c r="F11" s="678"/>
      <c r="G11" s="678"/>
      <c r="H11" s="678"/>
      <c r="I11" s="678"/>
      <c r="J11" s="678"/>
      <c r="K11" s="678"/>
      <c r="L11" s="678"/>
      <c r="M11" s="678"/>
      <c r="N11" s="678"/>
      <c r="O11" s="678"/>
      <c r="P11" s="678"/>
      <c r="Q11" s="679"/>
      <c r="R11" s="680">
        <v>589031</v>
      </c>
      <c r="S11" s="681"/>
      <c r="T11" s="681"/>
      <c r="U11" s="681"/>
      <c r="V11" s="681"/>
      <c r="W11" s="681"/>
      <c r="X11" s="681"/>
      <c r="Y11" s="682"/>
      <c r="Z11" s="685">
        <v>3.4</v>
      </c>
      <c r="AA11" s="686"/>
      <c r="AB11" s="686"/>
      <c r="AC11" s="698"/>
      <c r="AD11" s="689">
        <v>589031</v>
      </c>
      <c r="AE11" s="681"/>
      <c r="AF11" s="681"/>
      <c r="AG11" s="681"/>
      <c r="AH11" s="681"/>
      <c r="AI11" s="681"/>
      <c r="AJ11" s="681"/>
      <c r="AK11" s="682"/>
      <c r="AL11" s="685">
        <v>5.7</v>
      </c>
      <c r="AM11" s="686"/>
      <c r="AN11" s="686"/>
      <c r="AO11" s="687"/>
      <c r="AP11" s="677" t="s">
        <v>246</v>
      </c>
      <c r="AQ11" s="678"/>
      <c r="AR11" s="678"/>
      <c r="AS11" s="678"/>
      <c r="AT11" s="678"/>
      <c r="AU11" s="678"/>
      <c r="AV11" s="678"/>
      <c r="AW11" s="678"/>
      <c r="AX11" s="678"/>
      <c r="AY11" s="678"/>
      <c r="AZ11" s="678"/>
      <c r="BA11" s="678"/>
      <c r="BB11" s="678"/>
      <c r="BC11" s="678"/>
      <c r="BD11" s="678"/>
      <c r="BE11" s="678"/>
      <c r="BF11" s="679"/>
      <c r="BG11" s="680">
        <v>93392</v>
      </c>
      <c r="BH11" s="681"/>
      <c r="BI11" s="681"/>
      <c r="BJ11" s="681"/>
      <c r="BK11" s="681"/>
      <c r="BL11" s="681"/>
      <c r="BM11" s="681"/>
      <c r="BN11" s="682"/>
      <c r="BO11" s="683">
        <v>2.2999999999999998</v>
      </c>
      <c r="BP11" s="683"/>
      <c r="BQ11" s="683"/>
      <c r="BR11" s="683"/>
      <c r="BS11" s="689" t="s">
        <v>126</v>
      </c>
      <c r="BT11" s="681"/>
      <c r="BU11" s="681"/>
      <c r="BV11" s="681"/>
      <c r="BW11" s="681"/>
      <c r="BX11" s="681"/>
      <c r="BY11" s="681"/>
      <c r="BZ11" s="681"/>
      <c r="CA11" s="681"/>
      <c r="CB11" s="690"/>
      <c r="CD11" s="695" t="s">
        <v>247</v>
      </c>
      <c r="CE11" s="696"/>
      <c r="CF11" s="696"/>
      <c r="CG11" s="696"/>
      <c r="CH11" s="696"/>
      <c r="CI11" s="696"/>
      <c r="CJ11" s="696"/>
      <c r="CK11" s="696"/>
      <c r="CL11" s="696"/>
      <c r="CM11" s="696"/>
      <c r="CN11" s="696"/>
      <c r="CO11" s="696"/>
      <c r="CP11" s="696"/>
      <c r="CQ11" s="697"/>
      <c r="CR11" s="680">
        <v>913489</v>
      </c>
      <c r="CS11" s="681"/>
      <c r="CT11" s="681"/>
      <c r="CU11" s="681"/>
      <c r="CV11" s="681"/>
      <c r="CW11" s="681"/>
      <c r="CX11" s="681"/>
      <c r="CY11" s="682"/>
      <c r="CZ11" s="683">
        <v>5.5</v>
      </c>
      <c r="DA11" s="683"/>
      <c r="DB11" s="683"/>
      <c r="DC11" s="683"/>
      <c r="DD11" s="689">
        <v>313133</v>
      </c>
      <c r="DE11" s="681"/>
      <c r="DF11" s="681"/>
      <c r="DG11" s="681"/>
      <c r="DH11" s="681"/>
      <c r="DI11" s="681"/>
      <c r="DJ11" s="681"/>
      <c r="DK11" s="681"/>
      <c r="DL11" s="681"/>
      <c r="DM11" s="681"/>
      <c r="DN11" s="681"/>
      <c r="DO11" s="681"/>
      <c r="DP11" s="682"/>
      <c r="DQ11" s="689">
        <v>509878</v>
      </c>
      <c r="DR11" s="681"/>
      <c r="DS11" s="681"/>
      <c r="DT11" s="681"/>
      <c r="DU11" s="681"/>
      <c r="DV11" s="681"/>
      <c r="DW11" s="681"/>
      <c r="DX11" s="681"/>
      <c r="DY11" s="681"/>
      <c r="DZ11" s="681"/>
      <c r="EA11" s="681"/>
      <c r="EB11" s="681"/>
      <c r="EC11" s="690"/>
    </row>
    <row r="12" spans="2:143" ht="11.25" customHeight="1" x14ac:dyDescent="0.15">
      <c r="B12" s="677" t="s">
        <v>248</v>
      </c>
      <c r="C12" s="678"/>
      <c r="D12" s="678"/>
      <c r="E12" s="678"/>
      <c r="F12" s="678"/>
      <c r="G12" s="678"/>
      <c r="H12" s="678"/>
      <c r="I12" s="678"/>
      <c r="J12" s="678"/>
      <c r="K12" s="678"/>
      <c r="L12" s="678"/>
      <c r="M12" s="678"/>
      <c r="N12" s="678"/>
      <c r="O12" s="678"/>
      <c r="P12" s="678"/>
      <c r="Q12" s="679"/>
      <c r="R12" s="680">
        <v>133532</v>
      </c>
      <c r="S12" s="681"/>
      <c r="T12" s="681"/>
      <c r="U12" s="681"/>
      <c r="V12" s="681"/>
      <c r="W12" s="681"/>
      <c r="X12" s="681"/>
      <c r="Y12" s="682"/>
      <c r="Z12" s="683">
        <v>0.8</v>
      </c>
      <c r="AA12" s="683"/>
      <c r="AB12" s="683"/>
      <c r="AC12" s="683"/>
      <c r="AD12" s="684">
        <v>117953</v>
      </c>
      <c r="AE12" s="684"/>
      <c r="AF12" s="684"/>
      <c r="AG12" s="684"/>
      <c r="AH12" s="684"/>
      <c r="AI12" s="684"/>
      <c r="AJ12" s="684"/>
      <c r="AK12" s="684"/>
      <c r="AL12" s="685">
        <v>1.1000000000000001</v>
      </c>
      <c r="AM12" s="686"/>
      <c r="AN12" s="686"/>
      <c r="AO12" s="687"/>
      <c r="AP12" s="677" t="s">
        <v>249</v>
      </c>
      <c r="AQ12" s="678"/>
      <c r="AR12" s="678"/>
      <c r="AS12" s="678"/>
      <c r="AT12" s="678"/>
      <c r="AU12" s="678"/>
      <c r="AV12" s="678"/>
      <c r="AW12" s="678"/>
      <c r="AX12" s="678"/>
      <c r="AY12" s="678"/>
      <c r="AZ12" s="678"/>
      <c r="BA12" s="678"/>
      <c r="BB12" s="678"/>
      <c r="BC12" s="678"/>
      <c r="BD12" s="678"/>
      <c r="BE12" s="678"/>
      <c r="BF12" s="679"/>
      <c r="BG12" s="680">
        <v>1946206</v>
      </c>
      <c r="BH12" s="681"/>
      <c r="BI12" s="681"/>
      <c r="BJ12" s="681"/>
      <c r="BK12" s="681"/>
      <c r="BL12" s="681"/>
      <c r="BM12" s="681"/>
      <c r="BN12" s="682"/>
      <c r="BO12" s="683">
        <v>48.4</v>
      </c>
      <c r="BP12" s="683"/>
      <c r="BQ12" s="683"/>
      <c r="BR12" s="683"/>
      <c r="BS12" s="689" t="s">
        <v>225</v>
      </c>
      <c r="BT12" s="681"/>
      <c r="BU12" s="681"/>
      <c r="BV12" s="681"/>
      <c r="BW12" s="681"/>
      <c r="BX12" s="681"/>
      <c r="BY12" s="681"/>
      <c r="BZ12" s="681"/>
      <c r="CA12" s="681"/>
      <c r="CB12" s="690"/>
      <c r="CD12" s="695" t="s">
        <v>250</v>
      </c>
      <c r="CE12" s="696"/>
      <c r="CF12" s="696"/>
      <c r="CG12" s="696"/>
      <c r="CH12" s="696"/>
      <c r="CI12" s="696"/>
      <c r="CJ12" s="696"/>
      <c r="CK12" s="696"/>
      <c r="CL12" s="696"/>
      <c r="CM12" s="696"/>
      <c r="CN12" s="696"/>
      <c r="CO12" s="696"/>
      <c r="CP12" s="696"/>
      <c r="CQ12" s="697"/>
      <c r="CR12" s="680">
        <v>300485</v>
      </c>
      <c r="CS12" s="681"/>
      <c r="CT12" s="681"/>
      <c r="CU12" s="681"/>
      <c r="CV12" s="681"/>
      <c r="CW12" s="681"/>
      <c r="CX12" s="681"/>
      <c r="CY12" s="682"/>
      <c r="CZ12" s="683">
        <v>1.8</v>
      </c>
      <c r="DA12" s="683"/>
      <c r="DB12" s="683"/>
      <c r="DC12" s="683"/>
      <c r="DD12" s="689">
        <v>6938</v>
      </c>
      <c r="DE12" s="681"/>
      <c r="DF12" s="681"/>
      <c r="DG12" s="681"/>
      <c r="DH12" s="681"/>
      <c r="DI12" s="681"/>
      <c r="DJ12" s="681"/>
      <c r="DK12" s="681"/>
      <c r="DL12" s="681"/>
      <c r="DM12" s="681"/>
      <c r="DN12" s="681"/>
      <c r="DO12" s="681"/>
      <c r="DP12" s="682"/>
      <c r="DQ12" s="689">
        <v>244319</v>
      </c>
      <c r="DR12" s="681"/>
      <c r="DS12" s="681"/>
      <c r="DT12" s="681"/>
      <c r="DU12" s="681"/>
      <c r="DV12" s="681"/>
      <c r="DW12" s="681"/>
      <c r="DX12" s="681"/>
      <c r="DY12" s="681"/>
      <c r="DZ12" s="681"/>
      <c r="EA12" s="681"/>
      <c r="EB12" s="681"/>
      <c r="EC12" s="690"/>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683" t="s">
        <v>225</v>
      </c>
      <c r="AA13" s="683"/>
      <c r="AB13" s="683"/>
      <c r="AC13" s="683"/>
      <c r="AD13" s="684" t="s">
        <v>126</v>
      </c>
      <c r="AE13" s="684"/>
      <c r="AF13" s="684"/>
      <c r="AG13" s="684"/>
      <c r="AH13" s="684"/>
      <c r="AI13" s="684"/>
      <c r="AJ13" s="684"/>
      <c r="AK13" s="684"/>
      <c r="AL13" s="685" t="s">
        <v>126</v>
      </c>
      <c r="AM13" s="686"/>
      <c r="AN13" s="686"/>
      <c r="AO13" s="687"/>
      <c r="AP13" s="677" t="s">
        <v>252</v>
      </c>
      <c r="AQ13" s="678"/>
      <c r="AR13" s="678"/>
      <c r="AS13" s="678"/>
      <c r="AT13" s="678"/>
      <c r="AU13" s="678"/>
      <c r="AV13" s="678"/>
      <c r="AW13" s="678"/>
      <c r="AX13" s="678"/>
      <c r="AY13" s="678"/>
      <c r="AZ13" s="678"/>
      <c r="BA13" s="678"/>
      <c r="BB13" s="678"/>
      <c r="BC13" s="678"/>
      <c r="BD13" s="678"/>
      <c r="BE13" s="678"/>
      <c r="BF13" s="679"/>
      <c r="BG13" s="680">
        <v>1939626</v>
      </c>
      <c r="BH13" s="681"/>
      <c r="BI13" s="681"/>
      <c r="BJ13" s="681"/>
      <c r="BK13" s="681"/>
      <c r="BL13" s="681"/>
      <c r="BM13" s="681"/>
      <c r="BN13" s="682"/>
      <c r="BO13" s="683">
        <v>48.3</v>
      </c>
      <c r="BP13" s="683"/>
      <c r="BQ13" s="683"/>
      <c r="BR13" s="683"/>
      <c r="BS13" s="689" t="s">
        <v>126</v>
      </c>
      <c r="BT13" s="681"/>
      <c r="BU13" s="681"/>
      <c r="BV13" s="681"/>
      <c r="BW13" s="681"/>
      <c r="BX13" s="681"/>
      <c r="BY13" s="681"/>
      <c r="BZ13" s="681"/>
      <c r="CA13" s="681"/>
      <c r="CB13" s="690"/>
      <c r="CD13" s="695" t="s">
        <v>253</v>
      </c>
      <c r="CE13" s="696"/>
      <c r="CF13" s="696"/>
      <c r="CG13" s="696"/>
      <c r="CH13" s="696"/>
      <c r="CI13" s="696"/>
      <c r="CJ13" s="696"/>
      <c r="CK13" s="696"/>
      <c r="CL13" s="696"/>
      <c r="CM13" s="696"/>
      <c r="CN13" s="696"/>
      <c r="CO13" s="696"/>
      <c r="CP13" s="696"/>
      <c r="CQ13" s="697"/>
      <c r="CR13" s="680">
        <v>1792896</v>
      </c>
      <c r="CS13" s="681"/>
      <c r="CT13" s="681"/>
      <c r="CU13" s="681"/>
      <c r="CV13" s="681"/>
      <c r="CW13" s="681"/>
      <c r="CX13" s="681"/>
      <c r="CY13" s="682"/>
      <c r="CZ13" s="683">
        <v>10.7</v>
      </c>
      <c r="DA13" s="683"/>
      <c r="DB13" s="683"/>
      <c r="DC13" s="683"/>
      <c r="DD13" s="689">
        <v>1063786</v>
      </c>
      <c r="DE13" s="681"/>
      <c r="DF13" s="681"/>
      <c r="DG13" s="681"/>
      <c r="DH13" s="681"/>
      <c r="DI13" s="681"/>
      <c r="DJ13" s="681"/>
      <c r="DK13" s="681"/>
      <c r="DL13" s="681"/>
      <c r="DM13" s="681"/>
      <c r="DN13" s="681"/>
      <c r="DO13" s="681"/>
      <c r="DP13" s="682"/>
      <c r="DQ13" s="689">
        <v>1246281</v>
      </c>
      <c r="DR13" s="681"/>
      <c r="DS13" s="681"/>
      <c r="DT13" s="681"/>
      <c r="DU13" s="681"/>
      <c r="DV13" s="681"/>
      <c r="DW13" s="681"/>
      <c r="DX13" s="681"/>
      <c r="DY13" s="681"/>
      <c r="DZ13" s="681"/>
      <c r="EA13" s="681"/>
      <c r="EB13" s="681"/>
      <c r="EC13" s="690"/>
    </row>
    <row r="14" spans="2:143" ht="11.25" customHeight="1" x14ac:dyDescent="0.15">
      <c r="B14" s="677" t="s">
        <v>254</v>
      </c>
      <c r="C14" s="678"/>
      <c r="D14" s="678"/>
      <c r="E14" s="678"/>
      <c r="F14" s="678"/>
      <c r="G14" s="678"/>
      <c r="H14" s="678"/>
      <c r="I14" s="678"/>
      <c r="J14" s="678"/>
      <c r="K14" s="678"/>
      <c r="L14" s="678"/>
      <c r="M14" s="678"/>
      <c r="N14" s="678"/>
      <c r="O14" s="678"/>
      <c r="P14" s="678"/>
      <c r="Q14" s="679"/>
      <c r="R14" s="680">
        <v>38731</v>
      </c>
      <c r="S14" s="681"/>
      <c r="T14" s="681"/>
      <c r="U14" s="681"/>
      <c r="V14" s="681"/>
      <c r="W14" s="681"/>
      <c r="X14" s="681"/>
      <c r="Y14" s="682"/>
      <c r="Z14" s="683">
        <v>0.2</v>
      </c>
      <c r="AA14" s="683"/>
      <c r="AB14" s="683"/>
      <c r="AC14" s="683"/>
      <c r="AD14" s="684">
        <v>38731</v>
      </c>
      <c r="AE14" s="684"/>
      <c r="AF14" s="684"/>
      <c r="AG14" s="684"/>
      <c r="AH14" s="684"/>
      <c r="AI14" s="684"/>
      <c r="AJ14" s="684"/>
      <c r="AK14" s="684"/>
      <c r="AL14" s="685">
        <v>0.4</v>
      </c>
      <c r="AM14" s="686"/>
      <c r="AN14" s="686"/>
      <c r="AO14" s="687"/>
      <c r="AP14" s="677" t="s">
        <v>255</v>
      </c>
      <c r="AQ14" s="678"/>
      <c r="AR14" s="678"/>
      <c r="AS14" s="678"/>
      <c r="AT14" s="678"/>
      <c r="AU14" s="678"/>
      <c r="AV14" s="678"/>
      <c r="AW14" s="678"/>
      <c r="AX14" s="678"/>
      <c r="AY14" s="678"/>
      <c r="AZ14" s="678"/>
      <c r="BA14" s="678"/>
      <c r="BB14" s="678"/>
      <c r="BC14" s="678"/>
      <c r="BD14" s="678"/>
      <c r="BE14" s="678"/>
      <c r="BF14" s="679"/>
      <c r="BG14" s="680">
        <v>129507</v>
      </c>
      <c r="BH14" s="681"/>
      <c r="BI14" s="681"/>
      <c r="BJ14" s="681"/>
      <c r="BK14" s="681"/>
      <c r="BL14" s="681"/>
      <c r="BM14" s="681"/>
      <c r="BN14" s="682"/>
      <c r="BO14" s="683">
        <v>3.2</v>
      </c>
      <c r="BP14" s="683"/>
      <c r="BQ14" s="683"/>
      <c r="BR14" s="683"/>
      <c r="BS14" s="689" t="s">
        <v>126</v>
      </c>
      <c r="BT14" s="681"/>
      <c r="BU14" s="681"/>
      <c r="BV14" s="681"/>
      <c r="BW14" s="681"/>
      <c r="BX14" s="681"/>
      <c r="BY14" s="681"/>
      <c r="BZ14" s="681"/>
      <c r="CA14" s="681"/>
      <c r="CB14" s="690"/>
      <c r="CD14" s="695" t="s">
        <v>256</v>
      </c>
      <c r="CE14" s="696"/>
      <c r="CF14" s="696"/>
      <c r="CG14" s="696"/>
      <c r="CH14" s="696"/>
      <c r="CI14" s="696"/>
      <c r="CJ14" s="696"/>
      <c r="CK14" s="696"/>
      <c r="CL14" s="696"/>
      <c r="CM14" s="696"/>
      <c r="CN14" s="696"/>
      <c r="CO14" s="696"/>
      <c r="CP14" s="696"/>
      <c r="CQ14" s="697"/>
      <c r="CR14" s="680">
        <v>804587</v>
      </c>
      <c r="CS14" s="681"/>
      <c r="CT14" s="681"/>
      <c r="CU14" s="681"/>
      <c r="CV14" s="681"/>
      <c r="CW14" s="681"/>
      <c r="CX14" s="681"/>
      <c r="CY14" s="682"/>
      <c r="CZ14" s="683">
        <v>4.8</v>
      </c>
      <c r="DA14" s="683"/>
      <c r="DB14" s="683"/>
      <c r="DC14" s="683"/>
      <c r="DD14" s="689">
        <v>28242</v>
      </c>
      <c r="DE14" s="681"/>
      <c r="DF14" s="681"/>
      <c r="DG14" s="681"/>
      <c r="DH14" s="681"/>
      <c r="DI14" s="681"/>
      <c r="DJ14" s="681"/>
      <c r="DK14" s="681"/>
      <c r="DL14" s="681"/>
      <c r="DM14" s="681"/>
      <c r="DN14" s="681"/>
      <c r="DO14" s="681"/>
      <c r="DP14" s="682"/>
      <c r="DQ14" s="689">
        <v>767641</v>
      </c>
      <c r="DR14" s="681"/>
      <c r="DS14" s="681"/>
      <c r="DT14" s="681"/>
      <c r="DU14" s="681"/>
      <c r="DV14" s="681"/>
      <c r="DW14" s="681"/>
      <c r="DX14" s="681"/>
      <c r="DY14" s="681"/>
      <c r="DZ14" s="681"/>
      <c r="EA14" s="681"/>
      <c r="EB14" s="681"/>
      <c r="EC14" s="690"/>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683" t="s">
        <v>225</v>
      </c>
      <c r="AA15" s="683"/>
      <c r="AB15" s="683"/>
      <c r="AC15" s="683"/>
      <c r="AD15" s="684" t="s">
        <v>126</v>
      </c>
      <c r="AE15" s="684"/>
      <c r="AF15" s="684"/>
      <c r="AG15" s="684"/>
      <c r="AH15" s="684"/>
      <c r="AI15" s="684"/>
      <c r="AJ15" s="684"/>
      <c r="AK15" s="684"/>
      <c r="AL15" s="685" t="s">
        <v>126</v>
      </c>
      <c r="AM15" s="686"/>
      <c r="AN15" s="686"/>
      <c r="AO15" s="687"/>
      <c r="AP15" s="677" t="s">
        <v>258</v>
      </c>
      <c r="AQ15" s="678"/>
      <c r="AR15" s="678"/>
      <c r="AS15" s="678"/>
      <c r="AT15" s="678"/>
      <c r="AU15" s="678"/>
      <c r="AV15" s="678"/>
      <c r="AW15" s="678"/>
      <c r="AX15" s="678"/>
      <c r="AY15" s="678"/>
      <c r="AZ15" s="678"/>
      <c r="BA15" s="678"/>
      <c r="BB15" s="678"/>
      <c r="BC15" s="678"/>
      <c r="BD15" s="678"/>
      <c r="BE15" s="678"/>
      <c r="BF15" s="679"/>
      <c r="BG15" s="680">
        <v>236014</v>
      </c>
      <c r="BH15" s="681"/>
      <c r="BI15" s="681"/>
      <c r="BJ15" s="681"/>
      <c r="BK15" s="681"/>
      <c r="BL15" s="681"/>
      <c r="BM15" s="681"/>
      <c r="BN15" s="682"/>
      <c r="BO15" s="683">
        <v>5.9</v>
      </c>
      <c r="BP15" s="683"/>
      <c r="BQ15" s="683"/>
      <c r="BR15" s="683"/>
      <c r="BS15" s="689" t="s">
        <v>126</v>
      </c>
      <c r="BT15" s="681"/>
      <c r="BU15" s="681"/>
      <c r="BV15" s="681"/>
      <c r="BW15" s="681"/>
      <c r="BX15" s="681"/>
      <c r="BY15" s="681"/>
      <c r="BZ15" s="681"/>
      <c r="CA15" s="681"/>
      <c r="CB15" s="690"/>
      <c r="CD15" s="695" t="s">
        <v>259</v>
      </c>
      <c r="CE15" s="696"/>
      <c r="CF15" s="696"/>
      <c r="CG15" s="696"/>
      <c r="CH15" s="696"/>
      <c r="CI15" s="696"/>
      <c r="CJ15" s="696"/>
      <c r="CK15" s="696"/>
      <c r="CL15" s="696"/>
      <c r="CM15" s="696"/>
      <c r="CN15" s="696"/>
      <c r="CO15" s="696"/>
      <c r="CP15" s="696"/>
      <c r="CQ15" s="697"/>
      <c r="CR15" s="680">
        <v>1681946</v>
      </c>
      <c r="CS15" s="681"/>
      <c r="CT15" s="681"/>
      <c r="CU15" s="681"/>
      <c r="CV15" s="681"/>
      <c r="CW15" s="681"/>
      <c r="CX15" s="681"/>
      <c r="CY15" s="682"/>
      <c r="CZ15" s="683">
        <v>10.1</v>
      </c>
      <c r="DA15" s="683"/>
      <c r="DB15" s="683"/>
      <c r="DC15" s="683"/>
      <c r="DD15" s="689">
        <v>119679</v>
      </c>
      <c r="DE15" s="681"/>
      <c r="DF15" s="681"/>
      <c r="DG15" s="681"/>
      <c r="DH15" s="681"/>
      <c r="DI15" s="681"/>
      <c r="DJ15" s="681"/>
      <c r="DK15" s="681"/>
      <c r="DL15" s="681"/>
      <c r="DM15" s="681"/>
      <c r="DN15" s="681"/>
      <c r="DO15" s="681"/>
      <c r="DP15" s="682"/>
      <c r="DQ15" s="689">
        <v>1404698</v>
      </c>
      <c r="DR15" s="681"/>
      <c r="DS15" s="681"/>
      <c r="DT15" s="681"/>
      <c r="DU15" s="681"/>
      <c r="DV15" s="681"/>
      <c r="DW15" s="681"/>
      <c r="DX15" s="681"/>
      <c r="DY15" s="681"/>
      <c r="DZ15" s="681"/>
      <c r="EA15" s="681"/>
      <c r="EB15" s="681"/>
      <c r="EC15" s="690"/>
    </row>
    <row r="16" spans="2:143" ht="11.25" customHeight="1" x14ac:dyDescent="0.15">
      <c r="B16" s="677" t="s">
        <v>260</v>
      </c>
      <c r="C16" s="678"/>
      <c r="D16" s="678"/>
      <c r="E16" s="678"/>
      <c r="F16" s="678"/>
      <c r="G16" s="678"/>
      <c r="H16" s="678"/>
      <c r="I16" s="678"/>
      <c r="J16" s="678"/>
      <c r="K16" s="678"/>
      <c r="L16" s="678"/>
      <c r="M16" s="678"/>
      <c r="N16" s="678"/>
      <c r="O16" s="678"/>
      <c r="P16" s="678"/>
      <c r="Q16" s="679"/>
      <c r="R16" s="680">
        <v>11903</v>
      </c>
      <c r="S16" s="681"/>
      <c r="T16" s="681"/>
      <c r="U16" s="681"/>
      <c r="V16" s="681"/>
      <c r="W16" s="681"/>
      <c r="X16" s="681"/>
      <c r="Y16" s="682"/>
      <c r="Z16" s="683">
        <v>0.1</v>
      </c>
      <c r="AA16" s="683"/>
      <c r="AB16" s="683"/>
      <c r="AC16" s="683"/>
      <c r="AD16" s="684">
        <v>11903</v>
      </c>
      <c r="AE16" s="684"/>
      <c r="AF16" s="684"/>
      <c r="AG16" s="684"/>
      <c r="AH16" s="684"/>
      <c r="AI16" s="684"/>
      <c r="AJ16" s="684"/>
      <c r="AK16" s="684"/>
      <c r="AL16" s="685">
        <v>0.1</v>
      </c>
      <c r="AM16" s="686"/>
      <c r="AN16" s="686"/>
      <c r="AO16" s="687"/>
      <c r="AP16" s="677" t="s">
        <v>261</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683" t="s">
        <v>238</v>
      </c>
      <c r="BP16" s="683"/>
      <c r="BQ16" s="683"/>
      <c r="BR16" s="683"/>
      <c r="BS16" s="689" t="s">
        <v>126</v>
      </c>
      <c r="BT16" s="681"/>
      <c r="BU16" s="681"/>
      <c r="BV16" s="681"/>
      <c r="BW16" s="681"/>
      <c r="BX16" s="681"/>
      <c r="BY16" s="681"/>
      <c r="BZ16" s="681"/>
      <c r="CA16" s="681"/>
      <c r="CB16" s="690"/>
      <c r="CD16" s="695" t="s">
        <v>262</v>
      </c>
      <c r="CE16" s="696"/>
      <c r="CF16" s="696"/>
      <c r="CG16" s="696"/>
      <c r="CH16" s="696"/>
      <c r="CI16" s="696"/>
      <c r="CJ16" s="696"/>
      <c r="CK16" s="696"/>
      <c r="CL16" s="696"/>
      <c r="CM16" s="696"/>
      <c r="CN16" s="696"/>
      <c r="CO16" s="696"/>
      <c r="CP16" s="696"/>
      <c r="CQ16" s="697"/>
      <c r="CR16" s="680">
        <v>127468</v>
      </c>
      <c r="CS16" s="681"/>
      <c r="CT16" s="681"/>
      <c r="CU16" s="681"/>
      <c r="CV16" s="681"/>
      <c r="CW16" s="681"/>
      <c r="CX16" s="681"/>
      <c r="CY16" s="682"/>
      <c r="CZ16" s="683">
        <v>0.8</v>
      </c>
      <c r="DA16" s="683"/>
      <c r="DB16" s="683"/>
      <c r="DC16" s="683"/>
      <c r="DD16" s="689" t="s">
        <v>225</v>
      </c>
      <c r="DE16" s="681"/>
      <c r="DF16" s="681"/>
      <c r="DG16" s="681"/>
      <c r="DH16" s="681"/>
      <c r="DI16" s="681"/>
      <c r="DJ16" s="681"/>
      <c r="DK16" s="681"/>
      <c r="DL16" s="681"/>
      <c r="DM16" s="681"/>
      <c r="DN16" s="681"/>
      <c r="DO16" s="681"/>
      <c r="DP16" s="682"/>
      <c r="DQ16" s="689">
        <v>119880</v>
      </c>
      <c r="DR16" s="681"/>
      <c r="DS16" s="681"/>
      <c r="DT16" s="681"/>
      <c r="DU16" s="681"/>
      <c r="DV16" s="681"/>
      <c r="DW16" s="681"/>
      <c r="DX16" s="681"/>
      <c r="DY16" s="681"/>
      <c r="DZ16" s="681"/>
      <c r="EA16" s="681"/>
      <c r="EB16" s="681"/>
      <c r="EC16" s="690"/>
    </row>
    <row r="17" spans="2:133" ht="11.25" customHeight="1" x14ac:dyDescent="0.15">
      <c r="B17" s="677" t="s">
        <v>263</v>
      </c>
      <c r="C17" s="678"/>
      <c r="D17" s="678"/>
      <c r="E17" s="678"/>
      <c r="F17" s="678"/>
      <c r="G17" s="678"/>
      <c r="H17" s="678"/>
      <c r="I17" s="678"/>
      <c r="J17" s="678"/>
      <c r="K17" s="678"/>
      <c r="L17" s="678"/>
      <c r="M17" s="678"/>
      <c r="N17" s="678"/>
      <c r="O17" s="678"/>
      <c r="P17" s="678"/>
      <c r="Q17" s="679"/>
      <c r="R17" s="680">
        <v>53846</v>
      </c>
      <c r="S17" s="681"/>
      <c r="T17" s="681"/>
      <c r="U17" s="681"/>
      <c r="V17" s="681"/>
      <c r="W17" s="681"/>
      <c r="X17" s="681"/>
      <c r="Y17" s="682"/>
      <c r="Z17" s="683">
        <v>0.3</v>
      </c>
      <c r="AA17" s="683"/>
      <c r="AB17" s="683"/>
      <c r="AC17" s="683"/>
      <c r="AD17" s="684">
        <v>53846</v>
      </c>
      <c r="AE17" s="684"/>
      <c r="AF17" s="684"/>
      <c r="AG17" s="684"/>
      <c r="AH17" s="684"/>
      <c r="AI17" s="684"/>
      <c r="AJ17" s="684"/>
      <c r="AK17" s="684"/>
      <c r="AL17" s="685">
        <v>0.5</v>
      </c>
      <c r="AM17" s="686"/>
      <c r="AN17" s="686"/>
      <c r="AO17" s="687"/>
      <c r="AP17" s="677" t="s">
        <v>264</v>
      </c>
      <c r="AQ17" s="678"/>
      <c r="AR17" s="678"/>
      <c r="AS17" s="678"/>
      <c r="AT17" s="678"/>
      <c r="AU17" s="678"/>
      <c r="AV17" s="678"/>
      <c r="AW17" s="678"/>
      <c r="AX17" s="678"/>
      <c r="AY17" s="678"/>
      <c r="AZ17" s="678"/>
      <c r="BA17" s="678"/>
      <c r="BB17" s="678"/>
      <c r="BC17" s="678"/>
      <c r="BD17" s="678"/>
      <c r="BE17" s="678"/>
      <c r="BF17" s="679"/>
      <c r="BG17" s="680" t="s">
        <v>225</v>
      </c>
      <c r="BH17" s="681"/>
      <c r="BI17" s="681"/>
      <c r="BJ17" s="681"/>
      <c r="BK17" s="681"/>
      <c r="BL17" s="681"/>
      <c r="BM17" s="681"/>
      <c r="BN17" s="682"/>
      <c r="BO17" s="683" t="s">
        <v>126</v>
      </c>
      <c r="BP17" s="683"/>
      <c r="BQ17" s="683"/>
      <c r="BR17" s="683"/>
      <c r="BS17" s="689" t="s">
        <v>225</v>
      </c>
      <c r="BT17" s="681"/>
      <c r="BU17" s="681"/>
      <c r="BV17" s="681"/>
      <c r="BW17" s="681"/>
      <c r="BX17" s="681"/>
      <c r="BY17" s="681"/>
      <c r="BZ17" s="681"/>
      <c r="CA17" s="681"/>
      <c r="CB17" s="690"/>
      <c r="CD17" s="695" t="s">
        <v>265</v>
      </c>
      <c r="CE17" s="696"/>
      <c r="CF17" s="696"/>
      <c r="CG17" s="696"/>
      <c r="CH17" s="696"/>
      <c r="CI17" s="696"/>
      <c r="CJ17" s="696"/>
      <c r="CK17" s="696"/>
      <c r="CL17" s="696"/>
      <c r="CM17" s="696"/>
      <c r="CN17" s="696"/>
      <c r="CO17" s="696"/>
      <c r="CP17" s="696"/>
      <c r="CQ17" s="697"/>
      <c r="CR17" s="680">
        <v>1867356</v>
      </c>
      <c r="CS17" s="681"/>
      <c r="CT17" s="681"/>
      <c r="CU17" s="681"/>
      <c r="CV17" s="681"/>
      <c r="CW17" s="681"/>
      <c r="CX17" s="681"/>
      <c r="CY17" s="682"/>
      <c r="CZ17" s="683">
        <v>11.2</v>
      </c>
      <c r="DA17" s="683"/>
      <c r="DB17" s="683"/>
      <c r="DC17" s="683"/>
      <c r="DD17" s="689" t="s">
        <v>126</v>
      </c>
      <c r="DE17" s="681"/>
      <c r="DF17" s="681"/>
      <c r="DG17" s="681"/>
      <c r="DH17" s="681"/>
      <c r="DI17" s="681"/>
      <c r="DJ17" s="681"/>
      <c r="DK17" s="681"/>
      <c r="DL17" s="681"/>
      <c r="DM17" s="681"/>
      <c r="DN17" s="681"/>
      <c r="DO17" s="681"/>
      <c r="DP17" s="682"/>
      <c r="DQ17" s="689">
        <v>1814870</v>
      </c>
      <c r="DR17" s="681"/>
      <c r="DS17" s="681"/>
      <c r="DT17" s="681"/>
      <c r="DU17" s="681"/>
      <c r="DV17" s="681"/>
      <c r="DW17" s="681"/>
      <c r="DX17" s="681"/>
      <c r="DY17" s="681"/>
      <c r="DZ17" s="681"/>
      <c r="EA17" s="681"/>
      <c r="EB17" s="681"/>
      <c r="EC17" s="690"/>
    </row>
    <row r="18" spans="2:133" ht="11.25" customHeight="1" x14ac:dyDescent="0.15">
      <c r="B18" s="677" t="s">
        <v>266</v>
      </c>
      <c r="C18" s="678"/>
      <c r="D18" s="678"/>
      <c r="E18" s="678"/>
      <c r="F18" s="678"/>
      <c r="G18" s="678"/>
      <c r="H18" s="678"/>
      <c r="I18" s="678"/>
      <c r="J18" s="678"/>
      <c r="K18" s="678"/>
      <c r="L18" s="678"/>
      <c r="M18" s="678"/>
      <c r="N18" s="678"/>
      <c r="O18" s="678"/>
      <c r="P18" s="678"/>
      <c r="Q18" s="679"/>
      <c r="R18" s="680">
        <v>17999</v>
      </c>
      <c r="S18" s="681"/>
      <c r="T18" s="681"/>
      <c r="U18" s="681"/>
      <c r="V18" s="681"/>
      <c r="W18" s="681"/>
      <c r="X18" s="681"/>
      <c r="Y18" s="682"/>
      <c r="Z18" s="683">
        <v>0.1</v>
      </c>
      <c r="AA18" s="683"/>
      <c r="AB18" s="683"/>
      <c r="AC18" s="683"/>
      <c r="AD18" s="684">
        <v>17999</v>
      </c>
      <c r="AE18" s="684"/>
      <c r="AF18" s="684"/>
      <c r="AG18" s="684"/>
      <c r="AH18" s="684"/>
      <c r="AI18" s="684"/>
      <c r="AJ18" s="684"/>
      <c r="AK18" s="684"/>
      <c r="AL18" s="685">
        <v>0.2</v>
      </c>
      <c r="AM18" s="686"/>
      <c r="AN18" s="686"/>
      <c r="AO18" s="687"/>
      <c r="AP18" s="677" t="s">
        <v>267</v>
      </c>
      <c r="AQ18" s="678"/>
      <c r="AR18" s="678"/>
      <c r="AS18" s="678"/>
      <c r="AT18" s="678"/>
      <c r="AU18" s="678"/>
      <c r="AV18" s="678"/>
      <c r="AW18" s="678"/>
      <c r="AX18" s="678"/>
      <c r="AY18" s="678"/>
      <c r="AZ18" s="678"/>
      <c r="BA18" s="678"/>
      <c r="BB18" s="678"/>
      <c r="BC18" s="678"/>
      <c r="BD18" s="678"/>
      <c r="BE18" s="678"/>
      <c r="BF18" s="679"/>
      <c r="BG18" s="680" t="s">
        <v>238</v>
      </c>
      <c r="BH18" s="681"/>
      <c r="BI18" s="681"/>
      <c r="BJ18" s="681"/>
      <c r="BK18" s="681"/>
      <c r="BL18" s="681"/>
      <c r="BM18" s="681"/>
      <c r="BN18" s="682"/>
      <c r="BO18" s="683" t="s">
        <v>225</v>
      </c>
      <c r="BP18" s="683"/>
      <c r="BQ18" s="683"/>
      <c r="BR18" s="683"/>
      <c r="BS18" s="689" t="s">
        <v>225</v>
      </c>
      <c r="BT18" s="681"/>
      <c r="BU18" s="681"/>
      <c r="BV18" s="681"/>
      <c r="BW18" s="681"/>
      <c r="BX18" s="681"/>
      <c r="BY18" s="681"/>
      <c r="BZ18" s="681"/>
      <c r="CA18" s="681"/>
      <c r="CB18" s="690"/>
      <c r="CD18" s="695" t="s">
        <v>268</v>
      </c>
      <c r="CE18" s="696"/>
      <c r="CF18" s="696"/>
      <c r="CG18" s="696"/>
      <c r="CH18" s="696"/>
      <c r="CI18" s="696"/>
      <c r="CJ18" s="696"/>
      <c r="CK18" s="696"/>
      <c r="CL18" s="696"/>
      <c r="CM18" s="696"/>
      <c r="CN18" s="696"/>
      <c r="CO18" s="696"/>
      <c r="CP18" s="696"/>
      <c r="CQ18" s="697"/>
      <c r="CR18" s="680" t="s">
        <v>225</v>
      </c>
      <c r="CS18" s="681"/>
      <c r="CT18" s="681"/>
      <c r="CU18" s="681"/>
      <c r="CV18" s="681"/>
      <c r="CW18" s="681"/>
      <c r="CX18" s="681"/>
      <c r="CY18" s="682"/>
      <c r="CZ18" s="683" t="s">
        <v>225</v>
      </c>
      <c r="DA18" s="683"/>
      <c r="DB18" s="683"/>
      <c r="DC18" s="683"/>
      <c r="DD18" s="689" t="s">
        <v>126</v>
      </c>
      <c r="DE18" s="681"/>
      <c r="DF18" s="681"/>
      <c r="DG18" s="681"/>
      <c r="DH18" s="681"/>
      <c r="DI18" s="681"/>
      <c r="DJ18" s="681"/>
      <c r="DK18" s="681"/>
      <c r="DL18" s="681"/>
      <c r="DM18" s="681"/>
      <c r="DN18" s="681"/>
      <c r="DO18" s="681"/>
      <c r="DP18" s="682"/>
      <c r="DQ18" s="689" t="s">
        <v>238</v>
      </c>
      <c r="DR18" s="681"/>
      <c r="DS18" s="681"/>
      <c r="DT18" s="681"/>
      <c r="DU18" s="681"/>
      <c r="DV18" s="681"/>
      <c r="DW18" s="681"/>
      <c r="DX18" s="681"/>
      <c r="DY18" s="681"/>
      <c r="DZ18" s="681"/>
      <c r="EA18" s="681"/>
      <c r="EB18" s="681"/>
      <c r="EC18" s="690"/>
    </row>
    <row r="19" spans="2:133" ht="11.25" customHeight="1" x14ac:dyDescent="0.15">
      <c r="B19" s="677" t="s">
        <v>269</v>
      </c>
      <c r="C19" s="678"/>
      <c r="D19" s="678"/>
      <c r="E19" s="678"/>
      <c r="F19" s="678"/>
      <c r="G19" s="678"/>
      <c r="H19" s="678"/>
      <c r="I19" s="678"/>
      <c r="J19" s="678"/>
      <c r="K19" s="678"/>
      <c r="L19" s="678"/>
      <c r="M19" s="678"/>
      <c r="N19" s="678"/>
      <c r="O19" s="678"/>
      <c r="P19" s="678"/>
      <c r="Q19" s="679"/>
      <c r="R19" s="680">
        <v>5879</v>
      </c>
      <c r="S19" s="681"/>
      <c r="T19" s="681"/>
      <c r="U19" s="681"/>
      <c r="V19" s="681"/>
      <c r="W19" s="681"/>
      <c r="X19" s="681"/>
      <c r="Y19" s="682"/>
      <c r="Z19" s="683">
        <v>0</v>
      </c>
      <c r="AA19" s="683"/>
      <c r="AB19" s="683"/>
      <c r="AC19" s="683"/>
      <c r="AD19" s="684">
        <v>5879</v>
      </c>
      <c r="AE19" s="684"/>
      <c r="AF19" s="684"/>
      <c r="AG19" s="684"/>
      <c r="AH19" s="684"/>
      <c r="AI19" s="684"/>
      <c r="AJ19" s="684"/>
      <c r="AK19" s="684"/>
      <c r="AL19" s="685">
        <v>0.1</v>
      </c>
      <c r="AM19" s="686"/>
      <c r="AN19" s="686"/>
      <c r="AO19" s="687"/>
      <c r="AP19" s="677" t="s">
        <v>270</v>
      </c>
      <c r="AQ19" s="678"/>
      <c r="AR19" s="678"/>
      <c r="AS19" s="678"/>
      <c r="AT19" s="678"/>
      <c r="AU19" s="678"/>
      <c r="AV19" s="678"/>
      <c r="AW19" s="678"/>
      <c r="AX19" s="678"/>
      <c r="AY19" s="678"/>
      <c r="AZ19" s="678"/>
      <c r="BA19" s="678"/>
      <c r="BB19" s="678"/>
      <c r="BC19" s="678"/>
      <c r="BD19" s="678"/>
      <c r="BE19" s="678"/>
      <c r="BF19" s="679"/>
      <c r="BG19" s="680">
        <v>21684</v>
      </c>
      <c r="BH19" s="681"/>
      <c r="BI19" s="681"/>
      <c r="BJ19" s="681"/>
      <c r="BK19" s="681"/>
      <c r="BL19" s="681"/>
      <c r="BM19" s="681"/>
      <c r="BN19" s="682"/>
      <c r="BO19" s="683">
        <v>0.5</v>
      </c>
      <c r="BP19" s="683"/>
      <c r="BQ19" s="683"/>
      <c r="BR19" s="683"/>
      <c r="BS19" s="689" t="s">
        <v>126</v>
      </c>
      <c r="BT19" s="681"/>
      <c r="BU19" s="681"/>
      <c r="BV19" s="681"/>
      <c r="BW19" s="681"/>
      <c r="BX19" s="681"/>
      <c r="BY19" s="681"/>
      <c r="BZ19" s="681"/>
      <c r="CA19" s="681"/>
      <c r="CB19" s="690"/>
      <c r="CD19" s="695" t="s">
        <v>271</v>
      </c>
      <c r="CE19" s="696"/>
      <c r="CF19" s="696"/>
      <c r="CG19" s="696"/>
      <c r="CH19" s="696"/>
      <c r="CI19" s="696"/>
      <c r="CJ19" s="696"/>
      <c r="CK19" s="696"/>
      <c r="CL19" s="696"/>
      <c r="CM19" s="696"/>
      <c r="CN19" s="696"/>
      <c r="CO19" s="696"/>
      <c r="CP19" s="696"/>
      <c r="CQ19" s="697"/>
      <c r="CR19" s="680" t="s">
        <v>126</v>
      </c>
      <c r="CS19" s="681"/>
      <c r="CT19" s="681"/>
      <c r="CU19" s="681"/>
      <c r="CV19" s="681"/>
      <c r="CW19" s="681"/>
      <c r="CX19" s="681"/>
      <c r="CY19" s="682"/>
      <c r="CZ19" s="683" t="s">
        <v>126</v>
      </c>
      <c r="DA19" s="683"/>
      <c r="DB19" s="683"/>
      <c r="DC19" s="683"/>
      <c r="DD19" s="689" t="s">
        <v>225</v>
      </c>
      <c r="DE19" s="681"/>
      <c r="DF19" s="681"/>
      <c r="DG19" s="681"/>
      <c r="DH19" s="681"/>
      <c r="DI19" s="681"/>
      <c r="DJ19" s="681"/>
      <c r="DK19" s="681"/>
      <c r="DL19" s="681"/>
      <c r="DM19" s="681"/>
      <c r="DN19" s="681"/>
      <c r="DO19" s="681"/>
      <c r="DP19" s="682"/>
      <c r="DQ19" s="689" t="s">
        <v>126</v>
      </c>
      <c r="DR19" s="681"/>
      <c r="DS19" s="681"/>
      <c r="DT19" s="681"/>
      <c r="DU19" s="681"/>
      <c r="DV19" s="681"/>
      <c r="DW19" s="681"/>
      <c r="DX19" s="681"/>
      <c r="DY19" s="681"/>
      <c r="DZ19" s="681"/>
      <c r="EA19" s="681"/>
      <c r="EB19" s="681"/>
      <c r="EC19" s="690"/>
    </row>
    <row r="20" spans="2:133" ht="11.25" customHeight="1" x14ac:dyDescent="0.15">
      <c r="B20" s="677" t="s">
        <v>272</v>
      </c>
      <c r="C20" s="678"/>
      <c r="D20" s="678"/>
      <c r="E20" s="678"/>
      <c r="F20" s="678"/>
      <c r="G20" s="678"/>
      <c r="H20" s="678"/>
      <c r="I20" s="678"/>
      <c r="J20" s="678"/>
      <c r="K20" s="678"/>
      <c r="L20" s="678"/>
      <c r="M20" s="678"/>
      <c r="N20" s="678"/>
      <c r="O20" s="678"/>
      <c r="P20" s="678"/>
      <c r="Q20" s="679"/>
      <c r="R20" s="680">
        <v>526</v>
      </c>
      <c r="S20" s="681"/>
      <c r="T20" s="681"/>
      <c r="U20" s="681"/>
      <c r="V20" s="681"/>
      <c r="W20" s="681"/>
      <c r="X20" s="681"/>
      <c r="Y20" s="682"/>
      <c r="Z20" s="683">
        <v>0</v>
      </c>
      <c r="AA20" s="683"/>
      <c r="AB20" s="683"/>
      <c r="AC20" s="683"/>
      <c r="AD20" s="684">
        <v>526</v>
      </c>
      <c r="AE20" s="684"/>
      <c r="AF20" s="684"/>
      <c r="AG20" s="684"/>
      <c r="AH20" s="684"/>
      <c r="AI20" s="684"/>
      <c r="AJ20" s="684"/>
      <c r="AK20" s="684"/>
      <c r="AL20" s="685">
        <v>0</v>
      </c>
      <c r="AM20" s="686"/>
      <c r="AN20" s="686"/>
      <c r="AO20" s="687"/>
      <c r="AP20" s="677" t="s">
        <v>273</v>
      </c>
      <c r="AQ20" s="678"/>
      <c r="AR20" s="678"/>
      <c r="AS20" s="678"/>
      <c r="AT20" s="678"/>
      <c r="AU20" s="678"/>
      <c r="AV20" s="678"/>
      <c r="AW20" s="678"/>
      <c r="AX20" s="678"/>
      <c r="AY20" s="678"/>
      <c r="AZ20" s="678"/>
      <c r="BA20" s="678"/>
      <c r="BB20" s="678"/>
      <c r="BC20" s="678"/>
      <c r="BD20" s="678"/>
      <c r="BE20" s="678"/>
      <c r="BF20" s="679"/>
      <c r="BG20" s="680">
        <v>21684</v>
      </c>
      <c r="BH20" s="681"/>
      <c r="BI20" s="681"/>
      <c r="BJ20" s="681"/>
      <c r="BK20" s="681"/>
      <c r="BL20" s="681"/>
      <c r="BM20" s="681"/>
      <c r="BN20" s="682"/>
      <c r="BO20" s="683">
        <v>0.5</v>
      </c>
      <c r="BP20" s="683"/>
      <c r="BQ20" s="683"/>
      <c r="BR20" s="683"/>
      <c r="BS20" s="689" t="s">
        <v>225</v>
      </c>
      <c r="BT20" s="681"/>
      <c r="BU20" s="681"/>
      <c r="BV20" s="681"/>
      <c r="BW20" s="681"/>
      <c r="BX20" s="681"/>
      <c r="BY20" s="681"/>
      <c r="BZ20" s="681"/>
      <c r="CA20" s="681"/>
      <c r="CB20" s="690"/>
      <c r="CD20" s="695" t="s">
        <v>274</v>
      </c>
      <c r="CE20" s="696"/>
      <c r="CF20" s="696"/>
      <c r="CG20" s="696"/>
      <c r="CH20" s="696"/>
      <c r="CI20" s="696"/>
      <c r="CJ20" s="696"/>
      <c r="CK20" s="696"/>
      <c r="CL20" s="696"/>
      <c r="CM20" s="696"/>
      <c r="CN20" s="696"/>
      <c r="CO20" s="696"/>
      <c r="CP20" s="696"/>
      <c r="CQ20" s="697"/>
      <c r="CR20" s="680">
        <v>16716261</v>
      </c>
      <c r="CS20" s="681"/>
      <c r="CT20" s="681"/>
      <c r="CU20" s="681"/>
      <c r="CV20" s="681"/>
      <c r="CW20" s="681"/>
      <c r="CX20" s="681"/>
      <c r="CY20" s="682"/>
      <c r="CZ20" s="683">
        <v>100</v>
      </c>
      <c r="DA20" s="683"/>
      <c r="DB20" s="683"/>
      <c r="DC20" s="683"/>
      <c r="DD20" s="689">
        <v>1799816</v>
      </c>
      <c r="DE20" s="681"/>
      <c r="DF20" s="681"/>
      <c r="DG20" s="681"/>
      <c r="DH20" s="681"/>
      <c r="DI20" s="681"/>
      <c r="DJ20" s="681"/>
      <c r="DK20" s="681"/>
      <c r="DL20" s="681"/>
      <c r="DM20" s="681"/>
      <c r="DN20" s="681"/>
      <c r="DO20" s="681"/>
      <c r="DP20" s="682"/>
      <c r="DQ20" s="689">
        <v>11854049</v>
      </c>
      <c r="DR20" s="681"/>
      <c r="DS20" s="681"/>
      <c r="DT20" s="681"/>
      <c r="DU20" s="681"/>
      <c r="DV20" s="681"/>
      <c r="DW20" s="681"/>
      <c r="DX20" s="681"/>
      <c r="DY20" s="681"/>
      <c r="DZ20" s="681"/>
      <c r="EA20" s="681"/>
      <c r="EB20" s="681"/>
      <c r="EC20" s="690"/>
    </row>
    <row r="21" spans="2:133" ht="11.25" customHeight="1" x14ac:dyDescent="0.15">
      <c r="B21" s="677" t="s">
        <v>275</v>
      </c>
      <c r="C21" s="678"/>
      <c r="D21" s="678"/>
      <c r="E21" s="678"/>
      <c r="F21" s="678"/>
      <c r="G21" s="678"/>
      <c r="H21" s="678"/>
      <c r="I21" s="678"/>
      <c r="J21" s="678"/>
      <c r="K21" s="678"/>
      <c r="L21" s="678"/>
      <c r="M21" s="678"/>
      <c r="N21" s="678"/>
      <c r="O21" s="678"/>
      <c r="P21" s="678"/>
      <c r="Q21" s="679"/>
      <c r="R21" s="680">
        <v>29442</v>
      </c>
      <c r="S21" s="681"/>
      <c r="T21" s="681"/>
      <c r="U21" s="681"/>
      <c r="V21" s="681"/>
      <c r="W21" s="681"/>
      <c r="X21" s="681"/>
      <c r="Y21" s="682"/>
      <c r="Z21" s="683">
        <v>0.2</v>
      </c>
      <c r="AA21" s="683"/>
      <c r="AB21" s="683"/>
      <c r="AC21" s="683"/>
      <c r="AD21" s="684">
        <v>29442</v>
      </c>
      <c r="AE21" s="684"/>
      <c r="AF21" s="684"/>
      <c r="AG21" s="684"/>
      <c r="AH21" s="684"/>
      <c r="AI21" s="684"/>
      <c r="AJ21" s="684"/>
      <c r="AK21" s="684"/>
      <c r="AL21" s="685">
        <v>0.3</v>
      </c>
      <c r="AM21" s="686"/>
      <c r="AN21" s="686"/>
      <c r="AO21" s="687"/>
      <c r="AP21" s="699" t="s">
        <v>276</v>
      </c>
      <c r="AQ21" s="700"/>
      <c r="AR21" s="700"/>
      <c r="AS21" s="700"/>
      <c r="AT21" s="700"/>
      <c r="AU21" s="700"/>
      <c r="AV21" s="700"/>
      <c r="AW21" s="700"/>
      <c r="AX21" s="700"/>
      <c r="AY21" s="700"/>
      <c r="AZ21" s="700"/>
      <c r="BA21" s="700"/>
      <c r="BB21" s="700"/>
      <c r="BC21" s="700"/>
      <c r="BD21" s="700"/>
      <c r="BE21" s="700"/>
      <c r="BF21" s="701"/>
      <c r="BG21" s="680">
        <v>21684</v>
      </c>
      <c r="BH21" s="681"/>
      <c r="BI21" s="681"/>
      <c r="BJ21" s="681"/>
      <c r="BK21" s="681"/>
      <c r="BL21" s="681"/>
      <c r="BM21" s="681"/>
      <c r="BN21" s="682"/>
      <c r="BO21" s="683">
        <v>0.5</v>
      </c>
      <c r="BP21" s="683"/>
      <c r="BQ21" s="683"/>
      <c r="BR21" s="683"/>
      <c r="BS21" s="689" t="s">
        <v>225</v>
      </c>
      <c r="BT21" s="681"/>
      <c r="BU21" s="681"/>
      <c r="BV21" s="681"/>
      <c r="BW21" s="681"/>
      <c r="BX21" s="681"/>
      <c r="BY21" s="681"/>
      <c r="BZ21" s="681"/>
      <c r="CA21" s="681"/>
      <c r="CB21" s="690"/>
      <c r="CD21" s="705"/>
      <c r="CE21" s="706"/>
      <c r="CF21" s="706"/>
      <c r="CG21" s="706"/>
      <c r="CH21" s="706"/>
      <c r="CI21" s="706"/>
      <c r="CJ21" s="706"/>
      <c r="CK21" s="706"/>
      <c r="CL21" s="706"/>
      <c r="CM21" s="706"/>
      <c r="CN21" s="706"/>
      <c r="CO21" s="706"/>
      <c r="CP21" s="706"/>
      <c r="CQ21" s="707"/>
      <c r="CR21" s="708"/>
      <c r="CS21" s="703"/>
      <c r="CT21" s="703"/>
      <c r="CU21" s="703"/>
      <c r="CV21" s="703"/>
      <c r="CW21" s="703"/>
      <c r="CX21" s="703"/>
      <c r="CY21" s="709"/>
      <c r="CZ21" s="710"/>
      <c r="DA21" s="710"/>
      <c r="DB21" s="710"/>
      <c r="DC21" s="710"/>
      <c r="DD21" s="702"/>
      <c r="DE21" s="703"/>
      <c r="DF21" s="703"/>
      <c r="DG21" s="703"/>
      <c r="DH21" s="703"/>
      <c r="DI21" s="703"/>
      <c r="DJ21" s="703"/>
      <c r="DK21" s="703"/>
      <c r="DL21" s="703"/>
      <c r="DM21" s="703"/>
      <c r="DN21" s="703"/>
      <c r="DO21" s="703"/>
      <c r="DP21" s="709"/>
      <c r="DQ21" s="702"/>
      <c r="DR21" s="703"/>
      <c r="DS21" s="703"/>
      <c r="DT21" s="703"/>
      <c r="DU21" s="703"/>
      <c r="DV21" s="703"/>
      <c r="DW21" s="703"/>
      <c r="DX21" s="703"/>
      <c r="DY21" s="703"/>
      <c r="DZ21" s="703"/>
      <c r="EA21" s="703"/>
      <c r="EB21" s="703"/>
      <c r="EC21" s="704"/>
    </row>
    <row r="22" spans="2:133" ht="11.25" customHeight="1" x14ac:dyDescent="0.15">
      <c r="B22" s="677" t="s">
        <v>277</v>
      </c>
      <c r="C22" s="678"/>
      <c r="D22" s="678"/>
      <c r="E22" s="678"/>
      <c r="F22" s="678"/>
      <c r="G22" s="678"/>
      <c r="H22" s="678"/>
      <c r="I22" s="678"/>
      <c r="J22" s="678"/>
      <c r="K22" s="678"/>
      <c r="L22" s="678"/>
      <c r="M22" s="678"/>
      <c r="N22" s="678"/>
      <c r="O22" s="678"/>
      <c r="P22" s="678"/>
      <c r="Q22" s="679"/>
      <c r="R22" s="680">
        <v>5727888</v>
      </c>
      <c r="S22" s="681"/>
      <c r="T22" s="681"/>
      <c r="U22" s="681"/>
      <c r="V22" s="681"/>
      <c r="W22" s="681"/>
      <c r="X22" s="681"/>
      <c r="Y22" s="682"/>
      <c r="Z22" s="683">
        <v>32.9</v>
      </c>
      <c r="AA22" s="683"/>
      <c r="AB22" s="683"/>
      <c r="AC22" s="683"/>
      <c r="AD22" s="684">
        <v>5198768</v>
      </c>
      <c r="AE22" s="684"/>
      <c r="AF22" s="684"/>
      <c r="AG22" s="684"/>
      <c r="AH22" s="684"/>
      <c r="AI22" s="684"/>
      <c r="AJ22" s="684"/>
      <c r="AK22" s="684"/>
      <c r="AL22" s="685">
        <v>50.2</v>
      </c>
      <c r="AM22" s="686"/>
      <c r="AN22" s="686"/>
      <c r="AO22" s="687"/>
      <c r="AP22" s="699" t="s">
        <v>278</v>
      </c>
      <c r="AQ22" s="700"/>
      <c r="AR22" s="700"/>
      <c r="AS22" s="700"/>
      <c r="AT22" s="700"/>
      <c r="AU22" s="700"/>
      <c r="AV22" s="700"/>
      <c r="AW22" s="700"/>
      <c r="AX22" s="700"/>
      <c r="AY22" s="700"/>
      <c r="AZ22" s="700"/>
      <c r="BA22" s="700"/>
      <c r="BB22" s="700"/>
      <c r="BC22" s="700"/>
      <c r="BD22" s="700"/>
      <c r="BE22" s="700"/>
      <c r="BF22" s="701"/>
      <c r="BG22" s="680" t="s">
        <v>126</v>
      </c>
      <c r="BH22" s="681"/>
      <c r="BI22" s="681"/>
      <c r="BJ22" s="681"/>
      <c r="BK22" s="681"/>
      <c r="BL22" s="681"/>
      <c r="BM22" s="681"/>
      <c r="BN22" s="682"/>
      <c r="BO22" s="683" t="s">
        <v>126</v>
      </c>
      <c r="BP22" s="683"/>
      <c r="BQ22" s="683"/>
      <c r="BR22" s="683"/>
      <c r="BS22" s="689" t="s">
        <v>126</v>
      </c>
      <c r="BT22" s="681"/>
      <c r="BU22" s="681"/>
      <c r="BV22" s="681"/>
      <c r="BW22" s="681"/>
      <c r="BX22" s="681"/>
      <c r="BY22" s="681"/>
      <c r="BZ22" s="681"/>
      <c r="CA22" s="681"/>
      <c r="CB22" s="690"/>
      <c r="CD22" s="662" t="s">
        <v>279</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77" t="s">
        <v>280</v>
      </c>
      <c r="C23" s="678"/>
      <c r="D23" s="678"/>
      <c r="E23" s="678"/>
      <c r="F23" s="678"/>
      <c r="G23" s="678"/>
      <c r="H23" s="678"/>
      <c r="I23" s="678"/>
      <c r="J23" s="678"/>
      <c r="K23" s="678"/>
      <c r="L23" s="678"/>
      <c r="M23" s="678"/>
      <c r="N23" s="678"/>
      <c r="O23" s="678"/>
      <c r="P23" s="678"/>
      <c r="Q23" s="679"/>
      <c r="R23" s="680">
        <v>5198768</v>
      </c>
      <c r="S23" s="681"/>
      <c r="T23" s="681"/>
      <c r="U23" s="681"/>
      <c r="V23" s="681"/>
      <c r="W23" s="681"/>
      <c r="X23" s="681"/>
      <c r="Y23" s="682"/>
      <c r="Z23" s="683">
        <v>29.9</v>
      </c>
      <c r="AA23" s="683"/>
      <c r="AB23" s="683"/>
      <c r="AC23" s="683"/>
      <c r="AD23" s="684">
        <v>5198768</v>
      </c>
      <c r="AE23" s="684"/>
      <c r="AF23" s="684"/>
      <c r="AG23" s="684"/>
      <c r="AH23" s="684"/>
      <c r="AI23" s="684"/>
      <c r="AJ23" s="684"/>
      <c r="AK23" s="684"/>
      <c r="AL23" s="685">
        <v>50.2</v>
      </c>
      <c r="AM23" s="686"/>
      <c r="AN23" s="686"/>
      <c r="AO23" s="687"/>
      <c r="AP23" s="699" t="s">
        <v>281</v>
      </c>
      <c r="AQ23" s="700"/>
      <c r="AR23" s="700"/>
      <c r="AS23" s="700"/>
      <c r="AT23" s="700"/>
      <c r="AU23" s="700"/>
      <c r="AV23" s="700"/>
      <c r="AW23" s="700"/>
      <c r="AX23" s="700"/>
      <c r="AY23" s="700"/>
      <c r="AZ23" s="700"/>
      <c r="BA23" s="700"/>
      <c r="BB23" s="700"/>
      <c r="BC23" s="700"/>
      <c r="BD23" s="700"/>
      <c r="BE23" s="700"/>
      <c r="BF23" s="701"/>
      <c r="BG23" s="680" t="s">
        <v>126</v>
      </c>
      <c r="BH23" s="681"/>
      <c r="BI23" s="681"/>
      <c r="BJ23" s="681"/>
      <c r="BK23" s="681"/>
      <c r="BL23" s="681"/>
      <c r="BM23" s="681"/>
      <c r="BN23" s="682"/>
      <c r="BO23" s="683" t="s">
        <v>126</v>
      </c>
      <c r="BP23" s="683"/>
      <c r="BQ23" s="683"/>
      <c r="BR23" s="683"/>
      <c r="BS23" s="689" t="s">
        <v>126</v>
      </c>
      <c r="BT23" s="681"/>
      <c r="BU23" s="681"/>
      <c r="BV23" s="681"/>
      <c r="BW23" s="681"/>
      <c r="BX23" s="681"/>
      <c r="BY23" s="681"/>
      <c r="BZ23" s="681"/>
      <c r="CA23" s="681"/>
      <c r="CB23" s="690"/>
      <c r="CD23" s="662" t="s">
        <v>219</v>
      </c>
      <c r="CE23" s="663"/>
      <c r="CF23" s="663"/>
      <c r="CG23" s="663"/>
      <c r="CH23" s="663"/>
      <c r="CI23" s="663"/>
      <c r="CJ23" s="663"/>
      <c r="CK23" s="663"/>
      <c r="CL23" s="663"/>
      <c r="CM23" s="663"/>
      <c r="CN23" s="663"/>
      <c r="CO23" s="663"/>
      <c r="CP23" s="663"/>
      <c r="CQ23" s="664"/>
      <c r="CR23" s="662" t="s">
        <v>282</v>
      </c>
      <c r="CS23" s="663"/>
      <c r="CT23" s="663"/>
      <c r="CU23" s="663"/>
      <c r="CV23" s="663"/>
      <c r="CW23" s="663"/>
      <c r="CX23" s="663"/>
      <c r="CY23" s="664"/>
      <c r="CZ23" s="662" t="s">
        <v>283</v>
      </c>
      <c r="DA23" s="663"/>
      <c r="DB23" s="663"/>
      <c r="DC23" s="664"/>
      <c r="DD23" s="662" t="s">
        <v>284</v>
      </c>
      <c r="DE23" s="663"/>
      <c r="DF23" s="663"/>
      <c r="DG23" s="663"/>
      <c r="DH23" s="663"/>
      <c r="DI23" s="663"/>
      <c r="DJ23" s="663"/>
      <c r="DK23" s="664"/>
      <c r="DL23" s="711" t="s">
        <v>285</v>
      </c>
      <c r="DM23" s="712"/>
      <c r="DN23" s="712"/>
      <c r="DO23" s="712"/>
      <c r="DP23" s="712"/>
      <c r="DQ23" s="712"/>
      <c r="DR23" s="712"/>
      <c r="DS23" s="712"/>
      <c r="DT23" s="712"/>
      <c r="DU23" s="712"/>
      <c r="DV23" s="713"/>
      <c r="DW23" s="662" t="s">
        <v>286</v>
      </c>
      <c r="DX23" s="663"/>
      <c r="DY23" s="663"/>
      <c r="DZ23" s="663"/>
      <c r="EA23" s="663"/>
      <c r="EB23" s="663"/>
      <c r="EC23" s="664"/>
    </row>
    <row r="24" spans="2:133" ht="11.25" customHeight="1" x14ac:dyDescent="0.15">
      <c r="B24" s="677" t="s">
        <v>287</v>
      </c>
      <c r="C24" s="678"/>
      <c r="D24" s="678"/>
      <c r="E24" s="678"/>
      <c r="F24" s="678"/>
      <c r="G24" s="678"/>
      <c r="H24" s="678"/>
      <c r="I24" s="678"/>
      <c r="J24" s="678"/>
      <c r="K24" s="678"/>
      <c r="L24" s="678"/>
      <c r="M24" s="678"/>
      <c r="N24" s="678"/>
      <c r="O24" s="678"/>
      <c r="P24" s="678"/>
      <c r="Q24" s="679"/>
      <c r="R24" s="680">
        <v>525194</v>
      </c>
      <c r="S24" s="681"/>
      <c r="T24" s="681"/>
      <c r="U24" s="681"/>
      <c r="V24" s="681"/>
      <c r="W24" s="681"/>
      <c r="X24" s="681"/>
      <c r="Y24" s="682"/>
      <c r="Z24" s="683">
        <v>3</v>
      </c>
      <c r="AA24" s="683"/>
      <c r="AB24" s="683"/>
      <c r="AC24" s="683"/>
      <c r="AD24" s="684" t="s">
        <v>126</v>
      </c>
      <c r="AE24" s="684"/>
      <c r="AF24" s="684"/>
      <c r="AG24" s="684"/>
      <c r="AH24" s="684"/>
      <c r="AI24" s="684"/>
      <c r="AJ24" s="684"/>
      <c r="AK24" s="684"/>
      <c r="AL24" s="685" t="s">
        <v>126</v>
      </c>
      <c r="AM24" s="686"/>
      <c r="AN24" s="686"/>
      <c r="AO24" s="687"/>
      <c r="AP24" s="699" t="s">
        <v>288</v>
      </c>
      <c r="AQ24" s="700"/>
      <c r="AR24" s="700"/>
      <c r="AS24" s="700"/>
      <c r="AT24" s="700"/>
      <c r="AU24" s="700"/>
      <c r="AV24" s="700"/>
      <c r="AW24" s="700"/>
      <c r="AX24" s="700"/>
      <c r="AY24" s="700"/>
      <c r="AZ24" s="700"/>
      <c r="BA24" s="700"/>
      <c r="BB24" s="700"/>
      <c r="BC24" s="700"/>
      <c r="BD24" s="700"/>
      <c r="BE24" s="700"/>
      <c r="BF24" s="701"/>
      <c r="BG24" s="680" t="s">
        <v>238</v>
      </c>
      <c r="BH24" s="681"/>
      <c r="BI24" s="681"/>
      <c r="BJ24" s="681"/>
      <c r="BK24" s="681"/>
      <c r="BL24" s="681"/>
      <c r="BM24" s="681"/>
      <c r="BN24" s="682"/>
      <c r="BO24" s="683" t="s">
        <v>126</v>
      </c>
      <c r="BP24" s="683"/>
      <c r="BQ24" s="683"/>
      <c r="BR24" s="683"/>
      <c r="BS24" s="689" t="s">
        <v>225</v>
      </c>
      <c r="BT24" s="681"/>
      <c r="BU24" s="681"/>
      <c r="BV24" s="681"/>
      <c r="BW24" s="681"/>
      <c r="BX24" s="681"/>
      <c r="BY24" s="681"/>
      <c r="BZ24" s="681"/>
      <c r="CA24" s="681"/>
      <c r="CB24" s="690"/>
      <c r="CD24" s="691" t="s">
        <v>289</v>
      </c>
      <c r="CE24" s="692"/>
      <c r="CF24" s="692"/>
      <c r="CG24" s="692"/>
      <c r="CH24" s="692"/>
      <c r="CI24" s="692"/>
      <c r="CJ24" s="692"/>
      <c r="CK24" s="692"/>
      <c r="CL24" s="692"/>
      <c r="CM24" s="692"/>
      <c r="CN24" s="692"/>
      <c r="CO24" s="692"/>
      <c r="CP24" s="692"/>
      <c r="CQ24" s="693"/>
      <c r="CR24" s="669">
        <v>7510253</v>
      </c>
      <c r="CS24" s="670"/>
      <c r="CT24" s="670"/>
      <c r="CU24" s="670"/>
      <c r="CV24" s="670"/>
      <c r="CW24" s="670"/>
      <c r="CX24" s="670"/>
      <c r="CY24" s="671"/>
      <c r="CZ24" s="674">
        <v>44.9</v>
      </c>
      <c r="DA24" s="675"/>
      <c r="DB24" s="675"/>
      <c r="DC24" s="694"/>
      <c r="DD24" s="719">
        <v>5345750</v>
      </c>
      <c r="DE24" s="670"/>
      <c r="DF24" s="670"/>
      <c r="DG24" s="670"/>
      <c r="DH24" s="670"/>
      <c r="DI24" s="670"/>
      <c r="DJ24" s="670"/>
      <c r="DK24" s="671"/>
      <c r="DL24" s="719">
        <v>5337996</v>
      </c>
      <c r="DM24" s="670"/>
      <c r="DN24" s="670"/>
      <c r="DO24" s="670"/>
      <c r="DP24" s="670"/>
      <c r="DQ24" s="670"/>
      <c r="DR24" s="670"/>
      <c r="DS24" s="670"/>
      <c r="DT24" s="670"/>
      <c r="DU24" s="670"/>
      <c r="DV24" s="671"/>
      <c r="DW24" s="674">
        <v>49.6</v>
      </c>
      <c r="DX24" s="675"/>
      <c r="DY24" s="675"/>
      <c r="DZ24" s="675"/>
      <c r="EA24" s="675"/>
      <c r="EB24" s="675"/>
      <c r="EC24" s="676"/>
    </row>
    <row r="25" spans="2:133" ht="11.25" customHeight="1" x14ac:dyDescent="0.15">
      <c r="B25" s="677" t="s">
        <v>290</v>
      </c>
      <c r="C25" s="678"/>
      <c r="D25" s="678"/>
      <c r="E25" s="678"/>
      <c r="F25" s="678"/>
      <c r="G25" s="678"/>
      <c r="H25" s="678"/>
      <c r="I25" s="678"/>
      <c r="J25" s="678"/>
      <c r="K25" s="678"/>
      <c r="L25" s="678"/>
      <c r="M25" s="678"/>
      <c r="N25" s="678"/>
      <c r="O25" s="678"/>
      <c r="P25" s="678"/>
      <c r="Q25" s="679"/>
      <c r="R25" s="680">
        <v>3926</v>
      </c>
      <c r="S25" s="681"/>
      <c r="T25" s="681"/>
      <c r="U25" s="681"/>
      <c r="V25" s="681"/>
      <c r="W25" s="681"/>
      <c r="X25" s="681"/>
      <c r="Y25" s="682"/>
      <c r="Z25" s="683">
        <v>0</v>
      </c>
      <c r="AA25" s="683"/>
      <c r="AB25" s="683"/>
      <c r="AC25" s="683"/>
      <c r="AD25" s="684" t="s">
        <v>126</v>
      </c>
      <c r="AE25" s="684"/>
      <c r="AF25" s="684"/>
      <c r="AG25" s="684"/>
      <c r="AH25" s="684"/>
      <c r="AI25" s="684"/>
      <c r="AJ25" s="684"/>
      <c r="AK25" s="684"/>
      <c r="AL25" s="685" t="s">
        <v>225</v>
      </c>
      <c r="AM25" s="686"/>
      <c r="AN25" s="686"/>
      <c r="AO25" s="687"/>
      <c r="AP25" s="699" t="s">
        <v>291</v>
      </c>
      <c r="AQ25" s="700"/>
      <c r="AR25" s="700"/>
      <c r="AS25" s="700"/>
      <c r="AT25" s="700"/>
      <c r="AU25" s="700"/>
      <c r="AV25" s="700"/>
      <c r="AW25" s="700"/>
      <c r="AX25" s="700"/>
      <c r="AY25" s="700"/>
      <c r="AZ25" s="700"/>
      <c r="BA25" s="700"/>
      <c r="BB25" s="700"/>
      <c r="BC25" s="700"/>
      <c r="BD25" s="700"/>
      <c r="BE25" s="700"/>
      <c r="BF25" s="701"/>
      <c r="BG25" s="680" t="s">
        <v>126</v>
      </c>
      <c r="BH25" s="681"/>
      <c r="BI25" s="681"/>
      <c r="BJ25" s="681"/>
      <c r="BK25" s="681"/>
      <c r="BL25" s="681"/>
      <c r="BM25" s="681"/>
      <c r="BN25" s="682"/>
      <c r="BO25" s="683" t="s">
        <v>225</v>
      </c>
      <c r="BP25" s="683"/>
      <c r="BQ25" s="683"/>
      <c r="BR25" s="683"/>
      <c r="BS25" s="689" t="s">
        <v>225</v>
      </c>
      <c r="BT25" s="681"/>
      <c r="BU25" s="681"/>
      <c r="BV25" s="681"/>
      <c r="BW25" s="681"/>
      <c r="BX25" s="681"/>
      <c r="BY25" s="681"/>
      <c r="BZ25" s="681"/>
      <c r="CA25" s="681"/>
      <c r="CB25" s="690"/>
      <c r="CD25" s="695" t="s">
        <v>292</v>
      </c>
      <c r="CE25" s="696"/>
      <c r="CF25" s="696"/>
      <c r="CG25" s="696"/>
      <c r="CH25" s="696"/>
      <c r="CI25" s="696"/>
      <c r="CJ25" s="696"/>
      <c r="CK25" s="696"/>
      <c r="CL25" s="696"/>
      <c r="CM25" s="696"/>
      <c r="CN25" s="696"/>
      <c r="CO25" s="696"/>
      <c r="CP25" s="696"/>
      <c r="CQ25" s="697"/>
      <c r="CR25" s="680">
        <v>2748609</v>
      </c>
      <c r="CS25" s="716"/>
      <c r="CT25" s="716"/>
      <c r="CU25" s="716"/>
      <c r="CV25" s="716"/>
      <c r="CW25" s="716"/>
      <c r="CX25" s="716"/>
      <c r="CY25" s="717"/>
      <c r="CZ25" s="685">
        <v>16.399999999999999</v>
      </c>
      <c r="DA25" s="714"/>
      <c r="DB25" s="714"/>
      <c r="DC25" s="718"/>
      <c r="DD25" s="689">
        <v>2659953</v>
      </c>
      <c r="DE25" s="716"/>
      <c r="DF25" s="716"/>
      <c r="DG25" s="716"/>
      <c r="DH25" s="716"/>
      <c r="DI25" s="716"/>
      <c r="DJ25" s="716"/>
      <c r="DK25" s="717"/>
      <c r="DL25" s="689">
        <v>2652470</v>
      </c>
      <c r="DM25" s="716"/>
      <c r="DN25" s="716"/>
      <c r="DO25" s="716"/>
      <c r="DP25" s="716"/>
      <c r="DQ25" s="716"/>
      <c r="DR25" s="716"/>
      <c r="DS25" s="716"/>
      <c r="DT25" s="716"/>
      <c r="DU25" s="716"/>
      <c r="DV25" s="717"/>
      <c r="DW25" s="685">
        <v>24.7</v>
      </c>
      <c r="DX25" s="714"/>
      <c r="DY25" s="714"/>
      <c r="DZ25" s="714"/>
      <c r="EA25" s="714"/>
      <c r="EB25" s="714"/>
      <c r="EC25" s="715"/>
    </row>
    <row r="26" spans="2:133" ht="11.25" customHeight="1" x14ac:dyDescent="0.15">
      <c r="B26" s="677" t="s">
        <v>293</v>
      </c>
      <c r="C26" s="678"/>
      <c r="D26" s="678"/>
      <c r="E26" s="678"/>
      <c r="F26" s="678"/>
      <c r="G26" s="678"/>
      <c r="H26" s="678"/>
      <c r="I26" s="678"/>
      <c r="J26" s="678"/>
      <c r="K26" s="678"/>
      <c r="L26" s="678"/>
      <c r="M26" s="678"/>
      <c r="N26" s="678"/>
      <c r="O26" s="678"/>
      <c r="P26" s="678"/>
      <c r="Q26" s="679"/>
      <c r="R26" s="680">
        <v>10871365</v>
      </c>
      <c r="S26" s="681"/>
      <c r="T26" s="681"/>
      <c r="U26" s="681"/>
      <c r="V26" s="681"/>
      <c r="W26" s="681"/>
      <c r="X26" s="681"/>
      <c r="Y26" s="682"/>
      <c r="Z26" s="683">
        <v>62.5</v>
      </c>
      <c r="AA26" s="683"/>
      <c r="AB26" s="683"/>
      <c r="AC26" s="683"/>
      <c r="AD26" s="684">
        <v>10326666</v>
      </c>
      <c r="AE26" s="684"/>
      <c r="AF26" s="684"/>
      <c r="AG26" s="684"/>
      <c r="AH26" s="684"/>
      <c r="AI26" s="684"/>
      <c r="AJ26" s="684"/>
      <c r="AK26" s="684"/>
      <c r="AL26" s="685">
        <v>99.6</v>
      </c>
      <c r="AM26" s="686"/>
      <c r="AN26" s="686"/>
      <c r="AO26" s="687"/>
      <c r="AP26" s="699" t="s">
        <v>294</v>
      </c>
      <c r="AQ26" s="729"/>
      <c r="AR26" s="729"/>
      <c r="AS26" s="729"/>
      <c r="AT26" s="729"/>
      <c r="AU26" s="729"/>
      <c r="AV26" s="729"/>
      <c r="AW26" s="729"/>
      <c r="AX26" s="729"/>
      <c r="AY26" s="729"/>
      <c r="AZ26" s="729"/>
      <c r="BA26" s="729"/>
      <c r="BB26" s="729"/>
      <c r="BC26" s="729"/>
      <c r="BD26" s="729"/>
      <c r="BE26" s="729"/>
      <c r="BF26" s="701"/>
      <c r="BG26" s="680" t="s">
        <v>126</v>
      </c>
      <c r="BH26" s="681"/>
      <c r="BI26" s="681"/>
      <c r="BJ26" s="681"/>
      <c r="BK26" s="681"/>
      <c r="BL26" s="681"/>
      <c r="BM26" s="681"/>
      <c r="BN26" s="682"/>
      <c r="BO26" s="683" t="s">
        <v>126</v>
      </c>
      <c r="BP26" s="683"/>
      <c r="BQ26" s="683"/>
      <c r="BR26" s="683"/>
      <c r="BS26" s="689" t="s">
        <v>126</v>
      </c>
      <c r="BT26" s="681"/>
      <c r="BU26" s="681"/>
      <c r="BV26" s="681"/>
      <c r="BW26" s="681"/>
      <c r="BX26" s="681"/>
      <c r="BY26" s="681"/>
      <c r="BZ26" s="681"/>
      <c r="CA26" s="681"/>
      <c r="CB26" s="690"/>
      <c r="CD26" s="695" t="s">
        <v>295</v>
      </c>
      <c r="CE26" s="696"/>
      <c r="CF26" s="696"/>
      <c r="CG26" s="696"/>
      <c r="CH26" s="696"/>
      <c r="CI26" s="696"/>
      <c r="CJ26" s="696"/>
      <c r="CK26" s="696"/>
      <c r="CL26" s="696"/>
      <c r="CM26" s="696"/>
      <c r="CN26" s="696"/>
      <c r="CO26" s="696"/>
      <c r="CP26" s="696"/>
      <c r="CQ26" s="697"/>
      <c r="CR26" s="680">
        <v>1707556</v>
      </c>
      <c r="CS26" s="681"/>
      <c r="CT26" s="681"/>
      <c r="CU26" s="681"/>
      <c r="CV26" s="681"/>
      <c r="CW26" s="681"/>
      <c r="CX26" s="681"/>
      <c r="CY26" s="682"/>
      <c r="CZ26" s="685">
        <v>10.199999999999999</v>
      </c>
      <c r="DA26" s="714"/>
      <c r="DB26" s="714"/>
      <c r="DC26" s="718"/>
      <c r="DD26" s="689">
        <v>1646136</v>
      </c>
      <c r="DE26" s="681"/>
      <c r="DF26" s="681"/>
      <c r="DG26" s="681"/>
      <c r="DH26" s="681"/>
      <c r="DI26" s="681"/>
      <c r="DJ26" s="681"/>
      <c r="DK26" s="682"/>
      <c r="DL26" s="689" t="s">
        <v>225</v>
      </c>
      <c r="DM26" s="681"/>
      <c r="DN26" s="681"/>
      <c r="DO26" s="681"/>
      <c r="DP26" s="681"/>
      <c r="DQ26" s="681"/>
      <c r="DR26" s="681"/>
      <c r="DS26" s="681"/>
      <c r="DT26" s="681"/>
      <c r="DU26" s="681"/>
      <c r="DV26" s="682"/>
      <c r="DW26" s="685" t="s">
        <v>126</v>
      </c>
      <c r="DX26" s="714"/>
      <c r="DY26" s="714"/>
      <c r="DZ26" s="714"/>
      <c r="EA26" s="714"/>
      <c r="EB26" s="714"/>
      <c r="EC26" s="715"/>
    </row>
    <row r="27" spans="2:133" ht="11.25" customHeight="1" x14ac:dyDescent="0.15">
      <c r="B27" s="677" t="s">
        <v>296</v>
      </c>
      <c r="C27" s="678"/>
      <c r="D27" s="678"/>
      <c r="E27" s="678"/>
      <c r="F27" s="678"/>
      <c r="G27" s="678"/>
      <c r="H27" s="678"/>
      <c r="I27" s="678"/>
      <c r="J27" s="678"/>
      <c r="K27" s="678"/>
      <c r="L27" s="678"/>
      <c r="M27" s="678"/>
      <c r="N27" s="678"/>
      <c r="O27" s="678"/>
      <c r="P27" s="678"/>
      <c r="Q27" s="679"/>
      <c r="R27" s="680">
        <v>2763</v>
      </c>
      <c r="S27" s="681"/>
      <c r="T27" s="681"/>
      <c r="U27" s="681"/>
      <c r="V27" s="681"/>
      <c r="W27" s="681"/>
      <c r="X27" s="681"/>
      <c r="Y27" s="682"/>
      <c r="Z27" s="683">
        <v>0</v>
      </c>
      <c r="AA27" s="683"/>
      <c r="AB27" s="683"/>
      <c r="AC27" s="683"/>
      <c r="AD27" s="684">
        <v>2763</v>
      </c>
      <c r="AE27" s="684"/>
      <c r="AF27" s="684"/>
      <c r="AG27" s="684"/>
      <c r="AH27" s="684"/>
      <c r="AI27" s="684"/>
      <c r="AJ27" s="684"/>
      <c r="AK27" s="684"/>
      <c r="AL27" s="685">
        <v>0</v>
      </c>
      <c r="AM27" s="686"/>
      <c r="AN27" s="686"/>
      <c r="AO27" s="687"/>
      <c r="AP27" s="677" t="s">
        <v>297</v>
      </c>
      <c r="AQ27" s="678"/>
      <c r="AR27" s="678"/>
      <c r="AS27" s="678"/>
      <c r="AT27" s="678"/>
      <c r="AU27" s="678"/>
      <c r="AV27" s="678"/>
      <c r="AW27" s="678"/>
      <c r="AX27" s="678"/>
      <c r="AY27" s="678"/>
      <c r="AZ27" s="678"/>
      <c r="BA27" s="678"/>
      <c r="BB27" s="678"/>
      <c r="BC27" s="678"/>
      <c r="BD27" s="678"/>
      <c r="BE27" s="678"/>
      <c r="BF27" s="679"/>
      <c r="BG27" s="680">
        <v>4017184</v>
      </c>
      <c r="BH27" s="681"/>
      <c r="BI27" s="681"/>
      <c r="BJ27" s="681"/>
      <c r="BK27" s="681"/>
      <c r="BL27" s="681"/>
      <c r="BM27" s="681"/>
      <c r="BN27" s="682"/>
      <c r="BO27" s="683">
        <v>100</v>
      </c>
      <c r="BP27" s="683"/>
      <c r="BQ27" s="683"/>
      <c r="BR27" s="683"/>
      <c r="BS27" s="689" t="s">
        <v>126</v>
      </c>
      <c r="BT27" s="681"/>
      <c r="BU27" s="681"/>
      <c r="BV27" s="681"/>
      <c r="BW27" s="681"/>
      <c r="BX27" s="681"/>
      <c r="BY27" s="681"/>
      <c r="BZ27" s="681"/>
      <c r="CA27" s="681"/>
      <c r="CB27" s="690"/>
      <c r="CD27" s="695" t="s">
        <v>298</v>
      </c>
      <c r="CE27" s="696"/>
      <c r="CF27" s="696"/>
      <c r="CG27" s="696"/>
      <c r="CH27" s="696"/>
      <c r="CI27" s="696"/>
      <c r="CJ27" s="696"/>
      <c r="CK27" s="696"/>
      <c r="CL27" s="696"/>
      <c r="CM27" s="696"/>
      <c r="CN27" s="696"/>
      <c r="CO27" s="696"/>
      <c r="CP27" s="696"/>
      <c r="CQ27" s="697"/>
      <c r="CR27" s="680">
        <v>2894288</v>
      </c>
      <c r="CS27" s="716"/>
      <c r="CT27" s="716"/>
      <c r="CU27" s="716"/>
      <c r="CV27" s="716"/>
      <c r="CW27" s="716"/>
      <c r="CX27" s="716"/>
      <c r="CY27" s="717"/>
      <c r="CZ27" s="685">
        <v>17.3</v>
      </c>
      <c r="DA27" s="714"/>
      <c r="DB27" s="714"/>
      <c r="DC27" s="718"/>
      <c r="DD27" s="689">
        <v>870927</v>
      </c>
      <c r="DE27" s="716"/>
      <c r="DF27" s="716"/>
      <c r="DG27" s="716"/>
      <c r="DH27" s="716"/>
      <c r="DI27" s="716"/>
      <c r="DJ27" s="716"/>
      <c r="DK27" s="717"/>
      <c r="DL27" s="689">
        <v>870656</v>
      </c>
      <c r="DM27" s="716"/>
      <c r="DN27" s="716"/>
      <c r="DO27" s="716"/>
      <c r="DP27" s="716"/>
      <c r="DQ27" s="716"/>
      <c r="DR27" s="716"/>
      <c r="DS27" s="716"/>
      <c r="DT27" s="716"/>
      <c r="DU27" s="716"/>
      <c r="DV27" s="717"/>
      <c r="DW27" s="685">
        <v>8.1</v>
      </c>
      <c r="DX27" s="714"/>
      <c r="DY27" s="714"/>
      <c r="DZ27" s="714"/>
      <c r="EA27" s="714"/>
      <c r="EB27" s="714"/>
      <c r="EC27" s="715"/>
    </row>
    <row r="28" spans="2:133" ht="11.25" customHeight="1" x14ac:dyDescent="0.15">
      <c r="B28" s="677" t="s">
        <v>299</v>
      </c>
      <c r="C28" s="678"/>
      <c r="D28" s="678"/>
      <c r="E28" s="678"/>
      <c r="F28" s="678"/>
      <c r="G28" s="678"/>
      <c r="H28" s="678"/>
      <c r="I28" s="678"/>
      <c r="J28" s="678"/>
      <c r="K28" s="678"/>
      <c r="L28" s="678"/>
      <c r="M28" s="678"/>
      <c r="N28" s="678"/>
      <c r="O28" s="678"/>
      <c r="P28" s="678"/>
      <c r="Q28" s="679"/>
      <c r="R28" s="680">
        <v>78575</v>
      </c>
      <c r="S28" s="681"/>
      <c r="T28" s="681"/>
      <c r="U28" s="681"/>
      <c r="V28" s="681"/>
      <c r="W28" s="681"/>
      <c r="X28" s="681"/>
      <c r="Y28" s="682"/>
      <c r="Z28" s="683">
        <v>0.5</v>
      </c>
      <c r="AA28" s="683"/>
      <c r="AB28" s="683"/>
      <c r="AC28" s="683"/>
      <c r="AD28" s="684" t="s">
        <v>225</v>
      </c>
      <c r="AE28" s="684"/>
      <c r="AF28" s="684"/>
      <c r="AG28" s="684"/>
      <c r="AH28" s="684"/>
      <c r="AI28" s="684"/>
      <c r="AJ28" s="684"/>
      <c r="AK28" s="684"/>
      <c r="AL28" s="685" t="s">
        <v>126</v>
      </c>
      <c r="AM28" s="686"/>
      <c r="AN28" s="686"/>
      <c r="AO28" s="687"/>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683"/>
      <c r="BP28" s="683"/>
      <c r="BQ28" s="683"/>
      <c r="BR28" s="683"/>
      <c r="BS28" s="689"/>
      <c r="BT28" s="681"/>
      <c r="BU28" s="681"/>
      <c r="BV28" s="681"/>
      <c r="BW28" s="681"/>
      <c r="BX28" s="681"/>
      <c r="BY28" s="681"/>
      <c r="BZ28" s="681"/>
      <c r="CA28" s="681"/>
      <c r="CB28" s="690"/>
      <c r="CD28" s="695" t="s">
        <v>300</v>
      </c>
      <c r="CE28" s="696"/>
      <c r="CF28" s="696"/>
      <c r="CG28" s="696"/>
      <c r="CH28" s="696"/>
      <c r="CI28" s="696"/>
      <c r="CJ28" s="696"/>
      <c r="CK28" s="696"/>
      <c r="CL28" s="696"/>
      <c r="CM28" s="696"/>
      <c r="CN28" s="696"/>
      <c r="CO28" s="696"/>
      <c r="CP28" s="696"/>
      <c r="CQ28" s="697"/>
      <c r="CR28" s="680">
        <v>1867356</v>
      </c>
      <c r="CS28" s="681"/>
      <c r="CT28" s="681"/>
      <c r="CU28" s="681"/>
      <c r="CV28" s="681"/>
      <c r="CW28" s="681"/>
      <c r="CX28" s="681"/>
      <c r="CY28" s="682"/>
      <c r="CZ28" s="685">
        <v>11.2</v>
      </c>
      <c r="DA28" s="714"/>
      <c r="DB28" s="714"/>
      <c r="DC28" s="718"/>
      <c r="DD28" s="689">
        <v>1814870</v>
      </c>
      <c r="DE28" s="681"/>
      <c r="DF28" s="681"/>
      <c r="DG28" s="681"/>
      <c r="DH28" s="681"/>
      <c r="DI28" s="681"/>
      <c r="DJ28" s="681"/>
      <c r="DK28" s="682"/>
      <c r="DL28" s="689">
        <v>1814870</v>
      </c>
      <c r="DM28" s="681"/>
      <c r="DN28" s="681"/>
      <c r="DO28" s="681"/>
      <c r="DP28" s="681"/>
      <c r="DQ28" s="681"/>
      <c r="DR28" s="681"/>
      <c r="DS28" s="681"/>
      <c r="DT28" s="681"/>
      <c r="DU28" s="681"/>
      <c r="DV28" s="682"/>
      <c r="DW28" s="685">
        <v>16.899999999999999</v>
      </c>
      <c r="DX28" s="714"/>
      <c r="DY28" s="714"/>
      <c r="DZ28" s="714"/>
      <c r="EA28" s="714"/>
      <c r="EB28" s="714"/>
      <c r="EC28" s="715"/>
    </row>
    <row r="29" spans="2:133" ht="11.25" customHeight="1" x14ac:dyDescent="0.15">
      <c r="B29" s="677" t="s">
        <v>301</v>
      </c>
      <c r="C29" s="678"/>
      <c r="D29" s="678"/>
      <c r="E29" s="678"/>
      <c r="F29" s="678"/>
      <c r="G29" s="678"/>
      <c r="H29" s="678"/>
      <c r="I29" s="678"/>
      <c r="J29" s="678"/>
      <c r="K29" s="678"/>
      <c r="L29" s="678"/>
      <c r="M29" s="678"/>
      <c r="N29" s="678"/>
      <c r="O29" s="678"/>
      <c r="P29" s="678"/>
      <c r="Q29" s="679"/>
      <c r="R29" s="680">
        <v>57256</v>
      </c>
      <c r="S29" s="681"/>
      <c r="T29" s="681"/>
      <c r="U29" s="681"/>
      <c r="V29" s="681"/>
      <c r="W29" s="681"/>
      <c r="X29" s="681"/>
      <c r="Y29" s="682"/>
      <c r="Z29" s="683">
        <v>0.3</v>
      </c>
      <c r="AA29" s="683"/>
      <c r="AB29" s="683"/>
      <c r="AC29" s="683"/>
      <c r="AD29" s="684" t="s">
        <v>126</v>
      </c>
      <c r="AE29" s="684"/>
      <c r="AF29" s="684"/>
      <c r="AG29" s="684"/>
      <c r="AH29" s="684"/>
      <c r="AI29" s="684"/>
      <c r="AJ29" s="684"/>
      <c r="AK29" s="684"/>
      <c r="AL29" s="685" t="s">
        <v>126</v>
      </c>
      <c r="AM29" s="686"/>
      <c r="AN29" s="686"/>
      <c r="AO29" s="687"/>
      <c r="AP29" s="730"/>
      <c r="AQ29" s="731"/>
      <c r="AR29" s="731"/>
      <c r="AS29" s="731"/>
      <c r="AT29" s="731"/>
      <c r="AU29" s="731"/>
      <c r="AV29" s="731"/>
      <c r="AW29" s="731"/>
      <c r="AX29" s="731"/>
      <c r="AY29" s="731"/>
      <c r="AZ29" s="731"/>
      <c r="BA29" s="731"/>
      <c r="BB29" s="731"/>
      <c r="BC29" s="731"/>
      <c r="BD29" s="731"/>
      <c r="BE29" s="731"/>
      <c r="BF29" s="732"/>
      <c r="BG29" s="680"/>
      <c r="BH29" s="681"/>
      <c r="BI29" s="681"/>
      <c r="BJ29" s="681"/>
      <c r="BK29" s="681"/>
      <c r="BL29" s="681"/>
      <c r="BM29" s="681"/>
      <c r="BN29" s="682"/>
      <c r="BO29" s="683"/>
      <c r="BP29" s="683"/>
      <c r="BQ29" s="683"/>
      <c r="BR29" s="683"/>
      <c r="BS29" s="684"/>
      <c r="BT29" s="684"/>
      <c r="BU29" s="684"/>
      <c r="BV29" s="684"/>
      <c r="BW29" s="684"/>
      <c r="BX29" s="684"/>
      <c r="BY29" s="684"/>
      <c r="BZ29" s="684"/>
      <c r="CA29" s="684"/>
      <c r="CB29" s="688"/>
      <c r="CD29" s="720" t="s">
        <v>302</v>
      </c>
      <c r="CE29" s="721"/>
      <c r="CF29" s="695" t="s">
        <v>68</v>
      </c>
      <c r="CG29" s="696"/>
      <c r="CH29" s="696"/>
      <c r="CI29" s="696"/>
      <c r="CJ29" s="696"/>
      <c r="CK29" s="696"/>
      <c r="CL29" s="696"/>
      <c r="CM29" s="696"/>
      <c r="CN29" s="696"/>
      <c r="CO29" s="696"/>
      <c r="CP29" s="696"/>
      <c r="CQ29" s="697"/>
      <c r="CR29" s="680">
        <v>1867356</v>
      </c>
      <c r="CS29" s="716"/>
      <c r="CT29" s="716"/>
      <c r="CU29" s="716"/>
      <c r="CV29" s="716"/>
      <c r="CW29" s="716"/>
      <c r="CX29" s="716"/>
      <c r="CY29" s="717"/>
      <c r="CZ29" s="685">
        <v>11.2</v>
      </c>
      <c r="DA29" s="714"/>
      <c r="DB29" s="714"/>
      <c r="DC29" s="718"/>
      <c r="DD29" s="689">
        <v>1814870</v>
      </c>
      <c r="DE29" s="716"/>
      <c r="DF29" s="716"/>
      <c r="DG29" s="716"/>
      <c r="DH29" s="716"/>
      <c r="DI29" s="716"/>
      <c r="DJ29" s="716"/>
      <c r="DK29" s="717"/>
      <c r="DL29" s="689">
        <v>1814870</v>
      </c>
      <c r="DM29" s="716"/>
      <c r="DN29" s="716"/>
      <c r="DO29" s="716"/>
      <c r="DP29" s="716"/>
      <c r="DQ29" s="716"/>
      <c r="DR29" s="716"/>
      <c r="DS29" s="716"/>
      <c r="DT29" s="716"/>
      <c r="DU29" s="716"/>
      <c r="DV29" s="717"/>
      <c r="DW29" s="685">
        <v>16.899999999999999</v>
      </c>
      <c r="DX29" s="714"/>
      <c r="DY29" s="714"/>
      <c r="DZ29" s="714"/>
      <c r="EA29" s="714"/>
      <c r="EB29" s="714"/>
      <c r="EC29" s="715"/>
    </row>
    <row r="30" spans="2:133" ht="11.25" customHeight="1" x14ac:dyDescent="0.15">
      <c r="B30" s="677" t="s">
        <v>303</v>
      </c>
      <c r="C30" s="678"/>
      <c r="D30" s="678"/>
      <c r="E30" s="678"/>
      <c r="F30" s="678"/>
      <c r="G30" s="678"/>
      <c r="H30" s="678"/>
      <c r="I30" s="678"/>
      <c r="J30" s="678"/>
      <c r="K30" s="678"/>
      <c r="L30" s="678"/>
      <c r="M30" s="678"/>
      <c r="N30" s="678"/>
      <c r="O30" s="678"/>
      <c r="P30" s="678"/>
      <c r="Q30" s="679"/>
      <c r="R30" s="680">
        <v>72891</v>
      </c>
      <c r="S30" s="681"/>
      <c r="T30" s="681"/>
      <c r="U30" s="681"/>
      <c r="V30" s="681"/>
      <c r="W30" s="681"/>
      <c r="X30" s="681"/>
      <c r="Y30" s="682"/>
      <c r="Z30" s="683">
        <v>0.4</v>
      </c>
      <c r="AA30" s="683"/>
      <c r="AB30" s="683"/>
      <c r="AC30" s="683"/>
      <c r="AD30" s="684" t="s">
        <v>126</v>
      </c>
      <c r="AE30" s="684"/>
      <c r="AF30" s="684"/>
      <c r="AG30" s="684"/>
      <c r="AH30" s="684"/>
      <c r="AI30" s="684"/>
      <c r="AJ30" s="684"/>
      <c r="AK30" s="684"/>
      <c r="AL30" s="685" t="s">
        <v>126</v>
      </c>
      <c r="AM30" s="686"/>
      <c r="AN30" s="686"/>
      <c r="AO30" s="687"/>
      <c r="AP30" s="659" t="s">
        <v>219</v>
      </c>
      <c r="AQ30" s="660"/>
      <c r="AR30" s="660"/>
      <c r="AS30" s="660"/>
      <c r="AT30" s="660"/>
      <c r="AU30" s="660"/>
      <c r="AV30" s="660"/>
      <c r="AW30" s="660"/>
      <c r="AX30" s="660"/>
      <c r="AY30" s="660"/>
      <c r="AZ30" s="660"/>
      <c r="BA30" s="660"/>
      <c r="BB30" s="660"/>
      <c r="BC30" s="660"/>
      <c r="BD30" s="660"/>
      <c r="BE30" s="660"/>
      <c r="BF30" s="661"/>
      <c r="BG30" s="659" t="s">
        <v>304</v>
      </c>
      <c r="BH30" s="733"/>
      <c r="BI30" s="733"/>
      <c r="BJ30" s="733"/>
      <c r="BK30" s="733"/>
      <c r="BL30" s="733"/>
      <c r="BM30" s="733"/>
      <c r="BN30" s="733"/>
      <c r="BO30" s="733"/>
      <c r="BP30" s="733"/>
      <c r="BQ30" s="734"/>
      <c r="BR30" s="659" t="s">
        <v>305</v>
      </c>
      <c r="BS30" s="733"/>
      <c r="BT30" s="733"/>
      <c r="BU30" s="733"/>
      <c r="BV30" s="733"/>
      <c r="BW30" s="733"/>
      <c r="BX30" s="733"/>
      <c r="BY30" s="733"/>
      <c r="BZ30" s="733"/>
      <c r="CA30" s="733"/>
      <c r="CB30" s="734"/>
      <c r="CD30" s="722"/>
      <c r="CE30" s="723"/>
      <c r="CF30" s="695" t="s">
        <v>306</v>
      </c>
      <c r="CG30" s="696"/>
      <c r="CH30" s="696"/>
      <c r="CI30" s="696"/>
      <c r="CJ30" s="696"/>
      <c r="CK30" s="696"/>
      <c r="CL30" s="696"/>
      <c r="CM30" s="696"/>
      <c r="CN30" s="696"/>
      <c r="CO30" s="696"/>
      <c r="CP30" s="696"/>
      <c r="CQ30" s="697"/>
      <c r="CR30" s="680">
        <v>1714851</v>
      </c>
      <c r="CS30" s="681"/>
      <c r="CT30" s="681"/>
      <c r="CU30" s="681"/>
      <c r="CV30" s="681"/>
      <c r="CW30" s="681"/>
      <c r="CX30" s="681"/>
      <c r="CY30" s="682"/>
      <c r="CZ30" s="685">
        <v>10.3</v>
      </c>
      <c r="DA30" s="714"/>
      <c r="DB30" s="714"/>
      <c r="DC30" s="718"/>
      <c r="DD30" s="689">
        <v>1668045</v>
      </c>
      <c r="DE30" s="681"/>
      <c r="DF30" s="681"/>
      <c r="DG30" s="681"/>
      <c r="DH30" s="681"/>
      <c r="DI30" s="681"/>
      <c r="DJ30" s="681"/>
      <c r="DK30" s="682"/>
      <c r="DL30" s="689">
        <v>1668045</v>
      </c>
      <c r="DM30" s="681"/>
      <c r="DN30" s="681"/>
      <c r="DO30" s="681"/>
      <c r="DP30" s="681"/>
      <c r="DQ30" s="681"/>
      <c r="DR30" s="681"/>
      <c r="DS30" s="681"/>
      <c r="DT30" s="681"/>
      <c r="DU30" s="681"/>
      <c r="DV30" s="682"/>
      <c r="DW30" s="685">
        <v>15.5</v>
      </c>
      <c r="DX30" s="714"/>
      <c r="DY30" s="714"/>
      <c r="DZ30" s="714"/>
      <c r="EA30" s="714"/>
      <c r="EB30" s="714"/>
      <c r="EC30" s="715"/>
    </row>
    <row r="31" spans="2:133" ht="11.25" customHeight="1" x14ac:dyDescent="0.15">
      <c r="B31" s="677" t="s">
        <v>307</v>
      </c>
      <c r="C31" s="678"/>
      <c r="D31" s="678"/>
      <c r="E31" s="678"/>
      <c r="F31" s="678"/>
      <c r="G31" s="678"/>
      <c r="H31" s="678"/>
      <c r="I31" s="678"/>
      <c r="J31" s="678"/>
      <c r="K31" s="678"/>
      <c r="L31" s="678"/>
      <c r="M31" s="678"/>
      <c r="N31" s="678"/>
      <c r="O31" s="678"/>
      <c r="P31" s="678"/>
      <c r="Q31" s="679"/>
      <c r="R31" s="680">
        <v>2023797</v>
      </c>
      <c r="S31" s="681"/>
      <c r="T31" s="681"/>
      <c r="U31" s="681"/>
      <c r="V31" s="681"/>
      <c r="W31" s="681"/>
      <c r="X31" s="681"/>
      <c r="Y31" s="682"/>
      <c r="Z31" s="683">
        <v>11.6</v>
      </c>
      <c r="AA31" s="683"/>
      <c r="AB31" s="683"/>
      <c r="AC31" s="683"/>
      <c r="AD31" s="684" t="s">
        <v>238</v>
      </c>
      <c r="AE31" s="684"/>
      <c r="AF31" s="684"/>
      <c r="AG31" s="684"/>
      <c r="AH31" s="684"/>
      <c r="AI31" s="684"/>
      <c r="AJ31" s="684"/>
      <c r="AK31" s="684"/>
      <c r="AL31" s="685" t="s">
        <v>126</v>
      </c>
      <c r="AM31" s="686"/>
      <c r="AN31" s="686"/>
      <c r="AO31" s="687"/>
      <c r="AP31" s="737" t="s">
        <v>308</v>
      </c>
      <c r="AQ31" s="738"/>
      <c r="AR31" s="738"/>
      <c r="AS31" s="738"/>
      <c r="AT31" s="743" t="s">
        <v>309</v>
      </c>
      <c r="AU31" s="225"/>
      <c r="AV31" s="225"/>
      <c r="AW31" s="225"/>
      <c r="AX31" s="666" t="s">
        <v>184</v>
      </c>
      <c r="AY31" s="667"/>
      <c r="AZ31" s="667"/>
      <c r="BA31" s="667"/>
      <c r="BB31" s="667"/>
      <c r="BC31" s="667"/>
      <c r="BD31" s="667"/>
      <c r="BE31" s="667"/>
      <c r="BF31" s="668"/>
      <c r="BG31" s="748">
        <v>99.5</v>
      </c>
      <c r="BH31" s="735"/>
      <c r="BI31" s="735"/>
      <c r="BJ31" s="735"/>
      <c r="BK31" s="735"/>
      <c r="BL31" s="735"/>
      <c r="BM31" s="675">
        <v>98.9</v>
      </c>
      <c r="BN31" s="735"/>
      <c r="BO31" s="735"/>
      <c r="BP31" s="735"/>
      <c r="BQ31" s="736"/>
      <c r="BR31" s="748">
        <v>99.5</v>
      </c>
      <c r="BS31" s="735"/>
      <c r="BT31" s="735"/>
      <c r="BU31" s="735"/>
      <c r="BV31" s="735"/>
      <c r="BW31" s="735"/>
      <c r="BX31" s="675">
        <v>98.5</v>
      </c>
      <c r="BY31" s="735"/>
      <c r="BZ31" s="735"/>
      <c r="CA31" s="735"/>
      <c r="CB31" s="736"/>
      <c r="CD31" s="722"/>
      <c r="CE31" s="723"/>
      <c r="CF31" s="695" t="s">
        <v>310</v>
      </c>
      <c r="CG31" s="696"/>
      <c r="CH31" s="696"/>
      <c r="CI31" s="696"/>
      <c r="CJ31" s="696"/>
      <c r="CK31" s="696"/>
      <c r="CL31" s="696"/>
      <c r="CM31" s="696"/>
      <c r="CN31" s="696"/>
      <c r="CO31" s="696"/>
      <c r="CP31" s="696"/>
      <c r="CQ31" s="697"/>
      <c r="CR31" s="680">
        <v>152505</v>
      </c>
      <c r="CS31" s="716"/>
      <c r="CT31" s="716"/>
      <c r="CU31" s="716"/>
      <c r="CV31" s="716"/>
      <c r="CW31" s="716"/>
      <c r="CX31" s="716"/>
      <c r="CY31" s="717"/>
      <c r="CZ31" s="685">
        <v>0.9</v>
      </c>
      <c r="DA31" s="714"/>
      <c r="DB31" s="714"/>
      <c r="DC31" s="718"/>
      <c r="DD31" s="689">
        <v>146825</v>
      </c>
      <c r="DE31" s="716"/>
      <c r="DF31" s="716"/>
      <c r="DG31" s="716"/>
      <c r="DH31" s="716"/>
      <c r="DI31" s="716"/>
      <c r="DJ31" s="716"/>
      <c r="DK31" s="717"/>
      <c r="DL31" s="689">
        <v>146825</v>
      </c>
      <c r="DM31" s="716"/>
      <c r="DN31" s="716"/>
      <c r="DO31" s="716"/>
      <c r="DP31" s="716"/>
      <c r="DQ31" s="716"/>
      <c r="DR31" s="716"/>
      <c r="DS31" s="716"/>
      <c r="DT31" s="716"/>
      <c r="DU31" s="716"/>
      <c r="DV31" s="717"/>
      <c r="DW31" s="685">
        <v>1.4</v>
      </c>
      <c r="DX31" s="714"/>
      <c r="DY31" s="714"/>
      <c r="DZ31" s="714"/>
      <c r="EA31" s="714"/>
      <c r="EB31" s="714"/>
      <c r="EC31" s="715"/>
    </row>
    <row r="32" spans="2:133" ht="11.25" customHeight="1" x14ac:dyDescent="0.15">
      <c r="B32" s="726" t="s">
        <v>311</v>
      </c>
      <c r="C32" s="727"/>
      <c r="D32" s="727"/>
      <c r="E32" s="727"/>
      <c r="F32" s="727"/>
      <c r="G32" s="727"/>
      <c r="H32" s="727"/>
      <c r="I32" s="727"/>
      <c r="J32" s="727"/>
      <c r="K32" s="727"/>
      <c r="L32" s="727"/>
      <c r="M32" s="727"/>
      <c r="N32" s="727"/>
      <c r="O32" s="727"/>
      <c r="P32" s="727"/>
      <c r="Q32" s="728"/>
      <c r="R32" s="680" t="s">
        <v>126</v>
      </c>
      <c r="S32" s="681"/>
      <c r="T32" s="681"/>
      <c r="U32" s="681"/>
      <c r="V32" s="681"/>
      <c r="W32" s="681"/>
      <c r="X32" s="681"/>
      <c r="Y32" s="682"/>
      <c r="Z32" s="683" t="s">
        <v>225</v>
      </c>
      <c r="AA32" s="683"/>
      <c r="AB32" s="683"/>
      <c r="AC32" s="683"/>
      <c r="AD32" s="684" t="s">
        <v>126</v>
      </c>
      <c r="AE32" s="684"/>
      <c r="AF32" s="684"/>
      <c r="AG32" s="684"/>
      <c r="AH32" s="684"/>
      <c r="AI32" s="684"/>
      <c r="AJ32" s="684"/>
      <c r="AK32" s="684"/>
      <c r="AL32" s="685" t="s">
        <v>126</v>
      </c>
      <c r="AM32" s="686"/>
      <c r="AN32" s="686"/>
      <c r="AO32" s="687"/>
      <c r="AP32" s="739"/>
      <c r="AQ32" s="740"/>
      <c r="AR32" s="740"/>
      <c r="AS32" s="740"/>
      <c r="AT32" s="744"/>
      <c r="AU32" s="224" t="s">
        <v>312</v>
      </c>
      <c r="AV32" s="224"/>
      <c r="AW32" s="224"/>
      <c r="AX32" s="677" t="s">
        <v>313</v>
      </c>
      <c r="AY32" s="678"/>
      <c r="AZ32" s="678"/>
      <c r="BA32" s="678"/>
      <c r="BB32" s="678"/>
      <c r="BC32" s="678"/>
      <c r="BD32" s="678"/>
      <c r="BE32" s="678"/>
      <c r="BF32" s="679"/>
      <c r="BG32" s="749">
        <v>99.4</v>
      </c>
      <c r="BH32" s="716"/>
      <c r="BI32" s="716"/>
      <c r="BJ32" s="716"/>
      <c r="BK32" s="716"/>
      <c r="BL32" s="716"/>
      <c r="BM32" s="686">
        <v>98.8</v>
      </c>
      <c r="BN32" s="746"/>
      <c r="BO32" s="746"/>
      <c r="BP32" s="746"/>
      <c r="BQ32" s="747"/>
      <c r="BR32" s="749">
        <v>99.5</v>
      </c>
      <c r="BS32" s="716"/>
      <c r="BT32" s="716"/>
      <c r="BU32" s="716"/>
      <c r="BV32" s="716"/>
      <c r="BW32" s="716"/>
      <c r="BX32" s="686">
        <v>98.7</v>
      </c>
      <c r="BY32" s="746"/>
      <c r="BZ32" s="746"/>
      <c r="CA32" s="746"/>
      <c r="CB32" s="747"/>
      <c r="CD32" s="724"/>
      <c r="CE32" s="725"/>
      <c r="CF32" s="695" t="s">
        <v>314</v>
      </c>
      <c r="CG32" s="696"/>
      <c r="CH32" s="696"/>
      <c r="CI32" s="696"/>
      <c r="CJ32" s="696"/>
      <c r="CK32" s="696"/>
      <c r="CL32" s="696"/>
      <c r="CM32" s="696"/>
      <c r="CN32" s="696"/>
      <c r="CO32" s="696"/>
      <c r="CP32" s="696"/>
      <c r="CQ32" s="697"/>
      <c r="CR32" s="680" t="s">
        <v>225</v>
      </c>
      <c r="CS32" s="681"/>
      <c r="CT32" s="681"/>
      <c r="CU32" s="681"/>
      <c r="CV32" s="681"/>
      <c r="CW32" s="681"/>
      <c r="CX32" s="681"/>
      <c r="CY32" s="682"/>
      <c r="CZ32" s="685" t="s">
        <v>126</v>
      </c>
      <c r="DA32" s="714"/>
      <c r="DB32" s="714"/>
      <c r="DC32" s="718"/>
      <c r="DD32" s="689" t="s">
        <v>238</v>
      </c>
      <c r="DE32" s="681"/>
      <c r="DF32" s="681"/>
      <c r="DG32" s="681"/>
      <c r="DH32" s="681"/>
      <c r="DI32" s="681"/>
      <c r="DJ32" s="681"/>
      <c r="DK32" s="682"/>
      <c r="DL32" s="689" t="s">
        <v>126</v>
      </c>
      <c r="DM32" s="681"/>
      <c r="DN32" s="681"/>
      <c r="DO32" s="681"/>
      <c r="DP32" s="681"/>
      <c r="DQ32" s="681"/>
      <c r="DR32" s="681"/>
      <c r="DS32" s="681"/>
      <c r="DT32" s="681"/>
      <c r="DU32" s="681"/>
      <c r="DV32" s="682"/>
      <c r="DW32" s="685" t="s">
        <v>225</v>
      </c>
      <c r="DX32" s="714"/>
      <c r="DY32" s="714"/>
      <c r="DZ32" s="714"/>
      <c r="EA32" s="714"/>
      <c r="EB32" s="714"/>
      <c r="EC32" s="715"/>
    </row>
    <row r="33" spans="2:133" ht="11.25" customHeight="1" x14ac:dyDescent="0.15">
      <c r="B33" s="677" t="s">
        <v>315</v>
      </c>
      <c r="C33" s="678"/>
      <c r="D33" s="678"/>
      <c r="E33" s="678"/>
      <c r="F33" s="678"/>
      <c r="G33" s="678"/>
      <c r="H33" s="678"/>
      <c r="I33" s="678"/>
      <c r="J33" s="678"/>
      <c r="K33" s="678"/>
      <c r="L33" s="678"/>
      <c r="M33" s="678"/>
      <c r="N33" s="678"/>
      <c r="O33" s="678"/>
      <c r="P33" s="678"/>
      <c r="Q33" s="679"/>
      <c r="R33" s="680">
        <v>1177979</v>
      </c>
      <c r="S33" s="681"/>
      <c r="T33" s="681"/>
      <c r="U33" s="681"/>
      <c r="V33" s="681"/>
      <c r="W33" s="681"/>
      <c r="X33" s="681"/>
      <c r="Y33" s="682"/>
      <c r="Z33" s="683">
        <v>6.8</v>
      </c>
      <c r="AA33" s="683"/>
      <c r="AB33" s="683"/>
      <c r="AC33" s="683"/>
      <c r="AD33" s="684" t="s">
        <v>126</v>
      </c>
      <c r="AE33" s="684"/>
      <c r="AF33" s="684"/>
      <c r="AG33" s="684"/>
      <c r="AH33" s="684"/>
      <c r="AI33" s="684"/>
      <c r="AJ33" s="684"/>
      <c r="AK33" s="684"/>
      <c r="AL33" s="685" t="s">
        <v>225</v>
      </c>
      <c r="AM33" s="686"/>
      <c r="AN33" s="686"/>
      <c r="AO33" s="687"/>
      <c r="AP33" s="741"/>
      <c r="AQ33" s="742"/>
      <c r="AR33" s="742"/>
      <c r="AS33" s="742"/>
      <c r="AT33" s="745"/>
      <c r="AU33" s="226"/>
      <c r="AV33" s="226"/>
      <c r="AW33" s="226"/>
      <c r="AX33" s="730" t="s">
        <v>316</v>
      </c>
      <c r="AY33" s="731"/>
      <c r="AZ33" s="731"/>
      <c r="BA33" s="731"/>
      <c r="BB33" s="731"/>
      <c r="BC33" s="731"/>
      <c r="BD33" s="731"/>
      <c r="BE33" s="731"/>
      <c r="BF33" s="732"/>
      <c r="BG33" s="750">
        <v>99.6</v>
      </c>
      <c r="BH33" s="751"/>
      <c r="BI33" s="751"/>
      <c r="BJ33" s="751"/>
      <c r="BK33" s="751"/>
      <c r="BL33" s="751"/>
      <c r="BM33" s="752">
        <v>99</v>
      </c>
      <c r="BN33" s="751"/>
      <c r="BO33" s="751"/>
      <c r="BP33" s="751"/>
      <c r="BQ33" s="753"/>
      <c r="BR33" s="750">
        <v>99.4</v>
      </c>
      <c r="BS33" s="751"/>
      <c r="BT33" s="751"/>
      <c r="BU33" s="751"/>
      <c r="BV33" s="751"/>
      <c r="BW33" s="751"/>
      <c r="BX33" s="752">
        <v>98.2</v>
      </c>
      <c r="BY33" s="751"/>
      <c r="BZ33" s="751"/>
      <c r="CA33" s="751"/>
      <c r="CB33" s="753"/>
      <c r="CD33" s="695" t="s">
        <v>317</v>
      </c>
      <c r="CE33" s="696"/>
      <c r="CF33" s="696"/>
      <c r="CG33" s="696"/>
      <c r="CH33" s="696"/>
      <c r="CI33" s="696"/>
      <c r="CJ33" s="696"/>
      <c r="CK33" s="696"/>
      <c r="CL33" s="696"/>
      <c r="CM33" s="696"/>
      <c r="CN33" s="696"/>
      <c r="CO33" s="696"/>
      <c r="CP33" s="696"/>
      <c r="CQ33" s="697"/>
      <c r="CR33" s="680">
        <v>7278724</v>
      </c>
      <c r="CS33" s="716"/>
      <c r="CT33" s="716"/>
      <c r="CU33" s="716"/>
      <c r="CV33" s="716"/>
      <c r="CW33" s="716"/>
      <c r="CX33" s="716"/>
      <c r="CY33" s="717"/>
      <c r="CZ33" s="685">
        <v>43.5</v>
      </c>
      <c r="DA33" s="714"/>
      <c r="DB33" s="714"/>
      <c r="DC33" s="718"/>
      <c r="DD33" s="689">
        <v>5725220</v>
      </c>
      <c r="DE33" s="716"/>
      <c r="DF33" s="716"/>
      <c r="DG33" s="716"/>
      <c r="DH33" s="716"/>
      <c r="DI33" s="716"/>
      <c r="DJ33" s="716"/>
      <c r="DK33" s="717"/>
      <c r="DL33" s="689">
        <v>4479246</v>
      </c>
      <c r="DM33" s="716"/>
      <c r="DN33" s="716"/>
      <c r="DO33" s="716"/>
      <c r="DP33" s="716"/>
      <c r="DQ33" s="716"/>
      <c r="DR33" s="716"/>
      <c r="DS33" s="716"/>
      <c r="DT33" s="716"/>
      <c r="DU33" s="716"/>
      <c r="DV33" s="717"/>
      <c r="DW33" s="685">
        <v>41.6</v>
      </c>
      <c r="DX33" s="714"/>
      <c r="DY33" s="714"/>
      <c r="DZ33" s="714"/>
      <c r="EA33" s="714"/>
      <c r="EB33" s="714"/>
      <c r="EC33" s="715"/>
    </row>
    <row r="34" spans="2:133" ht="11.25" customHeight="1" x14ac:dyDescent="0.15">
      <c r="B34" s="677" t="s">
        <v>318</v>
      </c>
      <c r="C34" s="678"/>
      <c r="D34" s="678"/>
      <c r="E34" s="678"/>
      <c r="F34" s="678"/>
      <c r="G34" s="678"/>
      <c r="H34" s="678"/>
      <c r="I34" s="678"/>
      <c r="J34" s="678"/>
      <c r="K34" s="678"/>
      <c r="L34" s="678"/>
      <c r="M34" s="678"/>
      <c r="N34" s="678"/>
      <c r="O34" s="678"/>
      <c r="P34" s="678"/>
      <c r="Q34" s="679"/>
      <c r="R34" s="680">
        <v>125398</v>
      </c>
      <c r="S34" s="681"/>
      <c r="T34" s="681"/>
      <c r="U34" s="681"/>
      <c r="V34" s="681"/>
      <c r="W34" s="681"/>
      <c r="X34" s="681"/>
      <c r="Y34" s="682"/>
      <c r="Z34" s="683">
        <v>0.7</v>
      </c>
      <c r="AA34" s="683"/>
      <c r="AB34" s="683"/>
      <c r="AC34" s="683"/>
      <c r="AD34" s="684">
        <v>36440</v>
      </c>
      <c r="AE34" s="684"/>
      <c r="AF34" s="684"/>
      <c r="AG34" s="684"/>
      <c r="AH34" s="684"/>
      <c r="AI34" s="684"/>
      <c r="AJ34" s="684"/>
      <c r="AK34" s="684"/>
      <c r="AL34" s="685">
        <v>0.4</v>
      </c>
      <c r="AM34" s="686"/>
      <c r="AN34" s="686"/>
      <c r="AO34" s="687"/>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5" t="s">
        <v>319</v>
      </c>
      <c r="CE34" s="696"/>
      <c r="CF34" s="696"/>
      <c r="CG34" s="696"/>
      <c r="CH34" s="696"/>
      <c r="CI34" s="696"/>
      <c r="CJ34" s="696"/>
      <c r="CK34" s="696"/>
      <c r="CL34" s="696"/>
      <c r="CM34" s="696"/>
      <c r="CN34" s="696"/>
      <c r="CO34" s="696"/>
      <c r="CP34" s="696"/>
      <c r="CQ34" s="697"/>
      <c r="CR34" s="680">
        <v>2829650</v>
      </c>
      <c r="CS34" s="681"/>
      <c r="CT34" s="681"/>
      <c r="CU34" s="681"/>
      <c r="CV34" s="681"/>
      <c r="CW34" s="681"/>
      <c r="CX34" s="681"/>
      <c r="CY34" s="682"/>
      <c r="CZ34" s="685">
        <v>16.899999999999999</v>
      </c>
      <c r="DA34" s="714"/>
      <c r="DB34" s="714"/>
      <c r="DC34" s="718"/>
      <c r="DD34" s="689">
        <v>2024544</v>
      </c>
      <c r="DE34" s="681"/>
      <c r="DF34" s="681"/>
      <c r="DG34" s="681"/>
      <c r="DH34" s="681"/>
      <c r="DI34" s="681"/>
      <c r="DJ34" s="681"/>
      <c r="DK34" s="682"/>
      <c r="DL34" s="689">
        <v>1703866</v>
      </c>
      <c r="DM34" s="681"/>
      <c r="DN34" s="681"/>
      <c r="DO34" s="681"/>
      <c r="DP34" s="681"/>
      <c r="DQ34" s="681"/>
      <c r="DR34" s="681"/>
      <c r="DS34" s="681"/>
      <c r="DT34" s="681"/>
      <c r="DU34" s="681"/>
      <c r="DV34" s="682"/>
      <c r="DW34" s="685">
        <v>15.8</v>
      </c>
      <c r="DX34" s="714"/>
      <c r="DY34" s="714"/>
      <c r="DZ34" s="714"/>
      <c r="EA34" s="714"/>
      <c r="EB34" s="714"/>
      <c r="EC34" s="715"/>
    </row>
    <row r="35" spans="2:133" ht="11.25" customHeight="1" x14ac:dyDescent="0.15">
      <c r="B35" s="677" t="s">
        <v>320</v>
      </c>
      <c r="C35" s="678"/>
      <c r="D35" s="678"/>
      <c r="E35" s="678"/>
      <c r="F35" s="678"/>
      <c r="G35" s="678"/>
      <c r="H35" s="678"/>
      <c r="I35" s="678"/>
      <c r="J35" s="678"/>
      <c r="K35" s="678"/>
      <c r="L35" s="678"/>
      <c r="M35" s="678"/>
      <c r="N35" s="678"/>
      <c r="O35" s="678"/>
      <c r="P35" s="678"/>
      <c r="Q35" s="679"/>
      <c r="R35" s="680">
        <v>193848</v>
      </c>
      <c r="S35" s="681"/>
      <c r="T35" s="681"/>
      <c r="U35" s="681"/>
      <c r="V35" s="681"/>
      <c r="W35" s="681"/>
      <c r="X35" s="681"/>
      <c r="Y35" s="682"/>
      <c r="Z35" s="683">
        <v>1.1000000000000001</v>
      </c>
      <c r="AA35" s="683"/>
      <c r="AB35" s="683"/>
      <c r="AC35" s="683"/>
      <c r="AD35" s="684" t="s">
        <v>126</v>
      </c>
      <c r="AE35" s="684"/>
      <c r="AF35" s="684"/>
      <c r="AG35" s="684"/>
      <c r="AH35" s="684"/>
      <c r="AI35" s="684"/>
      <c r="AJ35" s="684"/>
      <c r="AK35" s="684"/>
      <c r="AL35" s="685" t="s">
        <v>225</v>
      </c>
      <c r="AM35" s="686"/>
      <c r="AN35" s="686"/>
      <c r="AO35" s="687"/>
      <c r="AP35" s="229"/>
      <c r="AQ35" s="659" t="s">
        <v>321</v>
      </c>
      <c r="AR35" s="660"/>
      <c r="AS35" s="660"/>
      <c r="AT35" s="660"/>
      <c r="AU35" s="660"/>
      <c r="AV35" s="660"/>
      <c r="AW35" s="660"/>
      <c r="AX35" s="660"/>
      <c r="AY35" s="660"/>
      <c r="AZ35" s="660"/>
      <c r="BA35" s="660"/>
      <c r="BB35" s="660"/>
      <c r="BC35" s="660"/>
      <c r="BD35" s="660"/>
      <c r="BE35" s="660"/>
      <c r="BF35" s="661"/>
      <c r="BG35" s="659" t="s">
        <v>322</v>
      </c>
      <c r="BH35" s="660"/>
      <c r="BI35" s="660"/>
      <c r="BJ35" s="660"/>
      <c r="BK35" s="660"/>
      <c r="BL35" s="660"/>
      <c r="BM35" s="660"/>
      <c r="BN35" s="660"/>
      <c r="BO35" s="660"/>
      <c r="BP35" s="660"/>
      <c r="BQ35" s="660"/>
      <c r="BR35" s="660"/>
      <c r="BS35" s="660"/>
      <c r="BT35" s="660"/>
      <c r="BU35" s="660"/>
      <c r="BV35" s="660"/>
      <c r="BW35" s="660"/>
      <c r="BX35" s="660"/>
      <c r="BY35" s="660"/>
      <c r="BZ35" s="660"/>
      <c r="CA35" s="660"/>
      <c r="CB35" s="661"/>
      <c r="CD35" s="695" t="s">
        <v>323</v>
      </c>
      <c r="CE35" s="696"/>
      <c r="CF35" s="696"/>
      <c r="CG35" s="696"/>
      <c r="CH35" s="696"/>
      <c r="CI35" s="696"/>
      <c r="CJ35" s="696"/>
      <c r="CK35" s="696"/>
      <c r="CL35" s="696"/>
      <c r="CM35" s="696"/>
      <c r="CN35" s="696"/>
      <c r="CO35" s="696"/>
      <c r="CP35" s="696"/>
      <c r="CQ35" s="697"/>
      <c r="CR35" s="680">
        <v>146634</v>
      </c>
      <c r="CS35" s="716"/>
      <c r="CT35" s="716"/>
      <c r="CU35" s="716"/>
      <c r="CV35" s="716"/>
      <c r="CW35" s="716"/>
      <c r="CX35" s="716"/>
      <c r="CY35" s="717"/>
      <c r="CZ35" s="685">
        <v>0.9</v>
      </c>
      <c r="DA35" s="714"/>
      <c r="DB35" s="714"/>
      <c r="DC35" s="718"/>
      <c r="DD35" s="689">
        <v>141183</v>
      </c>
      <c r="DE35" s="716"/>
      <c r="DF35" s="716"/>
      <c r="DG35" s="716"/>
      <c r="DH35" s="716"/>
      <c r="DI35" s="716"/>
      <c r="DJ35" s="716"/>
      <c r="DK35" s="717"/>
      <c r="DL35" s="689">
        <v>141183</v>
      </c>
      <c r="DM35" s="716"/>
      <c r="DN35" s="716"/>
      <c r="DO35" s="716"/>
      <c r="DP35" s="716"/>
      <c r="DQ35" s="716"/>
      <c r="DR35" s="716"/>
      <c r="DS35" s="716"/>
      <c r="DT35" s="716"/>
      <c r="DU35" s="716"/>
      <c r="DV35" s="717"/>
      <c r="DW35" s="685">
        <v>1.3</v>
      </c>
      <c r="DX35" s="714"/>
      <c r="DY35" s="714"/>
      <c r="DZ35" s="714"/>
      <c r="EA35" s="714"/>
      <c r="EB35" s="714"/>
      <c r="EC35" s="715"/>
    </row>
    <row r="36" spans="2:133" ht="11.25" customHeight="1" x14ac:dyDescent="0.15">
      <c r="B36" s="677" t="s">
        <v>324</v>
      </c>
      <c r="C36" s="678"/>
      <c r="D36" s="678"/>
      <c r="E36" s="678"/>
      <c r="F36" s="678"/>
      <c r="G36" s="678"/>
      <c r="H36" s="678"/>
      <c r="I36" s="678"/>
      <c r="J36" s="678"/>
      <c r="K36" s="678"/>
      <c r="L36" s="678"/>
      <c r="M36" s="678"/>
      <c r="N36" s="678"/>
      <c r="O36" s="678"/>
      <c r="P36" s="678"/>
      <c r="Q36" s="679"/>
      <c r="R36" s="680">
        <v>857750</v>
      </c>
      <c r="S36" s="681"/>
      <c r="T36" s="681"/>
      <c r="U36" s="681"/>
      <c r="V36" s="681"/>
      <c r="W36" s="681"/>
      <c r="X36" s="681"/>
      <c r="Y36" s="682"/>
      <c r="Z36" s="683">
        <v>4.9000000000000004</v>
      </c>
      <c r="AA36" s="683"/>
      <c r="AB36" s="683"/>
      <c r="AC36" s="683"/>
      <c r="AD36" s="684" t="s">
        <v>225</v>
      </c>
      <c r="AE36" s="684"/>
      <c r="AF36" s="684"/>
      <c r="AG36" s="684"/>
      <c r="AH36" s="684"/>
      <c r="AI36" s="684"/>
      <c r="AJ36" s="684"/>
      <c r="AK36" s="684"/>
      <c r="AL36" s="685" t="s">
        <v>126</v>
      </c>
      <c r="AM36" s="686"/>
      <c r="AN36" s="686"/>
      <c r="AO36" s="687"/>
      <c r="AP36" s="229"/>
      <c r="AQ36" s="754" t="s">
        <v>325</v>
      </c>
      <c r="AR36" s="755"/>
      <c r="AS36" s="755"/>
      <c r="AT36" s="755"/>
      <c r="AU36" s="755"/>
      <c r="AV36" s="755"/>
      <c r="AW36" s="755"/>
      <c r="AX36" s="755"/>
      <c r="AY36" s="756"/>
      <c r="AZ36" s="669">
        <v>2137107</v>
      </c>
      <c r="BA36" s="670"/>
      <c r="BB36" s="670"/>
      <c r="BC36" s="670"/>
      <c r="BD36" s="670"/>
      <c r="BE36" s="670"/>
      <c r="BF36" s="757"/>
      <c r="BG36" s="691" t="s">
        <v>326</v>
      </c>
      <c r="BH36" s="692"/>
      <c r="BI36" s="692"/>
      <c r="BJ36" s="692"/>
      <c r="BK36" s="692"/>
      <c r="BL36" s="692"/>
      <c r="BM36" s="692"/>
      <c r="BN36" s="692"/>
      <c r="BO36" s="692"/>
      <c r="BP36" s="692"/>
      <c r="BQ36" s="692"/>
      <c r="BR36" s="692"/>
      <c r="BS36" s="692"/>
      <c r="BT36" s="692"/>
      <c r="BU36" s="693"/>
      <c r="BV36" s="669">
        <v>7215</v>
      </c>
      <c r="BW36" s="670"/>
      <c r="BX36" s="670"/>
      <c r="BY36" s="670"/>
      <c r="BZ36" s="670"/>
      <c r="CA36" s="670"/>
      <c r="CB36" s="757"/>
      <c r="CD36" s="695" t="s">
        <v>327</v>
      </c>
      <c r="CE36" s="696"/>
      <c r="CF36" s="696"/>
      <c r="CG36" s="696"/>
      <c r="CH36" s="696"/>
      <c r="CI36" s="696"/>
      <c r="CJ36" s="696"/>
      <c r="CK36" s="696"/>
      <c r="CL36" s="696"/>
      <c r="CM36" s="696"/>
      <c r="CN36" s="696"/>
      <c r="CO36" s="696"/>
      <c r="CP36" s="696"/>
      <c r="CQ36" s="697"/>
      <c r="CR36" s="680">
        <v>1566897</v>
      </c>
      <c r="CS36" s="681"/>
      <c r="CT36" s="681"/>
      <c r="CU36" s="681"/>
      <c r="CV36" s="681"/>
      <c r="CW36" s="681"/>
      <c r="CX36" s="681"/>
      <c r="CY36" s="682"/>
      <c r="CZ36" s="685">
        <v>9.4</v>
      </c>
      <c r="DA36" s="714"/>
      <c r="DB36" s="714"/>
      <c r="DC36" s="718"/>
      <c r="DD36" s="689">
        <v>1294146</v>
      </c>
      <c r="DE36" s="681"/>
      <c r="DF36" s="681"/>
      <c r="DG36" s="681"/>
      <c r="DH36" s="681"/>
      <c r="DI36" s="681"/>
      <c r="DJ36" s="681"/>
      <c r="DK36" s="682"/>
      <c r="DL36" s="689">
        <v>1055385</v>
      </c>
      <c r="DM36" s="681"/>
      <c r="DN36" s="681"/>
      <c r="DO36" s="681"/>
      <c r="DP36" s="681"/>
      <c r="DQ36" s="681"/>
      <c r="DR36" s="681"/>
      <c r="DS36" s="681"/>
      <c r="DT36" s="681"/>
      <c r="DU36" s="681"/>
      <c r="DV36" s="682"/>
      <c r="DW36" s="685">
        <v>9.8000000000000007</v>
      </c>
      <c r="DX36" s="714"/>
      <c r="DY36" s="714"/>
      <c r="DZ36" s="714"/>
      <c r="EA36" s="714"/>
      <c r="EB36" s="714"/>
      <c r="EC36" s="715"/>
    </row>
    <row r="37" spans="2:133" ht="11.25" customHeight="1" x14ac:dyDescent="0.15">
      <c r="B37" s="677" t="s">
        <v>328</v>
      </c>
      <c r="C37" s="678"/>
      <c r="D37" s="678"/>
      <c r="E37" s="678"/>
      <c r="F37" s="678"/>
      <c r="G37" s="678"/>
      <c r="H37" s="678"/>
      <c r="I37" s="678"/>
      <c r="J37" s="678"/>
      <c r="K37" s="678"/>
      <c r="L37" s="678"/>
      <c r="M37" s="678"/>
      <c r="N37" s="678"/>
      <c r="O37" s="678"/>
      <c r="P37" s="678"/>
      <c r="Q37" s="679"/>
      <c r="R37" s="680">
        <v>500763</v>
      </c>
      <c r="S37" s="681"/>
      <c r="T37" s="681"/>
      <c r="U37" s="681"/>
      <c r="V37" s="681"/>
      <c r="W37" s="681"/>
      <c r="X37" s="681"/>
      <c r="Y37" s="682"/>
      <c r="Z37" s="683">
        <v>2.9</v>
      </c>
      <c r="AA37" s="683"/>
      <c r="AB37" s="683"/>
      <c r="AC37" s="683"/>
      <c r="AD37" s="684" t="s">
        <v>126</v>
      </c>
      <c r="AE37" s="684"/>
      <c r="AF37" s="684"/>
      <c r="AG37" s="684"/>
      <c r="AH37" s="684"/>
      <c r="AI37" s="684"/>
      <c r="AJ37" s="684"/>
      <c r="AK37" s="684"/>
      <c r="AL37" s="685" t="s">
        <v>126</v>
      </c>
      <c r="AM37" s="686"/>
      <c r="AN37" s="686"/>
      <c r="AO37" s="687"/>
      <c r="AQ37" s="758" t="s">
        <v>329</v>
      </c>
      <c r="AR37" s="759"/>
      <c r="AS37" s="759"/>
      <c r="AT37" s="759"/>
      <c r="AU37" s="759"/>
      <c r="AV37" s="759"/>
      <c r="AW37" s="759"/>
      <c r="AX37" s="759"/>
      <c r="AY37" s="760"/>
      <c r="AZ37" s="680">
        <v>582384</v>
      </c>
      <c r="BA37" s="681"/>
      <c r="BB37" s="681"/>
      <c r="BC37" s="681"/>
      <c r="BD37" s="716"/>
      <c r="BE37" s="716"/>
      <c r="BF37" s="747"/>
      <c r="BG37" s="695" t="s">
        <v>330</v>
      </c>
      <c r="BH37" s="696"/>
      <c r="BI37" s="696"/>
      <c r="BJ37" s="696"/>
      <c r="BK37" s="696"/>
      <c r="BL37" s="696"/>
      <c r="BM37" s="696"/>
      <c r="BN37" s="696"/>
      <c r="BO37" s="696"/>
      <c r="BP37" s="696"/>
      <c r="BQ37" s="696"/>
      <c r="BR37" s="696"/>
      <c r="BS37" s="696"/>
      <c r="BT37" s="696"/>
      <c r="BU37" s="697"/>
      <c r="BV37" s="680">
        <v>-73213</v>
      </c>
      <c r="BW37" s="681"/>
      <c r="BX37" s="681"/>
      <c r="BY37" s="681"/>
      <c r="BZ37" s="681"/>
      <c r="CA37" s="681"/>
      <c r="CB37" s="690"/>
      <c r="CD37" s="695" t="s">
        <v>331</v>
      </c>
      <c r="CE37" s="696"/>
      <c r="CF37" s="696"/>
      <c r="CG37" s="696"/>
      <c r="CH37" s="696"/>
      <c r="CI37" s="696"/>
      <c r="CJ37" s="696"/>
      <c r="CK37" s="696"/>
      <c r="CL37" s="696"/>
      <c r="CM37" s="696"/>
      <c r="CN37" s="696"/>
      <c r="CO37" s="696"/>
      <c r="CP37" s="696"/>
      <c r="CQ37" s="697"/>
      <c r="CR37" s="680">
        <v>624147</v>
      </c>
      <c r="CS37" s="716"/>
      <c r="CT37" s="716"/>
      <c r="CU37" s="716"/>
      <c r="CV37" s="716"/>
      <c r="CW37" s="716"/>
      <c r="CX37" s="716"/>
      <c r="CY37" s="717"/>
      <c r="CZ37" s="685">
        <v>3.7</v>
      </c>
      <c r="DA37" s="714"/>
      <c r="DB37" s="714"/>
      <c r="DC37" s="718"/>
      <c r="DD37" s="689">
        <v>624147</v>
      </c>
      <c r="DE37" s="716"/>
      <c r="DF37" s="716"/>
      <c r="DG37" s="716"/>
      <c r="DH37" s="716"/>
      <c r="DI37" s="716"/>
      <c r="DJ37" s="716"/>
      <c r="DK37" s="717"/>
      <c r="DL37" s="689">
        <v>586907</v>
      </c>
      <c r="DM37" s="716"/>
      <c r="DN37" s="716"/>
      <c r="DO37" s="716"/>
      <c r="DP37" s="716"/>
      <c r="DQ37" s="716"/>
      <c r="DR37" s="716"/>
      <c r="DS37" s="716"/>
      <c r="DT37" s="716"/>
      <c r="DU37" s="716"/>
      <c r="DV37" s="717"/>
      <c r="DW37" s="685">
        <v>5.5</v>
      </c>
      <c r="DX37" s="714"/>
      <c r="DY37" s="714"/>
      <c r="DZ37" s="714"/>
      <c r="EA37" s="714"/>
      <c r="EB37" s="714"/>
      <c r="EC37" s="715"/>
    </row>
    <row r="38" spans="2:133" ht="11.25" customHeight="1" x14ac:dyDescent="0.15">
      <c r="B38" s="677" t="s">
        <v>332</v>
      </c>
      <c r="C38" s="678"/>
      <c r="D38" s="678"/>
      <c r="E38" s="678"/>
      <c r="F38" s="678"/>
      <c r="G38" s="678"/>
      <c r="H38" s="678"/>
      <c r="I38" s="678"/>
      <c r="J38" s="678"/>
      <c r="K38" s="678"/>
      <c r="L38" s="678"/>
      <c r="M38" s="678"/>
      <c r="N38" s="678"/>
      <c r="O38" s="678"/>
      <c r="P38" s="678"/>
      <c r="Q38" s="679"/>
      <c r="R38" s="680">
        <v>450454</v>
      </c>
      <c r="S38" s="681"/>
      <c r="T38" s="681"/>
      <c r="U38" s="681"/>
      <c r="V38" s="681"/>
      <c r="W38" s="681"/>
      <c r="X38" s="681"/>
      <c r="Y38" s="682"/>
      <c r="Z38" s="683">
        <v>2.6</v>
      </c>
      <c r="AA38" s="683"/>
      <c r="AB38" s="683"/>
      <c r="AC38" s="683"/>
      <c r="AD38" s="684">
        <v>76</v>
      </c>
      <c r="AE38" s="684"/>
      <c r="AF38" s="684"/>
      <c r="AG38" s="684"/>
      <c r="AH38" s="684"/>
      <c r="AI38" s="684"/>
      <c r="AJ38" s="684"/>
      <c r="AK38" s="684"/>
      <c r="AL38" s="685">
        <v>0</v>
      </c>
      <c r="AM38" s="686"/>
      <c r="AN38" s="686"/>
      <c r="AO38" s="687"/>
      <c r="AQ38" s="758" t="s">
        <v>333</v>
      </c>
      <c r="AR38" s="759"/>
      <c r="AS38" s="759"/>
      <c r="AT38" s="759"/>
      <c r="AU38" s="759"/>
      <c r="AV38" s="759"/>
      <c r="AW38" s="759"/>
      <c r="AX38" s="759"/>
      <c r="AY38" s="760"/>
      <c r="AZ38" s="680">
        <v>66332</v>
      </c>
      <c r="BA38" s="681"/>
      <c r="BB38" s="681"/>
      <c r="BC38" s="681"/>
      <c r="BD38" s="716"/>
      <c r="BE38" s="716"/>
      <c r="BF38" s="747"/>
      <c r="BG38" s="695" t="s">
        <v>334</v>
      </c>
      <c r="BH38" s="696"/>
      <c r="BI38" s="696"/>
      <c r="BJ38" s="696"/>
      <c r="BK38" s="696"/>
      <c r="BL38" s="696"/>
      <c r="BM38" s="696"/>
      <c r="BN38" s="696"/>
      <c r="BO38" s="696"/>
      <c r="BP38" s="696"/>
      <c r="BQ38" s="696"/>
      <c r="BR38" s="696"/>
      <c r="BS38" s="696"/>
      <c r="BT38" s="696"/>
      <c r="BU38" s="697"/>
      <c r="BV38" s="680">
        <v>6129</v>
      </c>
      <c r="BW38" s="681"/>
      <c r="BX38" s="681"/>
      <c r="BY38" s="681"/>
      <c r="BZ38" s="681"/>
      <c r="CA38" s="681"/>
      <c r="CB38" s="690"/>
      <c r="CD38" s="695" t="s">
        <v>335</v>
      </c>
      <c r="CE38" s="696"/>
      <c r="CF38" s="696"/>
      <c r="CG38" s="696"/>
      <c r="CH38" s="696"/>
      <c r="CI38" s="696"/>
      <c r="CJ38" s="696"/>
      <c r="CK38" s="696"/>
      <c r="CL38" s="696"/>
      <c r="CM38" s="696"/>
      <c r="CN38" s="696"/>
      <c r="CO38" s="696"/>
      <c r="CP38" s="696"/>
      <c r="CQ38" s="697"/>
      <c r="CR38" s="680">
        <v>2070775</v>
      </c>
      <c r="CS38" s="681"/>
      <c r="CT38" s="681"/>
      <c r="CU38" s="681"/>
      <c r="CV38" s="681"/>
      <c r="CW38" s="681"/>
      <c r="CX38" s="681"/>
      <c r="CY38" s="682"/>
      <c r="CZ38" s="685">
        <v>12.4</v>
      </c>
      <c r="DA38" s="714"/>
      <c r="DB38" s="714"/>
      <c r="DC38" s="718"/>
      <c r="DD38" s="689">
        <v>1808560</v>
      </c>
      <c r="DE38" s="681"/>
      <c r="DF38" s="681"/>
      <c r="DG38" s="681"/>
      <c r="DH38" s="681"/>
      <c r="DI38" s="681"/>
      <c r="DJ38" s="681"/>
      <c r="DK38" s="682"/>
      <c r="DL38" s="689">
        <v>1578812</v>
      </c>
      <c r="DM38" s="681"/>
      <c r="DN38" s="681"/>
      <c r="DO38" s="681"/>
      <c r="DP38" s="681"/>
      <c r="DQ38" s="681"/>
      <c r="DR38" s="681"/>
      <c r="DS38" s="681"/>
      <c r="DT38" s="681"/>
      <c r="DU38" s="681"/>
      <c r="DV38" s="682"/>
      <c r="DW38" s="685">
        <v>14.7</v>
      </c>
      <c r="DX38" s="714"/>
      <c r="DY38" s="714"/>
      <c r="DZ38" s="714"/>
      <c r="EA38" s="714"/>
      <c r="EB38" s="714"/>
      <c r="EC38" s="715"/>
    </row>
    <row r="39" spans="2:133" ht="11.25" customHeight="1" x14ac:dyDescent="0.15">
      <c r="B39" s="677" t="s">
        <v>336</v>
      </c>
      <c r="C39" s="678"/>
      <c r="D39" s="678"/>
      <c r="E39" s="678"/>
      <c r="F39" s="678"/>
      <c r="G39" s="678"/>
      <c r="H39" s="678"/>
      <c r="I39" s="678"/>
      <c r="J39" s="678"/>
      <c r="K39" s="678"/>
      <c r="L39" s="678"/>
      <c r="M39" s="678"/>
      <c r="N39" s="678"/>
      <c r="O39" s="678"/>
      <c r="P39" s="678"/>
      <c r="Q39" s="679"/>
      <c r="R39" s="680">
        <v>976000</v>
      </c>
      <c r="S39" s="681"/>
      <c r="T39" s="681"/>
      <c r="U39" s="681"/>
      <c r="V39" s="681"/>
      <c r="W39" s="681"/>
      <c r="X39" s="681"/>
      <c r="Y39" s="682"/>
      <c r="Z39" s="683">
        <v>5.6</v>
      </c>
      <c r="AA39" s="683"/>
      <c r="AB39" s="683"/>
      <c r="AC39" s="683"/>
      <c r="AD39" s="684" t="s">
        <v>225</v>
      </c>
      <c r="AE39" s="684"/>
      <c r="AF39" s="684"/>
      <c r="AG39" s="684"/>
      <c r="AH39" s="684"/>
      <c r="AI39" s="684"/>
      <c r="AJ39" s="684"/>
      <c r="AK39" s="684"/>
      <c r="AL39" s="685" t="s">
        <v>126</v>
      </c>
      <c r="AM39" s="686"/>
      <c r="AN39" s="686"/>
      <c r="AO39" s="687"/>
      <c r="AQ39" s="758" t="s">
        <v>337</v>
      </c>
      <c r="AR39" s="759"/>
      <c r="AS39" s="759"/>
      <c r="AT39" s="759"/>
      <c r="AU39" s="759"/>
      <c r="AV39" s="759"/>
      <c r="AW39" s="759"/>
      <c r="AX39" s="759"/>
      <c r="AY39" s="760"/>
      <c r="AZ39" s="680" t="s">
        <v>225</v>
      </c>
      <c r="BA39" s="681"/>
      <c r="BB39" s="681"/>
      <c r="BC39" s="681"/>
      <c r="BD39" s="716"/>
      <c r="BE39" s="716"/>
      <c r="BF39" s="747"/>
      <c r="BG39" s="695" t="s">
        <v>338</v>
      </c>
      <c r="BH39" s="696"/>
      <c r="BI39" s="696"/>
      <c r="BJ39" s="696"/>
      <c r="BK39" s="696"/>
      <c r="BL39" s="696"/>
      <c r="BM39" s="696"/>
      <c r="BN39" s="696"/>
      <c r="BO39" s="696"/>
      <c r="BP39" s="696"/>
      <c r="BQ39" s="696"/>
      <c r="BR39" s="696"/>
      <c r="BS39" s="696"/>
      <c r="BT39" s="696"/>
      <c r="BU39" s="697"/>
      <c r="BV39" s="680">
        <v>10942</v>
      </c>
      <c r="BW39" s="681"/>
      <c r="BX39" s="681"/>
      <c r="BY39" s="681"/>
      <c r="BZ39" s="681"/>
      <c r="CA39" s="681"/>
      <c r="CB39" s="690"/>
      <c r="CD39" s="695" t="s">
        <v>339</v>
      </c>
      <c r="CE39" s="696"/>
      <c r="CF39" s="696"/>
      <c r="CG39" s="696"/>
      <c r="CH39" s="696"/>
      <c r="CI39" s="696"/>
      <c r="CJ39" s="696"/>
      <c r="CK39" s="696"/>
      <c r="CL39" s="696"/>
      <c r="CM39" s="696"/>
      <c r="CN39" s="696"/>
      <c r="CO39" s="696"/>
      <c r="CP39" s="696"/>
      <c r="CQ39" s="697"/>
      <c r="CR39" s="680">
        <v>652768</v>
      </c>
      <c r="CS39" s="716"/>
      <c r="CT39" s="716"/>
      <c r="CU39" s="716"/>
      <c r="CV39" s="716"/>
      <c r="CW39" s="716"/>
      <c r="CX39" s="716"/>
      <c r="CY39" s="717"/>
      <c r="CZ39" s="685">
        <v>3.9</v>
      </c>
      <c r="DA39" s="714"/>
      <c r="DB39" s="714"/>
      <c r="DC39" s="718"/>
      <c r="DD39" s="689">
        <v>456787</v>
      </c>
      <c r="DE39" s="716"/>
      <c r="DF39" s="716"/>
      <c r="DG39" s="716"/>
      <c r="DH39" s="716"/>
      <c r="DI39" s="716"/>
      <c r="DJ39" s="716"/>
      <c r="DK39" s="717"/>
      <c r="DL39" s="689" t="s">
        <v>126</v>
      </c>
      <c r="DM39" s="716"/>
      <c r="DN39" s="716"/>
      <c r="DO39" s="716"/>
      <c r="DP39" s="716"/>
      <c r="DQ39" s="716"/>
      <c r="DR39" s="716"/>
      <c r="DS39" s="716"/>
      <c r="DT39" s="716"/>
      <c r="DU39" s="716"/>
      <c r="DV39" s="717"/>
      <c r="DW39" s="685" t="s">
        <v>225</v>
      </c>
      <c r="DX39" s="714"/>
      <c r="DY39" s="714"/>
      <c r="DZ39" s="714"/>
      <c r="EA39" s="714"/>
      <c r="EB39" s="714"/>
      <c r="EC39" s="715"/>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225</v>
      </c>
      <c r="S40" s="681"/>
      <c r="T40" s="681"/>
      <c r="U40" s="681"/>
      <c r="V40" s="681"/>
      <c r="W40" s="681"/>
      <c r="X40" s="681"/>
      <c r="Y40" s="682"/>
      <c r="Z40" s="683" t="s">
        <v>126</v>
      </c>
      <c r="AA40" s="683"/>
      <c r="AB40" s="683"/>
      <c r="AC40" s="683"/>
      <c r="AD40" s="684" t="s">
        <v>126</v>
      </c>
      <c r="AE40" s="684"/>
      <c r="AF40" s="684"/>
      <c r="AG40" s="684"/>
      <c r="AH40" s="684"/>
      <c r="AI40" s="684"/>
      <c r="AJ40" s="684"/>
      <c r="AK40" s="684"/>
      <c r="AL40" s="685" t="s">
        <v>341</v>
      </c>
      <c r="AM40" s="686"/>
      <c r="AN40" s="686"/>
      <c r="AO40" s="687"/>
      <c r="AQ40" s="758" t="s">
        <v>342</v>
      </c>
      <c r="AR40" s="759"/>
      <c r="AS40" s="759"/>
      <c r="AT40" s="759"/>
      <c r="AU40" s="759"/>
      <c r="AV40" s="759"/>
      <c r="AW40" s="759"/>
      <c r="AX40" s="759"/>
      <c r="AY40" s="760"/>
      <c r="AZ40" s="680" t="s">
        <v>126</v>
      </c>
      <c r="BA40" s="681"/>
      <c r="BB40" s="681"/>
      <c r="BC40" s="681"/>
      <c r="BD40" s="716"/>
      <c r="BE40" s="716"/>
      <c r="BF40" s="747"/>
      <c r="BG40" s="761" t="s">
        <v>343</v>
      </c>
      <c r="BH40" s="762"/>
      <c r="BI40" s="762"/>
      <c r="BJ40" s="762"/>
      <c r="BK40" s="762"/>
      <c r="BL40" s="230"/>
      <c r="BM40" s="696" t="s">
        <v>344</v>
      </c>
      <c r="BN40" s="696"/>
      <c r="BO40" s="696"/>
      <c r="BP40" s="696"/>
      <c r="BQ40" s="696"/>
      <c r="BR40" s="696"/>
      <c r="BS40" s="696"/>
      <c r="BT40" s="696"/>
      <c r="BU40" s="697"/>
      <c r="BV40" s="680">
        <v>105</v>
      </c>
      <c r="BW40" s="681"/>
      <c r="BX40" s="681"/>
      <c r="BY40" s="681"/>
      <c r="BZ40" s="681"/>
      <c r="CA40" s="681"/>
      <c r="CB40" s="690"/>
      <c r="CD40" s="695" t="s">
        <v>345</v>
      </c>
      <c r="CE40" s="696"/>
      <c r="CF40" s="696"/>
      <c r="CG40" s="696"/>
      <c r="CH40" s="696"/>
      <c r="CI40" s="696"/>
      <c r="CJ40" s="696"/>
      <c r="CK40" s="696"/>
      <c r="CL40" s="696"/>
      <c r="CM40" s="696"/>
      <c r="CN40" s="696"/>
      <c r="CO40" s="696"/>
      <c r="CP40" s="696"/>
      <c r="CQ40" s="697"/>
      <c r="CR40" s="680">
        <v>12000</v>
      </c>
      <c r="CS40" s="681"/>
      <c r="CT40" s="681"/>
      <c r="CU40" s="681"/>
      <c r="CV40" s="681"/>
      <c r="CW40" s="681"/>
      <c r="CX40" s="681"/>
      <c r="CY40" s="682"/>
      <c r="CZ40" s="685">
        <v>0.1</v>
      </c>
      <c r="DA40" s="714"/>
      <c r="DB40" s="714"/>
      <c r="DC40" s="718"/>
      <c r="DD40" s="689" t="s">
        <v>225</v>
      </c>
      <c r="DE40" s="681"/>
      <c r="DF40" s="681"/>
      <c r="DG40" s="681"/>
      <c r="DH40" s="681"/>
      <c r="DI40" s="681"/>
      <c r="DJ40" s="681"/>
      <c r="DK40" s="682"/>
      <c r="DL40" s="689" t="s">
        <v>126</v>
      </c>
      <c r="DM40" s="681"/>
      <c r="DN40" s="681"/>
      <c r="DO40" s="681"/>
      <c r="DP40" s="681"/>
      <c r="DQ40" s="681"/>
      <c r="DR40" s="681"/>
      <c r="DS40" s="681"/>
      <c r="DT40" s="681"/>
      <c r="DU40" s="681"/>
      <c r="DV40" s="682"/>
      <c r="DW40" s="685" t="s">
        <v>225</v>
      </c>
      <c r="DX40" s="714"/>
      <c r="DY40" s="714"/>
      <c r="DZ40" s="714"/>
      <c r="EA40" s="714"/>
      <c r="EB40" s="714"/>
      <c r="EC40" s="715"/>
    </row>
    <row r="41" spans="2:133" ht="11.25" customHeight="1" x14ac:dyDescent="0.15">
      <c r="B41" s="677" t="s">
        <v>346</v>
      </c>
      <c r="C41" s="678"/>
      <c r="D41" s="678"/>
      <c r="E41" s="678"/>
      <c r="F41" s="678"/>
      <c r="G41" s="678"/>
      <c r="H41" s="678"/>
      <c r="I41" s="678"/>
      <c r="J41" s="678"/>
      <c r="K41" s="678"/>
      <c r="L41" s="678"/>
      <c r="M41" s="678"/>
      <c r="N41" s="678"/>
      <c r="O41" s="678"/>
      <c r="P41" s="678"/>
      <c r="Q41" s="679"/>
      <c r="R41" s="680">
        <v>389400</v>
      </c>
      <c r="S41" s="681"/>
      <c r="T41" s="681"/>
      <c r="U41" s="681"/>
      <c r="V41" s="681"/>
      <c r="W41" s="681"/>
      <c r="X41" s="681"/>
      <c r="Y41" s="682"/>
      <c r="Z41" s="683">
        <v>2.2000000000000002</v>
      </c>
      <c r="AA41" s="683"/>
      <c r="AB41" s="683"/>
      <c r="AC41" s="683"/>
      <c r="AD41" s="684" t="s">
        <v>126</v>
      </c>
      <c r="AE41" s="684"/>
      <c r="AF41" s="684"/>
      <c r="AG41" s="684"/>
      <c r="AH41" s="684"/>
      <c r="AI41" s="684"/>
      <c r="AJ41" s="684"/>
      <c r="AK41" s="684"/>
      <c r="AL41" s="685" t="s">
        <v>225</v>
      </c>
      <c r="AM41" s="686"/>
      <c r="AN41" s="686"/>
      <c r="AO41" s="687"/>
      <c r="AQ41" s="758" t="s">
        <v>347</v>
      </c>
      <c r="AR41" s="759"/>
      <c r="AS41" s="759"/>
      <c r="AT41" s="759"/>
      <c r="AU41" s="759"/>
      <c r="AV41" s="759"/>
      <c r="AW41" s="759"/>
      <c r="AX41" s="759"/>
      <c r="AY41" s="760"/>
      <c r="AZ41" s="680">
        <v>381863</v>
      </c>
      <c r="BA41" s="681"/>
      <c r="BB41" s="681"/>
      <c r="BC41" s="681"/>
      <c r="BD41" s="716"/>
      <c r="BE41" s="716"/>
      <c r="BF41" s="747"/>
      <c r="BG41" s="761"/>
      <c r="BH41" s="762"/>
      <c r="BI41" s="762"/>
      <c r="BJ41" s="762"/>
      <c r="BK41" s="762"/>
      <c r="BL41" s="230"/>
      <c r="BM41" s="696" t="s">
        <v>348</v>
      </c>
      <c r="BN41" s="696"/>
      <c r="BO41" s="696"/>
      <c r="BP41" s="696"/>
      <c r="BQ41" s="696"/>
      <c r="BR41" s="696"/>
      <c r="BS41" s="696"/>
      <c r="BT41" s="696"/>
      <c r="BU41" s="697"/>
      <c r="BV41" s="680" t="s">
        <v>126</v>
      </c>
      <c r="BW41" s="681"/>
      <c r="BX41" s="681"/>
      <c r="BY41" s="681"/>
      <c r="BZ41" s="681"/>
      <c r="CA41" s="681"/>
      <c r="CB41" s="690"/>
      <c r="CD41" s="695" t="s">
        <v>349</v>
      </c>
      <c r="CE41" s="696"/>
      <c r="CF41" s="696"/>
      <c r="CG41" s="696"/>
      <c r="CH41" s="696"/>
      <c r="CI41" s="696"/>
      <c r="CJ41" s="696"/>
      <c r="CK41" s="696"/>
      <c r="CL41" s="696"/>
      <c r="CM41" s="696"/>
      <c r="CN41" s="696"/>
      <c r="CO41" s="696"/>
      <c r="CP41" s="696"/>
      <c r="CQ41" s="697"/>
      <c r="CR41" s="680" t="s">
        <v>225</v>
      </c>
      <c r="CS41" s="716"/>
      <c r="CT41" s="716"/>
      <c r="CU41" s="716"/>
      <c r="CV41" s="716"/>
      <c r="CW41" s="716"/>
      <c r="CX41" s="716"/>
      <c r="CY41" s="717"/>
      <c r="CZ41" s="685" t="s">
        <v>126</v>
      </c>
      <c r="DA41" s="714"/>
      <c r="DB41" s="714"/>
      <c r="DC41" s="718"/>
      <c r="DD41" s="689" t="s">
        <v>225</v>
      </c>
      <c r="DE41" s="716"/>
      <c r="DF41" s="716"/>
      <c r="DG41" s="716"/>
      <c r="DH41" s="716"/>
      <c r="DI41" s="716"/>
      <c r="DJ41" s="716"/>
      <c r="DK41" s="717"/>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15">
      <c r="B42" s="730" t="s">
        <v>350</v>
      </c>
      <c r="C42" s="731"/>
      <c r="D42" s="731"/>
      <c r="E42" s="731"/>
      <c r="F42" s="731"/>
      <c r="G42" s="731"/>
      <c r="H42" s="731"/>
      <c r="I42" s="731"/>
      <c r="J42" s="731"/>
      <c r="K42" s="731"/>
      <c r="L42" s="731"/>
      <c r="M42" s="731"/>
      <c r="N42" s="731"/>
      <c r="O42" s="731"/>
      <c r="P42" s="731"/>
      <c r="Q42" s="732"/>
      <c r="R42" s="765">
        <v>17388839</v>
      </c>
      <c r="S42" s="766"/>
      <c r="T42" s="766"/>
      <c r="U42" s="766"/>
      <c r="V42" s="766"/>
      <c r="W42" s="766"/>
      <c r="X42" s="766"/>
      <c r="Y42" s="774"/>
      <c r="Z42" s="775">
        <v>100</v>
      </c>
      <c r="AA42" s="775"/>
      <c r="AB42" s="775"/>
      <c r="AC42" s="775"/>
      <c r="AD42" s="776">
        <v>10365945</v>
      </c>
      <c r="AE42" s="776"/>
      <c r="AF42" s="776"/>
      <c r="AG42" s="776"/>
      <c r="AH42" s="776"/>
      <c r="AI42" s="776"/>
      <c r="AJ42" s="776"/>
      <c r="AK42" s="776"/>
      <c r="AL42" s="777">
        <v>100</v>
      </c>
      <c r="AM42" s="752"/>
      <c r="AN42" s="752"/>
      <c r="AO42" s="778"/>
      <c r="AQ42" s="779" t="s">
        <v>351</v>
      </c>
      <c r="AR42" s="780"/>
      <c r="AS42" s="780"/>
      <c r="AT42" s="780"/>
      <c r="AU42" s="780"/>
      <c r="AV42" s="780"/>
      <c r="AW42" s="780"/>
      <c r="AX42" s="780"/>
      <c r="AY42" s="781"/>
      <c r="AZ42" s="765">
        <v>1106528</v>
      </c>
      <c r="BA42" s="766"/>
      <c r="BB42" s="766"/>
      <c r="BC42" s="766"/>
      <c r="BD42" s="751"/>
      <c r="BE42" s="751"/>
      <c r="BF42" s="753"/>
      <c r="BG42" s="763"/>
      <c r="BH42" s="764"/>
      <c r="BI42" s="764"/>
      <c r="BJ42" s="764"/>
      <c r="BK42" s="764"/>
      <c r="BL42" s="231"/>
      <c r="BM42" s="706" t="s">
        <v>352</v>
      </c>
      <c r="BN42" s="706"/>
      <c r="BO42" s="706"/>
      <c r="BP42" s="706"/>
      <c r="BQ42" s="706"/>
      <c r="BR42" s="706"/>
      <c r="BS42" s="706"/>
      <c r="BT42" s="706"/>
      <c r="BU42" s="707"/>
      <c r="BV42" s="765">
        <v>292</v>
      </c>
      <c r="BW42" s="766"/>
      <c r="BX42" s="766"/>
      <c r="BY42" s="766"/>
      <c r="BZ42" s="766"/>
      <c r="CA42" s="766"/>
      <c r="CB42" s="773"/>
      <c r="CD42" s="677" t="s">
        <v>353</v>
      </c>
      <c r="CE42" s="678"/>
      <c r="CF42" s="678"/>
      <c r="CG42" s="678"/>
      <c r="CH42" s="678"/>
      <c r="CI42" s="678"/>
      <c r="CJ42" s="678"/>
      <c r="CK42" s="678"/>
      <c r="CL42" s="678"/>
      <c r="CM42" s="678"/>
      <c r="CN42" s="678"/>
      <c r="CO42" s="678"/>
      <c r="CP42" s="678"/>
      <c r="CQ42" s="679"/>
      <c r="CR42" s="680">
        <v>1927284</v>
      </c>
      <c r="CS42" s="681"/>
      <c r="CT42" s="681"/>
      <c r="CU42" s="681"/>
      <c r="CV42" s="681"/>
      <c r="CW42" s="681"/>
      <c r="CX42" s="681"/>
      <c r="CY42" s="682"/>
      <c r="CZ42" s="685">
        <v>11.5</v>
      </c>
      <c r="DA42" s="686"/>
      <c r="DB42" s="686"/>
      <c r="DC42" s="698"/>
      <c r="DD42" s="689">
        <v>783079</v>
      </c>
      <c r="DE42" s="681"/>
      <c r="DF42" s="681"/>
      <c r="DG42" s="681"/>
      <c r="DH42" s="681"/>
      <c r="DI42" s="681"/>
      <c r="DJ42" s="681"/>
      <c r="DK42" s="682"/>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15">
      <c r="BV43" s="232"/>
      <c r="BW43" s="232"/>
      <c r="BX43" s="232"/>
      <c r="BY43" s="232"/>
      <c r="BZ43" s="232"/>
      <c r="CA43" s="232"/>
      <c r="CB43" s="232"/>
      <c r="CD43" s="677" t="s">
        <v>354</v>
      </c>
      <c r="CE43" s="678"/>
      <c r="CF43" s="678"/>
      <c r="CG43" s="678"/>
      <c r="CH43" s="678"/>
      <c r="CI43" s="678"/>
      <c r="CJ43" s="678"/>
      <c r="CK43" s="678"/>
      <c r="CL43" s="678"/>
      <c r="CM43" s="678"/>
      <c r="CN43" s="678"/>
      <c r="CO43" s="678"/>
      <c r="CP43" s="678"/>
      <c r="CQ43" s="679"/>
      <c r="CR43" s="680">
        <v>60828</v>
      </c>
      <c r="CS43" s="716"/>
      <c r="CT43" s="716"/>
      <c r="CU43" s="716"/>
      <c r="CV43" s="716"/>
      <c r="CW43" s="716"/>
      <c r="CX43" s="716"/>
      <c r="CY43" s="717"/>
      <c r="CZ43" s="685">
        <v>0.4</v>
      </c>
      <c r="DA43" s="714"/>
      <c r="DB43" s="714"/>
      <c r="DC43" s="718"/>
      <c r="DD43" s="689">
        <v>60828</v>
      </c>
      <c r="DE43" s="716"/>
      <c r="DF43" s="716"/>
      <c r="DG43" s="716"/>
      <c r="DH43" s="716"/>
      <c r="DI43" s="716"/>
      <c r="DJ43" s="716"/>
      <c r="DK43" s="717"/>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15">
      <c r="CD44" s="792" t="s">
        <v>302</v>
      </c>
      <c r="CE44" s="793"/>
      <c r="CF44" s="677" t="s">
        <v>355</v>
      </c>
      <c r="CG44" s="678"/>
      <c r="CH44" s="678"/>
      <c r="CI44" s="678"/>
      <c r="CJ44" s="678"/>
      <c r="CK44" s="678"/>
      <c r="CL44" s="678"/>
      <c r="CM44" s="678"/>
      <c r="CN44" s="678"/>
      <c r="CO44" s="678"/>
      <c r="CP44" s="678"/>
      <c r="CQ44" s="679"/>
      <c r="CR44" s="680">
        <v>1799816</v>
      </c>
      <c r="CS44" s="681"/>
      <c r="CT44" s="681"/>
      <c r="CU44" s="681"/>
      <c r="CV44" s="681"/>
      <c r="CW44" s="681"/>
      <c r="CX44" s="681"/>
      <c r="CY44" s="682"/>
      <c r="CZ44" s="685">
        <v>10.8</v>
      </c>
      <c r="DA44" s="686"/>
      <c r="DB44" s="686"/>
      <c r="DC44" s="698"/>
      <c r="DD44" s="689">
        <v>663199</v>
      </c>
      <c r="DE44" s="681"/>
      <c r="DF44" s="681"/>
      <c r="DG44" s="681"/>
      <c r="DH44" s="681"/>
      <c r="DI44" s="681"/>
      <c r="DJ44" s="681"/>
      <c r="DK44" s="682"/>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15">
      <c r="CD45" s="794"/>
      <c r="CE45" s="795"/>
      <c r="CF45" s="677" t="s">
        <v>356</v>
      </c>
      <c r="CG45" s="678"/>
      <c r="CH45" s="678"/>
      <c r="CI45" s="678"/>
      <c r="CJ45" s="678"/>
      <c r="CK45" s="678"/>
      <c r="CL45" s="678"/>
      <c r="CM45" s="678"/>
      <c r="CN45" s="678"/>
      <c r="CO45" s="678"/>
      <c r="CP45" s="678"/>
      <c r="CQ45" s="679"/>
      <c r="CR45" s="680">
        <v>401744</v>
      </c>
      <c r="CS45" s="716"/>
      <c r="CT45" s="716"/>
      <c r="CU45" s="716"/>
      <c r="CV45" s="716"/>
      <c r="CW45" s="716"/>
      <c r="CX45" s="716"/>
      <c r="CY45" s="717"/>
      <c r="CZ45" s="685">
        <v>2.4</v>
      </c>
      <c r="DA45" s="714"/>
      <c r="DB45" s="714"/>
      <c r="DC45" s="718"/>
      <c r="DD45" s="689">
        <v>90249</v>
      </c>
      <c r="DE45" s="716"/>
      <c r="DF45" s="716"/>
      <c r="DG45" s="716"/>
      <c r="DH45" s="716"/>
      <c r="DI45" s="716"/>
      <c r="DJ45" s="716"/>
      <c r="DK45" s="717"/>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15">
      <c r="B46" s="224" t="s">
        <v>357</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794"/>
      <c r="CE46" s="795"/>
      <c r="CF46" s="677" t="s">
        <v>358</v>
      </c>
      <c r="CG46" s="678"/>
      <c r="CH46" s="678"/>
      <c r="CI46" s="678"/>
      <c r="CJ46" s="678"/>
      <c r="CK46" s="678"/>
      <c r="CL46" s="678"/>
      <c r="CM46" s="678"/>
      <c r="CN46" s="678"/>
      <c r="CO46" s="678"/>
      <c r="CP46" s="678"/>
      <c r="CQ46" s="679"/>
      <c r="CR46" s="680">
        <v>1381584</v>
      </c>
      <c r="CS46" s="681"/>
      <c r="CT46" s="681"/>
      <c r="CU46" s="681"/>
      <c r="CV46" s="681"/>
      <c r="CW46" s="681"/>
      <c r="CX46" s="681"/>
      <c r="CY46" s="682"/>
      <c r="CZ46" s="685">
        <v>8.3000000000000007</v>
      </c>
      <c r="DA46" s="686"/>
      <c r="DB46" s="686"/>
      <c r="DC46" s="698"/>
      <c r="DD46" s="689">
        <v>556462</v>
      </c>
      <c r="DE46" s="681"/>
      <c r="DF46" s="681"/>
      <c r="DG46" s="681"/>
      <c r="DH46" s="681"/>
      <c r="DI46" s="681"/>
      <c r="DJ46" s="681"/>
      <c r="DK46" s="682"/>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15">
      <c r="B47" s="234" t="s">
        <v>359</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4"/>
      <c r="CE47" s="795"/>
      <c r="CF47" s="677" t="s">
        <v>360</v>
      </c>
      <c r="CG47" s="678"/>
      <c r="CH47" s="678"/>
      <c r="CI47" s="678"/>
      <c r="CJ47" s="678"/>
      <c r="CK47" s="678"/>
      <c r="CL47" s="678"/>
      <c r="CM47" s="678"/>
      <c r="CN47" s="678"/>
      <c r="CO47" s="678"/>
      <c r="CP47" s="678"/>
      <c r="CQ47" s="679"/>
      <c r="CR47" s="680">
        <v>127468</v>
      </c>
      <c r="CS47" s="716"/>
      <c r="CT47" s="716"/>
      <c r="CU47" s="716"/>
      <c r="CV47" s="716"/>
      <c r="CW47" s="716"/>
      <c r="CX47" s="716"/>
      <c r="CY47" s="717"/>
      <c r="CZ47" s="685">
        <v>0.8</v>
      </c>
      <c r="DA47" s="714"/>
      <c r="DB47" s="714"/>
      <c r="DC47" s="718"/>
      <c r="DD47" s="689">
        <v>119880</v>
      </c>
      <c r="DE47" s="716"/>
      <c r="DF47" s="716"/>
      <c r="DG47" s="716"/>
      <c r="DH47" s="716"/>
      <c r="DI47" s="716"/>
      <c r="DJ47" s="716"/>
      <c r="DK47" s="717"/>
      <c r="DL47" s="767"/>
      <c r="DM47" s="768"/>
      <c r="DN47" s="768"/>
      <c r="DO47" s="768"/>
      <c r="DP47" s="768"/>
      <c r="DQ47" s="768"/>
      <c r="DR47" s="768"/>
      <c r="DS47" s="768"/>
      <c r="DT47" s="768"/>
      <c r="DU47" s="768"/>
      <c r="DV47" s="769"/>
      <c r="DW47" s="770"/>
      <c r="DX47" s="771"/>
      <c r="DY47" s="771"/>
      <c r="DZ47" s="771"/>
      <c r="EA47" s="771"/>
      <c r="EB47" s="771"/>
      <c r="EC47" s="772"/>
    </row>
    <row r="48" spans="2:133" x14ac:dyDescent="0.15">
      <c r="B48" s="235" t="s">
        <v>361</v>
      </c>
      <c r="CD48" s="796"/>
      <c r="CE48" s="797"/>
      <c r="CF48" s="677" t="s">
        <v>362</v>
      </c>
      <c r="CG48" s="678"/>
      <c r="CH48" s="678"/>
      <c r="CI48" s="678"/>
      <c r="CJ48" s="678"/>
      <c r="CK48" s="678"/>
      <c r="CL48" s="678"/>
      <c r="CM48" s="678"/>
      <c r="CN48" s="678"/>
      <c r="CO48" s="678"/>
      <c r="CP48" s="678"/>
      <c r="CQ48" s="679"/>
      <c r="CR48" s="680" t="s">
        <v>238</v>
      </c>
      <c r="CS48" s="681"/>
      <c r="CT48" s="681"/>
      <c r="CU48" s="681"/>
      <c r="CV48" s="681"/>
      <c r="CW48" s="681"/>
      <c r="CX48" s="681"/>
      <c r="CY48" s="682"/>
      <c r="CZ48" s="685" t="s">
        <v>126</v>
      </c>
      <c r="DA48" s="686"/>
      <c r="DB48" s="686"/>
      <c r="DC48" s="698"/>
      <c r="DD48" s="689" t="s">
        <v>225</v>
      </c>
      <c r="DE48" s="681"/>
      <c r="DF48" s="681"/>
      <c r="DG48" s="681"/>
      <c r="DH48" s="681"/>
      <c r="DI48" s="681"/>
      <c r="DJ48" s="681"/>
      <c r="DK48" s="682"/>
      <c r="DL48" s="767"/>
      <c r="DM48" s="768"/>
      <c r="DN48" s="768"/>
      <c r="DO48" s="768"/>
      <c r="DP48" s="768"/>
      <c r="DQ48" s="768"/>
      <c r="DR48" s="768"/>
      <c r="DS48" s="768"/>
      <c r="DT48" s="768"/>
      <c r="DU48" s="768"/>
      <c r="DV48" s="769"/>
      <c r="DW48" s="770"/>
      <c r="DX48" s="771"/>
      <c r="DY48" s="771"/>
      <c r="DZ48" s="771"/>
      <c r="EA48" s="771"/>
      <c r="EB48" s="771"/>
      <c r="EC48" s="772"/>
    </row>
    <row r="49" spans="82:133" ht="11.25" customHeight="1" x14ac:dyDescent="0.15">
      <c r="CD49" s="730" t="s">
        <v>363</v>
      </c>
      <c r="CE49" s="731"/>
      <c r="CF49" s="731"/>
      <c r="CG49" s="731"/>
      <c r="CH49" s="731"/>
      <c r="CI49" s="731"/>
      <c r="CJ49" s="731"/>
      <c r="CK49" s="731"/>
      <c r="CL49" s="731"/>
      <c r="CM49" s="731"/>
      <c r="CN49" s="731"/>
      <c r="CO49" s="731"/>
      <c r="CP49" s="731"/>
      <c r="CQ49" s="732"/>
      <c r="CR49" s="765">
        <v>16716261</v>
      </c>
      <c r="CS49" s="751"/>
      <c r="CT49" s="751"/>
      <c r="CU49" s="751"/>
      <c r="CV49" s="751"/>
      <c r="CW49" s="751"/>
      <c r="CX49" s="751"/>
      <c r="CY49" s="782"/>
      <c r="CZ49" s="777">
        <v>100</v>
      </c>
      <c r="DA49" s="783"/>
      <c r="DB49" s="783"/>
      <c r="DC49" s="784"/>
      <c r="DD49" s="785">
        <v>11854049</v>
      </c>
      <c r="DE49" s="751"/>
      <c r="DF49" s="751"/>
      <c r="DG49" s="751"/>
      <c r="DH49" s="751"/>
      <c r="DI49" s="751"/>
      <c r="DJ49" s="751"/>
      <c r="DK49" s="782"/>
      <c r="DL49" s="786"/>
      <c r="DM49" s="787"/>
      <c r="DN49" s="787"/>
      <c r="DO49" s="787"/>
      <c r="DP49" s="787"/>
      <c r="DQ49" s="787"/>
      <c r="DR49" s="787"/>
      <c r="DS49" s="787"/>
      <c r="DT49" s="787"/>
      <c r="DU49" s="787"/>
      <c r="DV49" s="788"/>
      <c r="DW49" s="789"/>
      <c r="DX49" s="790"/>
      <c r="DY49" s="790"/>
      <c r="DZ49" s="790"/>
      <c r="EA49" s="790"/>
      <c r="EB49" s="790"/>
      <c r="EC49" s="791"/>
    </row>
  </sheetData>
  <sheetProtection algorithmName="SHA-512" hashValue="96WESYJ8pFeVBjKjWMCZOx45UwjsbmJpQzG/hRiQuvMrYTa3byDYpbFICn8QAsTat+elOEEhSKHlK5Z6HX+yGg==" saltValue="WJN15sgbty16ZAlYXaXog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364</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27" t="s">
        <v>365</v>
      </c>
      <c r="DK2" s="828"/>
      <c r="DL2" s="828"/>
      <c r="DM2" s="828"/>
      <c r="DN2" s="828"/>
      <c r="DO2" s="829"/>
      <c r="DP2" s="244"/>
      <c r="DQ2" s="827" t="s">
        <v>366</v>
      </c>
      <c r="DR2" s="828"/>
      <c r="DS2" s="828"/>
      <c r="DT2" s="828"/>
      <c r="DU2" s="828"/>
      <c r="DV2" s="828"/>
      <c r="DW2" s="828"/>
      <c r="DX2" s="828"/>
      <c r="DY2" s="828"/>
      <c r="DZ2" s="829"/>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830" t="s">
        <v>367</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47"/>
      <c r="BA4" s="247"/>
      <c r="BB4" s="247"/>
      <c r="BC4" s="247"/>
      <c r="BD4" s="247"/>
      <c r="BE4" s="248"/>
      <c r="BF4" s="248"/>
      <c r="BG4" s="248"/>
      <c r="BH4" s="248"/>
      <c r="BI4" s="248"/>
      <c r="BJ4" s="248"/>
      <c r="BK4" s="248"/>
      <c r="BL4" s="248"/>
      <c r="BM4" s="248"/>
      <c r="BN4" s="248"/>
      <c r="BO4" s="248"/>
      <c r="BP4" s="248"/>
      <c r="BQ4" s="247" t="s">
        <v>368</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821" t="s">
        <v>369</v>
      </c>
      <c r="B5" s="822"/>
      <c r="C5" s="822"/>
      <c r="D5" s="822"/>
      <c r="E5" s="822"/>
      <c r="F5" s="822"/>
      <c r="G5" s="822"/>
      <c r="H5" s="822"/>
      <c r="I5" s="822"/>
      <c r="J5" s="822"/>
      <c r="K5" s="822"/>
      <c r="L5" s="822"/>
      <c r="M5" s="822"/>
      <c r="N5" s="822"/>
      <c r="O5" s="822"/>
      <c r="P5" s="823"/>
      <c r="Q5" s="798" t="s">
        <v>370</v>
      </c>
      <c r="R5" s="799"/>
      <c r="S5" s="799"/>
      <c r="T5" s="799"/>
      <c r="U5" s="800"/>
      <c r="V5" s="798" t="s">
        <v>371</v>
      </c>
      <c r="W5" s="799"/>
      <c r="X5" s="799"/>
      <c r="Y5" s="799"/>
      <c r="Z5" s="800"/>
      <c r="AA5" s="798" t="s">
        <v>372</v>
      </c>
      <c r="AB5" s="799"/>
      <c r="AC5" s="799"/>
      <c r="AD5" s="799"/>
      <c r="AE5" s="799"/>
      <c r="AF5" s="831" t="s">
        <v>373</v>
      </c>
      <c r="AG5" s="799"/>
      <c r="AH5" s="799"/>
      <c r="AI5" s="799"/>
      <c r="AJ5" s="810"/>
      <c r="AK5" s="799" t="s">
        <v>374</v>
      </c>
      <c r="AL5" s="799"/>
      <c r="AM5" s="799"/>
      <c r="AN5" s="799"/>
      <c r="AO5" s="800"/>
      <c r="AP5" s="798" t="s">
        <v>375</v>
      </c>
      <c r="AQ5" s="799"/>
      <c r="AR5" s="799"/>
      <c r="AS5" s="799"/>
      <c r="AT5" s="800"/>
      <c r="AU5" s="798" t="s">
        <v>376</v>
      </c>
      <c r="AV5" s="799"/>
      <c r="AW5" s="799"/>
      <c r="AX5" s="799"/>
      <c r="AY5" s="810"/>
      <c r="AZ5" s="251"/>
      <c r="BA5" s="251"/>
      <c r="BB5" s="251"/>
      <c r="BC5" s="251"/>
      <c r="BD5" s="251"/>
      <c r="BE5" s="252"/>
      <c r="BF5" s="252"/>
      <c r="BG5" s="252"/>
      <c r="BH5" s="252"/>
      <c r="BI5" s="252"/>
      <c r="BJ5" s="252"/>
      <c r="BK5" s="252"/>
      <c r="BL5" s="252"/>
      <c r="BM5" s="252"/>
      <c r="BN5" s="252"/>
      <c r="BO5" s="252"/>
      <c r="BP5" s="252"/>
      <c r="BQ5" s="821" t="s">
        <v>377</v>
      </c>
      <c r="BR5" s="822"/>
      <c r="BS5" s="822"/>
      <c r="BT5" s="822"/>
      <c r="BU5" s="822"/>
      <c r="BV5" s="822"/>
      <c r="BW5" s="822"/>
      <c r="BX5" s="822"/>
      <c r="BY5" s="822"/>
      <c r="BZ5" s="822"/>
      <c r="CA5" s="822"/>
      <c r="CB5" s="822"/>
      <c r="CC5" s="822"/>
      <c r="CD5" s="822"/>
      <c r="CE5" s="822"/>
      <c r="CF5" s="822"/>
      <c r="CG5" s="823"/>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04" t="s">
        <v>383</v>
      </c>
      <c r="DH5" s="805"/>
      <c r="DI5" s="805"/>
      <c r="DJ5" s="805"/>
      <c r="DK5" s="806"/>
      <c r="DL5" s="804" t="s">
        <v>384</v>
      </c>
      <c r="DM5" s="805"/>
      <c r="DN5" s="805"/>
      <c r="DO5" s="805"/>
      <c r="DP5" s="806"/>
      <c r="DQ5" s="798" t="s">
        <v>385</v>
      </c>
      <c r="DR5" s="799"/>
      <c r="DS5" s="799"/>
      <c r="DT5" s="799"/>
      <c r="DU5" s="800"/>
      <c r="DV5" s="798" t="s">
        <v>376</v>
      </c>
      <c r="DW5" s="799"/>
      <c r="DX5" s="799"/>
      <c r="DY5" s="799"/>
      <c r="DZ5" s="810"/>
      <c r="EA5" s="249"/>
    </row>
    <row r="6" spans="1:131" s="250" customFormat="1" ht="26.25" customHeight="1" thickBot="1" x14ac:dyDescent="0.2">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47"/>
      <c r="BA6" s="247"/>
      <c r="BB6" s="247"/>
      <c r="BC6" s="247"/>
      <c r="BD6" s="247"/>
      <c r="BE6" s="248"/>
      <c r="BF6" s="248"/>
      <c r="BG6" s="248"/>
      <c r="BH6" s="248"/>
      <c r="BI6" s="248"/>
      <c r="BJ6" s="248"/>
      <c r="BK6" s="248"/>
      <c r="BL6" s="248"/>
      <c r="BM6" s="248"/>
      <c r="BN6" s="248"/>
      <c r="BO6" s="248"/>
      <c r="BP6" s="248"/>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49"/>
    </row>
    <row r="7" spans="1:131" s="250" customFormat="1" ht="26.25" customHeight="1" thickTop="1" x14ac:dyDescent="0.15">
      <c r="A7" s="253">
        <v>1</v>
      </c>
      <c r="B7" s="812" t="s">
        <v>386</v>
      </c>
      <c r="C7" s="813"/>
      <c r="D7" s="813"/>
      <c r="E7" s="813"/>
      <c r="F7" s="813"/>
      <c r="G7" s="813"/>
      <c r="H7" s="813"/>
      <c r="I7" s="813"/>
      <c r="J7" s="813"/>
      <c r="K7" s="813"/>
      <c r="L7" s="813"/>
      <c r="M7" s="813"/>
      <c r="N7" s="813"/>
      <c r="O7" s="813"/>
      <c r="P7" s="814"/>
      <c r="Q7" s="815">
        <v>17394</v>
      </c>
      <c r="R7" s="816"/>
      <c r="S7" s="816"/>
      <c r="T7" s="816"/>
      <c r="U7" s="816"/>
      <c r="V7" s="816">
        <v>16722</v>
      </c>
      <c r="W7" s="816"/>
      <c r="X7" s="816"/>
      <c r="Y7" s="816"/>
      <c r="Z7" s="816"/>
      <c r="AA7" s="816">
        <v>673</v>
      </c>
      <c r="AB7" s="816"/>
      <c r="AC7" s="816"/>
      <c r="AD7" s="816"/>
      <c r="AE7" s="817"/>
      <c r="AF7" s="818">
        <v>515</v>
      </c>
      <c r="AG7" s="819"/>
      <c r="AH7" s="819"/>
      <c r="AI7" s="819"/>
      <c r="AJ7" s="820"/>
      <c r="AK7" s="855">
        <v>839</v>
      </c>
      <c r="AL7" s="856"/>
      <c r="AM7" s="856"/>
      <c r="AN7" s="856"/>
      <c r="AO7" s="856"/>
      <c r="AP7" s="856">
        <v>18475</v>
      </c>
      <c r="AQ7" s="856"/>
      <c r="AR7" s="856"/>
      <c r="AS7" s="856"/>
      <c r="AT7" s="856"/>
      <c r="AU7" s="857"/>
      <c r="AV7" s="857"/>
      <c r="AW7" s="857"/>
      <c r="AX7" s="857"/>
      <c r="AY7" s="858"/>
      <c r="AZ7" s="247"/>
      <c r="BA7" s="247"/>
      <c r="BB7" s="247"/>
      <c r="BC7" s="247"/>
      <c r="BD7" s="247"/>
      <c r="BE7" s="248"/>
      <c r="BF7" s="248"/>
      <c r="BG7" s="248"/>
      <c r="BH7" s="248"/>
      <c r="BI7" s="248"/>
      <c r="BJ7" s="248"/>
      <c r="BK7" s="248"/>
      <c r="BL7" s="248"/>
      <c r="BM7" s="248"/>
      <c r="BN7" s="248"/>
      <c r="BO7" s="248"/>
      <c r="BP7" s="248"/>
      <c r="BQ7" s="254">
        <v>1</v>
      </c>
      <c r="BR7" s="255"/>
      <c r="BS7" s="859" t="s">
        <v>595</v>
      </c>
      <c r="BT7" s="860"/>
      <c r="BU7" s="860"/>
      <c r="BV7" s="860"/>
      <c r="BW7" s="860"/>
      <c r="BX7" s="860"/>
      <c r="BY7" s="860"/>
      <c r="BZ7" s="860"/>
      <c r="CA7" s="860"/>
      <c r="CB7" s="860"/>
      <c r="CC7" s="860"/>
      <c r="CD7" s="860"/>
      <c r="CE7" s="860"/>
      <c r="CF7" s="860"/>
      <c r="CG7" s="861"/>
      <c r="CH7" s="852">
        <v>-3</v>
      </c>
      <c r="CI7" s="853"/>
      <c r="CJ7" s="853"/>
      <c r="CK7" s="853"/>
      <c r="CL7" s="854"/>
      <c r="CM7" s="852">
        <v>10</v>
      </c>
      <c r="CN7" s="853"/>
      <c r="CO7" s="853"/>
      <c r="CP7" s="853"/>
      <c r="CQ7" s="854"/>
      <c r="CR7" s="852">
        <v>30</v>
      </c>
      <c r="CS7" s="853"/>
      <c r="CT7" s="853"/>
      <c r="CU7" s="853"/>
      <c r="CV7" s="854"/>
      <c r="CW7" s="852" t="s">
        <v>596</v>
      </c>
      <c r="CX7" s="853"/>
      <c r="CY7" s="853"/>
      <c r="CZ7" s="853"/>
      <c r="DA7" s="854"/>
      <c r="DB7" s="852" t="s">
        <v>594</v>
      </c>
      <c r="DC7" s="853"/>
      <c r="DD7" s="853"/>
      <c r="DE7" s="853"/>
      <c r="DF7" s="854"/>
      <c r="DG7" s="852" t="s">
        <v>594</v>
      </c>
      <c r="DH7" s="853"/>
      <c r="DI7" s="853"/>
      <c r="DJ7" s="853"/>
      <c r="DK7" s="854"/>
      <c r="DL7" s="852" t="s">
        <v>594</v>
      </c>
      <c r="DM7" s="853"/>
      <c r="DN7" s="853"/>
      <c r="DO7" s="853"/>
      <c r="DP7" s="854"/>
      <c r="DQ7" s="852" t="s">
        <v>597</v>
      </c>
      <c r="DR7" s="853"/>
      <c r="DS7" s="853"/>
      <c r="DT7" s="853"/>
      <c r="DU7" s="854"/>
      <c r="DV7" s="833"/>
      <c r="DW7" s="834"/>
      <c r="DX7" s="834"/>
      <c r="DY7" s="834"/>
      <c r="DZ7" s="835"/>
      <c r="EA7" s="249"/>
    </row>
    <row r="8" spans="1:131" s="250" customFormat="1" ht="26.25" customHeight="1" x14ac:dyDescent="0.15">
      <c r="A8" s="256">
        <v>2</v>
      </c>
      <c r="B8" s="836"/>
      <c r="C8" s="837"/>
      <c r="D8" s="837"/>
      <c r="E8" s="837"/>
      <c r="F8" s="837"/>
      <c r="G8" s="837"/>
      <c r="H8" s="837"/>
      <c r="I8" s="837"/>
      <c r="J8" s="837"/>
      <c r="K8" s="837"/>
      <c r="L8" s="837"/>
      <c r="M8" s="837"/>
      <c r="N8" s="837"/>
      <c r="O8" s="837"/>
      <c r="P8" s="838"/>
      <c r="Q8" s="839"/>
      <c r="R8" s="840"/>
      <c r="S8" s="840"/>
      <c r="T8" s="840"/>
      <c r="U8" s="840"/>
      <c r="V8" s="840"/>
      <c r="W8" s="840"/>
      <c r="X8" s="840"/>
      <c r="Y8" s="840"/>
      <c r="Z8" s="840"/>
      <c r="AA8" s="840"/>
      <c r="AB8" s="840"/>
      <c r="AC8" s="840"/>
      <c r="AD8" s="840"/>
      <c r="AE8" s="841"/>
      <c r="AF8" s="842"/>
      <c r="AG8" s="843"/>
      <c r="AH8" s="843"/>
      <c r="AI8" s="843"/>
      <c r="AJ8" s="844"/>
      <c r="AK8" s="845"/>
      <c r="AL8" s="846"/>
      <c r="AM8" s="846"/>
      <c r="AN8" s="846"/>
      <c r="AO8" s="846"/>
      <c r="AP8" s="846"/>
      <c r="AQ8" s="846"/>
      <c r="AR8" s="846"/>
      <c r="AS8" s="846"/>
      <c r="AT8" s="846"/>
      <c r="AU8" s="847"/>
      <c r="AV8" s="847"/>
      <c r="AW8" s="847"/>
      <c r="AX8" s="847"/>
      <c r="AY8" s="848"/>
      <c r="AZ8" s="247"/>
      <c r="BA8" s="247"/>
      <c r="BB8" s="247"/>
      <c r="BC8" s="247"/>
      <c r="BD8" s="247"/>
      <c r="BE8" s="248"/>
      <c r="BF8" s="248"/>
      <c r="BG8" s="248"/>
      <c r="BH8" s="248"/>
      <c r="BI8" s="248"/>
      <c r="BJ8" s="248"/>
      <c r="BK8" s="248"/>
      <c r="BL8" s="248"/>
      <c r="BM8" s="248"/>
      <c r="BN8" s="248"/>
      <c r="BO8" s="248"/>
      <c r="BP8" s="248"/>
      <c r="BQ8" s="257">
        <v>2</v>
      </c>
      <c r="BR8" s="258"/>
      <c r="BS8" s="849"/>
      <c r="BT8" s="850"/>
      <c r="BU8" s="850"/>
      <c r="BV8" s="850"/>
      <c r="BW8" s="850"/>
      <c r="BX8" s="850"/>
      <c r="BY8" s="850"/>
      <c r="BZ8" s="850"/>
      <c r="CA8" s="850"/>
      <c r="CB8" s="850"/>
      <c r="CC8" s="850"/>
      <c r="CD8" s="850"/>
      <c r="CE8" s="850"/>
      <c r="CF8" s="850"/>
      <c r="CG8" s="851"/>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49"/>
    </row>
    <row r="9" spans="1:131" s="250" customFormat="1" ht="26.25" customHeight="1" x14ac:dyDescent="0.15">
      <c r="A9" s="256">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47"/>
      <c r="BA9" s="247"/>
      <c r="BB9" s="247"/>
      <c r="BC9" s="247"/>
      <c r="BD9" s="247"/>
      <c r="BE9" s="248"/>
      <c r="BF9" s="248"/>
      <c r="BG9" s="248"/>
      <c r="BH9" s="248"/>
      <c r="BI9" s="248"/>
      <c r="BJ9" s="248"/>
      <c r="BK9" s="248"/>
      <c r="BL9" s="248"/>
      <c r="BM9" s="248"/>
      <c r="BN9" s="248"/>
      <c r="BO9" s="248"/>
      <c r="BP9" s="248"/>
      <c r="BQ9" s="257">
        <v>3</v>
      </c>
      <c r="BR9" s="258"/>
      <c r="BS9" s="849"/>
      <c r="BT9" s="850"/>
      <c r="BU9" s="850"/>
      <c r="BV9" s="850"/>
      <c r="BW9" s="850"/>
      <c r="BX9" s="850"/>
      <c r="BY9" s="850"/>
      <c r="BZ9" s="850"/>
      <c r="CA9" s="850"/>
      <c r="CB9" s="850"/>
      <c r="CC9" s="850"/>
      <c r="CD9" s="850"/>
      <c r="CE9" s="850"/>
      <c r="CF9" s="850"/>
      <c r="CG9" s="851"/>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49"/>
    </row>
    <row r="10" spans="1:131" s="250" customFormat="1" ht="26.25" customHeight="1" x14ac:dyDescent="0.15">
      <c r="A10" s="256">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47"/>
      <c r="BA10" s="247"/>
      <c r="BB10" s="247"/>
      <c r="BC10" s="247"/>
      <c r="BD10" s="247"/>
      <c r="BE10" s="248"/>
      <c r="BF10" s="248"/>
      <c r="BG10" s="248"/>
      <c r="BH10" s="248"/>
      <c r="BI10" s="248"/>
      <c r="BJ10" s="248"/>
      <c r="BK10" s="248"/>
      <c r="BL10" s="248"/>
      <c r="BM10" s="248"/>
      <c r="BN10" s="248"/>
      <c r="BO10" s="248"/>
      <c r="BP10" s="248"/>
      <c r="BQ10" s="257">
        <v>4</v>
      </c>
      <c r="BR10" s="258"/>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49"/>
    </row>
    <row r="11" spans="1:131" s="250" customFormat="1" ht="26.25" customHeight="1" x14ac:dyDescent="0.15">
      <c r="A11" s="256">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47"/>
      <c r="BA11" s="247"/>
      <c r="BB11" s="247"/>
      <c r="BC11" s="247"/>
      <c r="BD11" s="247"/>
      <c r="BE11" s="248"/>
      <c r="BF11" s="248"/>
      <c r="BG11" s="248"/>
      <c r="BH11" s="248"/>
      <c r="BI11" s="248"/>
      <c r="BJ11" s="248"/>
      <c r="BK11" s="248"/>
      <c r="BL11" s="248"/>
      <c r="BM11" s="248"/>
      <c r="BN11" s="248"/>
      <c r="BO11" s="248"/>
      <c r="BP11" s="248"/>
      <c r="BQ11" s="257">
        <v>5</v>
      </c>
      <c r="BR11" s="258"/>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49"/>
    </row>
    <row r="12" spans="1:131" s="250" customFormat="1" ht="26.25" customHeight="1" x14ac:dyDescent="0.15">
      <c r="A12" s="256">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47"/>
      <c r="BA12" s="247"/>
      <c r="BB12" s="247"/>
      <c r="BC12" s="247"/>
      <c r="BD12" s="247"/>
      <c r="BE12" s="248"/>
      <c r="BF12" s="248"/>
      <c r="BG12" s="248"/>
      <c r="BH12" s="248"/>
      <c r="BI12" s="248"/>
      <c r="BJ12" s="248"/>
      <c r="BK12" s="248"/>
      <c r="BL12" s="248"/>
      <c r="BM12" s="248"/>
      <c r="BN12" s="248"/>
      <c r="BO12" s="248"/>
      <c r="BP12" s="248"/>
      <c r="BQ12" s="257">
        <v>6</v>
      </c>
      <c r="BR12" s="258"/>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49"/>
    </row>
    <row r="13" spans="1:131" s="250" customFormat="1" ht="26.25" customHeight="1" x14ac:dyDescent="0.15">
      <c r="A13" s="256">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47"/>
      <c r="BA13" s="247"/>
      <c r="BB13" s="247"/>
      <c r="BC13" s="247"/>
      <c r="BD13" s="247"/>
      <c r="BE13" s="248"/>
      <c r="BF13" s="248"/>
      <c r="BG13" s="248"/>
      <c r="BH13" s="248"/>
      <c r="BI13" s="248"/>
      <c r="BJ13" s="248"/>
      <c r="BK13" s="248"/>
      <c r="BL13" s="248"/>
      <c r="BM13" s="248"/>
      <c r="BN13" s="248"/>
      <c r="BO13" s="248"/>
      <c r="BP13" s="248"/>
      <c r="BQ13" s="257">
        <v>7</v>
      </c>
      <c r="BR13" s="258"/>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49"/>
    </row>
    <row r="14" spans="1:131" s="250" customFormat="1" ht="26.25" customHeight="1" x14ac:dyDescent="0.15">
      <c r="A14" s="256">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47"/>
      <c r="BA14" s="247"/>
      <c r="BB14" s="247"/>
      <c r="BC14" s="247"/>
      <c r="BD14" s="247"/>
      <c r="BE14" s="248"/>
      <c r="BF14" s="248"/>
      <c r="BG14" s="248"/>
      <c r="BH14" s="248"/>
      <c r="BI14" s="248"/>
      <c r="BJ14" s="248"/>
      <c r="BK14" s="248"/>
      <c r="BL14" s="248"/>
      <c r="BM14" s="248"/>
      <c r="BN14" s="248"/>
      <c r="BO14" s="248"/>
      <c r="BP14" s="248"/>
      <c r="BQ14" s="257">
        <v>8</v>
      </c>
      <c r="BR14" s="258"/>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49"/>
    </row>
    <row r="15" spans="1:131" s="250" customFormat="1" ht="26.25" customHeight="1" x14ac:dyDescent="0.15">
      <c r="A15" s="256">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47"/>
      <c r="BA15" s="247"/>
      <c r="BB15" s="247"/>
      <c r="BC15" s="247"/>
      <c r="BD15" s="247"/>
      <c r="BE15" s="248"/>
      <c r="BF15" s="248"/>
      <c r="BG15" s="248"/>
      <c r="BH15" s="248"/>
      <c r="BI15" s="248"/>
      <c r="BJ15" s="248"/>
      <c r="BK15" s="248"/>
      <c r="BL15" s="248"/>
      <c r="BM15" s="248"/>
      <c r="BN15" s="248"/>
      <c r="BO15" s="248"/>
      <c r="BP15" s="248"/>
      <c r="BQ15" s="257">
        <v>9</v>
      </c>
      <c r="BR15" s="258"/>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49"/>
    </row>
    <row r="16" spans="1:131" s="250" customFormat="1" ht="26.25" customHeight="1" x14ac:dyDescent="0.15">
      <c r="A16" s="256">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47"/>
      <c r="BA16" s="247"/>
      <c r="BB16" s="247"/>
      <c r="BC16" s="247"/>
      <c r="BD16" s="247"/>
      <c r="BE16" s="248"/>
      <c r="BF16" s="248"/>
      <c r="BG16" s="248"/>
      <c r="BH16" s="248"/>
      <c r="BI16" s="248"/>
      <c r="BJ16" s="248"/>
      <c r="BK16" s="248"/>
      <c r="BL16" s="248"/>
      <c r="BM16" s="248"/>
      <c r="BN16" s="248"/>
      <c r="BO16" s="248"/>
      <c r="BP16" s="248"/>
      <c r="BQ16" s="257">
        <v>10</v>
      </c>
      <c r="BR16" s="258"/>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49"/>
    </row>
    <row r="17" spans="1:131" s="250" customFormat="1" ht="26.25" customHeight="1" x14ac:dyDescent="0.15">
      <c r="A17" s="256">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47"/>
      <c r="BA17" s="247"/>
      <c r="BB17" s="247"/>
      <c r="BC17" s="247"/>
      <c r="BD17" s="247"/>
      <c r="BE17" s="248"/>
      <c r="BF17" s="248"/>
      <c r="BG17" s="248"/>
      <c r="BH17" s="248"/>
      <c r="BI17" s="248"/>
      <c r="BJ17" s="248"/>
      <c r="BK17" s="248"/>
      <c r="BL17" s="248"/>
      <c r="BM17" s="248"/>
      <c r="BN17" s="248"/>
      <c r="BO17" s="248"/>
      <c r="BP17" s="248"/>
      <c r="BQ17" s="257">
        <v>11</v>
      </c>
      <c r="BR17" s="258"/>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49"/>
    </row>
    <row r="18" spans="1:131" s="250" customFormat="1" ht="26.25" customHeight="1" x14ac:dyDescent="0.15">
      <c r="A18" s="256">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47"/>
      <c r="BA18" s="247"/>
      <c r="BB18" s="247"/>
      <c r="BC18" s="247"/>
      <c r="BD18" s="247"/>
      <c r="BE18" s="248"/>
      <c r="BF18" s="248"/>
      <c r="BG18" s="248"/>
      <c r="BH18" s="248"/>
      <c r="BI18" s="248"/>
      <c r="BJ18" s="248"/>
      <c r="BK18" s="248"/>
      <c r="BL18" s="248"/>
      <c r="BM18" s="248"/>
      <c r="BN18" s="248"/>
      <c r="BO18" s="248"/>
      <c r="BP18" s="248"/>
      <c r="BQ18" s="257">
        <v>12</v>
      </c>
      <c r="BR18" s="258"/>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49"/>
    </row>
    <row r="19" spans="1:131" s="250" customFormat="1" ht="26.25" customHeight="1" x14ac:dyDescent="0.15">
      <c r="A19" s="256">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47"/>
      <c r="BA19" s="247"/>
      <c r="BB19" s="247"/>
      <c r="BC19" s="247"/>
      <c r="BD19" s="247"/>
      <c r="BE19" s="248"/>
      <c r="BF19" s="248"/>
      <c r="BG19" s="248"/>
      <c r="BH19" s="248"/>
      <c r="BI19" s="248"/>
      <c r="BJ19" s="248"/>
      <c r="BK19" s="248"/>
      <c r="BL19" s="248"/>
      <c r="BM19" s="248"/>
      <c r="BN19" s="248"/>
      <c r="BO19" s="248"/>
      <c r="BP19" s="248"/>
      <c r="BQ19" s="257">
        <v>13</v>
      </c>
      <c r="BR19" s="258"/>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49"/>
    </row>
    <row r="20" spans="1:131" s="250" customFormat="1" ht="26.25" customHeight="1" x14ac:dyDescent="0.15">
      <c r="A20" s="256">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47"/>
      <c r="BA20" s="247"/>
      <c r="BB20" s="247"/>
      <c r="BC20" s="247"/>
      <c r="BD20" s="247"/>
      <c r="BE20" s="248"/>
      <c r="BF20" s="248"/>
      <c r="BG20" s="248"/>
      <c r="BH20" s="248"/>
      <c r="BI20" s="248"/>
      <c r="BJ20" s="248"/>
      <c r="BK20" s="248"/>
      <c r="BL20" s="248"/>
      <c r="BM20" s="248"/>
      <c r="BN20" s="248"/>
      <c r="BO20" s="248"/>
      <c r="BP20" s="248"/>
      <c r="BQ20" s="257">
        <v>14</v>
      </c>
      <c r="BR20" s="258"/>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49"/>
    </row>
    <row r="21" spans="1:131" s="250" customFormat="1" ht="26.25" customHeight="1" thickBot="1" x14ac:dyDescent="0.2">
      <c r="A21" s="256">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47"/>
      <c r="BA21" s="247"/>
      <c r="BB21" s="247"/>
      <c r="BC21" s="247"/>
      <c r="BD21" s="247"/>
      <c r="BE21" s="248"/>
      <c r="BF21" s="248"/>
      <c r="BG21" s="248"/>
      <c r="BH21" s="248"/>
      <c r="BI21" s="248"/>
      <c r="BJ21" s="248"/>
      <c r="BK21" s="248"/>
      <c r="BL21" s="248"/>
      <c r="BM21" s="248"/>
      <c r="BN21" s="248"/>
      <c r="BO21" s="248"/>
      <c r="BP21" s="248"/>
      <c r="BQ21" s="257">
        <v>15</v>
      </c>
      <c r="BR21" s="258"/>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49"/>
    </row>
    <row r="22" spans="1:131" s="250" customFormat="1" ht="26.25" customHeight="1" x14ac:dyDescent="0.15">
      <c r="A22" s="256">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387</v>
      </c>
      <c r="BA22" s="887"/>
      <c r="BB22" s="887"/>
      <c r="BC22" s="887"/>
      <c r="BD22" s="888"/>
      <c r="BE22" s="248"/>
      <c r="BF22" s="248"/>
      <c r="BG22" s="248"/>
      <c r="BH22" s="248"/>
      <c r="BI22" s="248"/>
      <c r="BJ22" s="248"/>
      <c r="BK22" s="248"/>
      <c r="BL22" s="248"/>
      <c r="BM22" s="248"/>
      <c r="BN22" s="248"/>
      <c r="BO22" s="248"/>
      <c r="BP22" s="248"/>
      <c r="BQ22" s="257">
        <v>16</v>
      </c>
      <c r="BR22" s="258"/>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49"/>
    </row>
    <row r="23" spans="1:131" s="250" customFormat="1" ht="26.25" customHeight="1" thickBot="1" x14ac:dyDescent="0.2">
      <c r="A23" s="259" t="s">
        <v>388</v>
      </c>
      <c r="B23" s="871" t="s">
        <v>389</v>
      </c>
      <c r="C23" s="872"/>
      <c r="D23" s="872"/>
      <c r="E23" s="872"/>
      <c r="F23" s="872"/>
      <c r="G23" s="872"/>
      <c r="H23" s="872"/>
      <c r="I23" s="872"/>
      <c r="J23" s="872"/>
      <c r="K23" s="872"/>
      <c r="L23" s="872"/>
      <c r="M23" s="872"/>
      <c r="N23" s="872"/>
      <c r="O23" s="872"/>
      <c r="P23" s="873"/>
      <c r="Q23" s="874">
        <v>17394</v>
      </c>
      <c r="R23" s="875"/>
      <c r="S23" s="875"/>
      <c r="T23" s="875"/>
      <c r="U23" s="875"/>
      <c r="V23" s="875">
        <v>16722</v>
      </c>
      <c r="W23" s="875"/>
      <c r="X23" s="875"/>
      <c r="Y23" s="875"/>
      <c r="Z23" s="875"/>
      <c r="AA23" s="875">
        <v>673</v>
      </c>
      <c r="AB23" s="875"/>
      <c r="AC23" s="875"/>
      <c r="AD23" s="875"/>
      <c r="AE23" s="876"/>
      <c r="AF23" s="877">
        <v>515</v>
      </c>
      <c r="AG23" s="875"/>
      <c r="AH23" s="875"/>
      <c r="AI23" s="875"/>
      <c r="AJ23" s="878"/>
      <c r="AK23" s="879"/>
      <c r="AL23" s="880"/>
      <c r="AM23" s="880"/>
      <c r="AN23" s="880"/>
      <c r="AO23" s="880"/>
      <c r="AP23" s="875">
        <v>18475</v>
      </c>
      <c r="AQ23" s="875"/>
      <c r="AR23" s="875"/>
      <c r="AS23" s="875"/>
      <c r="AT23" s="875"/>
      <c r="AU23" s="881"/>
      <c r="AV23" s="881"/>
      <c r="AW23" s="881"/>
      <c r="AX23" s="881"/>
      <c r="AY23" s="882"/>
      <c r="AZ23" s="890" t="s">
        <v>126</v>
      </c>
      <c r="BA23" s="891"/>
      <c r="BB23" s="891"/>
      <c r="BC23" s="891"/>
      <c r="BD23" s="892"/>
      <c r="BE23" s="248"/>
      <c r="BF23" s="248"/>
      <c r="BG23" s="248"/>
      <c r="BH23" s="248"/>
      <c r="BI23" s="248"/>
      <c r="BJ23" s="248"/>
      <c r="BK23" s="248"/>
      <c r="BL23" s="248"/>
      <c r="BM23" s="248"/>
      <c r="BN23" s="248"/>
      <c r="BO23" s="248"/>
      <c r="BP23" s="248"/>
      <c r="BQ23" s="257">
        <v>17</v>
      </c>
      <c r="BR23" s="258"/>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49"/>
    </row>
    <row r="24" spans="1:131" s="250" customFormat="1" ht="26.25" customHeight="1" x14ac:dyDescent="0.15">
      <c r="A24" s="889" t="s">
        <v>390</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47"/>
      <c r="BA24" s="247"/>
      <c r="BB24" s="247"/>
      <c r="BC24" s="247"/>
      <c r="BD24" s="247"/>
      <c r="BE24" s="248"/>
      <c r="BF24" s="248"/>
      <c r="BG24" s="248"/>
      <c r="BH24" s="248"/>
      <c r="BI24" s="248"/>
      <c r="BJ24" s="248"/>
      <c r="BK24" s="248"/>
      <c r="BL24" s="248"/>
      <c r="BM24" s="248"/>
      <c r="BN24" s="248"/>
      <c r="BO24" s="248"/>
      <c r="BP24" s="248"/>
      <c r="BQ24" s="257">
        <v>18</v>
      </c>
      <c r="BR24" s="258"/>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49"/>
    </row>
    <row r="25" spans="1:131" s="242" customFormat="1" ht="26.25" customHeight="1" thickBot="1" x14ac:dyDescent="0.2">
      <c r="A25" s="830" t="s">
        <v>391</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47"/>
      <c r="BK25" s="247"/>
      <c r="BL25" s="247"/>
      <c r="BM25" s="247"/>
      <c r="BN25" s="247"/>
      <c r="BO25" s="260"/>
      <c r="BP25" s="260"/>
      <c r="BQ25" s="257">
        <v>19</v>
      </c>
      <c r="BR25" s="258"/>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1"/>
    </row>
    <row r="26" spans="1:131" s="242" customFormat="1" ht="26.25" customHeight="1" x14ac:dyDescent="0.15">
      <c r="A26" s="821" t="s">
        <v>369</v>
      </c>
      <c r="B26" s="822"/>
      <c r="C26" s="822"/>
      <c r="D26" s="822"/>
      <c r="E26" s="822"/>
      <c r="F26" s="822"/>
      <c r="G26" s="822"/>
      <c r="H26" s="822"/>
      <c r="I26" s="822"/>
      <c r="J26" s="822"/>
      <c r="K26" s="822"/>
      <c r="L26" s="822"/>
      <c r="M26" s="822"/>
      <c r="N26" s="822"/>
      <c r="O26" s="822"/>
      <c r="P26" s="823"/>
      <c r="Q26" s="798" t="s">
        <v>392</v>
      </c>
      <c r="R26" s="799"/>
      <c r="S26" s="799"/>
      <c r="T26" s="799"/>
      <c r="U26" s="800"/>
      <c r="V26" s="798" t="s">
        <v>393</v>
      </c>
      <c r="W26" s="799"/>
      <c r="X26" s="799"/>
      <c r="Y26" s="799"/>
      <c r="Z26" s="800"/>
      <c r="AA26" s="798" t="s">
        <v>394</v>
      </c>
      <c r="AB26" s="799"/>
      <c r="AC26" s="799"/>
      <c r="AD26" s="799"/>
      <c r="AE26" s="799"/>
      <c r="AF26" s="893" t="s">
        <v>395</v>
      </c>
      <c r="AG26" s="894"/>
      <c r="AH26" s="894"/>
      <c r="AI26" s="894"/>
      <c r="AJ26" s="895"/>
      <c r="AK26" s="799" t="s">
        <v>396</v>
      </c>
      <c r="AL26" s="799"/>
      <c r="AM26" s="799"/>
      <c r="AN26" s="799"/>
      <c r="AO26" s="800"/>
      <c r="AP26" s="798" t="s">
        <v>397</v>
      </c>
      <c r="AQ26" s="799"/>
      <c r="AR26" s="799"/>
      <c r="AS26" s="799"/>
      <c r="AT26" s="800"/>
      <c r="AU26" s="798" t="s">
        <v>398</v>
      </c>
      <c r="AV26" s="799"/>
      <c r="AW26" s="799"/>
      <c r="AX26" s="799"/>
      <c r="AY26" s="800"/>
      <c r="AZ26" s="798" t="s">
        <v>399</v>
      </c>
      <c r="BA26" s="799"/>
      <c r="BB26" s="799"/>
      <c r="BC26" s="799"/>
      <c r="BD26" s="800"/>
      <c r="BE26" s="798" t="s">
        <v>376</v>
      </c>
      <c r="BF26" s="799"/>
      <c r="BG26" s="799"/>
      <c r="BH26" s="799"/>
      <c r="BI26" s="810"/>
      <c r="BJ26" s="247"/>
      <c r="BK26" s="247"/>
      <c r="BL26" s="247"/>
      <c r="BM26" s="247"/>
      <c r="BN26" s="247"/>
      <c r="BO26" s="260"/>
      <c r="BP26" s="260"/>
      <c r="BQ26" s="257">
        <v>20</v>
      </c>
      <c r="BR26" s="258"/>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1"/>
    </row>
    <row r="27" spans="1:131" s="242" customFormat="1" ht="26.25" customHeight="1" thickBot="1" x14ac:dyDescent="0.2">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47"/>
      <c r="BK27" s="247"/>
      <c r="BL27" s="247"/>
      <c r="BM27" s="247"/>
      <c r="BN27" s="247"/>
      <c r="BO27" s="260"/>
      <c r="BP27" s="260"/>
      <c r="BQ27" s="257">
        <v>21</v>
      </c>
      <c r="BR27" s="258"/>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1"/>
    </row>
    <row r="28" spans="1:131" s="242" customFormat="1" ht="26.25" customHeight="1" thickTop="1" x14ac:dyDescent="0.15">
      <c r="A28" s="261">
        <v>1</v>
      </c>
      <c r="B28" s="812" t="s">
        <v>400</v>
      </c>
      <c r="C28" s="813"/>
      <c r="D28" s="813"/>
      <c r="E28" s="813"/>
      <c r="F28" s="813"/>
      <c r="G28" s="813"/>
      <c r="H28" s="813"/>
      <c r="I28" s="813"/>
      <c r="J28" s="813"/>
      <c r="K28" s="813"/>
      <c r="L28" s="813"/>
      <c r="M28" s="813"/>
      <c r="N28" s="813"/>
      <c r="O28" s="813"/>
      <c r="P28" s="814"/>
      <c r="Q28" s="903">
        <v>4860</v>
      </c>
      <c r="R28" s="904"/>
      <c r="S28" s="904"/>
      <c r="T28" s="904"/>
      <c r="U28" s="904"/>
      <c r="V28" s="904">
        <v>4853</v>
      </c>
      <c r="W28" s="904"/>
      <c r="X28" s="904"/>
      <c r="Y28" s="904"/>
      <c r="Z28" s="904"/>
      <c r="AA28" s="904">
        <v>7</v>
      </c>
      <c r="AB28" s="904"/>
      <c r="AC28" s="904"/>
      <c r="AD28" s="904"/>
      <c r="AE28" s="905"/>
      <c r="AF28" s="906">
        <v>7</v>
      </c>
      <c r="AG28" s="904"/>
      <c r="AH28" s="904"/>
      <c r="AI28" s="904"/>
      <c r="AJ28" s="907"/>
      <c r="AK28" s="908">
        <v>382</v>
      </c>
      <c r="AL28" s="899"/>
      <c r="AM28" s="899"/>
      <c r="AN28" s="899"/>
      <c r="AO28" s="899"/>
      <c r="AP28" s="899" t="s">
        <v>576</v>
      </c>
      <c r="AQ28" s="899"/>
      <c r="AR28" s="899"/>
      <c r="AS28" s="899"/>
      <c r="AT28" s="899"/>
      <c r="AU28" s="899" t="s">
        <v>576</v>
      </c>
      <c r="AV28" s="899"/>
      <c r="AW28" s="899"/>
      <c r="AX28" s="899"/>
      <c r="AY28" s="899"/>
      <c r="AZ28" s="900" t="s">
        <v>576</v>
      </c>
      <c r="BA28" s="900"/>
      <c r="BB28" s="900"/>
      <c r="BC28" s="900"/>
      <c r="BD28" s="900"/>
      <c r="BE28" s="901"/>
      <c r="BF28" s="901"/>
      <c r="BG28" s="901"/>
      <c r="BH28" s="901"/>
      <c r="BI28" s="902"/>
      <c r="BJ28" s="247"/>
      <c r="BK28" s="247"/>
      <c r="BL28" s="247"/>
      <c r="BM28" s="247"/>
      <c r="BN28" s="247"/>
      <c r="BO28" s="260"/>
      <c r="BP28" s="260"/>
      <c r="BQ28" s="257">
        <v>22</v>
      </c>
      <c r="BR28" s="258"/>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1"/>
    </row>
    <row r="29" spans="1:131" s="242" customFormat="1" ht="26.25" customHeight="1" x14ac:dyDescent="0.15">
      <c r="A29" s="261">
        <v>2</v>
      </c>
      <c r="B29" s="836" t="s">
        <v>401</v>
      </c>
      <c r="C29" s="837"/>
      <c r="D29" s="837"/>
      <c r="E29" s="837"/>
      <c r="F29" s="837"/>
      <c r="G29" s="837"/>
      <c r="H29" s="837"/>
      <c r="I29" s="837"/>
      <c r="J29" s="837"/>
      <c r="K29" s="837"/>
      <c r="L29" s="837"/>
      <c r="M29" s="837"/>
      <c r="N29" s="837"/>
      <c r="O29" s="837"/>
      <c r="P29" s="838"/>
      <c r="Q29" s="839">
        <v>3855</v>
      </c>
      <c r="R29" s="840"/>
      <c r="S29" s="840"/>
      <c r="T29" s="840"/>
      <c r="U29" s="840"/>
      <c r="V29" s="840">
        <v>3706</v>
      </c>
      <c r="W29" s="840"/>
      <c r="X29" s="840"/>
      <c r="Y29" s="840"/>
      <c r="Z29" s="840"/>
      <c r="AA29" s="840">
        <v>149</v>
      </c>
      <c r="AB29" s="840"/>
      <c r="AC29" s="840"/>
      <c r="AD29" s="840"/>
      <c r="AE29" s="841"/>
      <c r="AF29" s="842">
        <v>149</v>
      </c>
      <c r="AG29" s="843"/>
      <c r="AH29" s="843"/>
      <c r="AI29" s="843"/>
      <c r="AJ29" s="844"/>
      <c r="AK29" s="911">
        <v>643</v>
      </c>
      <c r="AL29" s="912"/>
      <c r="AM29" s="912"/>
      <c r="AN29" s="912"/>
      <c r="AO29" s="912"/>
      <c r="AP29" s="912" t="s">
        <v>576</v>
      </c>
      <c r="AQ29" s="912"/>
      <c r="AR29" s="912"/>
      <c r="AS29" s="912"/>
      <c r="AT29" s="912"/>
      <c r="AU29" s="912" t="s">
        <v>579</v>
      </c>
      <c r="AV29" s="912"/>
      <c r="AW29" s="912"/>
      <c r="AX29" s="912"/>
      <c r="AY29" s="912"/>
      <c r="AZ29" s="913" t="s">
        <v>576</v>
      </c>
      <c r="BA29" s="913"/>
      <c r="BB29" s="913"/>
      <c r="BC29" s="913"/>
      <c r="BD29" s="913"/>
      <c r="BE29" s="909"/>
      <c r="BF29" s="909"/>
      <c r="BG29" s="909"/>
      <c r="BH29" s="909"/>
      <c r="BI29" s="910"/>
      <c r="BJ29" s="247"/>
      <c r="BK29" s="247"/>
      <c r="BL29" s="247"/>
      <c r="BM29" s="247"/>
      <c r="BN29" s="247"/>
      <c r="BO29" s="260"/>
      <c r="BP29" s="260"/>
      <c r="BQ29" s="257">
        <v>23</v>
      </c>
      <c r="BR29" s="258"/>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1"/>
    </row>
    <row r="30" spans="1:131" s="242" customFormat="1" ht="26.25" customHeight="1" x14ac:dyDescent="0.15">
      <c r="A30" s="261">
        <v>3</v>
      </c>
      <c r="B30" s="836" t="s">
        <v>402</v>
      </c>
      <c r="C30" s="837"/>
      <c r="D30" s="837"/>
      <c r="E30" s="837"/>
      <c r="F30" s="837"/>
      <c r="G30" s="837"/>
      <c r="H30" s="837"/>
      <c r="I30" s="837"/>
      <c r="J30" s="837"/>
      <c r="K30" s="837"/>
      <c r="L30" s="837"/>
      <c r="M30" s="837"/>
      <c r="N30" s="837"/>
      <c r="O30" s="837"/>
      <c r="P30" s="838"/>
      <c r="Q30" s="839">
        <v>355</v>
      </c>
      <c r="R30" s="840"/>
      <c r="S30" s="840"/>
      <c r="T30" s="840"/>
      <c r="U30" s="840"/>
      <c r="V30" s="840">
        <v>354</v>
      </c>
      <c r="W30" s="840"/>
      <c r="X30" s="840"/>
      <c r="Y30" s="840"/>
      <c r="Z30" s="840"/>
      <c r="AA30" s="840">
        <v>1</v>
      </c>
      <c r="AB30" s="840"/>
      <c r="AC30" s="840"/>
      <c r="AD30" s="840"/>
      <c r="AE30" s="841"/>
      <c r="AF30" s="842">
        <v>1</v>
      </c>
      <c r="AG30" s="843"/>
      <c r="AH30" s="843"/>
      <c r="AI30" s="843"/>
      <c r="AJ30" s="844"/>
      <c r="AK30" s="911">
        <v>86</v>
      </c>
      <c r="AL30" s="912"/>
      <c r="AM30" s="912"/>
      <c r="AN30" s="912"/>
      <c r="AO30" s="912"/>
      <c r="AP30" s="912" t="s">
        <v>577</v>
      </c>
      <c r="AQ30" s="912"/>
      <c r="AR30" s="912"/>
      <c r="AS30" s="912"/>
      <c r="AT30" s="912"/>
      <c r="AU30" s="912" t="s">
        <v>576</v>
      </c>
      <c r="AV30" s="912"/>
      <c r="AW30" s="912"/>
      <c r="AX30" s="912"/>
      <c r="AY30" s="912"/>
      <c r="AZ30" s="913" t="s">
        <v>578</v>
      </c>
      <c r="BA30" s="913"/>
      <c r="BB30" s="913"/>
      <c r="BC30" s="913"/>
      <c r="BD30" s="913"/>
      <c r="BE30" s="909"/>
      <c r="BF30" s="909"/>
      <c r="BG30" s="909"/>
      <c r="BH30" s="909"/>
      <c r="BI30" s="910"/>
      <c r="BJ30" s="247"/>
      <c r="BK30" s="247"/>
      <c r="BL30" s="247"/>
      <c r="BM30" s="247"/>
      <c r="BN30" s="247"/>
      <c r="BO30" s="260"/>
      <c r="BP30" s="260"/>
      <c r="BQ30" s="257">
        <v>24</v>
      </c>
      <c r="BR30" s="258"/>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1"/>
    </row>
    <row r="31" spans="1:131" s="242" customFormat="1" ht="26.25" customHeight="1" x14ac:dyDescent="0.15">
      <c r="A31" s="261">
        <v>4</v>
      </c>
      <c r="B31" s="836" t="s">
        <v>403</v>
      </c>
      <c r="C31" s="837"/>
      <c r="D31" s="837"/>
      <c r="E31" s="837"/>
      <c r="F31" s="837"/>
      <c r="G31" s="837"/>
      <c r="H31" s="837"/>
      <c r="I31" s="837"/>
      <c r="J31" s="837"/>
      <c r="K31" s="837"/>
      <c r="L31" s="837"/>
      <c r="M31" s="837"/>
      <c r="N31" s="837"/>
      <c r="O31" s="837"/>
      <c r="P31" s="838"/>
      <c r="Q31" s="839">
        <v>9</v>
      </c>
      <c r="R31" s="840"/>
      <c r="S31" s="840"/>
      <c r="T31" s="840"/>
      <c r="U31" s="840"/>
      <c r="V31" s="840">
        <v>6</v>
      </c>
      <c r="W31" s="840"/>
      <c r="X31" s="840"/>
      <c r="Y31" s="840"/>
      <c r="Z31" s="840"/>
      <c r="AA31" s="840">
        <v>3</v>
      </c>
      <c r="AB31" s="840"/>
      <c r="AC31" s="840"/>
      <c r="AD31" s="840"/>
      <c r="AE31" s="841"/>
      <c r="AF31" s="842">
        <v>3</v>
      </c>
      <c r="AG31" s="843"/>
      <c r="AH31" s="843"/>
      <c r="AI31" s="843"/>
      <c r="AJ31" s="844"/>
      <c r="AK31" s="911" t="s">
        <v>576</v>
      </c>
      <c r="AL31" s="912"/>
      <c r="AM31" s="912"/>
      <c r="AN31" s="912"/>
      <c r="AO31" s="912"/>
      <c r="AP31" s="912" t="s">
        <v>576</v>
      </c>
      <c r="AQ31" s="912"/>
      <c r="AR31" s="912"/>
      <c r="AS31" s="912"/>
      <c r="AT31" s="912"/>
      <c r="AU31" s="912" t="s">
        <v>576</v>
      </c>
      <c r="AV31" s="912"/>
      <c r="AW31" s="912"/>
      <c r="AX31" s="912"/>
      <c r="AY31" s="912"/>
      <c r="AZ31" s="913" t="s">
        <v>576</v>
      </c>
      <c r="BA31" s="913"/>
      <c r="BB31" s="913"/>
      <c r="BC31" s="913"/>
      <c r="BD31" s="913"/>
      <c r="BE31" s="909"/>
      <c r="BF31" s="909"/>
      <c r="BG31" s="909"/>
      <c r="BH31" s="909"/>
      <c r="BI31" s="910"/>
      <c r="BJ31" s="247"/>
      <c r="BK31" s="247"/>
      <c r="BL31" s="247"/>
      <c r="BM31" s="247"/>
      <c r="BN31" s="247"/>
      <c r="BO31" s="260"/>
      <c r="BP31" s="260"/>
      <c r="BQ31" s="257">
        <v>25</v>
      </c>
      <c r="BR31" s="258"/>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1"/>
    </row>
    <row r="32" spans="1:131" s="242" customFormat="1" ht="26.25" customHeight="1" x14ac:dyDescent="0.15">
      <c r="A32" s="261">
        <v>5</v>
      </c>
      <c r="B32" s="836" t="s">
        <v>404</v>
      </c>
      <c r="C32" s="837"/>
      <c r="D32" s="837"/>
      <c r="E32" s="837"/>
      <c r="F32" s="837"/>
      <c r="G32" s="837"/>
      <c r="H32" s="837"/>
      <c r="I32" s="837"/>
      <c r="J32" s="837"/>
      <c r="K32" s="837"/>
      <c r="L32" s="837"/>
      <c r="M32" s="837"/>
      <c r="N32" s="837"/>
      <c r="O32" s="837"/>
      <c r="P32" s="838"/>
      <c r="Q32" s="839">
        <v>854</v>
      </c>
      <c r="R32" s="840"/>
      <c r="S32" s="840"/>
      <c r="T32" s="840"/>
      <c r="U32" s="840"/>
      <c r="V32" s="840">
        <v>807</v>
      </c>
      <c r="W32" s="840"/>
      <c r="X32" s="840"/>
      <c r="Y32" s="840"/>
      <c r="Z32" s="840"/>
      <c r="AA32" s="840">
        <v>47</v>
      </c>
      <c r="AB32" s="840"/>
      <c r="AC32" s="840"/>
      <c r="AD32" s="840"/>
      <c r="AE32" s="841"/>
      <c r="AF32" s="842">
        <v>464</v>
      </c>
      <c r="AG32" s="843"/>
      <c r="AH32" s="843"/>
      <c r="AI32" s="843"/>
      <c r="AJ32" s="844"/>
      <c r="AK32" s="911">
        <v>66</v>
      </c>
      <c r="AL32" s="912"/>
      <c r="AM32" s="912"/>
      <c r="AN32" s="912"/>
      <c r="AO32" s="912"/>
      <c r="AP32" s="912">
        <v>2842</v>
      </c>
      <c r="AQ32" s="912"/>
      <c r="AR32" s="912"/>
      <c r="AS32" s="912"/>
      <c r="AT32" s="912"/>
      <c r="AU32" s="912">
        <v>406</v>
      </c>
      <c r="AV32" s="912"/>
      <c r="AW32" s="912"/>
      <c r="AX32" s="912"/>
      <c r="AY32" s="912"/>
      <c r="AZ32" s="913" t="s">
        <v>576</v>
      </c>
      <c r="BA32" s="913"/>
      <c r="BB32" s="913"/>
      <c r="BC32" s="913"/>
      <c r="BD32" s="913"/>
      <c r="BE32" s="909" t="s">
        <v>405</v>
      </c>
      <c r="BF32" s="909"/>
      <c r="BG32" s="909"/>
      <c r="BH32" s="909"/>
      <c r="BI32" s="910"/>
      <c r="BJ32" s="247"/>
      <c r="BK32" s="247"/>
      <c r="BL32" s="247"/>
      <c r="BM32" s="247"/>
      <c r="BN32" s="247"/>
      <c r="BO32" s="260"/>
      <c r="BP32" s="260"/>
      <c r="BQ32" s="257">
        <v>26</v>
      </c>
      <c r="BR32" s="258"/>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1"/>
    </row>
    <row r="33" spans="1:131" s="242" customFormat="1" ht="26.25" customHeight="1" x14ac:dyDescent="0.15">
      <c r="A33" s="261">
        <v>6</v>
      </c>
      <c r="B33" s="836" t="s">
        <v>406</v>
      </c>
      <c r="C33" s="837"/>
      <c r="D33" s="837"/>
      <c r="E33" s="837"/>
      <c r="F33" s="837"/>
      <c r="G33" s="837"/>
      <c r="H33" s="837"/>
      <c r="I33" s="837"/>
      <c r="J33" s="837"/>
      <c r="K33" s="837"/>
      <c r="L33" s="837"/>
      <c r="M33" s="837"/>
      <c r="N33" s="837"/>
      <c r="O33" s="837"/>
      <c r="P33" s="838"/>
      <c r="Q33" s="839">
        <v>288</v>
      </c>
      <c r="R33" s="840"/>
      <c r="S33" s="840"/>
      <c r="T33" s="840"/>
      <c r="U33" s="840"/>
      <c r="V33" s="840">
        <v>257</v>
      </c>
      <c r="W33" s="840"/>
      <c r="X33" s="840"/>
      <c r="Y33" s="840"/>
      <c r="Z33" s="840"/>
      <c r="AA33" s="840">
        <v>31</v>
      </c>
      <c r="AB33" s="840"/>
      <c r="AC33" s="840"/>
      <c r="AD33" s="840"/>
      <c r="AE33" s="841"/>
      <c r="AF33" s="842">
        <v>31</v>
      </c>
      <c r="AG33" s="843"/>
      <c r="AH33" s="843"/>
      <c r="AI33" s="843"/>
      <c r="AJ33" s="844"/>
      <c r="AK33" s="911">
        <v>79</v>
      </c>
      <c r="AL33" s="912"/>
      <c r="AM33" s="912"/>
      <c r="AN33" s="912"/>
      <c r="AO33" s="912"/>
      <c r="AP33" s="912">
        <v>1109</v>
      </c>
      <c r="AQ33" s="912"/>
      <c r="AR33" s="912"/>
      <c r="AS33" s="912"/>
      <c r="AT33" s="912"/>
      <c r="AU33" s="912">
        <v>1109</v>
      </c>
      <c r="AV33" s="912"/>
      <c r="AW33" s="912"/>
      <c r="AX33" s="912"/>
      <c r="AY33" s="912"/>
      <c r="AZ33" s="913" t="s">
        <v>576</v>
      </c>
      <c r="BA33" s="913"/>
      <c r="BB33" s="913"/>
      <c r="BC33" s="913"/>
      <c r="BD33" s="913"/>
      <c r="BE33" s="909" t="s">
        <v>407</v>
      </c>
      <c r="BF33" s="909"/>
      <c r="BG33" s="909"/>
      <c r="BH33" s="909"/>
      <c r="BI33" s="910"/>
      <c r="BJ33" s="247"/>
      <c r="BK33" s="247"/>
      <c r="BL33" s="247"/>
      <c r="BM33" s="247"/>
      <c r="BN33" s="247"/>
      <c r="BO33" s="260"/>
      <c r="BP33" s="260"/>
      <c r="BQ33" s="257">
        <v>27</v>
      </c>
      <c r="BR33" s="258"/>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1"/>
    </row>
    <row r="34" spans="1:131" s="242" customFormat="1" ht="26.25" customHeight="1" x14ac:dyDescent="0.15">
      <c r="A34" s="261">
        <v>7</v>
      </c>
      <c r="B34" s="836" t="s">
        <v>408</v>
      </c>
      <c r="C34" s="837"/>
      <c r="D34" s="837"/>
      <c r="E34" s="837"/>
      <c r="F34" s="837"/>
      <c r="G34" s="837"/>
      <c r="H34" s="837"/>
      <c r="I34" s="837"/>
      <c r="J34" s="837"/>
      <c r="K34" s="837"/>
      <c r="L34" s="837"/>
      <c r="M34" s="837"/>
      <c r="N34" s="837"/>
      <c r="O34" s="837"/>
      <c r="P34" s="838"/>
      <c r="Q34" s="839">
        <v>668</v>
      </c>
      <c r="R34" s="840"/>
      <c r="S34" s="840"/>
      <c r="T34" s="840"/>
      <c r="U34" s="840"/>
      <c r="V34" s="840">
        <v>425</v>
      </c>
      <c r="W34" s="840"/>
      <c r="X34" s="840"/>
      <c r="Y34" s="840"/>
      <c r="Z34" s="840"/>
      <c r="AA34" s="840">
        <v>243</v>
      </c>
      <c r="AB34" s="840"/>
      <c r="AC34" s="840"/>
      <c r="AD34" s="840"/>
      <c r="AE34" s="841"/>
      <c r="AF34" s="842">
        <v>243</v>
      </c>
      <c r="AG34" s="843"/>
      <c r="AH34" s="843"/>
      <c r="AI34" s="843"/>
      <c r="AJ34" s="844"/>
      <c r="AK34" s="911">
        <v>257</v>
      </c>
      <c r="AL34" s="912"/>
      <c r="AM34" s="912"/>
      <c r="AN34" s="912"/>
      <c r="AO34" s="912"/>
      <c r="AP34" s="912">
        <v>1961</v>
      </c>
      <c r="AQ34" s="912"/>
      <c r="AR34" s="912"/>
      <c r="AS34" s="912"/>
      <c r="AT34" s="912"/>
      <c r="AU34" s="912">
        <v>1961</v>
      </c>
      <c r="AV34" s="912"/>
      <c r="AW34" s="912"/>
      <c r="AX34" s="912"/>
      <c r="AY34" s="912"/>
      <c r="AZ34" s="913" t="s">
        <v>576</v>
      </c>
      <c r="BA34" s="913"/>
      <c r="BB34" s="913"/>
      <c r="BC34" s="913"/>
      <c r="BD34" s="913"/>
      <c r="BE34" s="909" t="s">
        <v>409</v>
      </c>
      <c r="BF34" s="909"/>
      <c r="BG34" s="909"/>
      <c r="BH34" s="909"/>
      <c r="BI34" s="910"/>
      <c r="BJ34" s="247"/>
      <c r="BK34" s="247"/>
      <c r="BL34" s="247"/>
      <c r="BM34" s="247"/>
      <c r="BN34" s="247"/>
      <c r="BO34" s="260"/>
      <c r="BP34" s="260"/>
      <c r="BQ34" s="257">
        <v>28</v>
      </c>
      <c r="BR34" s="258"/>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1"/>
    </row>
    <row r="35" spans="1:131" s="242" customFormat="1" ht="26.25" customHeight="1" x14ac:dyDescent="0.15">
      <c r="A35" s="261">
        <v>8</v>
      </c>
      <c r="B35" s="836" t="s">
        <v>410</v>
      </c>
      <c r="C35" s="837"/>
      <c r="D35" s="837"/>
      <c r="E35" s="837"/>
      <c r="F35" s="837"/>
      <c r="G35" s="837"/>
      <c r="H35" s="837"/>
      <c r="I35" s="837"/>
      <c r="J35" s="837"/>
      <c r="K35" s="837"/>
      <c r="L35" s="837"/>
      <c r="M35" s="837"/>
      <c r="N35" s="837"/>
      <c r="O35" s="837"/>
      <c r="P35" s="838"/>
      <c r="Q35" s="839">
        <v>356</v>
      </c>
      <c r="R35" s="840"/>
      <c r="S35" s="840"/>
      <c r="T35" s="840"/>
      <c r="U35" s="840"/>
      <c r="V35" s="840">
        <v>304</v>
      </c>
      <c r="W35" s="840"/>
      <c r="X35" s="840"/>
      <c r="Y35" s="840"/>
      <c r="Z35" s="840"/>
      <c r="AA35" s="840">
        <v>52</v>
      </c>
      <c r="AB35" s="840"/>
      <c r="AC35" s="840"/>
      <c r="AD35" s="840"/>
      <c r="AE35" s="841"/>
      <c r="AF35" s="842">
        <v>50</v>
      </c>
      <c r="AG35" s="843"/>
      <c r="AH35" s="843"/>
      <c r="AI35" s="843"/>
      <c r="AJ35" s="844"/>
      <c r="AK35" s="911">
        <v>226</v>
      </c>
      <c r="AL35" s="912"/>
      <c r="AM35" s="912"/>
      <c r="AN35" s="912"/>
      <c r="AO35" s="912"/>
      <c r="AP35" s="912">
        <v>1673</v>
      </c>
      <c r="AQ35" s="912"/>
      <c r="AR35" s="912"/>
      <c r="AS35" s="912"/>
      <c r="AT35" s="912"/>
      <c r="AU35" s="912">
        <v>1673</v>
      </c>
      <c r="AV35" s="912"/>
      <c r="AW35" s="912"/>
      <c r="AX35" s="912"/>
      <c r="AY35" s="912"/>
      <c r="AZ35" s="913" t="s">
        <v>576</v>
      </c>
      <c r="BA35" s="913"/>
      <c r="BB35" s="913"/>
      <c r="BC35" s="913"/>
      <c r="BD35" s="913"/>
      <c r="BE35" s="909" t="s">
        <v>409</v>
      </c>
      <c r="BF35" s="909"/>
      <c r="BG35" s="909"/>
      <c r="BH35" s="909"/>
      <c r="BI35" s="910"/>
      <c r="BJ35" s="247"/>
      <c r="BK35" s="247"/>
      <c r="BL35" s="247"/>
      <c r="BM35" s="247"/>
      <c r="BN35" s="247"/>
      <c r="BO35" s="260"/>
      <c r="BP35" s="260"/>
      <c r="BQ35" s="257">
        <v>29</v>
      </c>
      <c r="BR35" s="258"/>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1"/>
    </row>
    <row r="36" spans="1:131" s="242" customFormat="1" ht="26.25" customHeight="1" x14ac:dyDescent="0.15">
      <c r="A36" s="261">
        <v>9</v>
      </c>
      <c r="B36" s="836" t="s">
        <v>411</v>
      </c>
      <c r="C36" s="837"/>
      <c r="D36" s="837"/>
      <c r="E36" s="837"/>
      <c r="F36" s="837"/>
      <c r="G36" s="837"/>
      <c r="H36" s="837"/>
      <c r="I36" s="837"/>
      <c r="J36" s="837"/>
      <c r="K36" s="837"/>
      <c r="L36" s="837"/>
      <c r="M36" s="837"/>
      <c r="N36" s="837"/>
      <c r="O36" s="837"/>
      <c r="P36" s="838"/>
      <c r="Q36" s="839">
        <v>119</v>
      </c>
      <c r="R36" s="840"/>
      <c r="S36" s="840"/>
      <c r="T36" s="840"/>
      <c r="U36" s="840"/>
      <c r="V36" s="840">
        <v>101</v>
      </c>
      <c r="W36" s="840"/>
      <c r="X36" s="840"/>
      <c r="Y36" s="840"/>
      <c r="Z36" s="840"/>
      <c r="AA36" s="840">
        <v>18</v>
      </c>
      <c r="AB36" s="840"/>
      <c r="AC36" s="840"/>
      <c r="AD36" s="840"/>
      <c r="AE36" s="841"/>
      <c r="AF36" s="842">
        <v>18</v>
      </c>
      <c r="AG36" s="843"/>
      <c r="AH36" s="843"/>
      <c r="AI36" s="843"/>
      <c r="AJ36" s="844"/>
      <c r="AK36" s="911">
        <v>21</v>
      </c>
      <c r="AL36" s="912"/>
      <c r="AM36" s="912"/>
      <c r="AN36" s="912"/>
      <c r="AO36" s="912"/>
      <c r="AP36" s="912">
        <v>262</v>
      </c>
      <c r="AQ36" s="912"/>
      <c r="AR36" s="912"/>
      <c r="AS36" s="912"/>
      <c r="AT36" s="912"/>
      <c r="AU36" s="912">
        <v>262</v>
      </c>
      <c r="AV36" s="912"/>
      <c r="AW36" s="912"/>
      <c r="AX36" s="912"/>
      <c r="AY36" s="912"/>
      <c r="AZ36" s="913" t="s">
        <v>576</v>
      </c>
      <c r="BA36" s="913"/>
      <c r="BB36" s="913"/>
      <c r="BC36" s="913"/>
      <c r="BD36" s="913"/>
      <c r="BE36" s="909" t="s">
        <v>407</v>
      </c>
      <c r="BF36" s="909"/>
      <c r="BG36" s="909"/>
      <c r="BH36" s="909"/>
      <c r="BI36" s="910"/>
      <c r="BJ36" s="247"/>
      <c r="BK36" s="247"/>
      <c r="BL36" s="247"/>
      <c r="BM36" s="247"/>
      <c r="BN36" s="247"/>
      <c r="BO36" s="260"/>
      <c r="BP36" s="260"/>
      <c r="BQ36" s="257">
        <v>30</v>
      </c>
      <c r="BR36" s="258"/>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1"/>
    </row>
    <row r="37" spans="1:131" s="242" customFormat="1" ht="26.25" customHeight="1" x14ac:dyDescent="0.15">
      <c r="A37" s="261">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47"/>
      <c r="BK37" s="247"/>
      <c r="BL37" s="247"/>
      <c r="BM37" s="247"/>
      <c r="BN37" s="247"/>
      <c r="BO37" s="260"/>
      <c r="BP37" s="260"/>
      <c r="BQ37" s="257">
        <v>31</v>
      </c>
      <c r="BR37" s="258"/>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1"/>
    </row>
    <row r="38" spans="1:131" s="242" customFormat="1" ht="26.25" customHeight="1" x14ac:dyDescent="0.15">
      <c r="A38" s="261">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47"/>
      <c r="BK38" s="247"/>
      <c r="BL38" s="247"/>
      <c r="BM38" s="247"/>
      <c r="BN38" s="247"/>
      <c r="BO38" s="260"/>
      <c r="BP38" s="260"/>
      <c r="BQ38" s="257">
        <v>32</v>
      </c>
      <c r="BR38" s="258"/>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1"/>
    </row>
    <row r="39" spans="1:131" s="242" customFormat="1" ht="26.25" customHeight="1" x14ac:dyDescent="0.15">
      <c r="A39" s="261">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47"/>
      <c r="BK39" s="247"/>
      <c r="BL39" s="247"/>
      <c r="BM39" s="247"/>
      <c r="BN39" s="247"/>
      <c r="BO39" s="260"/>
      <c r="BP39" s="260"/>
      <c r="BQ39" s="257">
        <v>33</v>
      </c>
      <c r="BR39" s="258"/>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1"/>
    </row>
    <row r="40" spans="1:131" s="242" customFormat="1" ht="26.25" customHeight="1" x14ac:dyDescent="0.15">
      <c r="A40" s="256">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47"/>
      <c r="BK40" s="247"/>
      <c r="BL40" s="247"/>
      <c r="BM40" s="247"/>
      <c r="BN40" s="247"/>
      <c r="BO40" s="260"/>
      <c r="BP40" s="260"/>
      <c r="BQ40" s="257">
        <v>34</v>
      </c>
      <c r="BR40" s="258"/>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1"/>
    </row>
    <row r="41" spans="1:131" s="242" customFormat="1" ht="26.25" customHeight="1" x14ac:dyDescent="0.15">
      <c r="A41" s="256">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47"/>
      <c r="BK41" s="247"/>
      <c r="BL41" s="247"/>
      <c r="BM41" s="247"/>
      <c r="BN41" s="247"/>
      <c r="BO41" s="260"/>
      <c r="BP41" s="260"/>
      <c r="BQ41" s="257">
        <v>35</v>
      </c>
      <c r="BR41" s="258"/>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1"/>
    </row>
    <row r="42" spans="1:131" s="242" customFormat="1" ht="26.25" customHeight="1" x14ac:dyDescent="0.15">
      <c r="A42" s="256">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47"/>
      <c r="BK42" s="247"/>
      <c r="BL42" s="247"/>
      <c r="BM42" s="247"/>
      <c r="BN42" s="247"/>
      <c r="BO42" s="260"/>
      <c r="BP42" s="260"/>
      <c r="BQ42" s="257">
        <v>36</v>
      </c>
      <c r="BR42" s="258"/>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1"/>
    </row>
    <row r="43" spans="1:131" s="242" customFormat="1" ht="26.25" customHeight="1" x14ac:dyDescent="0.15">
      <c r="A43" s="256">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47"/>
      <c r="BK43" s="247"/>
      <c r="BL43" s="247"/>
      <c r="BM43" s="247"/>
      <c r="BN43" s="247"/>
      <c r="BO43" s="260"/>
      <c r="BP43" s="260"/>
      <c r="BQ43" s="257">
        <v>37</v>
      </c>
      <c r="BR43" s="258"/>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1"/>
    </row>
    <row r="44" spans="1:131" s="242" customFormat="1" ht="26.25" customHeight="1" x14ac:dyDescent="0.15">
      <c r="A44" s="256">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47"/>
      <c r="BK44" s="247"/>
      <c r="BL44" s="247"/>
      <c r="BM44" s="247"/>
      <c r="BN44" s="247"/>
      <c r="BO44" s="260"/>
      <c r="BP44" s="260"/>
      <c r="BQ44" s="257">
        <v>38</v>
      </c>
      <c r="BR44" s="258"/>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1"/>
    </row>
    <row r="45" spans="1:131" s="242" customFormat="1" ht="26.25" customHeight="1" x14ac:dyDescent="0.15">
      <c r="A45" s="256">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47"/>
      <c r="BK45" s="247"/>
      <c r="BL45" s="247"/>
      <c r="BM45" s="247"/>
      <c r="BN45" s="247"/>
      <c r="BO45" s="260"/>
      <c r="BP45" s="260"/>
      <c r="BQ45" s="257">
        <v>39</v>
      </c>
      <c r="BR45" s="258"/>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1"/>
    </row>
    <row r="46" spans="1:131" s="242" customFormat="1" ht="26.25" customHeight="1" x14ac:dyDescent="0.15">
      <c r="A46" s="256">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47"/>
      <c r="BK46" s="247"/>
      <c r="BL46" s="247"/>
      <c r="BM46" s="247"/>
      <c r="BN46" s="247"/>
      <c r="BO46" s="260"/>
      <c r="BP46" s="260"/>
      <c r="BQ46" s="257">
        <v>40</v>
      </c>
      <c r="BR46" s="258"/>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1"/>
    </row>
    <row r="47" spans="1:131" s="242" customFormat="1" ht="26.25" customHeight="1" x14ac:dyDescent="0.15">
      <c r="A47" s="256">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47"/>
      <c r="BK47" s="247"/>
      <c r="BL47" s="247"/>
      <c r="BM47" s="247"/>
      <c r="BN47" s="247"/>
      <c r="BO47" s="260"/>
      <c r="BP47" s="260"/>
      <c r="BQ47" s="257">
        <v>41</v>
      </c>
      <c r="BR47" s="258"/>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1"/>
    </row>
    <row r="48" spans="1:131" s="242" customFormat="1" ht="26.25" customHeight="1" x14ac:dyDescent="0.15">
      <c r="A48" s="256">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47"/>
      <c r="BK48" s="247"/>
      <c r="BL48" s="247"/>
      <c r="BM48" s="247"/>
      <c r="BN48" s="247"/>
      <c r="BO48" s="260"/>
      <c r="BP48" s="260"/>
      <c r="BQ48" s="257">
        <v>42</v>
      </c>
      <c r="BR48" s="258"/>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1"/>
    </row>
    <row r="49" spans="1:131" s="242" customFormat="1" ht="26.25" customHeight="1" x14ac:dyDescent="0.15">
      <c r="A49" s="256">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47"/>
      <c r="BK49" s="247"/>
      <c r="BL49" s="247"/>
      <c r="BM49" s="247"/>
      <c r="BN49" s="247"/>
      <c r="BO49" s="260"/>
      <c r="BP49" s="260"/>
      <c r="BQ49" s="257">
        <v>43</v>
      </c>
      <c r="BR49" s="258"/>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1"/>
    </row>
    <row r="50" spans="1:131" s="242" customFormat="1" ht="26.25" customHeight="1" x14ac:dyDescent="0.15">
      <c r="A50" s="256">
        <v>23</v>
      </c>
      <c r="B50" s="836"/>
      <c r="C50" s="837"/>
      <c r="D50" s="837"/>
      <c r="E50" s="837"/>
      <c r="F50" s="837"/>
      <c r="G50" s="837"/>
      <c r="H50" s="837"/>
      <c r="I50" s="837"/>
      <c r="J50" s="837"/>
      <c r="K50" s="837"/>
      <c r="L50" s="837"/>
      <c r="M50" s="837"/>
      <c r="N50" s="837"/>
      <c r="O50" s="837"/>
      <c r="P50" s="838"/>
      <c r="Q50" s="914"/>
      <c r="R50" s="915"/>
      <c r="S50" s="915"/>
      <c r="T50" s="915"/>
      <c r="U50" s="915"/>
      <c r="V50" s="915"/>
      <c r="W50" s="915"/>
      <c r="X50" s="915"/>
      <c r="Y50" s="915"/>
      <c r="Z50" s="915"/>
      <c r="AA50" s="915"/>
      <c r="AB50" s="915"/>
      <c r="AC50" s="915"/>
      <c r="AD50" s="915"/>
      <c r="AE50" s="916"/>
      <c r="AF50" s="842"/>
      <c r="AG50" s="843"/>
      <c r="AH50" s="843"/>
      <c r="AI50" s="843"/>
      <c r="AJ50" s="844"/>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47"/>
      <c r="BK50" s="247"/>
      <c r="BL50" s="247"/>
      <c r="BM50" s="247"/>
      <c r="BN50" s="247"/>
      <c r="BO50" s="260"/>
      <c r="BP50" s="260"/>
      <c r="BQ50" s="257">
        <v>44</v>
      </c>
      <c r="BR50" s="258"/>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1"/>
    </row>
    <row r="51" spans="1:131" s="242" customFormat="1" ht="26.25" customHeight="1" x14ac:dyDescent="0.15">
      <c r="A51" s="256">
        <v>24</v>
      </c>
      <c r="B51" s="836"/>
      <c r="C51" s="837"/>
      <c r="D51" s="837"/>
      <c r="E51" s="837"/>
      <c r="F51" s="837"/>
      <c r="G51" s="837"/>
      <c r="H51" s="837"/>
      <c r="I51" s="837"/>
      <c r="J51" s="837"/>
      <c r="K51" s="837"/>
      <c r="L51" s="837"/>
      <c r="M51" s="837"/>
      <c r="N51" s="837"/>
      <c r="O51" s="837"/>
      <c r="P51" s="838"/>
      <c r="Q51" s="914"/>
      <c r="R51" s="915"/>
      <c r="S51" s="915"/>
      <c r="T51" s="915"/>
      <c r="U51" s="915"/>
      <c r="V51" s="915"/>
      <c r="W51" s="915"/>
      <c r="X51" s="915"/>
      <c r="Y51" s="915"/>
      <c r="Z51" s="915"/>
      <c r="AA51" s="915"/>
      <c r="AB51" s="915"/>
      <c r="AC51" s="915"/>
      <c r="AD51" s="915"/>
      <c r="AE51" s="916"/>
      <c r="AF51" s="842"/>
      <c r="AG51" s="843"/>
      <c r="AH51" s="843"/>
      <c r="AI51" s="843"/>
      <c r="AJ51" s="844"/>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47"/>
      <c r="BK51" s="247"/>
      <c r="BL51" s="247"/>
      <c r="BM51" s="247"/>
      <c r="BN51" s="247"/>
      <c r="BO51" s="260"/>
      <c r="BP51" s="260"/>
      <c r="BQ51" s="257">
        <v>45</v>
      </c>
      <c r="BR51" s="258"/>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1"/>
    </row>
    <row r="52" spans="1:131" s="242" customFormat="1" ht="26.25" customHeight="1" x14ac:dyDescent="0.15">
      <c r="A52" s="256">
        <v>25</v>
      </c>
      <c r="B52" s="836"/>
      <c r="C52" s="837"/>
      <c r="D52" s="837"/>
      <c r="E52" s="837"/>
      <c r="F52" s="837"/>
      <c r="G52" s="837"/>
      <c r="H52" s="837"/>
      <c r="I52" s="837"/>
      <c r="J52" s="837"/>
      <c r="K52" s="837"/>
      <c r="L52" s="837"/>
      <c r="M52" s="837"/>
      <c r="N52" s="837"/>
      <c r="O52" s="837"/>
      <c r="P52" s="838"/>
      <c r="Q52" s="914"/>
      <c r="R52" s="915"/>
      <c r="S52" s="915"/>
      <c r="T52" s="915"/>
      <c r="U52" s="915"/>
      <c r="V52" s="915"/>
      <c r="W52" s="915"/>
      <c r="X52" s="915"/>
      <c r="Y52" s="915"/>
      <c r="Z52" s="915"/>
      <c r="AA52" s="915"/>
      <c r="AB52" s="915"/>
      <c r="AC52" s="915"/>
      <c r="AD52" s="915"/>
      <c r="AE52" s="916"/>
      <c r="AF52" s="842"/>
      <c r="AG52" s="843"/>
      <c r="AH52" s="843"/>
      <c r="AI52" s="843"/>
      <c r="AJ52" s="844"/>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47"/>
      <c r="BK52" s="247"/>
      <c r="BL52" s="247"/>
      <c r="BM52" s="247"/>
      <c r="BN52" s="247"/>
      <c r="BO52" s="260"/>
      <c r="BP52" s="260"/>
      <c r="BQ52" s="257">
        <v>46</v>
      </c>
      <c r="BR52" s="258"/>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1"/>
    </row>
    <row r="53" spans="1:131" s="242" customFormat="1" ht="26.25" customHeight="1" x14ac:dyDescent="0.15">
      <c r="A53" s="256">
        <v>26</v>
      </c>
      <c r="B53" s="836"/>
      <c r="C53" s="837"/>
      <c r="D53" s="837"/>
      <c r="E53" s="837"/>
      <c r="F53" s="837"/>
      <c r="G53" s="837"/>
      <c r="H53" s="837"/>
      <c r="I53" s="837"/>
      <c r="J53" s="837"/>
      <c r="K53" s="837"/>
      <c r="L53" s="837"/>
      <c r="M53" s="837"/>
      <c r="N53" s="837"/>
      <c r="O53" s="837"/>
      <c r="P53" s="838"/>
      <c r="Q53" s="914"/>
      <c r="R53" s="915"/>
      <c r="S53" s="915"/>
      <c r="T53" s="915"/>
      <c r="U53" s="915"/>
      <c r="V53" s="915"/>
      <c r="W53" s="915"/>
      <c r="X53" s="915"/>
      <c r="Y53" s="915"/>
      <c r="Z53" s="915"/>
      <c r="AA53" s="915"/>
      <c r="AB53" s="915"/>
      <c r="AC53" s="915"/>
      <c r="AD53" s="915"/>
      <c r="AE53" s="916"/>
      <c r="AF53" s="842"/>
      <c r="AG53" s="843"/>
      <c r="AH53" s="843"/>
      <c r="AI53" s="843"/>
      <c r="AJ53" s="844"/>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47"/>
      <c r="BK53" s="247"/>
      <c r="BL53" s="247"/>
      <c r="BM53" s="247"/>
      <c r="BN53" s="247"/>
      <c r="BO53" s="260"/>
      <c r="BP53" s="260"/>
      <c r="BQ53" s="257">
        <v>47</v>
      </c>
      <c r="BR53" s="258"/>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1"/>
    </row>
    <row r="54" spans="1:131" s="242" customFormat="1" ht="26.25" customHeight="1" x14ac:dyDescent="0.15">
      <c r="A54" s="256">
        <v>27</v>
      </c>
      <c r="B54" s="836"/>
      <c r="C54" s="837"/>
      <c r="D54" s="837"/>
      <c r="E54" s="837"/>
      <c r="F54" s="837"/>
      <c r="G54" s="837"/>
      <c r="H54" s="837"/>
      <c r="I54" s="837"/>
      <c r="J54" s="837"/>
      <c r="K54" s="837"/>
      <c r="L54" s="837"/>
      <c r="M54" s="837"/>
      <c r="N54" s="837"/>
      <c r="O54" s="837"/>
      <c r="P54" s="838"/>
      <c r="Q54" s="914"/>
      <c r="R54" s="915"/>
      <c r="S54" s="915"/>
      <c r="T54" s="915"/>
      <c r="U54" s="915"/>
      <c r="V54" s="915"/>
      <c r="W54" s="915"/>
      <c r="X54" s="915"/>
      <c r="Y54" s="915"/>
      <c r="Z54" s="915"/>
      <c r="AA54" s="915"/>
      <c r="AB54" s="915"/>
      <c r="AC54" s="915"/>
      <c r="AD54" s="915"/>
      <c r="AE54" s="916"/>
      <c r="AF54" s="842"/>
      <c r="AG54" s="843"/>
      <c r="AH54" s="843"/>
      <c r="AI54" s="843"/>
      <c r="AJ54" s="844"/>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47"/>
      <c r="BK54" s="247"/>
      <c r="BL54" s="247"/>
      <c r="BM54" s="247"/>
      <c r="BN54" s="247"/>
      <c r="BO54" s="260"/>
      <c r="BP54" s="260"/>
      <c r="BQ54" s="257">
        <v>48</v>
      </c>
      <c r="BR54" s="258"/>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1"/>
    </row>
    <row r="55" spans="1:131" s="242" customFormat="1" ht="26.25" customHeight="1" x14ac:dyDescent="0.15">
      <c r="A55" s="256">
        <v>28</v>
      </c>
      <c r="B55" s="836"/>
      <c r="C55" s="837"/>
      <c r="D55" s="837"/>
      <c r="E55" s="837"/>
      <c r="F55" s="837"/>
      <c r="G55" s="837"/>
      <c r="H55" s="837"/>
      <c r="I55" s="837"/>
      <c r="J55" s="837"/>
      <c r="K55" s="837"/>
      <c r="L55" s="837"/>
      <c r="M55" s="837"/>
      <c r="N55" s="837"/>
      <c r="O55" s="837"/>
      <c r="P55" s="838"/>
      <c r="Q55" s="914"/>
      <c r="R55" s="915"/>
      <c r="S55" s="915"/>
      <c r="T55" s="915"/>
      <c r="U55" s="915"/>
      <c r="V55" s="915"/>
      <c r="W55" s="915"/>
      <c r="X55" s="915"/>
      <c r="Y55" s="915"/>
      <c r="Z55" s="915"/>
      <c r="AA55" s="915"/>
      <c r="AB55" s="915"/>
      <c r="AC55" s="915"/>
      <c r="AD55" s="915"/>
      <c r="AE55" s="916"/>
      <c r="AF55" s="842"/>
      <c r="AG55" s="843"/>
      <c r="AH55" s="843"/>
      <c r="AI55" s="843"/>
      <c r="AJ55" s="844"/>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47"/>
      <c r="BK55" s="247"/>
      <c r="BL55" s="247"/>
      <c r="BM55" s="247"/>
      <c r="BN55" s="247"/>
      <c r="BO55" s="260"/>
      <c r="BP55" s="260"/>
      <c r="BQ55" s="257">
        <v>49</v>
      </c>
      <c r="BR55" s="258"/>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1"/>
    </row>
    <row r="56" spans="1:131" s="242" customFormat="1" ht="26.25" customHeight="1" x14ac:dyDescent="0.15">
      <c r="A56" s="256">
        <v>29</v>
      </c>
      <c r="B56" s="836"/>
      <c r="C56" s="837"/>
      <c r="D56" s="837"/>
      <c r="E56" s="837"/>
      <c r="F56" s="837"/>
      <c r="G56" s="837"/>
      <c r="H56" s="837"/>
      <c r="I56" s="837"/>
      <c r="J56" s="837"/>
      <c r="K56" s="837"/>
      <c r="L56" s="837"/>
      <c r="M56" s="837"/>
      <c r="N56" s="837"/>
      <c r="O56" s="837"/>
      <c r="P56" s="838"/>
      <c r="Q56" s="914"/>
      <c r="R56" s="915"/>
      <c r="S56" s="915"/>
      <c r="T56" s="915"/>
      <c r="U56" s="915"/>
      <c r="V56" s="915"/>
      <c r="W56" s="915"/>
      <c r="X56" s="915"/>
      <c r="Y56" s="915"/>
      <c r="Z56" s="915"/>
      <c r="AA56" s="915"/>
      <c r="AB56" s="915"/>
      <c r="AC56" s="915"/>
      <c r="AD56" s="915"/>
      <c r="AE56" s="916"/>
      <c r="AF56" s="842"/>
      <c r="AG56" s="843"/>
      <c r="AH56" s="843"/>
      <c r="AI56" s="843"/>
      <c r="AJ56" s="844"/>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47"/>
      <c r="BK56" s="247"/>
      <c r="BL56" s="247"/>
      <c r="BM56" s="247"/>
      <c r="BN56" s="247"/>
      <c r="BO56" s="260"/>
      <c r="BP56" s="260"/>
      <c r="BQ56" s="257">
        <v>50</v>
      </c>
      <c r="BR56" s="258"/>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1"/>
    </row>
    <row r="57" spans="1:131" s="242" customFormat="1" ht="26.25" customHeight="1" x14ac:dyDescent="0.15">
      <c r="A57" s="256">
        <v>30</v>
      </c>
      <c r="B57" s="836"/>
      <c r="C57" s="837"/>
      <c r="D57" s="837"/>
      <c r="E57" s="837"/>
      <c r="F57" s="837"/>
      <c r="G57" s="837"/>
      <c r="H57" s="837"/>
      <c r="I57" s="837"/>
      <c r="J57" s="837"/>
      <c r="K57" s="837"/>
      <c r="L57" s="837"/>
      <c r="M57" s="837"/>
      <c r="N57" s="837"/>
      <c r="O57" s="837"/>
      <c r="P57" s="838"/>
      <c r="Q57" s="914"/>
      <c r="R57" s="915"/>
      <c r="S57" s="915"/>
      <c r="T57" s="915"/>
      <c r="U57" s="915"/>
      <c r="V57" s="915"/>
      <c r="W57" s="915"/>
      <c r="X57" s="915"/>
      <c r="Y57" s="915"/>
      <c r="Z57" s="915"/>
      <c r="AA57" s="915"/>
      <c r="AB57" s="915"/>
      <c r="AC57" s="915"/>
      <c r="AD57" s="915"/>
      <c r="AE57" s="916"/>
      <c r="AF57" s="842"/>
      <c r="AG57" s="843"/>
      <c r="AH57" s="843"/>
      <c r="AI57" s="843"/>
      <c r="AJ57" s="844"/>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47"/>
      <c r="BK57" s="247"/>
      <c r="BL57" s="247"/>
      <c r="BM57" s="247"/>
      <c r="BN57" s="247"/>
      <c r="BO57" s="260"/>
      <c r="BP57" s="260"/>
      <c r="BQ57" s="257">
        <v>51</v>
      </c>
      <c r="BR57" s="258"/>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1"/>
    </row>
    <row r="58" spans="1:131" s="242" customFormat="1" ht="26.25" customHeight="1" x14ac:dyDescent="0.15">
      <c r="A58" s="256">
        <v>31</v>
      </c>
      <c r="B58" s="836"/>
      <c r="C58" s="837"/>
      <c r="D58" s="837"/>
      <c r="E58" s="837"/>
      <c r="F58" s="837"/>
      <c r="G58" s="837"/>
      <c r="H58" s="837"/>
      <c r="I58" s="837"/>
      <c r="J58" s="837"/>
      <c r="K58" s="837"/>
      <c r="L58" s="837"/>
      <c r="M58" s="837"/>
      <c r="N58" s="837"/>
      <c r="O58" s="837"/>
      <c r="P58" s="838"/>
      <c r="Q58" s="914"/>
      <c r="R58" s="915"/>
      <c r="S58" s="915"/>
      <c r="T58" s="915"/>
      <c r="U58" s="915"/>
      <c r="V58" s="915"/>
      <c r="W58" s="915"/>
      <c r="X58" s="915"/>
      <c r="Y58" s="915"/>
      <c r="Z58" s="915"/>
      <c r="AA58" s="915"/>
      <c r="AB58" s="915"/>
      <c r="AC58" s="915"/>
      <c r="AD58" s="915"/>
      <c r="AE58" s="916"/>
      <c r="AF58" s="842"/>
      <c r="AG58" s="843"/>
      <c r="AH58" s="843"/>
      <c r="AI58" s="843"/>
      <c r="AJ58" s="844"/>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47"/>
      <c r="BK58" s="247"/>
      <c r="BL58" s="247"/>
      <c r="BM58" s="247"/>
      <c r="BN58" s="247"/>
      <c r="BO58" s="260"/>
      <c r="BP58" s="260"/>
      <c r="BQ58" s="257">
        <v>52</v>
      </c>
      <c r="BR58" s="258"/>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1"/>
    </row>
    <row r="59" spans="1:131" s="242" customFormat="1" ht="26.25" customHeight="1" x14ac:dyDescent="0.15">
      <c r="A59" s="256">
        <v>32</v>
      </c>
      <c r="B59" s="836"/>
      <c r="C59" s="837"/>
      <c r="D59" s="837"/>
      <c r="E59" s="837"/>
      <c r="F59" s="837"/>
      <c r="G59" s="837"/>
      <c r="H59" s="837"/>
      <c r="I59" s="837"/>
      <c r="J59" s="837"/>
      <c r="K59" s="837"/>
      <c r="L59" s="837"/>
      <c r="M59" s="837"/>
      <c r="N59" s="837"/>
      <c r="O59" s="837"/>
      <c r="P59" s="838"/>
      <c r="Q59" s="914"/>
      <c r="R59" s="915"/>
      <c r="S59" s="915"/>
      <c r="T59" s="915"/>
      <c r="U59" s="915"/>
      <c r="V59" s="915"/>
      <c r="W59" s="915"/>
      <c r="X59" s="915"/>
      <c r="Y59" s="915"/>
      <c r="Z59" s="915"/>
      <c r="AA59" s="915"/>
      <c r="AB59" s="915"/>
      <c r="AC59" s="915"/>
      <c r="AD59" s="915"/>
      <c r="AE59" s="916"/>
      <c r="AF59" s="842"/>
      <c r="AG59" s="843"/>
      <c r="AH59" s="843"/>
      <c r="AI59" s="843"/>
      <c r="AJ59" s="844"/>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47"/>
      <c r="BK59" s="247"/>
      <c r="BL59" s="247"/>
      <c r="BM59" s="247"/>
      <c r="BN59" s="247"/>
      <c r="BO59" s="260"/>
      <c r="BP59" s="260"/>
      <c r="BQ59" s="257">
        <v>53</v>
      </c>
      <c r="BR59" s="258"/>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1"/>
    </row>
    <row r="60" spans="1:131" s="242" customFormat="1" ht="26.25" customHeight="1" x14ac:dyDescent="0.15">
      <c r="A60" s="256">
        <v>33</v>
      </c>
      <c r="B60" s="836"/>
      <c r="C60" s="837"/>
      <c r="D60" s="837"/>
      <c r="E60" s="837"/>
      <c r="F60" s="837"/>
      <c r="G60" s="837"/>
      <c r="H60" s="837"/>
      <c r="I60" s="837"/>
      <c r="J60" s="837"/>
      <c r="K60" s="837"/>
      <c r="L60" s="837"/>
      <c r="M60" s="837"/>
      <c r="N60" s="837"/>
      <c r="O60" s="837"/>
      <c r="P60" s="838"/>
      <c r="Q60" s="914"/>
      <c r="R60" s="915"/>
      <c r="S60" s="915"/>
      <c r="T60" s="915"/>
      <c r="U60" s="915"/>
      <c r="V60" s="915"/>
      <c r="W60" s="915"/>
      <c r="X60" s="915"/>
      <c r="Y60" s="915"/>
      <c r="Z60" s="915"/>
      <c r="AA60" s="915"/>
      <c r="AB60" s="915"/>
      <c r="AC60" s="915"/>
      <c r="AD60" s="915"/>
      <c r="AE60" s="916"/>
      <c r="AF60" s="842"/>
      <c r="AG60" s="843"/>
      <c r="AH60" s="843"/>
      <c r="AI60" s="843"/>
      <c r="AJ60" s="844"/>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47"/>
      <c r="BK60" s="247"/>
      <c r="BL60" s="247"/>
      <c r="BM60" s="247"/>
      <c r="BN60" s="247"/>
      <c r="BO60" s="260"/>
      <c r="BP60" s="260"/>
      <c r="BQ60" s="257">
        <v>54</v>
      </c>
      <c r="BR60" s="258"/>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1"/>
    </row>
    <row r="61" spans="1:131" s="242" customFormat="1" ht="26.25" customHeight="1" thickBot="1" x14ac:dyDescent="0.2">
      <c r="A61" s="256">
        <v>34</v>
      </c>
      <c r="B61" s="836"/>
      <c r="C61" s="837"/>
      <c r="D61" s="837"/>
      <c r="E61" s="837"/>
      <c r="F61" s="837"/>
      <c r="G61" s="837"/>
      <c r="H61" s="837"/>
      <c r="I61" s="837"/>
      <c r="J61" s="837"/>
      <c r="K61" s="837"/>
      <c r="L61" s="837"/>
      <c r="M61" s="837"/>
      <c r="N61" s="837"/>
      <c r="O61" s="837"/>
      <c r="P61" s="838"/>
      <c r="Q61" s="914"/>
      <c r="R61" s="915"/>
      <c r="S61" s="915"/>
      <c r="T61" s="915"/>
      <c r="U61" s="915"/>
      <c r="V61" s="915"/>
      <c r="W61" s="915"/>
      <c r="X61" s="915"/>
      <c r="Y61" s="915"/>
      <c r="Z61" s="915"/>
      <c r="AA61" s="915"/>
      <c r="AB61" s="915"/>
      <c r="AC61" s="915"/>
      <c r="AD61" s="915"/>
      <c r="AE61" s="916"/>
      <c r="AF61" s="842"/>
      <c r="AG61" s="843"/>
      <c r="AH61" s="843"/>
      <c r="AI61" s="843"/>
      <c r="AJ61" s="844"/>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47"/>
      <c r="BK61" s="247"/>
      <c r="BL61" s="247"/>
      <c r="BM61" s="247"/>
      <c r="BN61" s="247"/>
      <c r="BO61" s="260"/>
      <c r="BP61" s="260"/>
      <c r="BQ61" s="257">
        <v>55</v>
      </c>
      <c r="BR61" s="258"/>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1"/>
    </row>
    <row r="62" spans="1:131" s="242" customFormat="1" ht="26.25" customHeight="1" x14ac:dyDescent="0.15">
      <c r="A62" s="256">
        <v>35</v>
      </c>
      <c r="B62" s="836"/>
      <c r="C62" s="837"/>
      <c r="D62" s="837"/>
      <c r="E62" s="837"/>
      <c r="F62" s="837"/>
      <c r="G62" s="837"/>
      <c r="H62" s="837"/>
      <c r="I62" s="837"/>
      <c r="J62" s="837"/>
      <c r="K62" s="837"/>
      <c r="L62" s="837"/>
      <c r="M62" s="837"/>
      <c r="N62" s="837"/>
      <c r="O62" s="837"/>
      <c r="P62" s="838"/>
      <c r="Q62" s="914"/>
      <c r="R62" s="915"/>
      <c r="S62" s="915"/>
      <c r="T62" s="915"/>
      <c r="U62" s="915"/>
      <c r="V62" s="915"/>
      <c r="W62" s="915"/>
      <c r="X62" s="915"/>
      <c r="Y62" s="915"/>
      <c r="Z62" s="915"/>
      <c r="AA62" s="915"/>
      <c r="AB62" s="915"/>
      <c r="AC62" s="915"/>
      <c r="AD62" s="915"/>
      <c r="AE62" s="916"/>
      <c r="AF62" s="842"/>
      <c r="AG62" s="843"/>
      <c r="AH62" s="843"/>
      <c r="AI62" s="843"/>
      <c r="AJ62" s="844"/>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412</v>
      </c>
      <c r="BK62" s="887"/>
      <c r="BL62" s="887"/>
      <c r="BM62" s="887"/>
      <c r="BN62" s="888"/>
      <c r="BO62" s="260"/>
      <c r="BP62" s="260"/>
      <c r="BQ62" s="257">
        <v>56</v>
      </c>
      <c r="BR62" s="258"/>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1"/>
    </row>
    <row r="63" spans="1:131" s="242" customFormat="1" ht="26.25" customHeight="1" thickBot="1" x14ac:dyDescent="0.2">
      <c r="A63" s="259" t="s">
        <v>388</v>
      </c>
      <c r="B63" s="871" t="s">
        <v>413</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968</v>
      </c>
      <c r="AG63" s="923"/>
      <c r="AH63" s="923"/>
      <c r="AI63" s="923"/>
      <c r="AJ63" s="924"/>
      <c r="AK63" s="925"/>
      <c r="AL63" s="920"/>
      <c r="AM63" s="920"/>
      <c r="AN63" s="920"/>
      <c r="AO63" s="920"/>
      <c r="AP63" s="923">
        <v>7848</v>
      </c>
      <c r="AQ63" s="923"/>
      <c r="AR63" s="923"/>
      <c r="AS63" s="923"/>
      <c r="AT63" s="923"/>
      <c r="AU63" s="923">
        <v>5412</v>
      </c>
      <c r="AV63" s="923"/>
      <c r="AW63" s="923"/>
      <c r="AX63" s="923"/>
      <c r="AY63" s="923"/>
      <c r="AZ63" s="927"/>
      <c r="BA63" s="927"/>
      <c r="BB63" s="927"/>
      <c r="BC63" s="927"/>
      <c r="BD63" s="927"/>
      <c r="BE63" s="928"/>
      <c r="BF63" s="928"/>
      <c r="BG63" s="928"/>
      <c r="BH63" s="928"/>
      <c r="BI63" s="929"/>
      <c r="BJ63" s="930" t="s">
        <v>414</v>
      </c>
      <c r="BK63" s="931"/>
      <c r="BL63" s="931"/>
      <c r="BM63" s="931"/>
      <c r="BN63" s="932"/>
      <c r="BO63" s="260"/>
      <c r="BP63" s="260"/>
      <c r="BQ63" s="257">
        <v>57</v>
      </c>
      <c r="BR63" s="258"/>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1"/>
    </row>
    <row r="65" spans="1:131" s="242" customFormat="1" ht="26.25" customHeight="1" thickBot="1" x14ac:dyDescent="0.2">
      <c r="A65" s="247" t="s">
        <v>415</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1"/>
    </row>
    <row r="66" spans="1:131" s="242" customFormat="1" ht="26.25" customHeight="1" x14ac:dyDescent="0.15">
      <c r="A66" s="821" t="s">
        <v>416</v>
      </c>
      <c r="B66" s="822"/>
      <c r="C66" s="822"/>
      <c r="D66" s="822"/>
      <c r="E66" s="822"/>
      <c r="F66" s="822"/>
      <c r="G66" s="822"/>
      <c r="H66" s="822"/>
      <c r="I66" s="822"/>
      <c r="J66" s="822"/>
      <c r="K66" s="822"/>
      <c r="L66" s="822"/>
      <c r="M66" s="822"/>
      <c r="N66" s="822"/>
      <c r="O66" s="822"/>
      <c r="P66" s="823"/>
      <c r="Q66" s="798" t="s">
        <v>392</v>
      </c>
      <c r="R66" s="799"/>
      <c r="S66" s="799"/>
      <c r="T66" s="799"/>
      <c r="U66" s="800"/>
      <c r="V66" s="798" t="s">
        <v>417</v>
      </c>
      <c r="W66" s="799"/>
      <c r="X66" s="799"/>
      <c r="Y66" s="799"/>
      <c r="Z66" s="800"/>
      <c r="AA66" s="798" t="s">
        <v>394</v>
      </c>
      <c r="AB66" s="799"/>
      <c r="AC66" s="799"/>
      <c r="AD66" s="799"/>
      <c r="AE66" s="800"/>
      <c r="AF66" s="933" t="s">
        <v>418</v>
      </c>
      <c r="AG66" s="894"/>
      <c r="AH66" s="894"/>
      <c r="AI66" s="894"/>
      <c r="AJ66" s="934"/>
      <c r="AK66" s="798" t="s">
        <v>396</v>
      </c>
      <c r="AL66" s="822"/>
      <c r="AM66" s="822"/>
      <c r="AN66" s="822"/>
      <c r="AO66" s="823"/>
      <c r="AP66" s="798" t="s">
        <v>419</v>
      </c>
      <c r="AQ66" s="799"/>
      <c r="AR66" s="799"/>
      <c r="AS66" s="799"/>
      <c r="AT66" s="800"/>
      <c r="AU66" s="798" t="s">
        <v>420</v>
      </c>
      <c r="AV66" s="799"/>
      <c r="AW66" s="799"/>
      <c r="AX66" s="799"/>
      <c r="AY66" s="800"/>
      <c r="AZ66" s="798" t="s">
        <v>376</v>
      </c>
      <c r="BA66" s="799"/>
      <c r="BB66" s="799"/>
      <c r="BC66" s="799"/>
      <c r="BD66" s="810"/>
      <c r="BE66" s="260"/>
      <c r="BF66" s="260"/>
      <c r="BG66" s="260"/>
      <c r="BH66" s="260"/>
      <c r="BI66" s="260"/>
      <c r="BJ66" s="260"/>
      <c r="BK66" s="260"/>
      <c r="BL66" s="260"/>
      <c r="BM66" s="260"/>
      <c r="BN66" s="260"/>
      <c r="BO66" s="260"/>
      <c r="BP66" s="260"/>
      <c r="BQ66" s="257">
        <v>60</v>
      </c>
      <c r="BR66" s="262"/>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1"/>
    </row>
    <row r="67" spans="1:131" s="242" customFormat="1" ht="26.25" customHeight="1" thickBot="1" x14ac:dyDescent="0.2">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5"/>
      <c r="AG67" s="897"/>
      <c r="AH67" s="897"/>
      <c r="AI67" s="897"/>
      <c r="AJ67" s="936"/>
      <c r="AK67" s="937"/>
      <c r="AL67" s="825"/>
      <c r="AM67" s="825"/>
      <c r="AN67" s="825"/>
      <c r="AO67" s="826"/>
      <c r="AP67" s="801"/>
      <c r="AQ67" s="802"/>
      <c r="AR67" s="802"/>
      <c r="AS67" s="802"/>
      <c r="AT67" s="803"/>
      <c r="AU67" s="801"/>
      <c r="AV67" s="802"/>
      <c r="AW67" s="802"/>
      <c r="AX67" s="802"/>
      <c r="AY67" s="803"/>
      <c r="AZ67" s="801"/>
      <c r="BA67" s="802"/>
      <c r="BB67" s="802"/>
      <c r="BC67" s="802"/>
      <c r="BD67" s="811"/>
      <c r="BE67" s="260"/>
      <c r="BF67" s="260"/>
      <c r="BG67" s="260"/>
      <c r="BH67" s="260"/>
      <c r="BI67" s="260"/>
      <c r="BJ67" s="260"/>
      <c r="BK67" s="260"/>
      <c r="BL67" s="260"/>
      <c r="BM67" s="260"/>
      <c r="BN67" s="260"/>
      <c r="BO67" s="260"/>
      <c r="BP67" s="260"/>
      <c r="BQ67" s="257">
        <v>61</v>
      </c>
      <c r="BR67" s="262"/>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1"/>
    </row>
    <row r="68" spans="1:131" s="242" customFormat="1" ht="26.25" customHeight="1" thickTop="1" x14ac:dyDescent="0.15">
      <c r="A68" s="253">
        <v>1</v>
      </c>
      <c r="B68" s="950" t="s">
        <v>580</v>
      </c>
      <c r="C68" s="951"/>
      <c r="D68" s="951"/>
      <c r="E68" s="951"/>
      <c r="F68" s="951"/>
      <c r="G68" s="951"/>
      <c r="H68" s="951"/>
      <c r="I68" s="951"/>
      <c r="J68" s="951"/>
      <c r="K68" s="951"/>
      <c r="L68" s="951"/>
      <c r="M68" s="951"/>
      <c r="N68" s="951"/>
      <c r="O68" s="951"/>
      <c r="P68" s="952"/>
      <c r="Q68" s="953">
        <v>15914</v>
      </c>
      <c r="R68" s="947"/>
      <c r="S68" s="947"/>
      <c r="T68" s="947"/>
      <c r="U68" s="947"/>
      <c r="V68" s="947">
        <v>15890</v>
      </c>
      <c r="W68" s="947"/>
      <c r="X68" s="947"/>
      <c r="Y68" s="947"/>
      <c r="Z68" s="947"/>
      <c r="AA68" s="947">
        <v>24</v>
      </c>
      <c r="AB68" s="947"/>
      <c r="AC68" s="947"/>
      <c r="AD68" s="947"/>
      <c r="AE68" s="947"/>
      <c r="AF68" s="947">
        <v>24</v>
      </c>
      <c r="AG68" s="947"/>
      <c r="AH68" s="947"/>
      <c r="AI68" s="947"/>
      <c r="AJ68" s="947"/>
      <c r="AK68" s="947">
        <v>82</v>
      </c>
      <c r="AL68" s="947"/>
      <c r="AM68" s="947"/>
      <c r="AN68" s="947"/>
      <c r="AO68" s="947"/>
      <c r="AP68" s="947" t="s">
        <v>591</v>
      </c>
      <c r="AQ68" s="947"/>
      <c r="AR68" s="947"/>
      <c r="AS68" s="947"/>
      <c r="AT68" s="947"/>
      <c r="AU68" s="947" t="s">
        <v>593</v>
      </c>
      <c r="AV68" s="947"/>
      <c r="AW68" s="947"/>
      <c r="AX68" s="947"/>
      <c r="AY68" s="947"/>
      <c r="AZ68" s="948"/>
      <c r="BA68" s="948"/>
      <c r="BB68" s="948"/>
      <c r="BC68" s="948"/>
      <c r="BD68" s="949"/>
      <c r="BE68" s="260"/>
      <c r="BF68" s="260"/>
      <c r="BG68" s="260"/>
      <c r="BH68" s="260"/>
      <c r="BI68" s="260"/>
      <c r="BJ68" s="260"/>
      <c r="BK68" s="260"/>
      <c r="BL68" s="260"/>
      <c r="BM68" s="260"/>
      <c r="BN68" s="260"/>
      <c r="BO68" s="260"/>
      <c r="BP68" s="260"/>
      <c r="BQ68" s="257">
        <v>62</v>
      </c>
      <c r="BR68" s="262"/>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1"/>
    </row>
    <row r="69" spans="1:131" s="242" customFormat="1" ht="26.25" customHeight="1" x14ac:dyDescent="0.15">
      <c r="A69" s="256">
        <v>2</v>
      </c>
      <c r="B69" s="954" t="s">
        <v>584</v>
      </c>
      <c r="C69" s="955"/>
      <c r="D69" s="955"/>
      <c r="E69" s="955"/>
      <c r="F69" s="955"/>
      <c r="G69" s="955"/>
      <c r="H69" s="955"/>
      <c r="I69" s="955"/>
      <c r="J69" s="955"/>
      <c r="K69" s="955"/>
      <c r="L69" s="955"/>
      <c r="M69" s="955"/>
      <c r="N69" s="955"/>
      <c r="O69" s="955"/>
      <c r="P69" s="956"/>
      <c r="Q69" s="957">
        <v>138</v>
      </c>
      <c r="R69" s="912"/>
      <c r="S69" s="912"/>
      <c r="T69" s="912"/>
      <c r="U69" s="912"/>
      <c r="V69" s="912">
        <v>137</v>
      </c>
      <c r="W69" s="912"/>
      <c r="X69" s="912"/>
      <c r="Y69" s="912"/>
      <c r="Z69" s="912"/>
      <c r="AA69" s="912">
        <v>1</v>
      </c>
      <c r="AB69" s="912"/>
      <c r="AC69" s="912"/>
      <c r="AD69" s="912"/>
      <c r="AE69" s="912"/>
      <c r="AF69" s="912">
        <v>1</v>
      </c>
      <c r="AG69" s="912"/>
      <c r="AH69" s="912"/>
      <c r="AI69" s="912"/>
      <c r="AJ69" s="912"/>
      <c r="AK69" s="912">
        <v>26</v>
      </c>
      <c r="AL69" s="912"/>
      <c r="AM69" s="912"/>
      <c r="AN69" s="912"/>
      <c r="AO69" s="912"/>
      <c r="AP69" s="912" t="s">
        <v>592</v>
      </c>
      <c r="AQ69" s="912"/>
      <c r="AR69" s="912"/>
      <c r="AS69" s="912"/>
      <c r="AT69" s="912"/>
      <c r="AU69" s="912" t="s">
        <v>593</v>
      </c>
      <c r="AV69" s="912"/>
      <c r="AW69" s="912"/>
      <c r="AX69" s="912"/>
      <c r="AY69" s="912"/>
      <c r="AZ69" s="958"/>
      <c r="BA69" s="958"/>
      <c r="BB69" s="958"/>
      <c r="BC69" s="958"/>
      <c r="BD69" s="959"/>
      <c r="BE69" s="260"/>
      <c r="BF69" s="260"/>
      <c r="BG69" s="260"/>
      <c r="BH69" s="260"/>
      <c r="BI69" s="260"/>
      <c r="BJ69" s="260"/>
      <c r="BK69" s="260"/>
      <c r="BL69" s="260"/>
      <c r="BM69" s="260"/>
      <c r="BN69" s="260"/>
      <c r="BO69" s="260"/>
      <c r="BP69" s="260"/>
      <c r="BQ69" s="257">
        <v>63</v>
      </c>
      <c r="BR69" s="262"/>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1"/>
    </row>
    <row r="70" spans="1:131" s="242" customFormat="1" ht="26.25" customHeight="1" x14ac:dyDescent="0.15">
      <c r="A70" s="256">
        <v>3</v>
      </c>
      <c r="B70" s="954" t="s">
        <v>581</v>
      </c>
      <c r="C70" s="955"/>
      <c r="D70" s="955"/>
      <c r="E70" s="955"/>
      <c r="F70" s="955"/>
      <c r="G70" s="955"/>
      <c r="H70" s="955"/>
      <c r="I70" s="955"/>
      <c r="J70" s="955"/>
      <c r="K70" s="955"/>
      <c r="L70" s="955"/>
      <c r="M70" s="955"/>
      <c r="N70" s="955"/>
      <c r="O70" s="955"/>
      <c r="P70" s="956"/>
      <c r="Q70" s="957">
        <v>533</v>
      </c>
      <c r="R70" s="912"/>
      <c r="S70" s="912"/>
      <c r="T70" s="912"/>
      <c r="U70" s="912"/>
      <c r="V70" s="912">
        <v>304</v>
      </c>
      <c r="W70" s="912"/>
      <c r="X70" s="912"/>
      <c r="Y70" s="912"/>
      <c r="Z70" s="912"/>
      <c r="AA70" s="912">
        <v>228</v>
      </c>
      <c r="AB70" s="912"/>
      <c r="AC70" s="912"/>
      <c r="AD70" s="912"/>
      <c r="AE70" s="912"/>
      <c r="AF70" s="912">
        <v>228</v>
      </c>
      <c r="AG70" s="912"/>
      <c r="AH70" s="912"/>
      <c r="AI70" s="912"/>
      <c r="AJ70" s="912"/>
      <c r="AK70" s="912" t="s">
        <v>593</v>
      </c>
      <c r="AL70" s="912"/>
      <c r="AM70" s="912"/>
      <c r="AN70" s="912"/>
      <c r="AO70" s="912"/>
      <c r="AP70" s="912" t="s">
        <v>592</v>
      </c>
      <c r="AQ70" s="912"/>
      <c r="AR70" s="912"/>
      <c r="AS70" s="912"/>
      <c r="AT70" s="912"/>
      <c r="AU70" s="912" t="s">
        <v>593</v>
      </c>
      <c r="AV70" s="912"/>
      <c r="AW70" s="912"/>
      <c r="AX70" s="912"/>
      <c r="AY70" s="912"/>
      <c r="AZ70" s="958"/>
      <c r="BA70" s="958"/>
      <c r="BB70" s="958"/>
      <c r="BC70" s="958"/>
      <c r="BD70" s="959"/>
      <c r="BE70" s="260"/>
      <c r="BF70" s="260"/>
      <c r="BG70" s="260"/>
      <c r="BH70" s="260"/>
      <c r="BI70" s="260"/>
      <c r="BJ70" s="260"/>
      <c r="BK70" s="260"/>
      <c r="BL70" s="260"/>
      <c r="BM70" s="260"/>
      <c r="BN70" s="260"/>
      <c r="BO70" s="260"/>
      <c r="BP70" s="260"/>
      <c r="BQ70" s="257">
        <v>64</v>
      </c>
      <c r="BR70" s="262"/>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1"/>
    </row>
    <row r="71" spans="1:131" s="242" customFormat="1" ht="26.25" customHeight="1" x14ac:dyDescent="0.15">
      <c r="A71" s="256">
        <v>4</v>
      </c>
      <c r="B71" s="954" t="s">
        <v>582</v>
      </c>
      <c r="C71" s="955"/>
      <c r="D71" s="955"/>
      <c r="E71" s="955"/>
      <c r="F71" s="955"/>
      <c r="G71" s="955"/>
      <c r="H71" s="955"/>
      <c r="I71" s="955"/>
      <c r="J71" s="955"/>
      <c r="K71" s="955"/>
      <c r="L71" s="955"/>
      <c r="M71" s="955"/>
      <c r="N71" s="955"/>
      <c r="O71" s="955"/>
      <c r="P71" s="956"/>
      <c r="Q71" s="957">
        <v>56</v>
      </c>
      <c r="R71" s="912"/>
      <c r="S71" s="912"/>
      <c r="T71" s="912"/>
      <c r="U71" s="912"/>
      <c r="V71" s="912">
        <v>51</v>
      </c>
      <c r="W71" s="912"/>
      <c r="X71" s="912"/>
      <c r="Y71" s="912"/>
      <c r="Z71" s="912"/>
      <c r="AA71" s="912">
        <v>5</v>
      </c>
      <c r="AB71" s="912"/>
      <c r="AC71" s="912"/>
      <c r="AD71" s="912"/>
      <c r="AE71" s="912"/>
      <c r="AF71" s="912">
        <v>5</v>
      </c>
      <c r="AG71" s="912"/>
      <c r="AH71" s="912"/>
      <c r="AI71" s="912"/>
      <c r="AJ71" s="912"/>
      <c r="AK71" s="912" t="s">
        <v>593</v>
      </c>
      <c r="AL71" s="912"/>
      <c r="AM71" s="912"/>
      <c r="AN71" s="912"/>
      <c r="AO71" s="912"/>
      <c r="AP71" s="912" t="s">
        <v>592</v>
      </c>
      <c r="AQ71" s="912"/>
      <c r="AR71" s="912"/>
      <c r="AS71" s="912"/>
      <c r="AT71" s="912"/>
      <c r="AU71" s="912" t="s">
        <v>593</v>
      </c>
      <c r="AV71" s="912"/>
      <c r="AW71" s="912"/>
      <c r="AX71" s="912"/>
      <c r="AY71" s="912"/>
      <c r="AZ71" s="958"/>
      <c r="BA71" s="958"/>
      <c r="BB71" s="958"/>
      <c r="BC71" s="958"/>
      <c r="BD71" s="959"/>
      <c r="BE71" s="260"/>
      <c r="BF71" s="260"/>
      <c r="BG71" s="260"/>
      <c r="BH71" s="260"/>
      <c r="BI71" s="260"/>
      <c r="BJ71" s="260"/>
      <c r="BK71" s="260"/>
      <c r="BL71" s="260"/>
      <c r="BM71" s="260"/>
      <c r="BN71" s="260"/>
      <c r="BO71" s="260"/>
      <c r="BP71" s="260"/>
      <c r="BQ71" s="257">
        <v>65</v>
      </c>
      <c r="BR71" s="262"/>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1"/>
    </row>
    <row r="72" spans="1:131" s="242" customFormat="1" ht="26.25" customHeight="1" x14ac:dyDescent="0.15">
      <c r="A72" s="256">
        <v>5</v>
      </c>
      <c r="B72" s="954" t="s">
        <v>583</v>
      </c>
      <c r="C72" s="955"/>
      <c r="D72" s="955"/>
      <c r="E72" s="955"/>
      <c r="F72" s="955"/>
      <c r="G72" s="955"/>
      <c r="H72" s="955"/>
      <c r="I72" s="955"/>
      <c r="J72" s="955"/>
      <c r="K72" s="955"/>
      <c r="L72" s="955"/>
      <c r="M72" s="955"/>
      <c r="N72" s="955"/>
      <c r="O72" s="955"/>
      <c r="P72" s="956"/>
      <c r="Q72" s="957">
        <v>172</v>
      </c>
      <c r="R72" s="912"/>
      <c r="S72" s="912"/>
      <c r="T72" s="912"/>
      <c r="U72" s="912"/>
      <c r="V72" s="912">
        <v>160</v>
      </c>
      <c r="W72" s="912"/>
      <c r="X72" s="912"/>
      <c r="Y72" s="912"/>
      <c r="Z72" s="912"/>
      <c r="AA72" s="912">
        <v>12</v>
      </c>
      <c r="AB72" s="912"/>
      <c r="AC72" s="912"/>
      <c r="AD72" s="912"/>
      <c r="AE72" s="912"/>
      <c r="AF72" s="912">
        <v>12</v>
      </c>
      <c r="AG72" s="912"/>
      <c r="AH72" s="912"/>
      <c r="AI72" s="912"/>
      <c r="AJ72" s="912"/>
      <c r="AK72" s="912" t="s">
        <v>594</v>
      </c>
      <c r="AL72" s="912"/>
      <c r="AM72" s="912"/>
      <c r="AN72" s="912"/>
      <c r="AO72" s="912"/>
      <c r="AP72" s="912" t="s">
        <v>592</v>
      </c>
      <c r="AQ72" s="912"/>
      <c r="AR72" s="912"/>
      <c r="AS72" s="912"/>
      <c r="AT72" s="912"/>
      <c r="AU72" s="912" t="s">
        <v>593</v>
      </c>
      <c r="AV72" s="912"/>
      <c r="AW72" s="912"/>
      <c r="AX72" s="912"/>
      <c r="AY72" s="912"/>
      <c r="AZ72" s="958"/>
      <c r="BA72" s="958"/>
      <c r="BB72" s="958"/>
      <c r="BC72" s="958"/>
      <c r="BD72" s="959"/>
      <c r="BE72" s="260"/>
      <c r="BF72" s="260"/>
      <c r="BG72" s="260"/>
      <c r="BH72" s="260"/>
      <c r="BI72" s="260"/>
      <c r="BJ72" s="260"/>
      <c r="BK72" s="260"/>
      <c r="BL72" s="260"/>
      <c r="BM72" s="260"/>
      <c r="BN72" s="260"/>
      <c r="BO72" s="260"/>
      <c r="BP72" s="260"/>
      <c r="BQ72" s="257">
        <v>66</v>
      </c>
      <c r="BR72" s="262"/>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1"/>
    </row>
    <row r="73" spans="1:131" s="242" customFormat="1" ht="26.25" customHeight="1" x14ac:dyDescent="0.15">
      <c r="A73" s="256">
        <v>6</v>
      </c>
      <c r="B73" s="954" t="s">
        <v>585</v>
      </c>
      <c r="C73" s="955"/>
      <c r="D73" s="955"/>
      <c r="E73" s="955"/>
      <c r="F73" s="955"/>
      <c r="G73" s="955"/>
      <c r="H73" s="955"/>
      <c r="I73" s="955"/>
      <c r="J73" s="955"/>
      <c r="K73" s="955"/>
      <c r="L73" s="955"/>
      <c r="M73" s="955"/>
      <c r="N73" s="955"/>
      <c r="O73" s="955"/>
      <c r="P73" s="956"/>
      <c r="Q73" s="957">
        <v>1890</v>
      </c>
      <c r="R73" s="912"/>
      <c r="S73" s="912"/>
      <c r="T73" s="912"/>
      <c r="U73" s="912"/>
      <c r="V73" s="912">
        <v>1859</v>
      </c>
      <c r="W73" s="912"/>
      <c r="X73" s="912"/>
      <c r="Y73" s="912"/>
      <c r="Z73" s="912"/>
      <c r="AA73" s="912">
        <v>31</v>
      </c>
      <c r="AB73" s="912"/>
      <c r="AC73" s="912"/>
      <c r="AD73" s="912"/>
      <c r="AE73" s="912"/>
      <c r="AF73" s="912">
        <v>31</v>
      </c>
      <c r="AG73" s="912"/>
      <c r="AH73" s="912"/>
      <c r="AI73" s="912"/>
      <c r="AJ73" s="912"/>
      <c r="AK73" s="912">
        <v>23</v>
      </c>
      <c r="AL73" s="912"/>
      <c r="AM73" s="912"/>
      <c r="AN73" s="912"/>
      <c r="AO73" s="912"/>
      <c r="AP73" s="912">
        <v>538</v>
      </c>
      <c r="AQ73" s="912"/>
      <c r="AR73" s="912"/>
      <c r="AS73" s="912"/>
      <c r="AT73" s="912"/>
      <c r="AU73" s="912">
        <v>180</v>
      </c>
      <c r="AV73" s="912"/>
      <c r="AW73" s="912"/>
      <c r="AX73" s="912"/>
      <c r="AY73" s="912"/>
      <c r="AZ73" s="958"/>
      <c r="BA73" s="958"/>
      <c r="BB73" s="958"/>
      <c r="BC73" s="958"/>
      <c r="BD73" s="959"/>
      <c r="BE73" s="260"/>
      <c r="BF73" s="260"/>
      <c r="BG73" s="260"/>
      <c r="BH73" s="260"/>
      <c r="BI73" s="260"/>
      <c r="BJ73" s="260"/>
      <c r="BK73" s="260"/>
      <c r="BL73" s="260"/>
      <c r="BM73" s="260"/>
      <c r="BN73" s="260"/>
      <c r="BO73" s="260"/>
      <c r="BP73" s="260"/>
      <c r="BQ73" s="257">
        <v>67</v>
      </c>
      <c r="BR73" s="262"/>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1"/>
    </row>
    <row r="74" spans="1:131" s="242" customFormat="1" ht="26.25" customHeight="1" x14ac:dyDescent="0.15">
      <c r="A74" s="256">
        <v>7</v>
      </c>
      <c r="B74" s="954" t="s">
        <v>586</v>
      </c>
      <c r="C74" s="955"/>
      <c r="D74" s="955"/>
      <c r="E74" s="955"/>
      <c r="F74" s="955"/>
      <c r="G74" s="955"/>
      <c r="H74" s="955"/>
      <c r="I74" s="955"/>
      <c r="J74" s="955"/>
      <c r="K74" s="955"/>
      <c r="L74" s="955"/>
      <c r="M74" s="955"/>
      <c r="N74" s="955"/>
      <c r="O74" s="955"/>
      <c r="P74" s="956"/>
      <c r="Q74" s="957">
        <v>151</v>
      </c>
      <c r="R74" s="912"/>
      <c r="S74" s="912"/>
      <c r="T74" s="912"/>
      <c r="U74" s="912"/>
      <c r="V74" s="912">
        <v>140</v>
      </c>
      <c r="W74" s="912"/>
      <c r="X74" s="912"/>
      <c r="Y74" s="912"/>
      <c r="Z74" s="912"/>
      <c r="AA74" s="912">
        <v>11</v>
      </c>
      <c r="AB74" s="912"/>
      <c r="AC74" s="912"/>
      <c r="AD74" s="912"/>
      <c r="AE74" s="912"/>
      <c r="AF74" s="912">
        <v>11</v>
      </c>
      <c r="AG74" s="912"/>
      <c r="AH74" s="912"/>
      <c r="AI74" s="912"/>
      <c r="AJ74" s="912"/>
      <c r="AK74" s="912">
        <v>14</v>
      </c>
      <c r="AL74" s="912"/>
      <c r="AM74" s="912"/>
      <c r="AN74" s="912"/>
      <c r="AO74" s="912"/>
      <c r="AP74" s="912" t="s">
        <v>592</v>
      </c>
      <c r="AQ74" s="912"/>
      <c r="AR74" s="912"/>
      <c r="AS74" s="912"/>
      <c r="AT74" s="912"/>
      <c r="AU74" s="912" t="s">
        <v>593</v>
      </c>
      <c r="AV74" s="912"/>
      <c r="AW74" s="912"/>
      <c r="AX74" s="912"/>
      <c r="AY74" s="912"/>
      <c r="AZ74" s="958"/>
      <c r="BA74" s="958"/>
      <c r="BB74" s="958"/>
      <c r="BC74" s="958"/>
      <c r="BD74" s="959"/>
      <c r="BE74" s="260"/>
      <c r="BF74" s="260"/>
      <c r="BG74" s="260"/>
      <c r="BH74" s="260"/>
      <c r="BI74" s="260"/>
      <c r="BJ74" s="260"/>
      <c r="BK74" s="260"/>
      <c r="BL74" s="260"/>
      <c r="BM74" s="260"/>
      <c r="BN74" s="260"/>
      <c r="BO74" s="260"/>
      <c r="BP74" s="260"/>
      <c r="BQ74" s="257">
        <v>68</v>
      </c>
      <c r="BR74" s="262"/>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1"/>
    </row>
    <row r="75" spans="1:131" s="242" customFormat="1" ht="26.25" customHeight="1" x14ac:dyDescent="0.15">
      <c r="A75" s="256">
        <v>8</v>
      </c>
      <c r="B75" s="954" t="s">
        <v>587</v>
      </c>
      <c r="C75" s="955"/>
      <c r="D75" s="955"/>
      <c r="E75" s="955"/>
      <c r="F75" s="955"/>
      <c r="G75" s="955"/>
      <c r="H75" s="955"/>
      <c r="I75" s="955"/>
      <c r="J75" s="955"/>
      <c r="K75" s="955"/>
      <c r="L75" s="955"/>
      <c r="M75" s="955"/>
      <c r="N75" s="955"/>
      <c r="O75" s="955"/>
      <c r="P75" s="956"/>
      <c r="Q75" s="960">
        <v>46</v>
      </c>
      <c r="R75" s="961"/>
      <c r="S75" s="961"/>
      <c r="T75" s="961"/>
      <c r="U75" s="911"/>
      <c r="V75" s="962">
        <v>43</v>
      </c>
      <c r="W75" s="961"/>
      <c r="X75" s="961"/>
      <c r="Y75" s="961"/>
      <c r="Z75" s="911"/>
      <c r="AA75" s="962">
        <v>3</v>
      </c>
      <c r="AB75" s="961"/>
      <c r="AC75" s="961"/>
      <c r="AD75" s="961"/>
      <c r="AE75" s="911"/>
      <c r="AF75" s="962">
        <v>3</v>
      </c>
      <c r="AG75" s="961"/>
      <c r="AH75" s="961"/>
      <c r="AI75" s="961"/>
      <c r="AJ75" s="911"/>
      <c r="AK75" s="962" t="s">
        <v>594</v>
      </c>
      <c r="AL75" s="961"/>
      <c r="AM75" s="961"/>
      <c r="AN75" s="961"/>
      <c r="AO75" s="911"/>
      <c r="AP75" s="912" t="s">
        <v>592</v>
      </c>
      <c r="AQ75" s="912"/>
      <c r="AR75" s="912"/>
      <c r="AS75" s="912"/>
      <c r="AT75" s="912"/>
      <c r="AU75" s="912" t="s">
        <v>593</v>
      </c>
      <c r="AV75" s="912"/>
      <c r="AW75" s="912"/>
      <c r="AX75" s="912"/>
      <c r="AY75" s="912"/>
      <c r="AZ75" s="958"/>
      <c r="BA75" s="958"/>
      <c r="BB75" s="958"/>
      <c r="BC75" s="958"/>
      <c r="BD75" s="959"/>
      <c r="BE75" s="260"/>
      <c r="BF75" s="260"/>
      <c r="BG75" s="260"/>
      <c r="BH75" s="260"/>
      <c r="BI75" s="260"/>
      <c r="BJ75" s="260"/>
      <c r="BK75" s="260"/>
      <c r="BL75" s="260"/>
      <c r="BM75" s="260"/>
      <c r="BN75" s="260"/>
      <c r="BO75" s="260"/>
      <c r="BP75" s="260"/>
      <c r="BQ75" s="257">
        <v>69</v>
      </c>
      <c r="BR75" s="262"/>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1"/>
    </row>
    <row r="76" spans="1:131" s="242" customFormat="1" ht="26.25" customHeight="1" x14ac:dyDescent="0.15">
      <c r="A76" s="256">
        <v>9</v>
      </c>
      <c r="B76" s="954" t="s">
        <v>588</v>
      </c>
      <c r="C76" s="955"/>
      <c r="D76" s="955"/>
      <c r="E76" s="955"/>
      <c r="F76" s="955"/>
      <c r="G76" s="955"/>
      <c r="H76" s="955"/>
      <c r="I76" s="955"/>
      <c r="J76" s="955"/>
      <c r="K76" s="955"/>
      <c r="L76" s="955"/>
      <c r="M76" s="955"/>
      <c r="N76" s="955"/>
      <c r="O76" s="955"/>
      <c r="P76" s="956"/>
      <c r="Q76" s="960">
        <v>1</v>
      </c>
      <c r="R76" s="961"/>
      <c r="S76" s="961"/>
      <c r="T76" s="961"/>
      <c r="U76" s="911"/>
      <c r="V76" s="962">
        <v>1</v>
      </c>
      <c r="W76" s="961"/>
      <c r="X76" s="961"/>
      <c r="Y76" s="961"/>
      <c r="Z76" s="911"/>
      <c r="AA76" s="962" t="s">
        <v>594</v>
      </c>
      <c r="AB76" s="961"/>
      <c r="AC76" s="961"/>
      <c r="AD76" s="961"/>
      <c r="AE76" s="911"/>
      <c r="AF76" s="962" t="s">
        <v>594</v>
      </c>
      <c r="AG76" s="961"/>
      <c r="AH76" s="961"/>
      <c r="AI76" s="961"/>
      <c r="AJ76" s="911"/>
      <c r="AK76" s="962" t="s">
        <v>594</v>
      </c>
      <c r="AL76" s="961"/>
      <c r="AM76" s="961"/>
      <c r="AN76" s="961"/>
      <c r="AO76" s="911"/>
      <c r="AP76" s="912" t="s">
        <v>592</v>
      </c>
      <c r="AQ76" s="912"/>
      <c r="AR76" s="912"/>
      <c r="AS76" s="912"/>
      <c r="AT76" s="912"/>
      <c r="AU76" s="912" t="s">
        <v>593</v>
      </c>
      <c r="AV76" s="912"/>
      <c r="AW76" s="912"/>
      <c r="AX76" s="912"/>
      <c r="AY76" s="912"/>
      <c r="AZ76" s="958"/>
      <c r="BA76" s="958"/>
      <c r="BB76" s="958"/>
      <c r="BC76" s="958"/>
      <c r="BD76" s="959"/>
      <c r="BE76" s="260"/>
      <c r="BF76" s="260"/>
      <c r="BG76" s="260"/>
      <c r="BH76" s="260"/>
      <c r="BI76" s="260"/>
      <c r="BJ76" s="260"/>
      <c r="BK76" s="260"/>
      <c r="BL76" s="260"/>
      <c r="BM76" s="260"/>
      <c r="BN76" s="260"/>
      <c r="BO76" s="260"/>
      <c r="BP76" s="260"/>
      <c r="BQ76" s="257">
        <v>70</v>
      </c>
      <c r="BR76" s="262"/>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1"/>
    </row>
    <row r="77" spans="1:131" s="242" customFormat="1" ht="26.25" customHeight="1" x14ac:dyDescent="0.15">
      <c r="A77" s="256">
        <v>10</v>
      </c>
      <c r="B77" s="954" t="s">
        <v>589</v>
      </c>
      <c r="C77" s="955"/>
      <c r="D77" s="955"/>
      <c r="E77" s="955"/>
      <c r="F77" s="955"/>
      <c r="G77" s="955"/>
      <c r="H77" s="955"/>
      <c r="I77" s="955"/>
      <c r="J77" s="955"/>
      <c r="K77" s="955"/>
      <c r="L77" s="955"/>
      <c r="M77" s="955"/>
      <c r="N77" s="955"/>
      <c r="O77" s="955"/>
      <c r="P77" s="956"/>
      <c r="Q77" s="960">
        <v>977</v>
      </c>
      <c r="R77" s="961"/>
      <c r="S77" s="961"/>
      <c r="T77" s="961"/>
      <c r="U77" s="911"/>
      <c r="V77" s="962">
        <v>970</v>
      </c>
      <c r="W77" s="961"/>
      <c r="X77" s="961"/>
      <c r="Y77" s="961"/>
      <c r="Z77" s="911"/>
      <c r="AA77" s="962">
        <v>7</v>
      </c>
      <c r="AB77" s="961"/>
      <c r="AC77" s="961"/>
      <c r="AD77" s="961"/>
      <c r="AE77" s="911"/>
      <c r="AF77" s="962">
        <v>7</v>
      </c>
      <c r="AG77" s="961"/>
      <c r="AH77" s="961"/>
      <c r="AI77" s="961"/>
      <c r="AJ77" s="911"/>
      <c r="AK77" s="962" t="s">
        <v>594</v>
      </c>
      <c r="AL77" s="961"/>
      <c r="AM77" s="961"/>
      <c r="AN77" s="961"/>
      <c r="AO77" s="911"/>
      <c r="AP77" s="912" t="s">
        <v>592</v>
      </c>
      <c r="AQ77" s="912"/>
      <c r="AR77" s="912"/>
      <c r="AS77" s="912"/>
      <c r="AT77" s="912"/>
      <c r="AU77" s="912" t="s">
        <v>593</v>
      </c>
      <c r="AV77" s="912"/>
      <c r="AW77" s="912"/>
      <c r="AX77" s="912"/>
      <c r="AY77" s="912"/>
      <c r="AZ77" s="958"/>
      <c r="BA77" s="958"/>
      <c r="BB77" s="958"/>
      <c r="BC77" s="958"/>
      <c r="BD77" s="959"/>
      <c r="BE77" s="260"/>
      <c r="BF77" s="260"/>
      <c r="BG77" s="260"/>
      <c r="BH77" s="260"/>
      <c r="BI77" s="260"/>
      <c r="BJ77" s="260"/>
      <c r="BK77" s="260"/>
      <c r="BL77" s="260"/>
      <c r="BM77" s="260"/>
      <c r="BN77" s="260"/>
      <c r="BO77" s="260"/>
      <c r="BP77" s="260"/>
      <c r="BQ77" s="257">
        <v>71</v>
      </c>
      <c r="BR77" s="262"/>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1"/>
    </row>
    <row r="78" spans="1:131" s="242" customFormat="1" ht="26.25" customHeight="1" x14ac:dyDescent="0.15">
      <c r="A78" s="256">
        <v>11</v>
      </c>
      <c r="B78" s="954" t="s">
        <v>590</v>
      </c>
      <c r="C78" s="955"/>
      <c r="D78" s="955"/>
      <c r="E78" s="955"/>
      <c r="F78" s="955"/>
      <c r="G78" s="955"/>
      <c r="H78" s="955"/>
      <c r="I78" s="955"/>
      <c r="J78" s="955"/>
      <c r="K78" s="955"/>
      <c r="L78" s="955"/>
      <c r="M78" s="955"/>
      <c r="N78" s="955"/>
      <c r="O78" s="955"/>
      <c r="P78" s="956"/>
      <c r="Q78" s="957">
        <v>344041</v>
      </c>
      <c r="R78" s="912"/>
      <c r="S78" s="912"/>
      <c r="T78" s="912"/>
      <c r="U78" s="912"/>
      <c r="V78" s="912">
        <v>337196</v>
      </c>
      <c r="W78" s="912"/>
      <c r="X78" s="912"/>
      <c r="Y78" s="912"/>
      <c r="Z78" s="912"/>
      <c r="AA78" s="912">
        <v>6844</v>
      </c>
      <c r="AB78" s="912"/>
      <c r="AC78" s="912"/>
      <c r="AD78" s="912"/>
      <c r="AE78" s="912"/>
      <c r="AF78" s="912">
        <v>6844</v>
      </c>
      <c r="AG78" s="912"/>
      <c r="AH78" s="912"/>
      <c r="AI78" s="912"/>
      <c r="AJ78" s="912"/>
      <c r="AK78" s="912">
        <v>2633</v>
      </c>
      <c r="AL78" s="912"/>
      <c r="AM78" s="912"/>
      <c r="AN78" s="912"/>
      <c r="AO78" s="912"/>
      <c r="AP78" s="912" t="s">
        <v>592</v>
      </c>
      <c r="AQ78" s="912"/>
      <c r="AR78" s="912"/>
      <c r="AS78" s="912"/>
      <c r="AT78" s="912"/>
      <c r="AU78" s="912" t="s">
        <v>593</v>
      </c>
      <c r="AV78" s="912"/>
      <c r="AW78" s="912"/>
      <c r="AX78" s="912"/>
      <c r="AY78" s="912"/>
      <c r="AZ78" s="958"/>
      <c r="BA78" s="958"/>
      <c r="BB78" s="958"/>
      <c r="BC78" s="958"/>
      <c r="BD78" s="959"/>
      <c r="BE78" s="260"/>
      <c r="BF78" s="260"/>
      <c r="BG78" s="260"/>
      <c r="BH78" s="260"/>
      <c r="BI78" s="260"/>
      <c r="BJ78" s="263"/>
      <c r="BK78" s="263"/>
      <c r="BL78" s="263"/>
      <c r="BM78" s="263"/>
      <c r="BN78" s="263"/>
      <c r="BO78" s="260"/>
      <c r="BP78" s="260"/>
      <c r="BQ78" s="257">
        <v>72</v>
      </c>
      <c r="BR78" s="262"/>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1"/>
    </row>
    <row r="79" spans="1:131" s="242" customFormat="1" ht="26.25" customHeight="1" x14ac:dyDescent="0.15">
      <c r="A79" s="256">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0"/>
      <c r="BF79" s="260"/>
      <c r="BG79" s="260"/>
      <c r="BH79" s="260"/>
      <c r="BI79" s="260"/>
      <c r="BJ79" s="263"/>
      <c r="BK79" s="263"/>
      <c r="BL79" s="263"/>
      <c r="BM79" s="263"/>
      <c r="BN79" s="263"/>
      <c r="BO79" s="260"/>
      <c r="BP79" s="260"/>
      <c r="BQ79" s="257">
        <v>73</v>
      </c>
      <c r="BR79" s="262"/>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1"/>
    </row>
    <row r="80" spans="1:131" s="242" customFormat="1" ht="26.25" customHeight="1" x14ac:dyDescent="0.15">
      <c r="A80" s="256">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0"/>
      <c r="BF80" s="260"/>
      <c r="BG80" s="260"/>
      <c r="BH80" s="260"/>
      <c r="BI80" s="260"/>
      <c r="BJ80" s="260"/>
      <c r="BK80" s="260"/>
      <c r="BL80" s="260"/>
      <c r="BM80" s="260"/>
      <c r="BN80" s="260"/>
      <c r="BO80" s="260"/>
      <c r="BP80" s="260"/>
      <c r="BQ80" s="257">
        <v>74</v>
      </c>
      <c r="BR80" s="262"/>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1"/>
    </row>
    <row r="81" spans="1:131" s="242" customFormat="1" ht="26.25" customHeight="1" x14ac:dyDescent="0.15">
      <c r="A81" s="256">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0"/>
      <c r="BF81" s="260"/>
      <c r="BG81" s="260"/>
      <c r="BH81" s="260"/>
      <c r="BI81" s="260"/>
      <c r="BJ81" s="260"/>
      <c r="BK81" s="260"/>
      <c r="BL81" s="260"/>
      <c r="BM81" s="260"/>
      <c r="BN81" s="260"/>
      <c r="BO81" s="260"/>
      <c r="BP81" s="260"/>
      <c r="BQ81" s="257">
        <v>75</v>
      </c>
      <c r="BR81" s="262"/>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1"/>
    </row>
    <row r="82" spans="1:131" s="242" customFormat="1" ht="26.25" customHeight="1" x14ac:dyDescent="0.15">
      <c r="A82" s="256">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0"/>
      <c r="BF82" s="260"/>
      <c r="BG82" s="260"/>
      <c r="BH82" s="260"/>
      <c r="BI82" s="260"/>
      <c r="BJ82" s="260"/>
      <c r="BK82" s="260"/>
      <c r="BL82" s="260"/>
      <c r="BM82" s="260"/>
      <c r="BN82" s="260"/>
      <c r="BO82" s="260"/>
      <c r="BP82" s="260"/>
      <c r="BQ82" s="257">
        <v>76</v>
      </c>
      <c r="BR82" s="262"/>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1"/>
    </row>
    <row r="83" spans="1:131" s="242" customFormat="1" ht="26.25" customHeight="1" x14ac:dyDescent="0.15">
      <c r="A83" s="256">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0"/>
      <c r="BF83" s="260"/>
      <c r="BG83" s="260"/>
      <c r="BH83" s="260"/>
      <c r="BI83" s="260"/>
      <c r="BJ83" s="260"/>
      <c r="BK83" s="260"/>
      <c r="BL83" s="260"/>
      <c r="BM83" s="260"/>
      <c r="BN83" s="260"/>
      <c r="BO83" s="260"/>
      <c r="BP83" s="260"/>
      <c r="BQ83" s="257">
        <v>77</v>
      </c>
      <c r="BR83" s="262"/>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1"/>
    </row>
    <row r="84" spans="1:131" s="242" customFormat="1" ht="26.25" customHeight="1" x14ac:dyDescent="0.15">
      <c r="A84" s="256">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0"/>
      <c r="BF84" s="260"/>
      <c r="BG84" s="260"/>
      <c r="BH84" s="260"/>
      <c r="BI84" s="260"/>
      <c r="BJ84" s="260"/>
      <c r="BK84" s="260"/>
      <c r="BL84" s="260"/>
      <c r="BM84" s="260"/>
      <c r="BN84" s="260"/>
      <c r="BO84" s="260"/>
      <c r="BP84" s="260"/>
      <c r="BQ84" s="257">
        <v>78</v>
      </c>
      <c r="BR84" s="262"/>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1"/>
    </row>
    <row r="85" spans="1:131" s="242" customFormat="1" ht="26.25" customHeight="1" x14ac:dyDescent="0.15">
      <c r="A85" s="256">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0"/>
      <c r="BF85" s="260"/>
      <c r="BG85" s="260"/>
      <c r="BH85" s="260"/>
      <c r="BI85" s="260"/>
      <c r="BJ85" s="260"/>
      <c r="BK85" s="260"/>
      <c r="BL85" s="260"/>
      <c r="BM85" s="260"/>
      <c r="BN85" s="260"/>
      <c r="BO85" s="260"/>
      <c r="BP85" s="260"/>
      <c r="BQ85" s="257">
        <v>79</v>
      </c>
      <c r="BR85" s="262"/>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1"/>
    </row>
    <row r="86" spans="1:131" s="242" customFormat="1" ht="26.25" customHeight="1" x14ac:dyDescent="0.15">
      <c r="A86" s="256">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0"/>
      <c r="BF86" s="260"/>
      <c r="BG86" s="260"/>
      <c r="BH86" s="260"/>
      <c r="BI86" s="260"/>
      <c r="BJ86" s="260"/>
      <c r="BK86" s="260"/>
      <c r="BL86" s="260"/>
      <c r="BM86" s="260"/>
      <c r="BN86" s="260"/>
      <c r="BO86" s="260"/>
      <c r="BP86" s="260"/>
      <c r="BQ86" s="257">
        <v>80</v>
      </c>
      <c r="BR86" s="262"/>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1"/>
    </row>
    <row r="87" spans="1:131" s="242" customFormat="1" ht="26.25" customHeight="1" x14ac:dyDescent="0.15">
      <c r="A87" s="26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0"/>
      <c r="BF87" s="260"/>
      <c r="BG87" s="260"/>
      <c r="BH87" s="260"/>
      <c r="BI87" s="260"/>
      <c r="BJ87" s="260"/>
      <c r="BK87" s="260"/>
      <c r="BL87" s="260"/>
      <c r="BM87" s="260"/>
      <c r="BN87" s="260"/>
      <c r="BO87" s="260"/>
      <c r="BP87" s="260"/>
      <c r="BQ87" s="257">
        <v>81</v>
      </c>
      <c r="BR87" s="262"/>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1"/>
    </row>
    <row r="88" spans="1:131" s="242" customFormat="1" ht="26.25" customHeight="1" thickBot="1" x14ac:dyDescent="0.2">
      <c r="A88" s="259" t="s">
        <v>388</v>
      </c>
      <c r="B88" s="871" t="s">
        <v>421</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7166</v>
      </c>
      <c r="AG88" s="923"/>
      <c r="AH88" s="923"/>
      <c r="AI88" s="923"/>
      <c r="AJ88" s="923"/>
      <c r="AK88" s="920"/>
      <c r="AL88" s="920"/>
      <c r="AM88" s="920"/>
      <c r="AN88" s="920"/>
      <c r="AO88" s="920"/>
      <c r="AP88" s="923">
        <v>538</v>
      </c>
      <c r="AQ88" s="923"/>
      <c r="AR88" s="923"/>
      <c r="AS88" s="923"/>
      <c r="AT88" s="923"/>
      <c r="AU88" s="923">
        <v>180</v>
      </c>
      <c r="AV88" s="923"/>
      <c r="AW88" s="923"/>
      <c r="AX88" s="923"/>
      <c r="AY88" s="923"/>
      <c r="AZ88" s="928"/>
      <c r="BA88" s="928"/>
      <c r="BB88" s="928"/>
      <c r="BC88" s="928"/>
      <c r="BD88" s="929"/>
      <c r="BE88" s="260"/>
      <c r="BF88" s="260"/>
      <c r="BG88" s="260"/>
      <c r="BH88" s="260"/>
      <c r="BI88" s="260"/>
      <c r="BJ88" s="260"/>
      <c r="BK88" s="260"/>
      <c r="BL88" s="260"/>
      <c r="BM88" s="260"/>
      <c r="BN88" s="260"/>
      <c r="BO88" s="260"/>
      <c r="BP88" s="260"/>
      <c r="BQ88" s="257">
        <v>82</v>
      </c>
      <c r="BR88" s="262"/>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388</v>
      </c>
      <c r="BR102" s="871" t="s">
        <v>422</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30</v>
      </c>
      <c r="CS102" s="931"/>
      <c r="CT102" s="931"/>
      <c r="CU102" s="931"/>
      <c r="CV102" s="974"/>
      <c r="CW102" s="973"/>
      <c r="CX102" s="931"/>
      <c r="CY102" s="931"/>
      <c r="CZ102" s="931"/>
      <c r="DA102" s="974"/>
      <c r="DB102" s="973"/>
      <c r="DC102" s="931"/>
      <c r="DD102" s="931"/>
      <c r="DE102" s="931"/>
      <c r="DF102" s="974"/>
      <c r="DG102" s="973"/>
      <c r="DH102" s="931"/>
      <c r="DI102" s="931"/>
      <c r="DJ102" s="931"/>
      <c r="DK102" s="974"/>
      <c r="DL102" s="973"/>
      <c r="DM102" s="931"/>
      <c r="DN102" s="931"/>
      <c r="DO102" s="931"/>
      <c r="DP102" s="974"/>
      <c r="DQ102" s="973"/>
      <c r="DR102" s="931"/>
      <c r="DS102" s="931"/>
      <c r="DT102" s="931"/>
      <c r="DU102" s="974"/>
      <c r="DV102" s="997"/>
      <c r="DW102" s="998"/>
      <c r="DX102" s="998"/>
      <c r="DY102" s="998"/>
      <c r="DZ102" s="999"/>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00" t="s">
        <v>423</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1" t="s">
        <v>424</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425</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426</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02" t="s">
        <v>427</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428</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1" customFormat="1" ht="26.25" customHeight="1" x14ac:dyDescent="0.15">
      <c r="A109" s="995" t="s">
        <v>429</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430</v>
      </c>
      <c r="AB109" s="976"/>
      <c r="AC109" s="976"/>
      <c r="AD109" s="976"/>
      <c r="AE109" s="977"/>
      <c r="AF109" s="975" t="s">
        <v>305</v>
      </c>
      <c r="AG109" s="976"/>
      <c r="AH109" s="976"/>
      <c r="AI109" s="976"/>
      <c r="AJ109" s="977"/>
      <c r="AK109" s="975" t="s">
        <v>304</v>
      </c>
      <c r="AL109" s="976"/>
      <c r="AM109" s="976"/>
      <c r="AN109" s="976"/>
      <c r="AO109" s="977"/>
      <c r="AP109" s="975" t="s">
        <v>431</v>
      </c>
      <c r="AQ109" s="976"/>
      <c r="AR109" s="976"/>
      <c r="AS109" s="976"/>
      <c r="AT109" s="978"/>
      <c r="AU109" s="995" t="s">
        <v>429</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430</v>
      </c>
      <c r="BR109" s="976"/>
      <c r="BS109" s="976"/>
      <c r="BT109" s="976"/>
      <c r="BU109" s="977"/>
      <c r="BV109" s="975" t="s">
        <v>305</v>
      </c>
      <c r="BW109" s="976"/>
      <c r="BX109" s="976"/>
      <c r="BY109" s="976"/>
      <c r="BZ109" s="977"/>
      <c r="CA109" s="975" t="s">
        <v>304</v>
      </c>
      <c r="CB109" s="976"/>
      <c r="CC109" s="976"/>
      <c r="CD109" s="976"/>
      <c r="CE109" s="977"/>
      <c r="CF109" s="996" t="s">
        <v>431</v>
      </c>
      <c r="CG109" s="996"/>
      <c r="CH109" s="996"/>
      <c r="CI109" s="996"/>
      <c r="CJ109" s="996"/>
      <c r="CK109" s="975" t="s">
        <v>432</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430</v>
      </c>
      <c r="DH109" s="976"/>
      <c r="DI109" s="976"/>
      <c r="DJ109" s="976"/>
      <c r="DK109" s="977"/>
      <c r="DL109" s="975" t="s">
        <v>305</v>
      </c>
      <c r="DM109" s="976"/>
      <c r="DN109" s="976"/>
      <c r="DO109" s="976"/>
      <c r="DP109" s="977"/>
      <c r="DQ109" s="975" t="s">
        <v>304</v>
      </c>
      <c r="DR109" s="976"/>
      <c r="DS109" s="976"/>
      <c r="DT109" s="976"/>
      <c r="DU109" s="977"/>
      <c r="DV109" s="975" t="s">
        <v>431</v>
      </c>
      <c r="DW109" s="976"/>
      <c r="DX109" s="976"/>
      <c r="DY109" s="976"/>
      <c r="DZ109" s="978"/>
    </row>
    <row r="110" spans="1:131" s="241" customFormat="1" ht="26.25" customHeight="1" x14ac:dyDescent="0.15">
      <c r="A110" s="979" t="s">
        <v>433</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1835154</v>
      </c>
      <c r="AB110" s="983"/>
      <c r="AC110" s="983"/>
      <c r="AD110" s="983"/>
      <c r="AE110" s="984"/>
      <c r="AF110" s="985">
        <v>1812539</v>
      </c>
      <c r="AG110" s="983"/>
      <c r="AH110" s="983"/>
      <c r="AI110" s="983"/>
      <c r="AJ110" s="984"/>
      <c r="AK110" s="985">
        <v>1867356</v>
      </c>
      <c r="AL110" s="983"/>
      <c r="AM110" s="983"/>
      <c r="AN110" s="983"/>
      <c r="AO110" s="984"/>
      <c r="AP110" s="986">
        <v>20.7</v>
      </c>
      <c r="AQ110" s="987"/>
      <c r="AR110" s="987"/>
      <c r="AS110" s="987"/>
      <c r="AT110" s="988"/>
      <c r="AU110" s="989" t="s">
        <v>71</v>
      </c>
      <c r="AV110" s="990"/>
      <c r="AW110" s="990"/>
      <c r="AX110" s="990"/>
      <c r="AY110" s="990"/>
      <c r="AZ110" s="1031" t="s">
        <v>434</v>
      </c>
      <c r="BA110" s="980"/>
      <c r="BB110" s="980"/>
      <c r="BC110" s="980"/>
      <c r="BD110" s="980"/>
      <c r="BE110" s="980"/>
      <c r="BF110" s="980"/>
      <c r="BG110" s="980"/>
      <c r="BH110" s="980"/>
      <c r="BI110" s="980"/>
      <c r="BJ110" s="980"/>
      <c r="BK110" s="980"/>
      <c r="BL110" s="980"/>
      <c r="BM110" s="980"/>
      <c r="BN110" s="980"/>
      <c r="BO110" s="980"/>
      <c r="BP110" s="981"/>
      <c r="BQ110" s="1017">
        <v>19667536</v>
      </c>
      <c r="BR110" s="1018"/>
      <c r="BS110" s="1018"/>
      <c r="BT110" s="1018"/>
      <c r="BU110" s="1018"/>
      <c r="BV110" s="1018">
        <v>19213741</v>
      </c>
      <c r="BW110" s="1018"/>
      <c r="BX110" s="1018"/>
      <c r="BY110" s="1018"/>
      <c r="BZ110" s="1018"/>
      <c r="CA110" s="1018">
        <v>18474890</v>
      </c>
      <c r="CB110" s="1018"/>
      <c r="CC110" s="1018"/>
      <c r="CD110" s="1018"/>
      <c r="CE110" s="1018"/>
      <c r="CF110" s="1032">
        <v>205</v>
      </c>
      <c r="CG110" s="1033"/>
      <c r="CH110" s="1033"/>
      <c r="CI110" s="1033"/>
      <c r="CJ110" s="1033"/>
      <c r="CK110" s="1034" t="s">
        <v>435</v>
      </c>
      <c r="CL110" s="1035"/>
      <c r="CM110" s="1014" t="s">
        <v>436</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414</v>
      </c>
      <c r="DH110" s="1018"/>
      <c r="DI110" s="1018"/>
      <c r="DJ110" s="1018"/>
      <c r="DK110" s="1018"/>
      <c r="DL110" s="1018" t="s">
        <v>126</v>
      </c>
      <c r="DM110" s="1018"/>
      <c r="DN110" s="1018"/>
      <c r="DO110" s="1018"/>
      <c r="DP110" s="1018"/>
      <c r="DQ110" s="1018" t="s">
        <v>414</v>
      </c>
      <c r="DR110" s="1018"/>
      <c r="DS110" s="1018"/>
      <c r="DT110" s="1018"/>
      <c r="DU110" s="1018"/>
      <c r="DV110" s="1019" t="s">
        <v>126</v>
      </c>
      <c r="DW110" s="1019"/>
      <c r="DX110" s="1019"/>
      <c r="DY110" s="1019"/>
      <c r="DZ110" s="1020"/>
    </row>
    <row r="111" spans="1:131" s="241" customFormat="1" ht="26.25" customHeight="1" x14ac:dyDescent="0.15">
      <c r="A111" s="1021" t="s">
        <v>437</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414</v>
      </c>
      <c r="AB111" s="1025"/>
      <c r="AC111" s="1025"/>
      <c r="AD111" s="1025"/>
      <c r="AE111" s="1026"/>
      <c r="AF111" s="1027" t="s">
        <v>126</v>
      </c>
      <c r="AG111" s="1025"/>
      <c r="AH111" s="1025"/>
      <c r="AI111" s="1025"/>
      <c r="AJ111" s="1026"/>
      <c r="AK111" s="1027" t="s">
        <v>126</v>
      </c>
      <c r="AL111" s="1025"/>
      <c r="AM111" s="1025"/>
      <c r="AN111" s="1025"/>
      <c r="AO111" s="1026"/>
      <c r="AP111" s="1028" t="s">
        <v>414</v>
      </c>
      <c r="AQ111" s="1029"/>
      <c r="AR111" s="1029"/>
      <c r="AS111" s="1029"/>
      <c r="AT111" s="1030"/>
      <c r="AU111" s="991"/>
      <c r="AV111" s="992"/>
      <c r="AW111" s="992"/>
      <c r="AX111" s="992"/>
      <c r="AY111" s="992"/>
      <c r="AZ111" s="1040" t="s">
        <v>438</v>
      </c>
      <c r="BA111" s="1041"/>
      <c r="BB111" s="1041"/>
      <c r="BC111" s="1041"/>
      <c r="BD111" s="1041"/>
      <c r="BE111" s="1041"/>
      <c r="BF111" s="1041"/>
      <c r="BG111" s="1041"/>
      <c r="BH111" s="1041"/>
      <c r="BI111" s="1041"/>
      <c r="BJ111" s="1041"/>
      <c r="BK111" s="1041"/>
      <c r="BL111" s="1041"/>
      <c r="BM111" s="1041"/>
      <c r="BN111" s="1041"/>
      <c r="BO111" s="1041"/>
      <c r="BP111" s="1042"/>
      <c r="BQ111" s="1010" t="s">
        <v>414</v>
      </c>
      <c r="BR111" s="1011"/>
      <c r="BS111" s="1011"/>
      <c r="BT111" s="1011"/>
      <c r="BU111" s="1011"/>
      <c r="BV111" s="1011" t="s">
        <v>126</v>
      </c>
      <c r="BW111" s="1011"/>
      <c r="BX111" s="1011"/>
      <c r="BY111" s="1011"/>
      <c r="BZ111" s="1011"/>
      <c r="CA111" s="1011" t="s">
        <v>126</v>
      </c>
      <c r="CB111" s="1011"/>
      <c r="CC111" s="1011"/>
      <c r="CD111" s="1011"/>
      <c r="CE111" s="1011"/>
      <c r="CF111" s="1005" t="s">
        <v>414</v>
      </c>
      <c r="CG111" s="1006"/>
      <c r="CH111" s="1006"/>
      <c r="CI111" s="1006"/>
      <c r="CJ111" s="1006"/>
      <c r="CK111" s="1036"/>
      <c r="CL111" s="1037"/>
      <c r="CM111" s="1007" t="s">
        <v>439</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126</v>
      </c>
      <c r="DH111" s="1011"/>
      <c r="DI111" s="1011"/>
      <c r="DJ111" s="1011"/>
      <c r="DK111" s="1011"/>
      <c r="DL111" s="1011" t="s">
        <v>126</v>
      </c>
      <c r="DM111" s="1011"/>
      <c r="DN111" s="1011"/>
      <c r="DO111" s="1011"/>
      <c r="DP111" s="1011"/>
      <c r="DQ111" s="1011" t="s">
        <v>414</v>
      </c>
      <c r="DR111" s="1011"/>
      <c r="DS111" s="1011"/>
      <c r="DT111" s="1011"/>
      <c r="DU111" s="1011"/>
      <c r="DV111" s="1012" t="s">
        <v>126</v>
      </c>
      <c r="DW111" s="1012"/>
      <c r="DX111" s="1012"/>
      <c r="DY111" s="1012"/>
      <c r="DZ111" s="1013"/>
    </row>
    <row r="112" spans="1:131" s="241" customFormat="1" ht="26.25" customHeight="1" x14ac:dyDescent="0.15">
      <c r="A112" s="1043" t="s">
        <v>440</v>
      </c>
      <c r="B112" s="1044"/>
      <c r="C112" s="1041" t="s">
        <v>441</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126</v>
      </c>
      <c r="AB112" s="1050"/>
      <c r="AC112" s="1050"/>
      <c r="AD112" s="1050"/>
      <c r="AE112" s="1051"/>
      <c r="AF112" s="1052" t="s">
        <v>126</v>
      </c>
      <c r="AG112" s="1050"/>
      <c r="AH112" s="1050"/>
      <c r="AI112" s="1050"/>
      <c r="AJ112" s="1051"/>
      <c r="AK112" s="1052" t="s">
        <v>126</v>
      </c>
      <c r="AL112" s="1050"/>
      <c r="AM112" s="1050"/>
      <c r="AN112" s="1050"/>
      <c r="AO112" s="1051"/>
      <c r="AP112" s="1053" t="s">
        <v>126</v>
      </c>
      <c r="AQ112" s="1054"/>
      <c r="AR112" s="1054"/>
      <c r="AS112" s="1054"/>
      <c r="AT112" s="1055"/>
      <c r="AU112" s="991"/>
      <c r="AV112" s="992"/>
      <c r="AW112" s="992"/>
      <c r="AX112" s="992"/>
      <c r="AY112" s="992"/>
      <c r="AZ112" s="1040" t="s">
        <v>442</v>
      </c>
      <c r="BA112" s="1041"/>
      <c r="BB112" s="1041"/>
      <c r="BC112" s="1041"/>
      <c r="BD112" s="1041"/>
      <c r="BE112" s="1041"/>
      <c r="BF112" s="1041"/>
      <c r="BG112" s="1041"/>
      <c r="BH112" s="1041"/>
      <c r="BI112" s="1041"/>
      <c r="BJ112" s="1041"/>
      <c r="BK112" s="1041"/>
      <c r="BL112" s="1041"/>
      <c r="BM112" s="1041"/>
      <c r="BN112" s="1041"/>
      <c r="BO112" s="1041"/>
      <c r="BP112" s="1042"/>
      <c r="BQ112" s="1010">
        <v>5613802</v>
      </c>
      <c r="BR112" s="1011"/>
      <c r="BS112" s="1011"/>
      <c r="BT112" s="1011"/>
      <c r="BU112" s="1011"/>
      <c r="BV112" s="1011">
        <v>5490405</v>
      </c>
      <c r="BW112" s="1011"/>
      <c r="BX112" s="1011"/>
      <c r="BY112" s="1011"/>
      <c r="BZ112" s="1011"/>
      <c r="CA112" s="1011">
        <v>5411878</v>
      </c>
      <c r="CB112" s="1011"/>
      <c r="CC112" s="1011"/>
      <c r="CD112" s="1011"/>
      <c r="CE112" s="1011"/>
      <c r="CF112" s="1005">
        <v>60</v>
      </c>
      <c r="CG112" s="1006"/>
      <c r="CH112" s="1006"/>
      <c r="CI112" s="1006"/>
      <c r="CJ112" s="1006"/>
      <c r="CK112" s="1036"/>
      <c r="CL112" s="1037"/>
      <c r="CM112" s="1007" t="s">
        <v>443</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414</v>
      </c>
      <c r="DH112" s="1011"/>
      <c r="DI112" s="1011"/>
      <c r="DJ112" s="1011"/>
      <c r="DK112" s="1011"/>
      <c r="DL112" s="1011" t="s">
        <v>414</v>
      </c>
      <c r="DM112" s="1011"/>
      <c r="DN112" s="1011"/>
      <c r="DO112" s="1011"/>
      <c r="DP112" s="1011"/>
      <c r="DQ112" s="1011" t="s">
        <v>126</v>
      </c>
      <c r="DR112" s="1011"/>
      <c r="DS112" s="1011"/>
      <c r="DT112" s="1011"/>
      <c r="DU112" s="1011"/>
      <c r="DV112" s="1012" t="s">
        <v>414</v>
      </c>
      <c r="DW112" s="1012"/>
      <c r="DX112" s="1012"/>
      <c r="DY112" s="1012"/>
      <c r="DZ112" s="1013"/>
    </row>
    <row r="113" spans="1:130" s="241" customFormat="1" ht="26.25" customHeight="1" x14ac:dyDescent="0.15">
      <c r="A113" s="1045"/>
      <c r="B113" s="1046"/>
      <c r="C113" s="1041" t="s">
        <v>444</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504358</v>
      </c>
      <c r="AB113" s="1025"/>
      <c r="AC113" s="1025"/>
      <c r="AD113" s="1025"/>
      <c r="AE113" s="1026"/>
      <c r="AF113" s="1027">
        <v>483820</v>
      </c>
      <c r="AG113" s="1025"/>
      <c r="AH113" s="1025"/>
      <c r="AI113" s="1025"/>
      <c r="AJ113" s="1026"/>
      <c r="AK113" s="1027">
        <v>478944</v>
      </c>
      <c r="AL113" s="1025"/>
      <c r="AM113" s="1025"/>
      <c r="AN113" s="1025"/>
      <c r="AO113" s="1026"/>
      <c r="AP113" s="1028">
        <v>5.3</v>
      </c>
      <c r="AQ113" s="1029"/>
      <c r="AR113" s="1029"/>
      <c r="AS113" s="1029"/>
      <c r="AT113" s="1030"/>
      <c r="AU113" s="991"/>
      <c r="AV113" s="992"/>
      <c r="AW113" s="992"/>
      <c r="AX113" s="992"/>
      <c r="AY113" s="992"/>
      <c r="AZ113" s="1040" t="s">
        <v>445</v>
      </c>
      <c r="BA113" s="1041"/>
      <c r="BB113" s="1041"/>
      <c r="BC113" s="1041"/>
      <c r="BD113" s="1041"/>
      <c r="BE113" s="1041"/>
      <c r="BF113" s="1041"/>
      <c r="BG113" s="1041"/>
      <c r="BH113" s="1041"/>
      <c r="BI113" s="1041"/>
      <c r="BJ113" s="1041"/>
      <c r="BK113" s="1041"/>
      <c r="BL113" s="1041"/>
      <c r="BM113" s="1041"/>
      <c r="BN113" s="1041"/>
      <c r="BO113" s="1041"/>
      <c r="BP113" s="1042"/>
      <c r="BQ113" s="1010">
        <v>213631</v>
      </c>
      <c r="BR113" s="1011"/>
      <c r="BS113" s="1011"/>
      <c r="BT113" s="1011"/>
      <c r="BU113" s="1011"/>
      <c r="BV113" s="1011">
        <v>189962</v>
      </c>
      <c r="BW113" s="1011"/>
      <c r="BX113" s="1011"/>
      <c r="BY113" s="1011"/>
      <c r="BZ113" s="1011"/>
      <c r="CA113" s="1011">
        <v>180356</v>
      </c>
      <c r="CB113" s="1011"/>
      <c r="CC113" s="1011"/>
      <c r="CD113" s="1011"/>
      <c r="CE113" s="1011"/>
      <c r="CF113" s="1005">
        <v>2</v>
      </c>
      <c r="CG113" s="1006"/>
      <c r="CH113" s="1006"/>
      <c r="CI113" s="1006"/>
      <c r="CJ113" s="1006"/>
      <c r="CK113" s="1036"/>
      <c r="CL113" s="1037"/>
      <c r="CM113" s="1007" t="s">
        <v>446</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414</v>
      </c>
      <c r="DH113" s="1050"/>
      <c r="DI113" s="1050"/>
      <c r="DJ113" s="1050"/>
      <c r="DK113" s="1051"/>
      <c r="DL113" s="1052" t="s">
        <v>414</v>
      </c>
      <c r="DM113" s="1050"/>
      <c r="DN113" s="1050"/>
      <c r="DO113" s="1050"/>
      <c r="DP113" s="1051"/>
      <c r="DQ113" s="1052" t="s">
        <v>414</v>
      </c>
      <c r="DR113" s="1050"/>
      <c r="DS113" s="1050"/>
      <c r="DT113" s="1050"/>
      <c r="DU113" s="1051"/>
      <c r="DV113" s="1053" t="s">
        <v>126</v>
      </c>
      <c r="DW113" s="1054"/>
      <c r="DX113" s="1054"/>
      <c r="DY113" s="1054"/>
      <c r="DZ113" s="1055"/>
    </row>
    <row r="114" spans="1:130" s="241" customFormat="1" ht="26.25" customHeight="1" x14ac:dyDescent="0.15">
      <c r="A114" s="1045"/>
      <c r="B114" s="1046"/>
      <c r="C114" s="1041" t="s">
        <v>447</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20832</v>
      </c>
      <c r="AB114" s="1050"/>
      <c r="AC114" s="1050"/>
      <c r="AD114" s="1050"/>
      <c r="AE114" s="1051"/>
      <c r="AF114" s="1052">
        <v>26172</v>
      </c>
      <c r="AG114" s="1050"/>
      <c r="AH114" s="1050"/>
      <c r="AI114" s="1050"/>
      <c r="AJ114" s="1051"/>
      <c r="AK114" s="1052">
        <v>29809</v>
      </c>
      <c r="AL114" s="1050"/>
      <c r="AM114" s="1050"/>
      <c r="AN114" s="1050"/>
      <c r="AO114" s="1051"/>
      <c r="AP114" s="1053">
        <v>0.3</v>
      </c>
      <c r="AQ114" s="1054"/>
      <c r="AR114" s="1054"/>
      <c r="AS114" s="1054"/>
      <c r="AT114" s="1055"/>
      <c r="AU114" s="991"/>
      <c r="AV114" s="992"/>
      <c r="AW114" s="992"/>
      <c r="AX114" s="992"/>
      <c r="AY114" s="992"/>
      <c r="AZ114" s="1040" t="s">
        <v>448</v>
      </c>
      <c r="BA114" s="1041"/>
      <c r="BB114" s="1041"/>
      <c r="BC114" s="1041"/>
      <c r="BD114" s="1041"/>
      <c r="BE114" s="1041"/>
      <c r="BF114" s="1041"/>
      <c r="BG114" s="1041"/>
      <c r="BH114" s="1041"/>
      <c r="BI114" s="1041"/>
      <c r="BJ114" s="1041"/>
      <c r="BK114" s="1041"/>
      <c r="BL114" s="1041"/>
      <c r="BM114" s="1041"/>
      <c r="BN114" s="1041"/>
      <c r="BO114" s="1041"/>
      <c r="BP114" s="1042"/>
      <c r="BQ114" s="1010">
        <v>3639696</v>
      </c>
      <c r="BR114" s="1011"/>
      <c r="BS114" s="1011"/>
      <c r="BT114" s="1011"/>
      <c r="BU114" s="1011"/>
      <c r="BV114" s="1011">
        <v>3507912</v>
      </c>
      <c r="BW114" s="1011"/>
      <c r="BX114" s="1011"/>
      <c r="BY114" s="1011"/>
      <c r="BZ114" s="1011"/>
      <c r="CA114" s="1011">
        <v>3493643</v>
      </c>
      <c r="CB114" s="1011"/>
      <c r="CC114" s="1011"/>
      <c r="CD114" s="1011"/>
      <c r="CE114" s="1011"/>
      <c r="CF114" s="1005">
        <v>38.799999999999997</v>
      </c>
      <c r="CG114" s="1006"/>
      <c r="CH114" s="1006"/>
      <c r="CI114" s="1006"/>
      <c r="CJ114" s="1006"/>
      <c r="CK114" s="1036"/>
      <c r="CL114" s="1037"/>
      <c r="CM114" s="1007" t="s">
        <v>449</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126</v>
      </c>
      <c r="DH114" s="1050"/>
      <c r="DI114" s="1050"/>
      <c r="DJ114" s="1050"/>
      <c r="DK114" s="1051"/>
      <c r="DL114" s="1052" t="s">
        <v>414</v>
      </c>
      <c r="DM114" s="1050"/>
      <c r="DN114" s="1050"/>
      <c r="DO114" s="1050"/>
      <c r="DP114" s="1051"/>
      <c r="DQ114" s="1052" t="s">
        <v>126</v>
      </c>
      <c r="DR114" s="1050"/>
      <c r="DS114" s="1050"/>
      <c r="DT114" s="1050"/>
      <c r="DU114" s="1051"/>
      <c r="DV114" s="1053" t="s">
        <v>414</v>
      </c>
      <c r="DW114" s="1054"/>
      <c r="DX114" s="1054"/>
      <c r="DY114" s="1054"/>
      <c r="DZ114" s="1055"/>
    </row>
    <row r="115" spans="1:130" s="241" customFormat="1" ht="26.25" customHeight="1" x14ac:dyDescent="0.15">
      <c r="A115" s="1045"/>
      <c r="B115" s="1046"/>
      <c r="C115" s="1041" t="s">
        <v>450</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126</v>
      </c>
      <c r="AB115" s="1025"/>
      <c r="AC115" s="1025"/>
      <c r="AD115" s="1025"/>
      <c r="AE115" s="1026"/>
      <c r="AF115" s="1027" t="s">
        <v>126</v>
      </c>
      <c r="AG115" s="1025"/>
      <c r="AH115" s="1025"/>
      <c r="AI115" s="1025"/>
      <c r="AJ115" s="1026"/>
      <c r="AK115" s="1027" t="s">
        <v>414</v>
      </c>
      <c r="AL115" s="1025"/>
      <c r="AM115" s="1025"/>
      <c r="AN115" s="1025"/>
      <c r="AO115" s="1026"/>
      <c r="AP115" s="1028" t="s">
        <v>451</v>
      </c>
      <c r="AQ115" s="1029"/>
      <c r="AR115" s="1029"/>
      <c r="AS115" s="1029"/>
      <c r="AT115" s="1030"/>
      <c r="AU115" s="991"/>
      <c r="AV115" s="992"/>
      <c r="AW115" s="992"/>
      <c r="AX115" s="992"/>
      <c r="AY115" s="992"/>
      <c r="AZ115" s="1040" t="s">
        <v>452</v>
      </c>
      <c r="BA115" s="1041"/>
      <c r="BB115" s="1041"/>
      <c r="BC115" s="1041"/>
      <c r="BD115" s="1041"/>
      <c r="BE115" s="1041"/>
      <c r="BF115" s="1041"/>
      <c r="BG115" s="1041"/>
      <c r="BH115" s="1041"/>
      <c r="BI115" s="1041"/>
      <c r="BJ115" s="1041"/>
      <c r="BK115" s="1041"/>
      <c r="BL115" s="1041"/>
      <c r="BM115" s="1041"/>
      <c r="BN115" s="1041"/>
      <c r="BO115" s="1041"/>
      <c r="BP115" s="1042"/>
      <c r="BQ115" s="1010">
        <v>4545</v>
      </c>
      <c r="BR115" s="1011"/>
      <c r="BS115" s="1011"/>
      <c r="BT115" s="1011"/>
      <c r="BU115" s="1011"/>
      <c r="BV115" s="1011">
        <v>4074</v>
      </c>
      <c r="BW115" s="1011"/>
      <c r="BX115" s="1011"/>
      <c r="BY115" s="1011"/>
      <c r="BZ115" s="1011"/>
      <c r="CA115" s="1011" t="s">
        <v>126</v>
      </c>
      <c r="CB115" s="1011"/>
      <c r="CC115" s="1011"/>
      <c r="CD115" s="1011"/>
      <c r="CE115" s="1011"/>
      <c r="CF115" s="1005" t="s">
        <v>414</v>
      </c>
      <c r="CG115" s="1006"/>
      <c r="CH115" s="1006"/>
      <c r="CI115" s="1006"/>
      <c r="CJ115" s="1006"/>
      <c r="CK115" s="1036"/>
      <c r="CL115" s="1037"/>
      <c r="CM115" s="1040" t="s">
        <v>453</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126</v>
      </c>
      <c r="DH115" s="1050"/>
      <c r="DI115" s="1050"/>
      <c r="DJ115" s="1050"/>
      <c r="DK115" s="1051"/>
      <c r="DL115" s="1052" t="s">
        <v>126</v>
      </c>
      <c r="DM115" s="1050"/>
      <c r="DN115" s="1050"/>
      <c r="DO115" s="1050"/>
      <c r="DP115" s="1051"/>
      <c r="DQ115" s="1052" t="s">
        <v>414</v>
      </c>
      <c r="DR115" s="1050"/>
      <c r="DS115" s="1050"/>
      <c r="DT115" s="1050"/>
      <c r="DU115" s="1051"/>
      <c r="DV115" s="1053" t="s">
        <v>451</v>
      </c>
      <c r="DW115" s="1054"/>
      <c r="DX115" s="1054"/>
      <c r="DY115" s="1054"/>
      <c r="DZ115" s="1055"/>
    </row>
    <row r="116" spans="1:130" s="241" customFormat="1" ht="26.25" customHeight="1" x14ac:dyDescent="0.15">
      <c r="A116" s="1047"/>
      <c r="B116" s="1048"/>
      <c r="C116" s="1056" t="s">
        <v>454</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126</v>
      </c>
      <c r="AB116" s="1050"/>
      <c r="AC116" s="1050"/>
      <c r="AD116" s="1050"/>
      <c r="AE116" s="1051"/>
      <c r="AF116" s="1052" t="s">
        <v>126</v>
      </c>
      <c r="AG116" s="1050"/>
      <c r="AH116" s="1050"/>
      <c r="AI116" s="1050"/>
      <c r="AJ116" s="1051"/>
      <c r="AK116" s="1052" t="s">
        <v>414</v>
      </c>
      <c r="AL116" s="1050"/>
      <c r="AM116" s="1050"/>
      <c r="AN116" s="1050"/>
      <c r="AO116" s="1051"/>
      <c r="AP116" s="1053" t="s">
        <v>126</v>
      </c>
      <c r="AQ116" s="1054"/>
      <c r="AR116" s="1054"/>
      <c r="AS116" s="1054"/>
      <c r="AT116" s="1055"/>
      <c r="AU116" s="991"/>
      <c r="AV116" s="992"/>
      <c r="AW116" s="992"/>
      <c r="AX116" s="992"/>
      <c r="AY116" s="992"/>
      <c r="AZ116" s="1058" t="s">
        <v>455</v>
      </c>
      <c r="BA116" s="1059"/>
      <c r="BB116" s="1059"/>
      <c r="BC116" s="1059"/>
      <c r="BD116" s="1059"/>
      <c r="BE116" s="1059"/>
      <c r="BF116" s="1059"/>
      <c r="BG116" s="1059"/>
      <c r="BH116" s="1059"/>
      <c r="BI116" s="1059"/>
      <c r="BJ116" s="1059"/>
      <c r="BK116" s="1059"/>
      <c r="BL116" s="1059"/>
      <c r="BM116" s="1059"/>
      <c r="BN116" s="1059"/>
      <c r="BO116" s="1059"/>
      <c r="BP116" s="1060"/>
      <c r="BQ116" s="1010" t="s">
        <v>414</v>
      </c>
      <c r="BR116" s="1011"/>
      <c r="BS116" s="1011"/>
      <c r="BT116" s="1011"/>
      <c r="BU116" s="1011"/>
      <c r="BV116" s="1011" t="s">
        <v>126</v>
      </c>
      <c r="BW116" s="1011"/>
      <c r="BX116" s="1011"/>
      <c r="BY116" s="1011"/>
      <c r="BZ116" s="1011"/>
      <c r="CA116" s="1011" t="s">
        <v>126</v>
      </c>
      <c r="CB116" s="1011"/>
      <c r="CC116" s="1011"/>
      <c r="CD116" s="1011"/>
      <c r="CE116" s="1011"/>
      <c r="CF116" s="1005" t="s">
        <v>414</v>
      </c>
      <c r="CG116" s="1006"/>
      <c r="CH116" s="1006"/>
      <c r="CI116" s="1006"/>
      <c r="CJ116" s="1006"/>
      <c r="CK116" s="1036"/>
      <c r="CL116" s="1037"/>
      <c r="CM116" s="1007" t="s">
        <v>456</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126</v>
      </c>
      <c r="DH116" s="1050"/>
      <c r="DI116" s="1050"/>
      <c r="DJ116" s="1050"/>
      <c r="DK116" s="1051"/>
      <c r="DL116" s="1052" t="s">
        <v>126</v>
      </c>
      <c r="DM116" s="1050"/>
      <c r="DN116" s="1050"/>
      <c r="DO116" s="1050"/>
      <c r="DP116" s="1051"/>
      <c r="DQ116" s="1052" t="s">
        <v>414</v>
      </c>
      <c r="DR116" s="1050"/>
      <c r="DS116" s="1050"/>
      <c r="DT116" s="1050"/>
      <c r="DU116" s="1051"/>
      <c r="DV116" s="1053" t="s">
        <v>126</v>
      </c>
      <c r="DW116" s="1054"/>
      <c r="DX116" s="1054"/>
      <c r="DY116" s="1054"/>
      <c r="DZ116" s="1055"/>
    </row>
    <row r="117" spans="1:130" s="241" customFormat="1" ht="26.25" customHeight="1" x14ac:dyDescent="0.15">
      <c r="A117" s="995" t="s">
        <v>184</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457</v>
      </c>
      <c r="Z117" s="977"/>
      <c r="AA117" s="1067">
        <v>2360344</v>
      </c>
      <c r="AB117" s="1068"/>
      <c r="AC117" s="1068"/>
      <c r="AD117" s="1068"/>
      <c r="AE117" s="1069"/>
      <c r="AF117" s="1070">
        <v>2322531</v>
      </c>
      <c r="AG117" s="1068"/>
      <c r="AH117" s="1068"/>
      <c r="AI117" s="1068"/>
      <c r="AJ117" s="1069"/>
      <c r="AK117" s="1070">
        <v>2376109</v>
      </c>
      <c r="AL117" s="1068"/>
      <c r="AM117" s="1068"/>
      <c r="AN117" s="1068"/>
      <c r="AO117" s="1069"/>
      <c r="AP117" s="1071"/>
      <c r="AQ117" s="1072"/>
      <c r="AR117" s="1072"/>
      <c r="AS117" s="1072"/>
      <c r="AT117" s="1073"/>
      <c r="AU117" s="991"/>
      <c r="AV117" s="992"/>
      <c r="AW117" s="992"/>
      <c r="AX117" s="992"/>
      <c r="AY117" s="992"/>
      <c r="AZ117" s="1058" t="s">
        <v>458</v>
      </c>
      <c r="BA117" s="1059"/>
      <c r="BB117" s="1059"/>
      <c r="BC117" s="1059"/>
      <c r="BD117" s="1059"/>
      <c r="BE117" s="1059"/>
      <c r="BF117" s="1059"/>
      <c r="BG117" s="1059"/>
      <c r="BH117" s="1059"/>
      <c r="BI117" s="1059"/>
      <c r="BJ117" s="1059"/>
      <c r="BK117" s="1059"/>
      <c r="BL117" s="1059"/>
      <c r="BM117" s="1059"/>
      <c r="BN117" s="1059"/>
      <c r="BO117" s="1059"/>
      <c r="BP117" s="1060"/>
      <c r="BQ117" s="1010" t="s">
        <v>414</v>
      </c>
      <c r="BR117" s="1011"/>
      <c r="BS117" s="1011"/>
      <c r="BT117" s="1011"/>
      <c r="BU117" s="1011"/>
      <c r="BV117" s="1011" t="s">
        <v>126</v>
      </c>
      <c r="BW117" s="1011"/>
      <c r="BX117" s="1011"/>
      <c r="BY117" s="1011"/>
      <c r="BZ117" s="1011"/>
      <c r="CA117" s="1011" t="s">
        <v>126</v>
      </c>
      <c r="CB117" s="1011"/>
      <c r="CC117" s="1011"/>
      <c r="CD117" s="1011"/>
      <c r="CE117" s="1011"/>
      <c r="CF117" s="1005" t="s">
        <v>126</v>
      </c>
      <c r="CG117" s="1006"/>
      <c r="CH117" s="1006"/>
      <c r="CI117" s="1006"/>
      <c r="CJ117" s="1006"/>
      <c r="CK117" s="1036"/>
      <c r="CL117" s="1037"/>
      <c r="CM117" s="1007" t="s">
        <v>459</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126</v>
      </c>
      <c r="DH117" s="1050"/>
      <c r="DI117" s="1050"/>
      <c r="DJ117" s="1050"/>
      <c r="DK117" s="1051"/>
      <c r="DL117" s="1052" t="s">
        <v>414</v>
      </c>
      <c r="DM117" s="1050"/>
      <c r="DN117" s="1050"/>
      <c r="DO117" s="1050"/>
      <c r="DP117" s="1051"/>
      <c r="DQ117" s="1052" t="s">
        <v>126</v>
      </c>
      <c r="DR117" s="1050"/>
      <c r="DS117" s="1050"/>
      <c r="DT117" s="1050"/>
      <c r="DU117" s="1051"/>
      <c r="DV117" s="1053" t="s">
        <v>414</v>
      </c>
      <c r="DW117" s="1054"/>
      <c r="DX117" s="1054"/>
      <c r="DY117" s="1054"/>
      <c r="DZ117" s="1055"/>
    </row>
    <row r="118" spans="1:130" s="241" customFormat="1" ht="26.25" customHeight="1" x14ac:dyDescent="0.15">
      <c r="A118" s="995" t="s">
        <v>432</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430</v>
      </c>
      <c r="AB118" s="976"/>
      <c r="AC118" s="976"/>
      <c r="AD118" s="976"/>
      <c r="AE118" s="977"/>
      <c r="AF118" s="975" t="s">
        <v>305</v>
      </c>
      <c r="AG118" s="976"/>
      <c r="AH118" s="976"/>
      <c r="AI118" s="976"/>
      <c r="AJ118" s="977"/>
      <c r="AK118" s="975" t="s">
        <v>304</v>
      </c>
      <c r="AL118" s="976"/>
      <c r="AM118" s="976"/>
      <c r="AN118" s="976"/>
      <c r="AO118" s="977"/>
      <c r="AP118" s="1062" t="s">
        <v>431</v>
      </c>
      <c r="AQ118" s="1063"/>
      <c r="AR118" s="1063"/>
      <c r="AS118" s="1063"/>
      <c r="AT118" s="1064"/>
      <c r="AU118" s="991"/>
      <c r="AV118" s="992"/>
      <c r="AW118" s="992"/>
      <c r="AX118" s="992"/>
      <c r="AY118" s="992"/>
      <c r="AZ118" s="1065" t="s">
        <v>460</v>
      </c>
      <c r="BA118" s="1056"/>
      <c r="BB118" s="1056"/>
      <c r="BC118" s="1056"/>
      <c r="BD118" s="1056"/>
      <c r="BE118" s="1056"/>
      <c r="BF118" s="1056"/>
      <c r="BG118" s="1056"/>
      <c r="BH118" s="1056"/>
      <c r="BI118" s="1056"/>
      <c r="BJ118" s="1056"/>
      <c r="BK118" s="1056"/>
      <c r="BL118" s="1056"/>
      <c r="BM118" s="1056"/>
      <c r="BN118" s="1056"/>
      <c r="BO118" s="1056"/>
      <c r="BP118" s="1057"/>
      <c r="BQ118" s="1088" t="s">
        <v>414</v>
      </c>
      <c r="BR118" s="1089"/>
      <c r="BS118" s="1089"/>
      <c r="BT118" s="1089"/>
      <c r="BU118" s="1089"/>
      <c r="BV118" s="1089" t="s">
        <v>414</v>
      </c>
      <c r="BW118" s="1089"/>
      <c r="BX118" s="1089"/>
      <c r="BY118" s="1089"/>
      <c r="BZ118" s="1089"/>
      <c r="CA118" s="1089" t="s">
        <v>126</v>
      </c>
      <c r="CB118" s="1089"/>
      <c r="CC118" s="1089"/>
      <c r="CD118" s="1089"/>
      <c r="CE118" s="1089"/>
      <c r="CF118" s="1005" t="s">
        <v>414</v>
      </c>
      <c r="CG118" s="1006"/>
      <c r="CH118" s="1006"/>
      <c r="CI118" s="1006"/>
      <c r="CJ118" s="1006"/>
      <c r="CK118" s="1036"/>
      <c r="CL118" s="1037"/>
      <c r="CM118" s="1007" t="s">
        <v>461</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126</v>
      </c>
      <c r="DH118" s="1050"/>
      <c r="DI118" s="1050"/>
      <c r="DJ118" s="1050"/>
      <c r="DK118" s="1051"/>
      <c r="DL118" s="1052" t="s">
        <v>414</v>
      </c>
      <c r="DM118" s="1050"/>
      <c r="DN118" s="1050"/>
      <c r="DO118" s="1050"/>
      <c r="DP118" s="1051"/>
      <c r="DQ118" s="1052" t="s">
        <v>414</v>
      </c>
      <c r="DR118" s="1050"/>
      <c r="DS118" s="1050"/>
      <c r="DT118" s="1050"/>
      <c r="DU118" s="1051"/>
      <c r="DV118" s="1053" t="s">
        <v>414</v>
      </c>
      <c r="DW118" s="1054"/>
      <c r="DX118" s="1054"/>
      <c r="DY118" s="1054"/>
      <c r="DZ118" s="1055"/>
    </row>
    <row r="119" spans="1:130" s="241" customFormat="1" ht="26.25" customHeight="1" x14ac:dyDescent="0.15">
      <c r="A119" s="1149" t="s">
        <v>435</v>
      </c>
      <c r="B119" s="1035"/>
      <c r="C119" s="1014" t="s">
        <v>436</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414</v>
      </c>
      <c r="AB119" s="983"/>
      <c r="AC119" s="983"/>
      <c r="AD119" s="983"/>
      <c r="AE119" s="984"/>
      <c r="AF119" s="985" t="s">
        <v>414</v>
      </c>
      <c r="AG119" s="983"/>
      <c r="AH119" s="983"/>
      <c r="AI119" s="983"/>
      <c r="AJ119" s="984"/>
      <c r="AK119" s="985" t="s">
        <v>126</v>
      </c>
      <c r="AL119" s="983"/>
      <c r="AM119" s="983"/>
      <c r="AN119" s="983"/>
      <c r="AO119" s="984"/>
      <c r="AP119" s="986" t="s">
        <v>126</v>
      </c>
      <c r="AQ119" s="987"/>
      <c r="AR119" s="987"/>
      <c r="AS119" s="987"/>
      <c r="AT119" s="988"/>
      <c r="AU119" s="993"/>
      <c r="AV119" s="994"/>
      <c r="AW119" s="994"/>
      <c r="AX119" s="994"/>
      <c r="AY119" s="994"/>
      <c r="AZ119" s="272" t="s">
        <v>184</v>
      </c>
      <c r="BA119" s="272"/>
      <c r="BB119" s="272"/>
      <c r="BC119" s="272"/>
      <c r="BD119" s="272"/>
      <c r="BE119" s="272"/>
      <c r="BF119" s="272"/>
      <c r="BG119" s="272"/>
      <c r="BH119" s="272"/>
      <c r="BI119" s="272"/>
      <c r="BJ119" s="272"/>
      <c r="BK119" s="272"/>
      <c r="BL119" s="272"/>
      <c r="BM119" s="272"/>
      <c r="BN119" s="272"/>
      <c r="BO119" s="1066" t="s">
        <v>462</v>
      </c>
      <c r="BP119" s="1097"/>
      <c r="BQ119" s="1088">
        <v>29139210</v>
      </c>
      <c r="BR119" s="1089"/>
      <c r="BS119" s="1089"/>
      <c r="BT119" s="1089"/>
      <c r="BU119" s="1089"/>
      <c r="BV119" s="1089">
        <v>28406094</v>
      </c>
      <c r="BW119" s="1089"/>
      <c r="BX119" s="1089"/>
      <c r="BY119" s="1089"/>
      <c r="BZ119" s="1089"/>
      <c r="CA119" s="1089">
        <v>27560767</v>
      </c>
      <c r="CB119" s="1089"/>
      <c r="CC119" s="1089"/>
      <c r="CD119" s="1089"/>
      <c r="CE119" s="1089"/>
      <c r="CF119" s="1090"/>
      <c r="CG119" s="1091"/>
      <c r="CH119" s="1091"/>
      <c r="CI119" s="1091"/>
      <c r="CJ119" s="1092"/>
      <c r="CK119" s="1038"/>
      <c r="CL119" s="1039"/>
      <c r="CM119" s="1093" t="s">
        <v>463</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414</v>
      </c>
      <c r="DH119" s="1075"/>
      <c r="DI119" s="1075"/>
      <c r="DJ119" s="1075"/>
      <c r="DK119" s="1076"/>
      <c r="DL119" s="1074" t="s">
        <v>414</v>
      </c>
      <c r="DM119" s="1075"/>
      <c r="DN119" s="1075"/>
      <c r="DO119" s="1075"/>
      <c r="DP119" s="1076"/>
      <c r="DQ119" s="1074" t="s">
        <v>414</v>
      </c>
      <c r="DR119" s="1075"/>
      <c r="DS119" s="1075"/>
      <c r="DT119" s="1075"/>
      <c r="DU119" s="1076"/>
      <c r="DV119" s="1077" t="s">
        <v>414</v>
      </c>
      <c r="DW119" s="1078"/>
      <c r="DX119" s="1078"/>
      <c r="DY119" s="1078"/>
      <c r="DZ119" s="1079"/>
    </row>
    <row r="120" spans="1:130" s="241" customFormat="1" ht="26.25" customHeight="1" x14ac:dyDescent="0.15">
      <c r="A120" s="1150"/>
      <c r="B120" s="1037"/>
      <c r="C120" s="1007" t="s">
        <v>439</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126</v>
      </c>
      <c r="AB120" s="1050"/>
      <c r="AC120" s="1050"/>
      <c r="AD120" s="1050"/>
      <c r="AE120" s="1051"/>
      <c r="AF120" s="1052" t="s">
        <v>414</v>
      </c>
      <c r="AG120" s="1050"/>
      <c r="AH120" s="1050"/>
      <c r="AI120" s="1050"/>
      <c r="AJ120" s="1051"/>
      <c r="AK120" s="1052" t="s">
        <v>126</v>
      </c>
      <c r="AL120" s="1050"/>
      <c r="AM120" s="1050"/>
      <c r="AN120" s="1050"/>
      <c r="AO120" s="1051"/>
      <c r="AP120" s="1053" t="s">
        <v>414</v>
      </c>
      <c r="AQ120" s="1054"/>
      <c r="AR120" s="1054"/>
      <c r="AS120" s="1054"/>
      <c r="AT120" s="1055"/>
      <c r="AU120" s="1080" t="s">
        <v>464</v>
      </c>
      <c r="AV120" s="1081"/>
      <c r="AW120" s="1081"/>
      <c r="AX120" s="1081"/>
      <c r="AY120" s="1082"/>
      <c r="AZ120" s="1031" t="s">
        <v>465</v>
      </c>
      <c r="BA120" s="980"/>
      <c r="BB120" s="980"/>
      <c r="BC120" s="980"/>
      <c r="BD120" s="980"/>
      <c r="BE120" s="980"/>
      <c r="BF120" s="980"/>
      <c r="BG120" s="980"/>
      <c r="BH120" s="980"/>
      <c r="BI120" s="980"/>
      <c r="BJ120" s="980"/>
      <c r="BK120" s="980"/>
      <c r="BL120" s="980"/>
      <c r="BM120" s="980"/>
      <c r="BN120" s="980"/>
      <c r="BO120" s="980"/>
      <c r="BP120" s="981"/>
      <c r="BQ120" s="1017">
        <v>4272940</v>
      </c>
      <c r="BR120" s="1018"/>
      <c r="BS120" s="1018"/>
      <c r="BT120" s="1018"/>
      <c r="BU120" s="1018"/>
      <c r="BV120" s="1018">
        <v>4402774</v>
      </c>
      <c r="BW120" s="1018"/>
      <c r="BX120" s="1018"/>
      <c r="BY120" s="1018"/>
      <c r="BZ120" s="1018"/>
      <c r="CA120" s="1018">
        <v>4295224</v>
      </c>
      <c r="CB120" s="1018"/>
      <c r="CC120" s="1018"/>
      <c r="CD120" s="1018"/>
      <c r="CE120" s="1018"/>
      <c r="CF120" s="1032">
        <v>47.6</v>
      </c>
      <c r="CG120" s="1033"/>
      <c r="CH120" s="1033"/>
      <c r="CI120" s="1033"/>
      <c r="CJ120" s="1033"/>
      <c r="CK120" s="1098" t="s">
        <v>466</v>
      </c>
      <c r="CL120" s="1099"/>
      <c r="CM120" s="1099"/>
      <c r="CN120" s="1099"/>
      <c r="CO120" s="1100"/>
      <c r="CP120" s="1106" t="s">
        <v>408</v>
      </c>
      <c r="CQ120" s="1107"/>
      <c r="CR120" s="1107"/>
      <c r="CS120" s="1107"/>
      <c r="CT120" s="1107"/>
      <c r="CU120" s="1107"/>
      <c r="CV120" s="1107"/>
      <c r="CW120" s="1107"/>
      <c r="CX120" s="1107"/>
      <c r="CY120" s="1107"/>
      <c r="CZ120" s="1107"/>
      <c r="DA120" s="1107"/>
      <c r="DB120" s="1107"/>
      <c r="DC120" s="1107"/>
      <c r="DD120" s="1107"/>
      <c r="DE120" s="1107"/>
      <c r="DF120" s="1108"/>
      <c r="DG120" s="1017">
        <v>2022998</v>
      </c>
      <c r="DH120" s="1018"/>
      <c r="DI120" s="1018"/>
      <c r="DJ120" s="1018"/>
      <c r="DK120" s="1018"/>
      <c r="DL120" s="1018">
        <v>1923959</v>
      </c>
      <c r="DM120" s="1018"/>
      <c r="DN120" s="1018"/>
      <c r="DO120" s="1018"/>
      <c r="DP120" s="1018"/>
      <c r="DQ120" s="1018">
        <v>1960956</v>
      </c>
      <c r="DR120" s="1018"/>
      <c r="DS120" s="1018"/>
      <c r="DT120" s="1018"/>
      <c r="DU120" s="1018"/>
      <c r="DV120" s="1019">
        <v>21.8</v>
      </c>
      <c r="DW120" s="1019"/>
      <c r="DX120" s="1019"/>
      <c r="DY120" s="1019"/>
      <c r="DZ120" s="1020"/>
    </row>
    <row r="121" spans="1:130" s="241" customFormat="1" ht="26.25" customHeight="1" x14ac:dyDescent="0.15">
      <c r="A121" s="1150"/>
      <c r="B121" s="1037"/>
      <c r="C121" s="1058" t="s">
        <v>467</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414</v>
      </c>
      <c r="AB121" s="1050"/>
      <c r="AC121" s="1050"/>
      <c r="AD121" s="1050"/>
      <c r="AE121" s="1051"/>
      <c r="AF121" s="1052" t="s">
        <v>126</v>
      </c>
      <c r="AG121" s="1050"/>
      <c r="AH121" s="1050"/>
      <c r="AI121" s="1050"/>
      <c r="AJ121" s="1051"/>
      <c r="AK121" s="1052" t="s">
        <v>414</v>
      </c>
      <c r="AL121" s="1050"/>
      <c r="AM121" s="1050"/>
      <c r="AN121" s="1050"/>
      <c r="AO121" s="1051"/>
      <c r="AP121" s="1053" t="s">
        <v>414</v>
      </c>
      <c r="AQ121" s="1054"/>
      <c r="AR121" s="1054"/>
      <c r="AS121" s="1054"/>
      <c r="AT121" s="1055"/>
      <c r="AU121" s="1083"/>
      <c r="AV121" s="1084"/>
      <c r="AW121" s="1084"/>
      <c r="AX121" s="1084"/>
      <c r="AY121" s="1085"/>
      <c r="AZ121" s="1040" t="s">
        <v>468</v>
      </c>
      <c r="BA121" s="1041"/>
      <c r="BB121" s="1041"/>
      <c r="BC121" s="1041"/>
      <c r="BD121" s="1041"/>
      <c r="BE121" s="1041"/>
      <c r="BF121" s="1041"/>
      <c r="BG121" s="1041"/>
      <c r="BH121" s="1041"/>
      <c r="BI121" s="1041"/>
      <c r="BJ121" s="1041"/>
      <c r="BK121" s="1041"/>
      <c r="BL121" s="1041"/>
      <c r="BM121" s="1041"/>
      <c r="BN121" s="1041"/>
      <c r="BO121" s="1041"/>
      <c r="BP121" s="1042"/>
      <c r="BQ121" s="1010">
        <v>460018</v>
      </c>
      <c r="BR121" s="1011"/>
      <c r="BS121" s="1011"/>
      <c r="BT121" s="1011"/>
      <c r="BU121" s="1011"/>
      <c r="BV121" s="1011">
        <v>387751</v>
      </c>
      <c r="BW121" s="1011"/>
      <c r="BX121" s="1011"/>
      <c r="BY121" s="1011"/>
      <c r="BZ121" s="1011"/>
      <c r="CA121" s="1011">
        <v>334285</v>
      </c>
      <c r="CB121" s="1011"/>
      <c r="CC121" s="1011"/>
      <c r="CD121" s="1011"/>
      <c r="CE121" s="1011"/>
      <c r="CF121" s="1005">
        <v>3.7</v>
      </c>
      <c r="CG121" s="1006"/>
      <c r="CH121" s="1006"/>
      <c r="CI121" s="1006"/>
      <c r="CJ121" s="1006"/>
      <c r="CK121" s="1101"/>
      <c r="CL121" s="1102"/>
      <c r="CM121" s="1102"/>
      <c r="CN121" s="1102"/>
      <c r="CO121" s="1103"/>
      <c r="CP121" s="1111" t="s">
        <v>410</v>
      </c>
      <c r="CQ121" s="1112"/>
      <c r="CR121" s="1112"/>
      <c r="CS121" s="1112"/>
      <c r="CT121" s="1112"/>
      <c r="CU121" s="1112"/>
      <c r="CV121" s="1112"/>
      <c r="CW121" s="1112"/>
      <c r="CX121" s="1112"/>
      <c r="CY121" s="1112"/>
      <c r="CZ121" s="1112"/>
      <c r="DA121" s="1112"/>
      <c r="DB121" s="1112"/>
      <c r="DC121" s="1112"/>
      <c r="DD121" s="1112"/>
      <c r="DE121" s="1112"/>
      <c r="DF121" s="1113"/>
      <c r="DG121" s="1010">
        <v>1897111</v>
      </c>
      <c r="DH121" s="1011"/>
      <c r="DI121" s="1011"/>
      <c r="DJ121" s="1011"/>
      <c r="DK121" s="1011"/>
      <c r="DL121" s="1011">
        <v>1771280</v>
      </c>
      <c r="DM121" s="1011"/>
      <c r="DN121" s="1011"/>
      <c r="DO121" s="1011"/>
      <c r="DP121" s="1011"/>
      <c r="DQ121" s="1011">
        <v>1673349</v>
      </c>
      <c r="DR121" s="1011"/>
      <c r="DS121" s="1011"/>
      <c r="DT121" s="1011"/>
      <c r="DU121" s="1011"/>
      <c r="DV121" s="1012">
        <v>18.600000000000001</v>
      </c>
      <c r="DW121" s="1012"/>
      <c r="DX121" s="1012"/>
      <c r="DY121" s="1012"/>
      <c r="DZ121" s="1013"/>
    </row>
    <row r="122" spans="1:130" s="241" customFormat="1" ht="26.25" customHeight="1" x14ac:dyDescent="0.15">
      <c r="A122" s="1150"/>
      <c r="B122" s="1037"/>
      <c r="C122" s="1007" t="s">
        <v>449</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414</v>
      </c>
      <c r="AB122" s="1050"/>
      <c r="AC122" s="1050"/>
      <c r="AD122" s="1050"/>
      <c r="AE122" s="1051"/>
      <c r="AF122" s="1052" t="s">
        <v>414</v>
      </c>
      <c r="AG122" s="1050"/>
      <c r="AH122" s="1050"/>
      <c r="AI122" s="1050"/>
      <c r="AJ122" s="1051"/>
      <c r="AK122" s="1052" t="s">
        <v>414</v>
      </c>
      <c r="AL122" s="1050"/>
      <c r="AM122" s="1050"/>
      <c r="AN122" s="1050"/>
      <c r="AO122" s="1051"/>
      <c r="AP122" s="1053" t="s">
        <v>414</v>
      </c>
      <c r="AQ122" s="1054"/>
      <c r="AR122" s="1054"/>
      <c r="AS122" s="1054"/>
      <c r="AT122" s="1055"/>
      <c r="AU122" s="1083"/>
      <c r="AV122" s="1084"/>
      <c r="AW122" s="1084"/>
      <c r="AX122" s="1084"/>
      <c r="AY122" s="1085"/>
      <c r="AZ122" s="1065" t="s">
        <v>469</v>
      </c>
      <c r="BA122" s="1056"/>
      <c r="BB122" s="1056"/>
      <c r="BC122" s="1056"/>
      <c r="BD122" s="1056"/>
      <c r="BE122" s="1056"/>
      <c r="BF122" s="1056"/>
      <c r="BG122" s="1056"/>
      <c r="BH122" s="1056"/>
      <c r="BI122" s="1056"/>
      <c r="BJ122" s="1056"/>
      <c r="BK122" s="1056"/>
      <c r="BL122" s="1056"/>
      <c r="BM122" s="1056"/>
      <c r="BN122" s="1056"/>
      <c r="BO122" s="1056"/>
      <c r="BP122" s="1057"/>
      <c r="BQ122" s="1088">
        <v>18289711</v>
      </c>
      <c r="BR122" s="1089"/>
      <c r="BS122" s="1089"/>
      <c r="BT122" s="1089"/>
      <c r="BU122" s="1089"/>
      <c r="BV122" s="1089">
        <v>17921782</v>
      </c>
      <c r="BW122" s="1089"/>
      <c r="BX122" s="1089"/>
      <c r="BY122" s="1089"/>
      <c r="BZ122" s="1089"/>
      <c r="CA122" s="1089">
        <v>17287504</v>
      </c>
      <c r="CB122" s="1089"/>
      <c r="CC122" s="1089"/>
      <c r="CD122" s="1089"/>
      <c r="CE122" s="1089"/>
      <c r="CF122" s="1109">
        <v>191.8</v>
      </c>
      <c r="CG122" s="1110"/>
      <c r="CH122" s="1110"/>
      <c r="CI122" s="1110"/>
      <c r="CJ122" s="1110"/>
      <c r="CK122" s="1101"/>
      <c r="CL122" s="1102"/>
      <c r="CM122" s="1102"/>
      <c r="CN122" s="1102"/>
      <c r="CO122" s="1103"/>
      <c r="CP122" s="1111" t="s">
        <v>406</v>
      </c>
      <c r="CQ122" s="1112"/>
      <c r="CR122" s="1112"/>
      <c r="CS122" s="1112"/>
      <c r="CT122" s="1112"/>
      <c r="CU122" s="1112"/>
      <c r="CV122" s="1112"/>
      <c r="CW122" s="1112"/>
      <c r="CX122" s="1112"/>
      <c r="CY122" s="1112"/>
      <c r="CZ122" s="1112"/>
      <c r="DA122" s="1112"/>
      <c r="DB122" s="1112"/>
      <c r="DC122" s="1112"/>
      <c r="DD122" s="1112"/>
      <c r="DE122" s="1112"/>
      <c r="DF122" s="1113"/>
      <c r="DG122" s="1010">
        <v>1032388</v>
      </c>
      <c r="DH122" s="1011"/>
      <c r="DI122" s="1011"/>
      <c r="DJ122" s="1011"/>
      <c r="DK122" s="1011"/>
      <c r="DL122" s="1011">
        <v>1075364</v>
      </c>
      <c r="DM122" s="1011"/>
      <c r="DN122" s="1011"/>
      <c r="DO122" s="1011"/>
      <c r="DP122" s="1011"/>
      <c r="DQ122" s="1011">
        <v>1109371</v>
      </c>
      <c r="DR122" s="1011"/>
      <c r="DS122" s="1011"/>
      <c r="DT122" s="1011"/>
      <c r="DU122" s="1011"/>
      <c r="DV122" s="1012">
        <v>12.3</v>
      </c>
      <c r="DW122" s="1012"/>
      <c r="DX122" s="1012"/>
      <c r="DY122" s="1012"/>
      <c r="DZ122" s="1013"/>
    </row>
    <row r="123" spans="1:130" s="241" customFormat="1" ht="26.25" customHeight="1" x14ac:dyDescent="0.15">
      <c r="A123" s="1150"/>
      <c r="B123" s="1037"/>
      <c r="C123" s="1007" t="s">
        <v>456</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414</v>
      </c>
      <c r="AB123" s="1050"/>
      <c r="AC123" s="1050"/>
      <c r="AD123" s="1050"/>
      <c r="AE123" s="1051"/>
      <c r="AF123" s="1052" t="s">
        <v>126</v>
      </c>
      <c r="AG123" s="1050"/>
      <c r="AH123" s="1050"/>
      <c r="AI123" s="1050"/>
      <c r="AJ123" s="1051"/>
      <c r="AK123" s="1052" t="s">
        <v>414</v>
      </c>
      <c r="AL123" s="1050"/>
      <c r="AM123" s="1050"/>
      <c r="AN123" s="1050"/>
      <c r="AO123" s="1051"/>
      <c r="AP123" s="1053" t="s">
        <v>414</v>
      </c>
      <c r="AQ123" s="1054"/>
      <c r="AR123" s="1054"/>
      <c r="AS123" s="1054"/>
      <c r="AT123" s="1055"/>
      <c r="AU123" s="1086"/>
      <c r="AV123" s="1087"/>
      <c r="AW123" s="1087"/>
      <c r="AX123" s="1087"/>
      <c r="AY123" s="1087"/>
      <c r="AZ123" s="272" t="s">
        <v>184</v>
      </c>
      <c r="BA123" s="272"/>
      <c r="BB123" s="272"/>
      <c r="BC123" s="272"/>
      <c r="BD123" s="272"/>
      <c r="BE123" s="272"/>
      <c r="BF123" s="272"/>
      <c r="BG123" s="272"/>
      <c r="BH123" s="272"/>
      <c r="BI123" s="272"/>
      <c r="BJ123" s="272"/>
      <c r="BK123" s="272"/>
      <c r="BL123" s="272"/>
      <c r="BM123" s="272"/>
      <c r="BN123" s="272"/>
      <c r="BO123" s="1066" t="s">
        <v>470</v>
      </c>
      <c r="BP123" s="1097"/>
      <c r="BQ123" s="1156">
        <v>23022669</v>
      </c>
      <c r="BR123" s="1157"/>
      <c r="BS123" s="1157"/>
      <c r="BT123" s="1157"/>
      <c r="BU123" s="1157"/>
      <c r="BV123" s="1157">
        <v>22712307</v>
      </c>
      <c r="BW123" s="1157"/>
      <c r="BX123" s="1157"/>
      <c r="BY123" s="1157"/>
      <c r="BZ123" s="1157"/>
      <c r="CA123" s="1157">
        <v>21917013</v>
      </c>
      <c r="CB123" s="1157"/>
      <c r="CC123" s="1157"/>
      <c r="CD123" s="1157"/>
      <c r="CE123" s="1157"/>
      <c r="CF123" s="1090"/>
      <c r="CG123" s="1091"/>
      <c r="CH123" s="1091"/>
      <c r="CI123" s="1091"/>
      <c r="CJ123" s="1092"/>
      <c r="CK123" s="1101"/>
      <c r="CL123" s="1102"/>
      <c r="CM123" s="1102"/>
      <c r="CN123" s="1102"/>
      <c r="CO123" s="1103"/>
      <c r="CP123" s="1111" t="s">
        <v>471</v>
      </c>
      <c r="CQ123" s="1112"/>
      <c r="CR123" s="1112"/>
      <c r="CS123" s="1112"/>
      <c r="CT123" s="1112"/>
      <c r="CU123" s="1112"/>
      <c r="CV123" s="1112"/>
      <c r="CW123" s="1112"/>
      <c r="CX123" s="1112"/>
      <c r="CY123" s="1112"/>
      <c r="CZ123" s="1112"/>
      <c r="DA123" s="1112"/>
      <c r="DB123" s="1112"/>
      <c r="DC123" s="1112"/>
      <c r="DD123" s="1112"/>
      <c r="DE123" s="1112"/>
      <c r="DF123" s="1113"/>
      <c r="DG123" s="1049">
        <v>479905</v>
      </c>
      <c r="DH123" s="1050"/>
      <c r="DI123" s="1050"/>
      <c r="DJ123" s="1050"/>
      <c r="DK123" s="1051"/>
      <c r="DL123" s="1052">
        <v>496715</v>
      </c>
      <c r="DM123" s="1050"/>
      <c r="DN123" s="1050"/>
      <c r="DO123" s="1050"/>
      <c r="DP123" s="1051"/>
      <c r="DQ123" s="1052">
        <v>406444</v>
      </c>
      <c r="DR123" s="1050"/>
      <c r="DS123" s="1050"/>
      <c r="DT123" s="1050"/>
      <c r="DU123" s="1051"/>
      <c r="DV123" s="1053">
        <v>4.5</v>
      </c>
      <c r="DW123" s="1054"/>
      <c r="DX123" s="1054"/>
      <c r="DY123" s="1054"/>
      <c r="DZ123" s="1055"/>
    </row>
    <row r="124" spans="1:130" s="241" customFormat="1" ht="26.25" customHeight="1" thickBot="1" x14ac:dyDescent="0.2">
      <c r="A124" s="1150"/>
      <c r="B124" s="1037"/>
      <c r="C124" s="1007" t="s">
        <v>459</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126</v>
      </c>
      <c r="AB124" s="1050"/>
      <c r="AC124" s="1050"/>
      <c r="AD124" s="1050"/>
      <c r="AE124" s="1051"/>
      <c r="AF124" s="1052" t="s">
        <v>414</v>
      </c>
      <c r="AG124" s="1050"/>
      <c r="AH124" s="1050"/>
      <c r="AI124" s="1050"/>
      <c r="AJ124" s="1051"/>
      <c r="AK124" s="1052" t="s">
        <v>414</v>
      </c>
      <c r="AL124" s="1050"/>
      <c r="AM124" s="1050"/>
      <c r="AN124" s="1050"/>
      <c r="AO124" s="1051"/>
      <c r="AP124" s="1053" t="s">
        <v>126</v>
      </c>
      <c r="AQ124" s="1054"/>
      <c r="AR124" s="1054"/>
      <c r="AS124" s="1054"/>
      <c r="AT124" s="1055"/>
      <c r="AU124" s="1152" t="s">
        <v>472</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65.900000000000006</v>
      </c>
      <c r="BR124" s="1119"/>
      <c r="BS124" s="1119"/>
      <c r="BT124" s="1119"/>
      <c r="BU124" s="1119"/>
      <c r="BV124" s="1119">
        <v>62.2</v>
      </c>
      <c r="BW124" s="1119"/>
      <c r="BX124" s="1119"/>
      <c r="BY124" s="1119"/>
      <c r="BZ124" s="1119"/>
      <c r="CA124" s="1119">
        <v>62.6</v>
      </c>
      <c r="CB124" s="1119"/>
      <c r="CC124" s="1119"/>
      <c r="CD124" s="1119"/>
      <c r="CE124" s="1119"/>
      <c r="CF124" s="1120"/>
      <c r="CG124" s="1121"/>
      <c r="CH124" s="1121"/>
      <c r="CI124" s="1121"/>
      <c r="CJ124" s="1122"/>
      <c r="CK124" s="1104"/>
      <c r="CL124" s="1104"/>
      <c r="CM124" s="1104"/>
      <c r="CN124" s="1104"/>
      <c r="CO124" s="1105"/>
      <c r="CP124" s="1111" t="s">
        <v>473</v>
      </c>
      <c r="CQ124" s="1112"/>
      <c r="CR124" s="1112"/>
      <c r="CS124" s="1112"/>
      <c r="CT124" s="1112"/>
      <c r="CU124" s="1112"/>
      <c r="CV124" s="1112"/>
      <c r="CW124" s="1112"/>
      <c r="CX124" s="1112"/>
      <c r="CY124" s="1112"/>
      <c r="CZ124" s="1112"/>
      <c r="DA124" s="1112"/>
      <c r="DB124" s="1112"/>
      <c r="DC124" s="1112"/>
      <c r="DD124" s="1112"/>
      <c r="DE124" s="1112"/>
      <c r="DF124" s="1113"/>
      <c r="DG124" s="1096">
        <v>181400</v>
      </c>
      <c r="DH124" s="1075"/>
      <c r="DI124" s="1075"/>
      <c r="DJ124" s="1075"/>
      <c r="DK124" s="1076"/>
      <c r="DL124" s="1074">
        <v>223087</v>
      </c>
      <c r="DM124" s="1075"/>
      <c r="DN124" s="1075"/>
      <c r="DO124" s="1075"/>
      <c r="DP124" s="1076"/>
      <c r="DQ124" s="1074">
        <v>261758</v>
      </c>
      <c r="DR124" s="1075"/>
      <c r="DS124" s="1075"/>
      <c r="DT124" s="1075"/>
      <c r="DU124" s="1076"/>
      <c r="DV124" s="1077">
        <v>2.9</v>
      </c>
      <c r="DW124" s="1078"/>
      <c r="DX124" s="1078"/>
      <c r="DY124" s="1078"/>
      <c r="DZ124" s="1079"/>
    </row>
    <row r="125" spans="1:130" s="241" customFormat="1" ht="26.25" customHeight="1" x14ac:dyDescent="0.15">
      <c r="A125" s="1150"/>
      <c r="B125" s="1037"/>
      <c r="C125" s="1007" t="s">
        <v>461</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126</v>
      </c>
      <c r="AB125" s="1050"/>
      <c r="AC125" s="1050"/>
      <c r="AD125" s="1050"/>
      <c r="AE125" s="1051"/>
      <c r="AF125" s="1052" t="s">
        <v>414</v>
      </c>
      <c r="AG125" s="1050"/>
      <c r="AH125" s="1050"/>
      <c r="AI125" s="1050"/>
      <c r="AJ125" s="1051"/>
      <c r="AK125" s="1052" t="s">
        <v>126</v>
      </c>
      <c r="AL125" s="1050"/>
      <c r="AM125" s="1050"/>
      <c r="AN125" s="1050"/>
      <c r="AO125" s="1051"/>
      <c r="AP125" s="1053" t="s">
        <v>414</v>
      </c>
      <c r="AQ125" s="1054"/>
      <c r="AR125" s="1054"/>
      <c r="AS125" s="1054"/>
      <c r="AT125" s="1055"/>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4" t="s">
        <v>474</v>
      </c>
      <c r="CL125" s="1099"/>
      <c r="CM125" s="1099"/>
      <c r="CN125" s="1099"/>
      <c r="CO125" s="1100"/>
      <c r="CP125" s="1031" t="s">
        <v>475</v>
      </c>
      <c r="CQ125" s="980"/>
      <c r="CR125" s="980"/>
      <c r="CS125" s="980"/>
      <c r="CT125" s="980"/>
      <c r="CU125" s="980"/>
      <c r="CV125" s="980"/>
      <c r="CW125" s="980"/>
      <c r="CX125" s="980"/>
      <c r="CY125" s="980"/>
      <c r="CZ125" s="980"/>
      <c r="DA125" s="980"/>
      <c r="DB125" s="980"/>
      <c r="DC125" s="980"/>
      <c r="DD125" s="980"/>
      <c r="DE125" s="980"/>
      <c r="DF125" s="981"/>
      <c r="DG125" s="1017" t="s">
        <v>414</v>
      </c>
      <c r="DH125" s="1018"/>
      <c r="DI125" s="1018"/>
      <c r="DJ125" s="1018"/>
      <c r="DK125" s="1018"/>
      <c r="DL125" s="1018" t="s">
        <v>126</v>
      </c>
      <c r="DM125" s="1018"/>
      <c r="DN125" s="1018"/>
      <c r="DO125" s="1018"/>
      <c r="DP125" s="1018"/>
      <c r="DQ125" s="1018" t="s">
        <v>414</v>
      </c>
      <c r="DR125" s="1018"/>
      <c r="DS125" s="1018"/>
      <c r="DT125" s="1018"/>
      <c r="DU125" s="1018"/>
      <c r="DV125" s="1019" t="s">
        <v>414</v>
      </c>
      <c r="DW125" s="1019"/>
      <c r="DX125" s="1019"/>
      <c r="DY125" s="1019"/>
      <c r="DZ125" s="1020"/>
    </row>
    <row r="126" spans="1:130" s="241" customFormat="1" ht="26.25" customHeight="1" thickBot="1" x14ac:dyDescent="0.2">
      <c r="A126" s="1150"/>
      <c r="B126" s="1037"/>
      <c r="C126" s="1007" t="s">
        <v>463</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126</v>
      </c>
      <c r="AB126" s="1050"/>
      <c r="AC126" s="1050"/>
      <c r="AD126" s="1050"/>
      <c r="AE126" s="1051"/>
      <c r="AF126" s="1052" t="s">
        <v>126</v>
      </c>
      <c r="AG126" s="1050"/>
      <c r="AH126" s="1050"/>
      <c r="AI126" s="1050"/>
      <c r="AJ126" s="1051"/>
      <c r="AK126" s="1052" t="s">
        <v>126</v>
      </c>
      <c r="AL126" s="1050"/>
      <c r="AM126" s="1050"/>
      <c r="AN126" s="1050"/>
      <c r="AO126" s="1051"/>
      <c r="AP126" s="1053" t="s">
        <v>414</v>
      </c>
      <c r="AQ126" s="1054"/>
      <c r="AR126" s="1054"/>
      <c r="AS126" s="1054"/>
      <c r="AT126" s="1055"/>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5"/>
      <c r="CL126" s="1102"/>
      <c r="CM126" s="1102"/>
      <c r="CN126" s="1102"/>
      <c r="CO126" s="1103"/>
      <c r="CP126" s="1040" t="s">
        <v>476</v>
      </c>
      <c r="CQ126" s="1041"/>
      <c r="CR126" s="1041"/>
      <c r="CS126" s="1041"/>
      <c r="CT126" s="1041"/>
      <c r="CU126" s="1041"/>
      <c r="CV126" s="1041"/>
      <c r="CW126" s="1041"/>
      <c r="CX126" s="1041"/>
      <c r="CY126" s="1041"/>
      <c r="CZ126" s="1041"/>
      <c r="DA126" s="1041"/>
      <c r="DB126" s="1041"/>
      <c r="DC126" s="1041"/>
      <c r="DD126" s="1041"/>
      <c r="DE126" s="1041"/>
      <c r="DF126" s="1042"/>
      <c r="DG126" s="1010" t="s">
        <v>126</v>
      </c>
      <c r="DH126" s="1011"/>
      <c r="DI126" s="1011"/>
      <c r="DJ126" s="1011"/>
      <c r="DK126" s="1011"/>
      <c r="DL126" s="1011" t="s">
        <v>414</v>
      </c>
      <c r="DM126" s="1011"/>
      <c r="DN126" s="1011"/>
      <c r="DO126" s="1011"/>
      <c r="DP126" s="1011"/>
      <c r="DQ126" s="1011" t="s">
        <v>414</v>
      </c>
      <c r="DR126" s="1011"/>
      <c r="DS126" s="1011"/>
      <c r="DT126" s="1011"/>
      <c r="DU126" s="1011"/>
      <c r="DV126" s="1012" t="s">
        <v>414</v>
      </c>
      <c r="DW126" s="1012"/>
      <c r="DX126" s="1012"/>
      <c r="DY126" s="1012"/>
      <c r="DZ126" s="1013"/>
    </row>
    <row r="127" spans="1:130" s="241" customFormat="1" ht="26.25" customHeight="1" x14ac:dyDescent="0.15">
      <c r="A127" s="1151"/>
      <c r="B127" s="1039"/>
      <c r="C127" s="1093" t="s">
        <v>477</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414</v>
      </c>
      <c r="AB127" s="1050"/>
      <c r="AC127" s="1050"/>
      <c r="AD127" s="1050"/>
      <c r="AE127" s="1051"/>
      <c r="AF127" s="1052" t="s">
        <v>414</v>
      </c>
      <c r="AG127" s="1050"/>
      <c r="AH127" s="1050"/>
      <c r="AI127" s="1050"/>
      <c r="AJ127" s="1051"/>
      <c r="AK127" s="1052" t="s">
        <v>126</v>
      </c>
      <c r="AL127" s="1050"/>
      <c r="AM127" s="1050"/>
      <c r="AN127" s="1050"/>
      <c r="AO127" s="1051"/>
      <c r="AP127" s="1053" t="s">
        <v>126</v>
      </c>
      <c r="AQ127" s="1054"/>
      <c r="AR127" s="1054"/>
      <c r="AS127" s="1054"/>
      <c r="AT127" s="1055"/>
      <c r="AU127" s="277"/>
      <c r="AV127" s="277"/>
      <c r="AW127" s="277"/>
      <c r="AX127" s="1123" t="s">
        <v>478</v>
      </c>
      <c r="AY127" s="1124"/>
      <c r="AZ127" s="1124"/>
      <c r="BA127" s="1124"/>
      <c r="BB127" s="1124"/>
      <c r="BC127" s="1124"/>
      <c r="BD127" s="1124"/>
      <c r="BE127" s="1125"/>
      <c r="BF127" s="1126" t="s">
        <v>479</v>
      </c>
      <c r="BG127" s="1124"/>
      <c r="BH127" s="1124"/>
      <c r="BI127" s="1124"/>
      <c r="BJ127" s="1124"/>
      <c r="BK127" s="1124"/>
      <c r="BL127" s="1125"/>
      <c r="BM127" s="1126" t="s">
        <v>480</v>
      </c>
      <c r="BN127" s="1124"/>
      <c r="BO127" s="1124"/>
      <c r="BP127" s="1124"/>
      <c r="BQ127" s="1124"/>
      <c r="BR127" s="1124"/>
      <c r="BS127" s="1125"/>
      <c r="BT127" s="1126" t="s">
        <v>481</v>
      </c>
      <c r="BU127" s="1124"/>
      <c r="BV127" s="1124"/>
      <c r="BW127" s="1124"/>
      <c r="BX127" s="1124"/>
      <c r="BY127" s="1124"/>
      <c r="BZ127" s="1148"/>
      <c r="CA127" s="277"/>
      <c r="CB127" s="277"/>
      <c r="CC127" s="277"/>
      <c r="CD127" s="278"/>
      <c r="CE127" s="278"/>
      <c r="CF127" s="278"/>
      <c r="CG127" s="275"/>
      <c r="CH127" s="275"/>
      <c r="CI127" s="275"/>
      <c r="CJ127" s="276"/>
      <c r="CK127" s="1115"/>
      <c r="CL127" s="1102"/>
      <c r="CM127" s="1102"/>
      <c r="CN127" s="1102"/>
      <c r="CO127" s="1103"/>
      <c r="CP127" s="1040" t="s">
        <v>482</v>
      </c>
      <c r="CQ127" s="1041"/>
      <c r="CR127" s="1041"/>
      <c r="CS127" s="1041"/>
      <c r="CT127" s="1041"/>
      <c r="CU127" s="1041"/>
      <c r="CV127" s="1041"/>
      <c r="CW127" s="1041"/>
      <c r="CX127" s="1041"/>
      <c r="CY127" s="1041"/>
      <c r="CZ127" s="1041"/>
      <c r="DA127" s="1041"/>
      <c r="DB127" s="1041"/>
      <c r="DC127" s="1041"/>
      <c r="DD127" s="1041"/>
      <c r="DE127" s="1041"/>
      <c r="DF127" s="1042"/>
      <c r="DG127" s="1010" t="s">
        <v>414</v>
      </c>
      <c r="DH127" s="1011"/>
      <c r="DI127" s="1011"/>
      <c r="DJ127" s="1011"/>
      <c r="DK127" s="1011"/>
      <c r="DL127" s="1011" t="s">
        <v>126</v>
      </c>
      <c r="DM127" s="1011"/>
      <c r="DN127" s="1011"/>
      <c r="DO127" s="1011"/>
      <c r="DP127" s="1011"/>
      <c r="DQ127" s="1011" t="s">
        <v>414</v>
      </c>
      <c r="DR127" s="1011"/>
      <c r="DS127" s="1011"/>
      <c r="DT127" s="1011"/>
      <c r="DU127" s="1011"/>
      <c r="DV127" s="1012" t="s">
        <v>414</v>
      </c>
      <c r="DW127" s="1012"/>
      <c r="DX127" s="1012"/>
      <c r="DY127" s="1012"/>
      <c r="DZ127" s="1013"/>
    </row>
    <row r="128" spans="1:130" s="241" customFormat="1" ht="26.25" customHeight="1" thickBot="1" x14ac:dyDescent="0.2">
      <c r="A128" s="1134" t="s">
        <v>483</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484</v>
      </c>
      <c r="X128" s="1136"/>
      <c r="Y128" s="1136"/>
      <c r="Z128" s="1137"/>
      <c r="AA128" s="1138">
        <v>40895</v>
      </c>
      <c r="AB128" s="1139"/>
      <c r="AC128" s="1139"/>
      <c r="AD128" s="1139"/>
      <c r="AE128" s="1140"/>
      <c r="AF128" s="1141">
        <v>42197</v>
      </c>
      <c r="AG128" s="1139"/>
      <c r="AH128" s="1139"/>
      <c r="AI128" s="1139"/>
      <c r="AJ128" s="1140"/>
      <c r="AK128" s="1141">
        <v>52486</v>
      </c>
      <c r="AL128" s="1139"/>
      <c r="AM128" s="1139"/>
      <c r="AN128" s="1139"/>
      <c r="AO128" s="1140"/>
      <c r="AP128" s="1142"/>
      <c r="AQ128" s="1143"/>
      <c r="AR128" s="1143"/>
      <c r="AS128" s="1143"/>
      <c r="AT128" s="1144"/>
      <c r="AU128" s="277"/>
      <c r="AV128" s="277"/>
      <c r="AW128" s="277"/>
      <c r="AX128" s="979" t="s">
        <v>485</v>
      </c>
      <c r="AY128" s="980"/>
      <c r="AZ128" s="980"/>
      <c r="BA128" s="980"/>
      <c r="BB128" s="980"/>
      <c r="BC128" s="980"/>
      <c r="BD128" s="980"/>
      <c r="BE128" s="981"/>
      <c r="BF128" s="1145" t="s">
        <v>414</v>
      </c>
      <c r="BG128" s="1146"/>
      <c r="BH128" s="1146"/>
      <c r="BI128" s="1146"/>
      <c r="BJ128" s="1146"/>
      <c r="BK128" s="1146"/>
      <c r="BL128" s="1147"/>
      <c r="BM128" s="1145">
        <v>13.23</v>
      </c>
      <c r="BN128" s="1146"/>
      <c r="BO128" s="1146"/>
      <c r="BP128" s="1146"/>
      <c r="BQ128" s="1146"/>
      <c r="BR128" s="1146"/>
      <c r="BS128" s="1147"/>
      <c r="BT128" s="1145">
        <v>20</v>
      </c>
      <c r="BU128" s="1146"/>
      <c r="BV128" s="1146"/>
      <c r="BW128" s="1146"/>
      <c r="BX128" s="1146"/>
      <c r="BY128" s="1146"/>
      <c r="BZ128" s="1170"/>
      <c r="CA128" s="278"/>
      <c r="CB128" s="278"/>
      <c r="CC128" s="278"/>
      <c r="CD128" s="278"/>
      <c r="CE128" s="278"/>
      <c r="CF128" s="278"/>
      <c r="CG128" s="275"/>
      <c r="CH128" s="275"/>
      <c r="CI128" s="275"/>
      <c r="CJ128" s="276"/>
      <c r="CK128" s="1116"/>
      <c r="CL128" s="1117"/>
      <c r="CM128" s="1117"/>
      <c r="CN128" s="1117"/>
      <c r="CO128" s="1118"/>
      <c r="CP128" s="1127" t="s">
        <v>486</v>
      </c>
      <c r="CQ128" s="1128"/>
      <c r="CR128" s="1128"/>
      <c r="CS128" s="1128"/>
      <c r="CT128" s="1128"/>
      <c r="CU128" s="1128"/>
      <c r="CV128" s="1128"/>
      <c r="CW128" s="1128"/>
      <c r="CX128" s="1128"/>
      <c r="CY128" s="1128"/>
      <c r="CZ128" s="1128"/>
      <c r="DA128" s="1128"/>
      <c r="DB128" s="1128"/>
      <c r="DC128" s="1128"/>
      <c r="DD128" s="1128"/>
      <c r="DE128" s="1128"/>
      <c r="DF128" s="1129"/>
      <c r="DG128" s="1130">
        <v>4545</v>
      </c>
      <c r="DH128" s="1131"/>
      <c r="DI128" s="1131"/>
      <c r="DJ128" s="1131"/>
      <c r="DK128" s="1131"/>
      <c r="DL128" s="1131">
        <v>4074</v>
      </c>
      <c r="DM128" s="1131"/>
      <c r="DN128" s="1131"/>
      <c r="DO128" s="1131"/>
      <c r="DP128" s="1131"/>
      <c r="DQ128" s="1131" t="s">
        <v>126</v>
      </c>
      <c r="DR128" s="1131"/>
      <c r="DS128" s="1131"/>
      <c r="DT128" s="1131"/>
      <c r="DU128" s="1131"/>
      <c r="DV128" s="1132" t="s">
        <v>126</v>
      </c>
      <c r="DW128" s="1132"/>
      <c r="DX128" s="1132"/>
      <c r="DY128" s="1132"/>
      <c r="DZ128" s="1133"/>
    </row>
    <row r="129" spans="1:131" s="241" customFormat="1" ht="26.25" customHeight="1" x14ac:dyDescent="0.15">
      <c r="A129" s="1021" t="s">
        <v>104</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487</v>
      </c>
      <c r="X129" s="1165"/>
      <c r="Y129" s="1165"/>
      <c r="Z129" s="1166"/>
      <c r="AA129" s="1049">
        <v>10890406</v>
      </c>
      <c r="AB129" s="1050"/>
      <c r="AC129" s="1050"/>
      <c r="AD129" s="1050"/>
      <c r="AE129" s="1051"/>
      <c r="AF129" s="1052">
        <v>10761037</v>
      </c>
      <c r="AG129" s="1050"/>
      <c r="AH129" s="1050"/>
      <c r="AI129" s="1050"/>
      <c r="AJ129" s="1051"/>
      <c r="AK129" s="1052">
        <v>10651480</v>
      </c>
      <c r="AL129" s="1050"/>
      <c r="AM129" s="1050"/>
      <c r="AN129" s="1050"/>
      <c r="AO129" s="1051"/>
      <c r="AP129" s="1167"/>
      <c r="AQ129" s="1168"/>
      <c r="AR129" s="1168"/>
      <c r="AS129" s="1168"/>
      <c r="AT129" s="1169"/>
      <c r="AU129" s="279"/>
      <c r="AV129" s="279"/>
      <c r="AW129" s="279"/>
      <c r="AX129" s="1158" t="s">
        <v>488</v>
      </c>
      <c r="AY129" s="1041"/>
      <c r="AZ129" s="1041"/>
      <c r="BA129" s="1041"/>
      <c r="BB129" s="1041"/>
      <c r="BC129" s="1041"/>
      <c r="BD129" s="1041"/>
      <c r="BE129" s="1042"/>
      <c r="BF129" s="1159" t="s">
        <v>489</v>
      </c>
      <c r="BG129" s="1160"/>
      <c r="BH129" s="1160"/>
      <c r="BI129" s="1160"/>
      <c r="BJ129" s="1160"/>
      <c r="BK129" s="1160"/>
      <c r="BL129" s="1161"/>
      <c r="BM129" s="1159">
        <v>18.23</v>
      </c>
      <c r="BN129" s="1160"/>
      <c r="BO129" s="1160"/>
      <c r="BP129" s="1160"/>
      <c r="BQ129" s="1160"/>
      <c r="BR129" s="1160"/>
      <c r="BS129" s="1161"/>
      <c r="BT129" s="1159">
        <v>30</v>
      </c>
      <c r="BU129" s="1162"/>
      <c r="BV129" s="1162"/>
      <c r="BW129" s="1162"/>
      <c r="BX129" s="1162"/>
      <c r="BY129" s="1162"/>
      <c r="BZ129" s="1163"/>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1021" t="s">
        <v>490</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491</v>
      </c>
      <c r="X130" s="1165"/>
      <c r="Y130" s="1165"/>
      <c r="Z130" s="1166"/>
      <c r="AA130" s="1049">
        <v>1616838</v>
      </c>
      <c r="AB130" s="1050"/>
      <c r="AC130" s="1050"/>
      <c r="AD130" s="1050"/>
      <c r="AE130" s="1051"/>
      <c r="AF130" s="1052">
        <v>1620500</v>
      </c>
      <c r="AG130" s="1050"/>
      <c r="AH130" s="1050"/>
      <c r="AI130" s="1050"/>
      <c r="AJ130" s="1051"/>
      <c r="AK130" s="1052">
        <v>1637244</v>
      </c>
      <c r="AL130" s="1050"/>
      <c r="AM130" s="1050"/>
      <c r="AN130" s="1050"/>
      <c r="AO130" s="1051"/>
      <c r="AP130" s="1167"/>
      <c r="AQ130" s="1168"/>
      <c r="AR130" s="1168"/>
      <c r="AS130" s="1168"/>
      <c r="AT130" s="1169"/>
      <c r="AU130" s="279"/>
      <c r="AV130" s="279"/>
      <c r="AW130" s="279"/>
      <c r="AX130" s="1158" t="s">
        <v>492</v>
      </c>
      <c r="AY130" s="1041"/>
      <c r="AZ130" s="1041"/>
      <c r="BA130" s="1041"/>
      <c r="BB130" s="1041"/>
      <c r="BC130" s="1041"/>
      <c r="BD130" s="1041"/>
      <c r="BE130" s="1042"/>
      <c r="BF130" s="1195">
        <v>7.4</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493</v>
      </c>
      <c r="X131" s="1203"/>
      <c r="Y131" s="1203"/>
      <c r="Z131" s="1204"/>
      <c r="AA131" s="1096">
        <v>9273568</v>
      </c>
      <c r="AB131" s="1075"/>
      <c r="AC131" s="1075"/>
      <c r="AD131" s="1075"/>
      <c r="AE131" s="1076"/>
      <c r="AF131" s="1074">
        <v>9140537</v>
      </c>
      <c r="AG131" s="1075"/>
      <c r="AH131" s="1075"/>
      <c r="AI131" s="1075"/>
      <c r="AJ131" s="1076"/>
      <c r="AK131" s="1074">
        <v>9014236</v>
      </c>
      <c r="AL131" s="1075"/>
      <c r="AM131" s="1075"/>
      <c r="AN131" s="1075"/>
      <c r="AO131" s="1076"/>
      <c r="AP131" s="1205"/>
      <c r="AQ131" s="1206"/>
      <c r="AR131" s="1206"/>
      <c r="AS131" s="1206"/>
      <c r="AT131" s="1207"/>
      <c r="AU131" s="279"/>
      <c r="AV131" s="279"/>
      <c r="AW131" s="279"/>
      <c r="AX131" s="1177" t="s">
        <v>494</v>
      </c>
      <c r="AY131" s="1128"/>
      <c r="AZ131" s="1128"/>
      <c r="BA131" s="1128"/>
      <c r="BB131" s="1128"/>
      <c r="BC131" s="1128"/>
      <c r="BD131" s="1128"/>
      <c r="BE131" s="1129"/>
      <c r="BF131" s="1178">
        <v>62.6</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1184" t="s">
        <v>495</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496</v>
      </c>
      <c r="W132" s="1188"/>
      <c r="X132" s="1188"/>
      <c r="Y132" s="1188"/>
      <c r="Z132" s="1189"/>
      <c r="AA132" s="1190">
        <v>7.5764905159999998</v>
      </c>
      <c r="AB132" s="1191"/>
      <c r="AC132" s="1191"/>
      <c r="AD132" s="1191"/>
      <c r="AE132" s="1192"/>
      <c r="AF132" s="1193">
        <v>7.2187662499999998</v>
      </c>
      <c r="AG132" s="1191"/>
      <c r="AH132" s="1191"/>
      <c r="AI132" s="1191"/>
      <c r="AJ132" s="1192"/>
      <c r="AK132" s="1193">
        <v>7.6143890619999999</v>
      </c>
      <c r="AL132" s="1191"/>
      <c r="AM132" s="1191"/>
      <c r="AN132" s="1191"/>
      <c r="AO132" s="1192"/>
      <c r="AP132" s="1090"/>
      <c r="AQ132" s="1091"/>
      <c r="AR132" s="1091"/>
      <c r="AS132" s="1091"/>
      <c r="AT132" s="1194"/>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497</v>
      </c>
      <c r="W133" s="1171"/>
      <c r="X133" s="1171"/>
      <c r="Y133" s="1171"/>
      <c r="Z133" s="1172"/>
      <c r="AA133" s="1173">
        <v>7.1</v>
      </c>
      <c r="AB133" s="1174"/>
      <c r="AC133" s="1174"/>
      <c r="AD133" s="1174"/>
      <c r="AE133" s="1175"/>
      <c r="AF133" s="1173">
        <v>7.4</v>
      </c>
      <c r="AG133" s="1174"/>
      <c r="AH133" s="1174"/>
      <c r="AI133" s="1174"/>
      <c r="AJ133" s="1175"/>
      <c r="AK133" s="1173">
        <v>7.4</v>
      </c>
      <c r="AL133" s="1174"/>
      <c r="AM133" s="1174"/>
      <c r="AN133" s="1174"/>
      <c r="AO133" s="1175"/>
      <c r="AP133" s="1120"/>
      <c r="AQ133" s="1121"/>
      <c r="AR133" s="1121"/>
      <c r="AS133" s="1121"/>
      <c r="AT133" s="1176"/>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iw3NR3V6jqxSy6O01aSRJeSitJxb/LfnWIl7Ufnl6RjGGly3JqHI7xMf6VeD0tUdp4JxMI2S0LxPnKDBW047KQ==" saltValue="KiXJBgoQSiNkE+U9CzIe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498</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lOHPopmBQSLNdltc1vIN0UR8ZHum5wtxc8edQQvvBzkJchqrpbEE/hwUBLb2g2mOqXPJRoaWV3Xal6aesnKAVw==" saltValue="4k9sErj/o4fYNCcjDDH6y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arbG4EhOskL1NBodwPS+uZIi6kmGAOALUDWASiOemCHPtwCUw5LWaz2MNRPTh7yoI6aZ0htWgXZETctehmy4Q==" saltValue="AW+RtkCqkKTEWvzXkILOQ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499</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500</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1" t="s">
        <v>501</v>
      </c>
      <c r="AP7" s="298"/>
      <c r="AQ7" s="299" t="s">
        <v>502</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2"/>
      <c r="AP8" s="304" t="s">
        <v>503</v>
      </c>
      <c r="AQ8" s="305" t="s">
        <v>504</v>
      </c>
      <c r="AR8" s="306" t="s">
        <v>505</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3" t="s">
        <v>506</v>
      </c>
      <c r="AL9" s="1214"/>
      <c r="AM9" s="1214"/>
      <c r="AN9" s="1215"/>
      <c r="AO9" s="307">
        <v>2748609</v>
      </c>
      <c r="AP9" s="307">
        <v>79792</v>
      </c>
      <c r="AQ9" s="308">
        <v>86913</v>
      </c>
      <c r="AR9" s="309">
        <v>-8.1999999999999993</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3" t="s">
        <v>507</v>
      </c>
      <c r="AL10" s="1214"/>
      <c r="AM10" s="1214"/>
      <c r="AN10" s="1215"/>
      <c r="AO10" s="310">
        <v>987</v>
      </c>
      <c r="AP10" s="310">
        <v>29</v>
      </c>
      <c r="AQ10" s="311">
        <v>6233</v>
      </c>
      <c r="AR10" s="312">
        <v>-99.5</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3" t="s">
        <v>508</v>
      </c>
      <c r="AL11" s="1214"/>
      <c r="AM11" s="1214"/>
      <c r="AN11" s="1215"/>
      <c r="AO11" s="310">
        <v>492251</v>
      </c>
      <c r="AP11" s="310">
        <v>14290</v>
      </c>
      <c r="AQ11" s="311">
        <v>8689</v>
      </c>
      <c r="AR11" s="312">
        <v>64.5</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3" t="s">
        <v>509</v>
      </c>
      <c r="AL12" s="1214"/>
      <c r="AM12" s="1214"/>
      <c r="AN12" s="1215"/>
      <c r="AO12" s="310">
        <v>36547</v>
      </c>
      <c r="AP12" s="310">
        <v>1061</v>
      </c>
      <c r="AQ12" s="311">
        <v>1166</v>
      </c>
      <c r="AR12" s="312">
        <v>-9</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3" t="s">
        <v>510</v>
      </c>
      <c r="AL13" s="1214"/>
      <c r="AM13" s="1214"/>
      <c r="AN13" s="1215"/>
      <c r="AO13" s="310" t="s">
        <v>511</v>
      </c>
      <c r="AP13" s="310" t="s">
        <v>511</v>
      </c>
      <c r="AQ13" s="311">
        <v>2</v>
      </c>
      <c r="AR13" s="312" t="s">
        <v>511</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3" t="s">
        <v>512</v>
      </c>
      <c r="AL14" s="1214"/>
      <c r="AM14" s="1214"/>
      <c r="AN14" s="1215"/>
      <c r="AO14" s="310">
        <v>171867</v>
      </c>
      <c r="AP14" s="310">
        <v>4989</v>
      </c>
      <c r="AQ14" s="311">
        <v>4180</v>
      </c>
      <c r="AR14" s="312">
        <v>19.399999999999999</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3" t="s">
        <v>513</v>
      </c>
      <c r="AL15" s="1214"/>
      <c r="AM15" s="1214"/>
      <c r="AN15" s="1215"/>
      <c r="AO15" s="310">
        <v>60828</v>
      </c>
      <c r="AP15" s="310">
        <v>1766</v>
      </c>
      <c r="AQ15" s="311">
        <v>2009</v>
      </c>
      <c r="AR15" s="312">
        <v>-12.1</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6" t="s">
        <v>514</v>
      </c>
      <c r="AL16" s="1217"/>
      <c r="AM16" s="1217"/>
      <c r="AN16" s="1218"/>
      <c r="AO16" s="310">
        <v>-228967</v>
      </c>
      <c r="AP16" s="310">
        <v>-6647</v>
      </c>
      <c r="AQ16" s="311">
        <v>-7805</v>
      </c>
      <c r="AR16" s="312">
        <v>-14.8</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6" t="s">
        <v>184</v>
      </c>
      <c r="AL17" s="1217"/>
      <c r="AM17" s="1217"/>
      <c r="AN17" s="1218"/>
      <c r="AO17" s="310">
        <v>3282122</v>
      </c>
      <c r="AP17" s="310">
        <v>95280</v>
      </c>
      <c r="AQ17" s="311">
        <v>101387</v>
      </c>
      <c r="AR17" s="312">
        <v>-6</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515</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516</v>
      </c>
      <c r="AP20" s="318" t="s">
        <v>517</v>
      </c>
      <c r="AQ20" s="319" t="s">
        <v>518</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08" t="s">
        <v>519</v>
      </c>
      <c r="AL21" s="1209"/>
      <c r="AM21" s="1209"/>
      <c r="AN21" s="1210"/>
      <c r="AO21" s="322">
        <v>8.36</v>
      </c>
      <c r="AP21" s="323">
        <v>9.84</v>
      </c>
      <c r="AQ21" s="324">
        <v>-1.48</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08" t="s">
        <v>520</v>
      </c>
      <c r="AL22" s="1209"/>
      <c r="AM22" s="1209"/>
      <c r="AN22" s="1210"/>
      <c r="AO22" s="327">
        <v>97.8</v>
      </c>
      <c r="AP22" s="328">
        <v>97.3</v>
      </c>
      <c r="AQ22" s="329">
        <v>0.5</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521</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522</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523</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1" t="s">
        <v>501</v>
      </c>
      <c r="AP30" s="298"/>
      <c r="AQ30" s="299" t="s">
        <v>502</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2"/>
      <c r="AP31" s="304" t="s">
        <v>503</v>
      </c>
      <c r="AQ31" s="305" t="s">
        <v>504</v>
      </c>
      <c r="AR31" s="306" t="s">
        <v>505</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4" t="s">
        <v>524</v>
      </c>
      <c r="AL32" s="1225"/>
      <c r="AM32" s="1225"/>
      <c r="AN32" s="1226"/>
      <c r="AO32" s="337">
        <v>1867356</v>
      </c>
      <c r="AP32" s="337">
        <v>54210</v>
      </c>
      <c r="AQ32" s="338">
        <v>64413</v>
      </c>
      <c r="AR32" s="339">
        <v>-15.8</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4" t="s">
        <v>525</v>
      </c>
      <c r="AL33" s="1225"/>
      <c r="AM33" s="1225"/>
      <c r="AN33" s="1226"/>
      <c r="AO33" s="337" t="s">
        <v>511</v>
      </c>
      <c r="AP33" s="337" t="s">
        <v>511</v>
      </c>
      <c r="AQ33" s="338" t="s">
        <v>511</v>
      </c>
      <c r="AR33" s="339" t="s">
        <v>511</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4" t="s">
        <v>526</v>
      </c>
      <c r="AL34" s="1225"/>
      <c r="AM34" s="1225"/>
      <c r="AN34" s="1226"/>
      <c r="AO34" s="337" t="s">
        <v>511</v>
      </c>
      <c r="AP34" s="337" t="s">
        <v>511</v>
      </c>
      <c r="AQ34" s="338">
        <v>12</v>
      </c>
      <c r="AR34" s="339" t="s">
        <v>511</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4" t="s">
        <v>527</v>
      </c>
      <c r="AL35" s="1225"/>
      <c r="AM35" s="1225"/>
      <c r="AN35" s="1226"/>
      <c r="AO35" s="337">
        <v>478944</v>
      </c>
      <c r="AP35" s="337">
        <v>13904</v>
      </c>
      <c r="AQ35" s="338">
        <v>17720</v>
      </c>
      <c r="AR35" s="339">
        <v>-21.5</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4" t="s">
        <v>528</v>
      </c>
      <c r="AL36" s="1225"/>
      <c r="AM36" s="1225"/>
      <c r="AN36" s="1226"/>
      <c r="AO36" s="337">
        <v>29809</v>
      </c>
      <c r="AP36" s="337">
        <v>865</v>
      </c>
      <c r="AQ36" s="338">
        <v>3472</v>
      </c>
      <c r="AR36" s="339">
        <v>-75.099999999999994</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4" t="s">
        <v>529</v>
      </c>
      <c r="AL37" s="1225"/>
      <c r="AM37" s="1225"/>
      <c r="AN37" s="1226"/>
      <c r="AO37" s="337" t="s">
        <v>511</v>
      </c>
      <c r="AP37" s="337" t="s">
        <v>511</v>
      </c>
      <c r="AQ37" s="338">
        <v>556</v>
      </c>
      <c r="AR37" s="339" t="s">
        <v>511</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27" t="s">
        <v>530</v>
      </c>
      <c r="AL38" s="1228"/>
      <c r="AM38" s="1228"/>
      <c r="AN38" s="1229"/>
      <c r="AO38" s="340" t="s">
        <v>511</v>
      </c>
      <c r="AP38" s="340" t="s">
        <v>511</v>
      </c>
      <c r="AQ38" s="341">
        <v>1</v>
      </c>
      <c r="AR38" s="329" t="s">
        <v>511</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27" t="s">
        <v>531</v>
      </c>
      <c r="AL39" s="1228"/>
      <c r="AM39" s="1228"/>
      <c r="AN39" s="1229"/>
      <c r="AO39" s="337">
        <v>-52486</v>
      </c>
      <c r="AP39" s="337">
        <v>-1524</v>
      </c>
      <c r="AQ39" s="338">
        <v>-3031</v>
      </c>
      <c r="AR39" s="339">
        <v>-49.7</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4" t="s">
        <v>532</v>
      </c>
      <c r="AL40" s="1225"/>
      <c r="AM40" s="1225"/>
      <c r="AN40" s="1226"/>
      <c r="AO40" s="337">
        <v>-1637244</v>
      </c>
      <c r="AP40" s="337">
        <v>-47529</v>
      </c>
      <c r="AQ40" s="338">
        <v>-60754</v>
      </c>
      <c r="AR40" s="339">
        <v>-21.8</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30" t="s">
        <v>297</v>
      </c>
      <c r="AL41" s="1231"/>
      <c r="AM41" s="1231"/>
      <c r="AN41" s="1232"/>
      <c r="AO41" s="337">
        <v>686379</v>
      </c>
      <c r="AP41" s="337">
        <v>19926</v>
      </c>
      <c r="AQ41" s="338">
        <v>22390</v>
      </c>
      <c r="AR41" s="339">
        <v>-11</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533</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534</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535</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19" t="s">
        <v>501</v>
      </c>
      <c r="AN49" s="1221" t="s">
        <v>536</v>
      </c>
      <c r="AO49" s="1222"/>
      <c r="AP49" s="1222"/>
      <c r="AQ49" s="1222"/>
      <c r="AR49" s="1223"/>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20"/>
      <c r="AN50" s="353" t="s">
        <v>537</v>
      </c>
      <c r="AO50" s="354" t="s">
        <v>538</v>
      </c>
      <c r="AP50" s="355" t="s">
        <v>539</v>
      </c>
      <c r="AQ50" s="356" t="s">
        <v>540</v>
      </c>
      <c r="AR50" s="357" t="s">
        <v>541</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542</v>
      </c>
      <c r="AL51" s="350"/>
      <c r="AM51" s="358">
        <v>4197685</v>
      </c>
      <c r="AN51" s="359">
        <v>114375</v>
      </c>
      <c r="AO51" s="360">
        <v>14.7</v>
      </c>
      <c r="AP51" s="361">
        <v>87974</v>
      </c>
      <c r="AQ51" s="362">
        <v>5.2</v>
      </c>
      <c r="AR51" s="363">
        <v>9.5</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543</v>
      </c>
      <c r="AM52" s="366">
        <v>2388521</v>
      </c>
      <c r="AN52" s="367">
        <v>65081</v>
      </c>
      <c r="AO52" s="368">
        <v>11.6</v>
      </c>
      <c r="AP52" s="369">
        <v>48183</v>
      </c>
      <c r="AQ52" s="370">
        <v>-1.2</v>
      </c>
      <c r="AR52" s="371">
        <v>12.8</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544</v>
      </c>
      <c r="AL53" s="350"/>
      <c r="AM53" s="358">
        <v>2600565</v>
      </c>
      <c r="AN53" s="359">
        <v>71896</v>
      </c>
      <c r="AO53" s="360">
        <v>-37.1</v>
      </c>
      <c r="AP53" s="361">
        <v>78864</v>
      </c>
      <c r="AQ53" s="362">
        <v>-10.4</v>
      </c>
      <c r="AR53" s="363">
        <v>-26.7</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543</v>
      </c>
      <c r="AM54" s="366">
        <v>1996048</v>
      </c>
      <c r="AN54" s="367">
        <v>55184</v>
      </c>
      <c r="AO54" s="368">
        <v>-15.2</v>
      </c>
      <c r="AP54" s="369">
        <v>46136</v>
      </c>
      <c r="AQ54" s="370">
        <v>-4.2</v>
      </c>
      <c r="AR54" s="371">
        <v>-11</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545</v>
      </c>
      <c r="AL55" s="350"/>
      <c r="AM55" s="358">
        <v>2376823</v>
      </c>
      <c r="AN55" s="359">
        <v>66589</v>
      </c>
      <c r="AO55" s="360">
        <v>-7.4</v>
      </c>
      <c r="AP55" s="361">
        <v>85042</v>
      </c>
      <c r="AQ55" s="362">
        <v>7.8</v>
      </c>
      <c r="AR55" s="363">
        <v>-15.2</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543</v>
      </c>
      <c r="AM56" s="366">
        <v>1905246</v>
      </c>
      <c r="AN56" s="367">
        <v>53377</v>
      </c>
      <c r="AO56" s="368">
        <v>-3.3</v>
      </c>
      <c r="AP56" s="369">
        <v>50806</v>
      </c>
      <c r="AQ56" s="370">
        <v>10.1</v>
      </c>
      <c r="AR56" s="371">
        <v>-13.4</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546</v>
      </c>
      <c r="AL57" s="350"/>
      <c r="AM57" s="358">
        <v>1924717</v>
      </c>
      <c r="AN57" s="359">
        <v>54876</v>
      </c>
      <c r="AO57" s="360">
        <v>-17.600000000000001</v>
      </c>
      <c r="AP57" s="361">
        <v>83774</v>
      </c>
      <c r="AQ57" s="362">
        <v>-1.5</v>
      </c>
      <c r="AR57" s="363">
        <v>-16.100000000000001</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543</v>
      </c>
      <c r="AM58" s="366">
        <v>1660381</v>
      </c>
      <c r="AN58" s="367">
        <v>47339</v>
      </c>
      <c r="AO58" s="368">
        <v>-11.3</v>
      </c>
      <c r="AP58" s="369">
        <v>52179</v>
      </c>
      <c r="AQ58" s="370">
        <v>2.7</v>
      </c>
      <c r="AR58" s="371">
        <v>-14</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547</v>
      </c>
      <c r="AL59" s="350"/>
      <c r="AM59" s="358">
        <v>1799816</v>
      </c>
      <c r="AN59" s="359">
        <v>52249</v>
      </c>
      <c r="AO59" s="360">
        <v>-4.8</v>
      </c>
      <c r="AP59" s="361">
        <v>132981</v>
      </c>
      <c r="AQ59" s="362">
        <v>58.7</v>
      </c>
      <c r="AR59" s="363">
        <v>-63.5</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543</v>
      </c>
      <c r="AM60" s="366">
        <v>1381584</v>
      </c>
      <c r="AN60" s="367">
        <v>40108</v>
      </c>
      <c r="AO60" s="368">
        <v>-15.3</v>
      </c>
      <c r="AP60" s="369">
        <v>56973</v>
      </c>
      <c r="AQ60" s="370">
        <v>9.1999999999999993</v>
      </c>
      <c r="AR60" s="371">
        <v>-24.5</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548</v>
      </c>
      <c r="AL61" s="372"/>
      <c r="AM61" s="373">
        <v>2579921</v>
      </c>
      <c r="AN61" s="374">
        <v>71997</v>
      </c>
      <c r="AO61" s="375">
        <v>-10.4</v>
      </c>
      <c r="AP61" s="376">
        <v>93727</v>
      </c>
      <c r="AQ61" s="377">
        <v>12</v>
      </c>
      <c r="AR61" s="363">
        <v>-22.4</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543</v>
      </c>
      <c r="AM62" s="366">
        <v>1866356</v>
      </c>
      <c r="AN62" s="367">
        <v>52218</v>
      </c>
      <c r="AO62" s="368">
        <v>-6.7</v>
      </c>
      <c r="AP62" s="369">
        <v>50855</v>
      </c>
      <c r="AQ62" s="370">
        <v>3.3</v>
      </c>
      <c r="AR62" s="371">
        <v>-10</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6qPJdt+2V0XBgNF0SzwpHYpnQFBZhIC64TbWbTx4Gl85IXuPfAtUkToa6h8DkHNkSsRCYeyImGoOAQYu3pEEsQ==" saltValue="pHb3P34XXUpLvn9WgDhu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550</v>
      </c>
    </row>
    <row r="120" spans="125:125" ht="13.5" hidden="1" customHeight="1" x14ac:dyDescent="0.15"/>
    <row r="121" spans="125:125" ht="13.5" hidden="1" customHeight="1" x14ac:dyDescent="0.15">
      <c r="DU121" s="285"/>
    </row>
  </sheetData>
  <sheetProtection algorithmName="SHA-512" hashValue="hbLWRgA+LmOdIYi/GsaeD5Hwg50zwp+RevG/u6D6Khvc3Tk3h8yZxN4eQCiOLUd8m7U2V3b/KjNk9mAlsCrJiw==" saltValue="25YAIUgDRd/hhUyN5io/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551</v>
      </c>
    </row>
  </sheetData>
  <sheetProtection algorithmName="SHA-512" hashValue="YMl3aWDjZ4HZxPb+5fQEerQClsKQA28M1QZX8LTCR8v50L66VERQCkvgXVLZ1suVshuIr1AyNdm5HtVLXv8jgA==" saltValue="HBmMXJYSh0yBfauBDYTFE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3" t="s">
        <v>3</v>
      </c>
      <c r="D47" s="1233"/>
      <c r="E47" s="1234"/>
      <c r="F47" s="11">
        <v>15.71</v>
      </c>
      <c r="G47" s="12">
        <v>16.440000000000001</v>
      </c>
      <c r="H47" s="12">
        <v>17.25</v>
      </c>
      <c r="I47" s="12">
        <v>17.170000000000002</v>
      </c>
      <c r="J47" s="13">
        <v>16.239999999999998</v>
      </c>
    </row>
    <row r="48" spans="2:10" ht="57.75" customHeight="1" x14ac:dyDescent="0.15">
      <c r="B48" s="14"/>
      <c r="C48" s="1235" t="s">
        <v>4</v>
      </c>
      <c r="D48" s="1235"/>
      <c r="E48" s="1236"/>
      <c r="F48" s="15">
        <v>4.67</v>
      </c>
      <c r="G48" s="16">
        <v>3.89</v>
      </c>
      <c r="H48" s="16">
        <v>4.5</v>
      </c>
      <c r="I48" s="16">
        <v>3.37</v>
      </c>
      <c r="J48" s="17">
        <v>4.83</v>
      </c>
    </row>
    <row r="49" spans="2:10" ht="57.75" customHeight="1" thickBot="1" x14ac:dyDescent="0.2">
      <c r="B49" s="18"/>
      <c r="C49" s="1237" t="s">
        <v>5</v>
      </c>
      <c r="D49" s="1237"/>
      <c r="E49" s="1238"/>
      <c r="F49" s="19" t="s">
        <v>557</v>
      </c>
      <c r="G49" s="20" t="s">
        <v>558</v>
      </c>
      <c r="H49" s="20">
        <v>1.0900000000000001</v>
      </c>
      <c r="I49" s="20" t="s">
        <v>559</v>
      </c>
      <c r="J49" s="21">
        <v>0.32</v>
      </c>
    </row>
    <row r="50" spans="2:10" ht="13.5" customHeight="1" x14ac:dyDescent="0.15"/>
  </sheetData>
  <sheetProtection algorithmName="SHA-512" hashValue="q/5hTi+HawHZvFAee+BV5n8b7FP+QE3jIKcGTjmGNqiT2Z0W6vePypsmCrmuHf+B+2WlpRFNI4QV+8x9qwp2DA==" saltValue="B2xDo0u8LHGZjHBR1tYQ4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2021-03-01T06:20:11Z</cp:lastPrinted>
  <dcterms:created xsi:type="dcterms:W3CDTF">2021-02-05T01:28:33Z</dcterms:created>
  <dcterms:modified xsi:type="dcterms:W3CDTF">2021-10-21T09:15:46Z</dcterms:modified>
  <cp:category/>
</cp:coreProperties>
</file>